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G102" i="11" l="1"/>
  <c r="DB102" i="11"/>
  <c r="CW102" i="11"/>
  <c r="CR102" i="11"/>
  <c r="AP23" i="11"/>
  <c r="AA23" i="11"/>
  <c r="AF88" i="11"/>
  <c r="AU63" i="11"/>
  <c r="AP63" i="11"/>
  <c r="AF63" i="11"/>
  <c r="BG43" i="9" l="1"/>
  <c r="BG42" i="9"/>
  <c r="BG41" i="9"/>
  <c r="BG40" i="9"/>
  <c r="BG39" i="9"/>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BW40" i="9"/>
  <c r="AM40" i="9"/>
  <c r="U40" i="9"/>
  <c r="BW39" i="9"/>
  <c r="AM39" i="9"/>
  <c r="U39" i="9"/>
  <c r="BW38" i="9"/>
  <c r="BW37" i="9"/>
  <c r="C34" i="9"/>
  <c r="C35" i="9" s="1"/>
  <c r="C36" i="9" l="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 r="AM36" i="9" s="1"/>
  <c r="AM37" i="9" s="1"/>
  <c r="AM38" i="9" s="1"/>
  <c r="BE34" i="9" l="1"/>
  <c r="BE35" i="9" s="1"/>
  <c r="BE36" i="9" s="1"/>
  <c r="BE37" i="9" s="1"/>
  <c r="BE38" i="9" s="1"/>
  <c r="BE39" i="9" s="1"/>
  <c r="BE40" i="9" s="1"/>
  <c r="BE41" i="9" s="1"/>
  <c r="BE42" i="9" s="1"/>
  <c r="BE43" i="9" l="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<sst xmlns="http://schemas.openxmlformats.org/spreadsheetml/2006/main" count="1146" uniqueCount="594">
  <si>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</si>
  <si>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</si>
  <si>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</si>
  <si>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</si>
  <si>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</si>
  <si>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</si>
  <si>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</si>
  <si>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</si>
  <si>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</si>
  <si>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</si>
  <si>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</si>
  <si>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</si>
  <si>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</si>
  <si>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</si>
  <si>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</si>
  <si>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</si>
  <si>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</si>
  <si>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</si>
  <si>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</si>
  <si>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</si>
  <si>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</si>
  <si>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</si>
  <si>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</si>
  <si>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</si>
  <si>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</si>
  <si>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</si>
  <si>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</si>
  <si>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</si>
  <si>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</si>
  <si>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</si>
  <si>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</si>
  <si>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</si>
  <si>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</si>
  <si>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</si>
  <si>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</si>
  <si>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</si>
  <si>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</si>
  <si>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</si>
  <si>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</si>
  <si>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</si>
  <si>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</si>
  <si>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</si>
  <si>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</si>
  <si>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</si>
  <si>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</si>
  <si>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</si>
  <si>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</si>
  <si>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</si>
  <si>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</si>
  <si>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</si>
  <si>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</si>
  <si>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</si>
  <si>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</si>
  <si>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</si>
  <si>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</si>
  <si>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</si>
  <si>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</si>
  <si>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</si>
  <si>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</si>
  <si>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</si>
  <si>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</si>
  <si>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</si>
  <si>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</si>
  <si>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</si>
  <si>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</si>
  <si>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</si>
  <si>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</si>
  <si>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</si>
  <si>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</si>
  <si>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</si>
  <si>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</si>
  <si>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</si>
  <si>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</si>
  <si>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</si>
  <si>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</si>
  <si>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</si>
  <si>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</si>
  <si>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</si>
  <si>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</si>
  <si>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</si>
  <si>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</si>
  <si>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</si>
  <si>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</si>
  <si>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</si>
  <si>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</si>
  <si>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</si>
  <si>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</si>
  <si>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</si>
  <si>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</si>
  <si>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</si>
  <si>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</si>
  <si>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</si>
  <si>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</si>
  <si>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</si>
  <si>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</si>
  <si>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</si>
  <si>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</si>
  <si>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</si>
  <si>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</si>
  <si>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</si>
  <si>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</si>
  <si>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</si>
  <si>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</si>
  <si>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</si>
  <si>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</si>
  <si>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</si>
  <si>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</si>
  <si>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</si>
  <si>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</si>
  <si>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</si>
  <si>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</si>
  <si>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</si>
  <si>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</si>
  <si>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</si>
  <si>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</si>
  <si>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</si>
  <si>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</si>
  <si>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</si>
  <si>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</si>
  <si>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</si>
  <si>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</si>
  <si>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</si>
  <si>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</si>
  <si>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</si>
  <si>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</si>
  <si>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</si>
  <si>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</si>
  <si>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</si>
  <si>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</si>
  <si>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</si>
  <si>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</si>
  <si>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</si>
  <si>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</si>
  <si>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</si>
  <si>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</si>
  <si>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</si>
  <si>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</si>
  <si>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</si>
  <si>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</si>
  <si>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</si>
  <si>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</si>
  <si>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</si>
  <si>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</si>
  <si>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</si>
  <si>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</si>
  <si>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</si>
  <si>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</si>
  <si>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</si>
  <si>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</si>
  <si>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</si>
  <si>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</si>
  <si>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</si>
  <si>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</si>
  <si>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</si>
  <si>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</si>
  <si>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</si>
  <si>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</si>
  <si>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</si>
  <si>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</si>
  <si>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</si>
  <si>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</si>
  <si>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</si>
  <si>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</si>
  <si>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</si>
  <si>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</si>
  <si>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</si>
  <si>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</si>
  <si>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</si>
  <si>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</si>
  <si>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</si>
  <si>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</si>
  <si>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</si>
  <si>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</si>
  <si>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</si>
  <si>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</si>
  <si>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</si>
  <si>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</si>
  <si>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</si>
  <si>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</si>
  <si>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</si>
  <si>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</si>
  <si>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</si>
  <si>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</si>
  <si>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</si>
  <si>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</si>
  <si>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</si>
  <si>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</si>
  <si>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</si>
  <si>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</si>
  <si>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</si>
  <si>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</si>
  <si>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</si>
  <si>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</si>
  <si>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</si>
  <si>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</si>
  <si>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</si>
  <si>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</si>
  <si>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</si>
  <si>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</si>
  <si>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</si>
  <si>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</si>
  <si>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</si>
  <si>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</si>
  <si>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</si>
  <si>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</si>
  <si>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</si>
  <si>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</si>
  <si>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</si>
  <si>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</si>
  <si>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</si>
  <si>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</si>
  <si>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</si>
  <si>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</si>
  <si>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</si>
  <si>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</si>
  <si>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</si>
  <si>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</si>
  <si>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</si>
  <si>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</si>
  <si>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</si>
  <si>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</si>
  <si>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</si>
  <si>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</si>
  <si>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</si>
  <si>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</si>
  <si>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</si>
  <si>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</si>
  <si>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</si>
  <si>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</si>
  <si>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</si>
  <si>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</si>
  <si>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</si>
  <si>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</si>
  <si>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</si>
  <si>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</si>
  <si>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</si>
  <si>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</si>
  <si>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</si>
  <si>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</si>
  <si>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</si>
  <si>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</si>
  <si>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</si>
  <si>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</si>
  <si>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</si>
  <si>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</si>
  <si>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</si>
  <si>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</si>
  <si>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</si>
  <si>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</si>
  <si>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</si>
  <si>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</si>
  <si>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</si>
  <si>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</si>
  <si>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</si>
  <si>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</si>
  <si>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</si>
  <si>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</si>
  <si>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</si>
  <si>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</si>
  <si>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</si>
  <si>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</si>
  <si>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</si>
  <si>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</si>
  <si>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</si>
  <si>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</si>
  <si>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</si>
  <si>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</si>
  <si>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</si>
  <si>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</si>
  <si>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</si>
  <si>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</si>
  <si>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</si>
  <si>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</si>
  <si>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</si>
  <si>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</si>
  <si>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</si>
  <si>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</si>
  <si>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</si>
  <si>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</si>
  <si>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</si>
  <si>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</si>
  <si>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</si>
  <si>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</si>
  <si>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</si>
  <si>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</si>
  <si>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</si>
  <si>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</si>
  <si>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</si>
  <si>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</si>
  <si>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</si>
  <si>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</si>
  <si>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</si>
  <si>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</si>
  <si>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</si>
  <si>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</si>
  <si>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</si>
  <si>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</si>
  <si>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</si>
  <si>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</si>
  <si>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</si>
  <si>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</si>
  <si>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</si>
  <si>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</si>
  <si>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</si>
  <si>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</si>
  <si>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</si>
  <si>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</si>
  <si>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</si>
  <si>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</si>
  <si>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</si>
  <si>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</si>
  <si>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</si>
  <si>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</si>
  <si>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</si>
  <si>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</si>
  <si>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</si>
  <si>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</si>
  <si>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</si>
  <si>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</si>
  <si>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</si>
  <si>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</si>
  <si>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</si>
  <si>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</si>
  <si>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</si>
  <si>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</si>
  <si>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</si>
  <si>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</si>
  <si>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</si>
  <si>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</si>
  <si>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</si>
  <si>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</si>
  <si>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</si>
  <si>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</si>
  <si>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</si>
  <si>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</si>
  <si>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</si>
  <si>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</si>
  <si>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</si>
  <si>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</si>
  <si>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</si>
  <si>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</si>
  <si>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</si>
  <si>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</si>
  <si>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</si>
  <si>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</si>
  <si>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</si>
  <si>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</si>
  <si>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</si>
  <si>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</si>
  <si>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</si>
  <si>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</si>
  <si>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</si>
  <si>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</si>
  <si>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</si>
  <si>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</si>
  <si>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</si>
  <si>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</si>
  <si>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</si>
  <si>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</si>
  <si>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</si>
  <si>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</si>
  <si>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</si>
  <si>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</si>
  <si>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</si>
  <si>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</si>
  <si>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</si>
  <si>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</si>
  <si>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</si>
  <si>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</si>
  <si>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</si>
  <si>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</si>
  <si>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</si>
  <si>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</si>
  <si>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</si>
  <si>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</si>
  <si>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</si>
  <si>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</si>
  <si>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</si>
  <si>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</si>
  <si>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</si>
  <si>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</si>
  <si>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</si>
  <si>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</si>
  <si>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</si>
  <si>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</si>
  <si>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競輪、競艇特別会計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</si>
  <si>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</si>
  <si>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</si>
  <si>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</si>
  <si>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</si>
  <si>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</si>
  <si>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</si>
  <si>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食肉センター特別会計</t>
    <phoneticPr fontId="5"/>
  </si>
  <si>
    <t>法非適用企業</t>
    <phoneticPr fontId="5"/>
  </si>
  <si>
    <t>卸売市場特別会計</t>
    <phoneticPr fontId="5"/>
  </si>
  <si>
    <t>渡船特別会計</t>
    <phoneticPr fontId="5"/>
  </si>
  <si>
    <t>廃棄物発電特別会計</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</si>
  <si>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</si>
  <si>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</si>
  <si>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</si>
  <si>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</si>
  <si>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</si>
  <si>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</si>
  <si>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埋立地造成特別会計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</si>
  <si>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</si>
  <si>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</si>
  <si>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</si>
  <si>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</si>
  <si>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</si>
  <si>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</si>
  <si>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</si>
  <si>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</si>
  <si>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</si>
  <si>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</si>
  <si>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</si>
  <si>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</si>
  <si>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</si>
  <si>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</si>
  <si>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</si>
  <si>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</si>
  <si>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</si>
  <si>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</si>
  <si>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</si>
  <si>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</si>
  <si>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</si>
  <si>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</si>
  <si>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</si>
  <si>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</si>
  <si>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</si>
  <si>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</si>
  <si>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</si>
  <si>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</si>
  <si>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</si>
  <si>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</si>
  <si>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</si>
  <si>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</si>
  <si>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</si>
  <si>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</si>
  <si>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</si>
  <si>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</si>
  <si>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</si>
  <si>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</si>
  <si>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</si>
  <si>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</si>
  <si>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</si>
  <si>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</si>
  <si>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</si>
  <si>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</si>
  <si>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</si>
  <si>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</si>
  <si>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</si>
  <si>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</si>
  <si>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</si>
  <si>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</si>
  <si>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</si>
  <si>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</si>
  <si>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</si>
  <si>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</si>
  <si>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</si>
  <si>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</si>
  <si>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</si>
  <si>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</si>
  <si>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</si>
  <si>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</si>
  <si>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</si>
  <si>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</si>
  <si>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</si>
  <si>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</si>
  <si>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</si>
  <si>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</si>
  <si>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</si>
  <si>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</si>
  <si>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</si>
  <si>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</si>
  <si>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</si>
  <si>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</si>
  <si>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</si>
  <si>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</si>
  <si>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</si>
  <si>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</si>
  <si>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</si>
  <si>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</si>
  <si>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</si>
  <si>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</si>
  <si>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</si>
  <si>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</si>
  <si>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</si>
  <si>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</si>
  <si>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</si>
  <si>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</si>
  <si>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</si>
  <si>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</si>
  <si>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</si>
  <si>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</si>
  <si>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</si>
  <si>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</si>
  <si>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</si>
  <si>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</si>
  <si>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</si>
  <si>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</si>
  <si>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</si>
  <si>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</si>
  <si>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</si>
  <si>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</si>
  <si>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</si>
  <si>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</si>
  <si>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</si>
  <si>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</si>
  <si>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</si>
  <si>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</si>
  <si>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</si>
  <si>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</si>
  <si>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</si>
  <si>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</si>
  <si>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</si>
  <si>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</si>
  <si>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</si>
  <si>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</si>
  <si>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</si>
  <si>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</si>
  <si>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</si>
  <si>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</si>
  <si>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</si>
  <si>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</si>
  <si>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</si>
  <si>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</si>
  <si>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</si>
  <si>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</si>
  <si>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</si>
  <si>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</si>
  <si>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</si>
  <si>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</si>
  <si>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</si>
  <si>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</si>
  <si>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</si>
  <si>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</si>
  <si>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</si>
  <si>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t>
  </si>
  <si>
    <t>上水道事業会計</t>
  </si>
  <si>
    <t>病院事業会計</t>
  </si>
  <si>
    <t>下水道事業会計</t>
  </si>
  <si>
    <t>廃棄物発電特別会計</t>
  </si>
  <si>
    <t>介護保険特別会計</t>
  </si>
  <si>
    <t>工業用水道事業会計</t>
  </si>
  <si>
    <t>交通事業会計</t>
  </si>
  <si>
    <t>一般会計</t>
  </si>
  <si>
    <t>その他会計（赤字）</t>
  </si>
  <si>
    <t>その他会計（黒字）</t>
  </si>
  <si>
    <t>福岡県自治振興組合</t>
    <rPh sb="0" eb="3">
      <t>フクオカケン</t>
    </rPh>
    <rPh sb="3" eb="5">
      <t>ジチ</t>
    </rPh>
    <rPh sb="5" eb="7">
      <t>シンコウ</t>
    </rPh>
    <rPh sb="7" eb="9">
      <t>クミアイ</t>
    </rPh>
    <phoneticPr fontId="1"/>
  </si>
  <si>
    <t>直方市・北九州市岡森用水組合</t>
    <rPh sb="0" eb="3">
      <t>ノオガタシ</t>
    </rPh>
    <rPh sb="4" eb="8">
      <t>キタキュウシュウシ</t>
    </rPh>
    <rPh sb="8" eb="9">
      <t>オカ</t>
    </rPh>
    <rPh sb="9" eb="10">
      <t>モリ</t>
    </rPh>
    <rPh sb="10" eb="12">
      <t>ヨウスイ</t>
    </rPh>
    <rPh sb="12" eb="14">
      <t>クミアイ</t>
    </rPh>
    <phoneticPr fontId="1"/>
  </si>
  <si>
    <t>福岡県後期高齢者医療広域連合</t>
    <rPh sb="0" eb="3">
      <t>フクオカケン</t>
    </rPh>
    <rPh sb="3" eb="5">
      <t>コウキ</t>
    </rPh>
    <rPh sb="5" eb="8">
      <t>コウレイシャ</t>
    </rPh>
    <rPh sb="8" eb="10">
      <t>イリョウ</t>
    </rPh>
    <rPh sb="10" eb="12">
      <t>コウイキ</t>
    </rPh>
    <rPh sb="12" eb="14">
      <t>レンゴウ</t>
    </rPh>
    <phoneticPr fontId="1"/>
  </si>
  <si>
    <t>○</t>
    <phoneticPr fontId="2"/>
  </si>
  <si>
    <t>北九州市道路公社</t>
  </si>
  <si>
    <t>-</t>
    <phoneticPr fontId="2"/>
  </si>
  <si>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</si>
  <si>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</si>
  <si>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</si>
  <si>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</si>
  <si>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</si>
  <si>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</si>
  <si>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</si>
  <si>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</si>
  <si>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</si>
  <si>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</si>
  <si>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西日本産業貿易コンベンション協会</t>
  </si>
  <si>
    <t>公益財団法人　九州ヒューマンメディア創造センター</t>
  </si>
  <si>
    <t>公益財団法人　北九州国際技術協力協会</t>
  </si>
  <si>
    <t>公益財団法人　北九州市環境整備協会</t>
  </si>
  <si>
    <t>公益財団法人　福岡県豊前海漁業振興基金</t>
  </si>
  <si>
    <t>公益財団法人　福岡県暴力追放運動推進センター</t>
  </si>
  <si>
    <t>公益財団法人　福岡県中小企業振興センター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</si>
  <si>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</si>
  <si>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</si>
  <si>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</si>
  <si>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</si>
  <si>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</si>
  <si>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</si>
  <si>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</si>
  <si>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</si>
  <si>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rPh sb="0" eb="3">
      <t>キタキュウシュウ</t>
    </rPh>
    <phoneticPr fontId="2"/>
  </si>
  <si>
    <t>北九州パワー</t>
    <rPh sb="0" eb="3">
      <t>キタキュウシュウ</t>
    </rPh>
    <phoneticPr fontId="2"/>
  </si>
  <si>
    <t>北九州紫川開発株式会社</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</si>
  <si>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</si>
  <si>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</si>
  <si>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</si>
  <si>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</si>
  <si>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</si>
  <si>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は、平成26年度にスタジアム整備事業に係る債務負担行為に基づく支出予定額が増加したことや、平成27年度に、三セク債の活用に伴い地方債の現在高が増加したことなどにより、188.3％となっています。
　一方、実質公債費比率も、積立対象となる満期一括償還方式による市債借入額が増加していること等により12.6％となっており、どちらも類似団体内平均値を上回る状況となっています。
　今後については、地方債の活用にあたり、事業の熟度や重要性を吟味した上で、施策の選択と集中により適正な市債管理に努めます。</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</si>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</sst>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0" borderId="98"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0" xfId="33" applyNumberFormat="1" applyFont="1" applyFill="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75708</c:v>
                </c:pt>
                <c:pt idx="1">
                  <c:v>75616</c:v>
                </c:pt>
                <c:pt idx="2">
                  <c:v>68591</c:v>
                </c:pt>
                <c:pt idx="3">
                  <c:v>74417</c:v>
                </c:pt>
                <c:pt idx="4">
                  <c:v>69027</c:v>
                </c:pt>
              </c:numCache>
            </c:numRef>
          </c:val>
          <c:smooth val="0"/>
        </c:ser>
        <c:dLbls>
          <c:showLegendKey val="0"/>
          <c:showVal val="0"/>
          <c:showCatName val="0"/>
          <c:showSerName val="0"/>
          <c:showPercent val="0"/>
          <c:showBubbleSize val="0"/>
        </c:dLbls>
        <c:marker val="1"/>
        <c:smooth val="0"/>
        <c:axId val="464059704"/>
        <c:axId val="464059312"/>
      </c:lineChart>
      <c:catAx>
        <c:axId val="464059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059312"/>
        <c:crosses val="autoZero"/>
        <c:auto val="1"/>
        <c:lblAlgn val="ctr"/>
        <c:lblOffset val="100"/>
        <c:tickLblSkip val="1"/>
        <c:tickMarkSkip val="1"/>
        <c:noMultiLvlLbl val="0"/>
      </c:catAx>
      <c:valAx>
        <c:axId val="4640593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059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0.84</c:v>
                </c:pt>
                <c:pt idx="1">
                  <c:v>0.75</c:v>
                </c:pt>
                <c:pt idx="2">
                  <c:v>0.87</c:v>
                </c:pt>
                <c:pt idx="3">
                  <c:v>0.93</c:v>
                </c:pt>
                <c:pt idx="4">
                  <c:v>0.75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4.9000000000000004</c:v>
                </c:pt>
                <c:pt idx="1">
                  <c:v>3.5</c:v>
                </c:pt>
                <c:pt idx="2">
                  <c:v>3.76</c:v>
                </c:pt>
                <c:pt idx="3">
                  <c:v>4.0599999999999996</c:v>
                </c:pt>
                <c:pt idx="4">
                  <c:v>4.8099999999999996</c:v>
                </c:pt>
              </c:numCache>
            </c:numRef>
          </c:val>
        </c:ser>
        <c:dLbls>
          <c:showLegendKey val="0"/>
          <c:showVal val="0"/>
          <c:showCatName val="0"/>
          <c:showSerName val="0"/>
          <c:showPercent val="0"/>
          <c:showBubbleSize val="0"/>
        </c:dLbls>
        <c:gapWidth val="250"/>
        <c:overlap val="100"/>
        <c:axId val="464060880"/>
        <c:axId val="4640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0.32</c:v>
                </c:pt>
                <c:pt idx="1">
                  <c:v>-1.51</c:v>
                </c:pt>
                <c:pt idx="2">
                  <c:v>0.39</c:v>
                </c:pt>
                <c:pt idx="3">
                  <c:v>0.35</c:v>
                </c:pt>
                <c:pt idx="4">
                  <c:v>0.56000000000000005</c:v>
                </c:pt>
              </c:numCache>
            </c:numRef>
          </c:val>
          <c:smooth val="0"/>
        </c:ser>
        <c:dLbls>
          <c:showLegendKey val="0"/>
          <c:showVal val="0"/>
          <c:showCatName val="0"/>
          <c:showSerName val="0"/>
          <c:showPercent val="0"/>
          <c:showBubbleSize val="0"/>
        </c:dLbls>
        <c:marker val="1"/>
        <c:smooth val="0"/>
        <c:axId val="464060880"/>
        <c:axId val="464060096"/>
      </c:lineChart>
      <c:catAx>
        <c:axId val="46406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060096"/>
        <c:crosses val="autoZero"/>
        <c:auto val="1"/>
        <c:lblAlgn val="ctr"/>
        <c:lblOffset val="100"/>
        <c:tickLblSkip val="1"/>
        <c:tickMarkSkip val="1"/>
        <c:noMultiLvlLbl val="0"/>
      </c:catAx>
      <c:valAx>
        <c:axId val="4640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06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1.55</c:v>
                </c:pt>
                <c:pt idx="2">
                  <c:v>#N/A</c:v>
                </c:pt>
                <c:pt idx="3">
                  <c:v>1.55</c:v>
                </c:pt>
                <c:pt idx="4">
                  <c:v>#N/A</c:v>
                </c:pt>
                <c:pt idx="5">
                  <c:v>1.72</c:v>
                </c:pt>
                <c:pt idx="6">
                  <c:v>#N/A</c:v>
                </c:pt>
                <c:pt idx="7">
                  <c:v>1.59</c:v>
                </c:pt>
                <c:pt idx="8">
                  <c:v>#N/A</c:v>
                </c:pt>
                <c:pt idx="9">
                  <c:v>1.36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0.71</c:v>
                </c:pt>
                <c:pt idx="2">
                  <c:v>#N/A</c:v>
                </c:pt>
                <c:pt idx="3">
                  <c:v>0.52</c:v>
                </c:pt>
                <c:pt idx="4">
                  <c:v>#N/A</c:v>
                </c:pt>
                <c:pt idx="5">
                  <c:v>0.56000000000000005</c:v>
                </c:pt>
                <c:pt idx="6">
                  <c:v>#N/A</c:v>
                </c:pt>
                <c:pt idx="7">
                  <c:v>0.65</c:v>
                </c:pt>
                <c:pt idx="8">
                  <c:v>#N/A</c:v>
                </c:pt>
                <c:pt idx="9">
                  <c:v>0.56000000000000005</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0.65</c:v>
                </c:pt>
                <c:pt idx="2">
                  <c:v>#N/A</c:v>
                </c:pt>
                <c:pt idx="3">
                  <c:v>0.66</c:v>
                </c:pt>
                <c:pt idx="4">
                  <c:v>#N/A</c:v>
                </c:pt>
                <c:pt idx="5">
                  <c:v>0.68</c:v>
                </c:pt>
                <c:pt idx="6">
                  <c:v>#N/A</c:v>
                </c:pt>
                <c:pt idx="7">
                  <c:v>0.65</c:v>
                </c:pt>
                <c:pt idx="8">
                  <c:v>#N/A</c:v>
                </c:pt>
                <c:pt idx="9">
                  <c:v>0.66</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0.59</c:v>
                </c:pt>
                <c:pt idx="2">
                  <c:v>#N/A</c:v>
                </c:pt>
                <c:pt idx="3">
                  <c:v>0.6</c:v>
                </c:pt>
                <c:pt idx="4">
                  <c:v>#N/A</c:v>
                </c:pt>
                <c:pt idx="5">
                  <c:v>0.68</c:v>
                </c:pt>
                <c:pt idx="6">
                  <c:v>#N/A</c:v>
                </c:pt>
                <c:pt idx="7">
                  <c:v>0.69</c:v>
                </c:pt>
                <c:pt idx="8">
                  <c:v>#N/A</c:v>
                </c:pt>
                <c:pt idx="9">
                  <c:v>0.7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0.69</c:v>
                </c:pt>
                <c:pt idx="4">
                  <c:v>#N/A</c:v>
                </c:pt>
                <c:pt idx="5">
                  <c:v>0.82</c:v>
                </c:pt>
                <c:pt idx="6">
                  <c:v>#N/A</c:v>
                </c:pt>
                <c:pt idx="7">
                  <c:v>1.1200000000000001</c:v>
                </c:pt>
                <c:pt idx="8">
                  <c:v>#N/A</c:v>
                </c:pt>
                <c:pt idx="9">
                  <c:v>1.06</c:v>
                </c:pt>
              </c:numCache>
            </c:numRef>
          </c:val>
        </c:ser>
        <c:ser>
          <c:idx val="6"/>
          <c:order val="6"/>
          <c:tx>
            <c:strRef>
              <c:f>データシート!$A$33</c:f>
              <c:strCache>
                <c:ptCount val="1"/>
                <c:pt idx="0">
                  <c:v>廃棄物発電特別会計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0.5</c:v>
                </c:pt>
                <c:pt idx="4">
                  <c:v>#N/A</c:v>
                </c:pt>
                <c:pt idx="5">
                  <c:v>0.88</c:v>
                </c:pt>
                <c:pt idx="6">
                  <c:v>#N/A</c:v>
                </c:pt>
                <c:pt idx="7">
                  <c:v>1.1100000000000001</c:v>
                </c:pt>
                <c:pt idx="8">
                  <c:v>#N/A</c:v>
                </c:pt>
                <c:pt idx="9">
                  <c:v>1.18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1.1299999999999999</c:v>
                </c:pt>
                <c:pt idx="2">
                  <c:v>#N/A</c:v>
                </c:pt>
                <c:pt idx="3">
                  <c:v>1.1200000000000001</c:v>
                </c:pt>
                <c:pt idx="4">
                  <c:v>#N/A</c:v>
                </c:pt>
                <c:pt idx="5">
                  <c:v>1.18</c:v>
                </c:pt>
                <c:pt idx="6">
                  <c:v>#N/A</c:v>
                </c:pt>
                <c:pt idx="7">
                  <c:v>1.1499999999999999</c:v>
                </c:pt>
                <c:pt idx="8">
                  <c:v>#N/A</c:v>
                </c:pt>
                <c:pt idx="9">
                  <c:v>1.24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c:v>
                </c:pt>
                <c:pt idx="2">
                  <c:v>#N/A</c:v>
                </c:pt>
                <c:pt idx="3">
                  <c:v>0.96</c:v>
                </c:pt>
                <c:pt idx="4">
                  <c:v>#N/A</c:v>
                </c:pt>
                <c:pt idx="5">
                  <c:v>1.41</c:v>
                </c:pt>
                <c:pt idx="6">
                  <c:v>#N/A</c:v>
                </c:pt>
                <c:pt idx="7">
                  <c:v>1.71</c:v>
                </c:pt>
                <c:pt idx="8">
                  <c:v>#N/A</c:v>
                </c:pt>
                <c:pt idx="9">
                  <c:v>1.48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2.13</c:v>
                </c:pt>
                <c:pt idx="2">
                  <c:v>#N/A</c:v>
                </c:pt>
                <c:pt idx="3">
                  <c:v>2.0299999999999998</c:v>
                </c:pt>
                <c:pt idx="4">
                  <c:v>#N/A</c:v>
                </c:pt>
                <c:pt idx="5">
                  <c:v>1.91</c:v>
                </c:pt>
                <c:pt idx="6">
                  <c:v>#N/A</c:v>
                </c:pt>
                <c:pt idx="7">
                  <c:v>2.02</c:v>
                </c:pt>
                <c:pt idx="8">
                  <c:v>#N/A</c:v>
                </c:pt>
                <c:pt idx="9">
                  <c:v>2.11</c:v>
                </c:pt>
              </c:numCache>
            </c:numRef>
          </c:val>
        </c:ser>
        <c:dLbls>
          <c:showLegendKey val="0"/>
          <c:showVal val="0"/>
          <c:showCatName val="0"/>
          <c:showSerName val="0"/>
          <c:showPercent val="0"/>
          <c:showBubbleSize val="0"/>
        </c:dLbls>
        <c:gapWidth val="150"/>
        <c:overlap val="100"/>
        <c:axId val="464055392"/>
        <c:axId val="464054608"/>
      </c:barChart>
      <c:catAx>
        <c:axId val="46405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054608"/>
        <c:crosses val="autoZero"/>
        <c:auto val="1"/>
        <c:lblAlgn val="ctr"/>
        <c:lblOffset val="100"/>
        <c:tickLblSkip val="1"/>
        <c:tickMarkSkip val="1"/>
        <c:noMultiLvlLbl val="0"/>
      </c:catAx>
      <c:valAx>
        <c:axId val="46405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05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62952</c:v>
                </c:pt>
                <c:pt idx="5">
                  <c:v>62248</c:v>
                </c:pt>
                <c:pt idx="8">
                  <c:v>62159</c:v>
                </c:pt>
                <c:pt idx="11">
                  <c:v>61822</c:v>
                </c:pt>
                <c:pt idx="14">
                  <c:v>59221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83</c:v>
                </c:pt>
                <c:pt idx="3">
                  <c:v>90</c:v>
                </c:pt>
                <c:pt idx="6">
                  <c:v>48</c:v>
                </c:pt>
                <c:pt idx="9">
                  <c:v>47</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1262</c:v>
                </c:pt>
                <c:pt idx="3">
                  <c:v>625</c:v>
                </c:pt>
                <c:pt idx="6">
                  <c:v>447</c:v>
                </c:pt>
                <c:pt idx="9">
                  <c:v>447</c:v>
                </c:pt>
                <c:pt idx="12">
                  <c:v>448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8224</c:v>
                </c:pt>
                <c:pt idx="3">
                  <c:v>7891</c:v>
                </c:pt>
                <c:pt idx="6">
                  <c:v>8372</c:v>
                </c:pt>
                <c:pt idx="9">
                  <c:v>7580</c:v>
                </c:pt>
                <c:pt idx="12">
                  <c:v>7297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27141</c:v>
                </c:pt>
                <c:pt idx="3">
                  <c:v>28971</c:v>
                </c:pt>
                <c:pt idx="6">
                  <c:v>30279</c:v>
                </c:pt>
                <c:pt idx="9">
                  <c:v>32151</c:v>
                </c:pt>
                <c:pt idx="12">
                  <c:v>33484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4813</c:v>
                </c:pt>
                <c:pt idx="3">
                  <c:v>5750</c:v>
                </c:pt>
                <c:pt idx="6">
                  <c:v>5402</c:v>
                </c:pt>
                <c:pt idx="9">
                  <c:v>8866</c:v>
                </c:pt>
                <c:pt idx="12">
                  <c:v>8507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41296</c:v>
                </c:pt>
                <c:pt idx="3">
                  <c:v>41495</c:v>
                </c:pt>
                <c:pt idx="6">
                  <c:v>40192</c:v>
                </c:pt>
                <c:pt idx="9">
                  <c:v>40094</c:v>
                </c:pt>
                <c:pt idx="12">
                  <c:v>37426</c:v>
                </c:pt>
              </c:numCache>
            </c:numRef>
          </c:val>
        </c:ser>
        <c:dLbls>
          <c:showLegendKey val="0"/>
          <c:showVal val="0"/>
          <c:showCatName val="0"/>
          <c:showSerName val="0"/>
          <c:showPercent val="0"/>
          <c:showBubbleSize val="0"/>
        </c:dLbls>
        <c:gapWidth val="100"/>
        <c:overlap val="100"/>
        <c:axId val="464053824"/>
        <c:axId val="464053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19867</c:v>
                </c:pt>
                <c:pt idx="2">
                  <c:v>#N/A</c:v>
                </c:pt>
                <c:pt idx="3">
                  <c:v>#N/A</c:v>
                </c:pt>
                <c:pt idx="4">
                  <c:v>22574</c:v>
                </c:pt>
                <c:pt idx="5">
                  <c:v>#N/A</c:v>
                </c:pt>
                <c:pt idx="6">
                  <c:v>#N/A</c:v>
                </c:pt>
                <c:pt idx="7">
                  <c:v>22581</c:v>
                </c:pt>
                <c:pt idx="8">
                  <c:v>#N/A</c:v>
                </c:pt>
                <c:pt idx="9">
                  <c:v>#N/A</c:v>
                </c:pt>
                <c:pt idx="10">
                  <c:v>27363</c:v>
                </c:pt>
                <c:pt idx="11">
                  <c:v>#N/A</c:v>
                </c:pt>
                <c:pt idx="12">
                  <c:v>#N/A</c:v>
                </c:pt>
                <c:pt idx="13">
                  <c:v>27946</c:v>
                </c:pt>
                <c:pt idx="14">
                  <c:v>#N/A</c:v>
                </c:pt>
              </c:numCache>
            </c:numRef>
          </c:val>
          <c:smooth val="0"/>
        </c:ser>
        <c:dLbls>
          <c:showLegendKey val="0"/>
          <c:showVal val="0"/>
          <c:showCatName val="0"/>
          <c:showSerName val="0"/>
          <c:showPercent val="0"/>
          <c:showBubbleSize val="0"/>
        </c:dLbls>
        <c:marker val="1"/>
        <c:smooth val="0"/>
        <c:axId val="464053824"/>
        <c:axId val="464053432"/>
      </c:lineChart>
      <c:catAx>
        <c:axId val="4640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053432"/>
        <c:crosses val="autoZero"/>
        <c:auto val="1"/>
        <c:lblAlgn val="ctr"/>
        <c:lblOffset val="100"/>
        <c:tickLblSkip val="1"/>
        <c:tickMarkSkip val="1"/>
        <c:noMultiLvlLbl val="0"/>
      </c:catAx>
      <c:valAx>
        <c:axId val="464053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0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488424</c:v>
                </c:pt>
                <c:pt idx="5">
                  <c:v>493948</c:v>
                </c:pt>
                <c:pt idx="8">
                  <c:v>503307</c:v>
                </c:pt>
                <c:pt idx="11">
                  <c:v>507847</c:v>
                </c:pt>
                <c:pt idx="14">
                  <c:v>508757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186209</c:v>
                </c:pt>
                <c:pt idx="5">
                  <c:v>192557</c:v>
                </c:pt>
                <c:pt idx="8">
                  <c:v>189888</c:v>
                </c:pt>
                <c:pt idx="11">
                  <c:v>190580</c:v>
                </c:pt>
                <c:pt idx="14">
                  <c:v>180866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121888</c:v>
                </c:pt>
                <c:pt idx="5">
                  <c:v>124823</c:v>
                </c:pt>
                <c:pt idx="8">
                  <c:v>130511</c:v>
                </c:pt>
                <c:pt idx="11">
                  <c:v>130417</c:v>
                </c:pt>
                <c:pt idx="14">
                  <c:v>132632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6557</c:v>
                </c:pt>
                <c:pt idx="3">
                  <c:v>5924</c:v>
                </c:pt>
                <c:pt idx="6">
                  <c:v>1954</c:v>
                </c:pt>
                <c:pt idx="9">
                  <c:v>1899</c:v>
                </c:pt>
                <c:pt idx="12">
                  <c:v>2410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62708</c:v>
                </c:pt>
                <c:pt idx="3">
                  <c:v>61702</c:v>
                </c:pt>
                <c:pt idx="6">
                  <c:v>60052</c:v>
                </c:pt>
                <c:pt idx="9">
                  <c:v>55962</c:v>
                </c:pt>
                <c:pt idx="12">
                  <c:v>53823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106781</c:v>
                </c:pt>
                <c:pt idx="3">
                  <c:v>104676</c:v>
                </c:pt>
                <c:pt idx="6">
                  <c:v>105941</c:v>
                </c:pt>
                <c:pt idx="9">
                  <c:v>101938</c:v>
                </c:pt>
                <c:pt idx="12">
                  <c:v>80574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4929</c:v>
                </c:pt>
                <c:pt idx="3">
                  <c:v>5965</c:v>
                </c:pt>
                <c:pt idx="6">
                  <c:v>3125</c:v>
                </c:pt>
                <c:pt idx="9">
                  <c:v>11836</c:v>
                </c:pt>
                <c:pt idx="12">
                  <c:v>12194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956720</c:v>
                </c:pt>
                <c:pt idx="3">
                  <c:v>980914</c:v>
                </c:pt>
                <c:pt idx="6">
                  <c:v>999511</c:v>
                </c:pt>
                <c:pt idx="9">
                  <c:v>1012875</c:v>
                </c:pt>
                <c:pt idx="12">
                  <c:v>1059067</c:v>
                </c:pt>
              </c:numCache>
            </c:numRef>
          </c:val>
        </c:ser>
        <c:dLbls>
          <c:showLegendKey val="0"/>
          <c:showVal val="0"/>
          <c:showCatName val="0"/>
          <c:showSerName val="0"/>
          <c:showPercent val="0"/>
          <c:showBubbleSize val="0"/>
        </c:dLbls>
        <c:gapWidth val="100"/>
        <c:overlap val="100"/>
        <c:axId val="464053040"/>
        <c:axId val="46405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341174</c:v>
                </c:pt>
                <c:pt idx="2">
                  <c:v>#N/A</c:v>
                </c:pt>
                <c:pt idx="3">
                  <c:v>#N/A</c:v>
                </c:pt>
                <c:pt idx="4">
                  <c:v>347852</c:v>
                </c:pt>
                <c:pt idx="5">
                  <c:v>#N/A</c:v>
                </c:pt>
                <c:pt idx="6">
                  <c:v>#N/A</c:v>
                </c:pt>
                <c:pt idx="7">
                  <c:v>346877</c:v>
                </c:pt>
                <c:pt idx="8">
                  <c:v>#N/A</c:v>
                </c:pt>
                <c:pt idx="9">
                  <c:v>#N/A</c:v>
                </c:pt>
                <c:pt idx="10">
                  <c:v>355666</c:v>
                </c:pt>
                <c:pt idx="11">
                  <c:v>#N/A</c:v>
                </c:pt>
                <c:pt idx="12">
                  <c:v>#N/A</c:v>
                </c:pt>
                <c:pt idx="13">
                  <c:v>385813</c:v>
                </c:pt>
                <c:pt idx="14">
                  <c:v>#N/A</c:v>
                </c:pt>
              </c:numCache>
            </c:numRef>
          </c:val>
          <c:smooth val="0"/>
        </c:ser>
        <c:dLbls>
          <c:showLegendKey val="0"/>
          <c:showVal val="0"/>
          <c:showCatName val="0"/>
          <c:showSerName val="0"/>
          <c:showPercent val="0"/>
          <c:showBubbleSize val="0"/>
        </c:dLbls>
        <c:marker val="1"/>
        <c:smooth val="0"/>
        <c:axId val="464053040"/>
        <c:axId val="464052256"/>
      </c:lineChart>
      <c:catAx>
        <c:axId val="46405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052256"/>
        <c:crosses val="autoZero"/>
        <c:auto val="1"/>
        <c:lblAlgn val="ctr"/>
        <c:lblOffset val="100"/>
        <c:tickLblSkip val="1"/>
        <c:tickMarkSkip val="1"/>
        <c:noMultiLvlLbl val="0"/>
      </c:catAx>
      <c:valAx>
        <c:axId val="46405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05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{3459A201-9A87-4FE4-806D-EF2DBD5DCEA3}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{B188F767-D7CF-446B-B67F-869869E4FB8B}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{EC78C481-ACC9-460E-868C-F808B93ED79E}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{1A3E3961-7454-488A-8364-2A25D5833FF4}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{15A36E4C-E21B-4F7E-A2CA-DAE4C3400D2F}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{0EEA3F55-0169-480F-ADCC-20AF2CE92F9F}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{4C8311EF-F52A-4A33-9147-6FC587BD1468}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{0DB57845-76CA-41A3-BA58-CE43E1035C09}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{928FF391-6AAF-445D-AC70-C230E5F84773}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{3E52C067-992A-468B-A2F1-3F73D25C6160}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4051080"/>
        <c:axId val="464050688"/>
      </c:scatterChart>
      <c:valAx>
        <c:axId val="464051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050688"/>
        <c:crosses val="autoZero"/>
        <c:crossBetween val="midCat"/>
      </c:valAx>
      <c:valAx>
        <c:axId val="464050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051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{5E08C875-4F07-410C-BAF7-A5E4859E8871}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{E273F289-C26D-4D1C-A527-98407FF18C4F}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{2CFD2249-7758-45EB-9131-51960D5252A3}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{30223270-F2D4-46D4-9592-63BE45E23D77}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{5CD76F4B-8BCB-4723-B1EB-A93440716731}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10.8</c:v>
                </c:pt>
                <c:pt idx="2">
                  <c:v>10.5</c:v>
                </c:pt>
                <c:pt idx="3">
                  <c:v>11.8</c:v>
                </c:pt>
                <c:pt idx="4">
                  <c:v>12.6</c:v>
                </c:pt>
              </c:numCache>
            </c:numRef>
          </c:xVal>
          <c:yVal>
            <c:numRef>
              <c:f>公会計指標分析・財政指標組合せ分析表!$K$73:$O$73</c:f>
              <c:numCache>
                <c:formatCode>#,##0.0;"▲ "#,##0.0</c:formatCode>
                <c:ptCount val="5"/>
                <c:pt idx="0">
                  <c:v>166.9</c:v>
                </c:pt>
                <c:pt idx="1">
                  <c:v>170.3</c:v>
                </c:pt>
                <c:pt idx="2">
                  <c:v>169.3</c:v>
                </c:pt>
                <c:pt idx="3">
                  <c:v>174.3</c:v>
                </c:pt>
                <c:pt idx="4">
                  <c:v>188.3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{DB273073-508B-441B-948E-A8A462405393}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{AC95F942-DBDC-41CA-B5FC-7D6A14A7044F}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{84210482-1526-43D1-8D50-8C8E18EC5BE8}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{61553C10-7B75-45D0-B9F4-993F3B8AB7C9}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{49CC3D6E-5FAD-460E-9F82-7B3E18AC926C}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464049904"/>
        <c:axId val="464049512"/>
      </c:scatterChart>
      <c:valAx>
        <c:axId val="464049904"/>
        <c:scaling>
          <c:orientation val="minMax"/>
          <c:max val="12.799999999999999"/>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049512"/>
        <c:crosses val="autoZero"/>
        <c:crossBetween val="midCat"/>
      </c:valAx>
      <c:valAx>
        <c:axId val="464049512"/>
        <c:scaling>
          <c:orientation val="minMax"/>
          <c:max val="199"/>
          <c:min val="1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049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年度の実質公債費比率の分子は、</a:t>
          </a:r>
          <a:r>
            <a:rPr lang="ja-JP" altLang="ja-JP" sz="1100" b="0" i="0" baseline="0">
              <a:solidFill>
                <a:schemeClr val="dk1"/>
              </a:solidFill>
              <a:effectLst/>
              <a:latin typeface="+mn-lt"/>
              <a:ea typeface="+mn-ea"/>
              <a:cs typeface="+mn-cs"/>
            </a:rPr>
            <a:t>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前年度を上回る水準となりました。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今後も、適切な市債管理を行い、健全な財政運営に努めます。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将来負担額（Ａ）は、平成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1,377</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2,081</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億円増加しています。</a:t>
          </a:r>
          <a:endParaRPr lang="ja-JP" altLang="ja-JP" sz="1400">
            <a:effectLst/>
          </a:endParaRPr>
        </a:p>
        <a:p>
          <a:r>
            <a:rPr kumimoji="1" lang="ja-JP" altLang="ja-JP" sz="1100">
              <a:solidFill>
                <a:schemeClr val="dk1"/>
              </a:solidFill>
              <a:effectLst/>
              <a:latin typeface="+mn-lt"/>
              <a:ea typeface="+mn-ea"/>
              <a:cs typeface="+mn-cs"/>
            </a:rPr>
            <a:t>　これは将来負担額の大部分を占める「一般会計等に係る地方債の現在高」が、地方交付税の振替である臨時財政対策債の発行額増や三セク債の活用に伴い、増加していることなどによるものです。（なお、臨時財政対策債については、後年度、その全額が地方交付税で措置されるため、実質的に将来負担額としてはカウントされていません）。</a:t>
          </a:r>
          <a:endParaRPr lang="ja-JP" altLang="ja-JP" sz="1400">
            <a:effectLst/>
          </a:endParaRPr>
        </a:p>
        <a:p>
          <a:r>
            <a:rPr kumimoji="1" lang="ja-JP" altLang="ja-JP" sz="1100">
              <a:solidFill>
                <a:schemeClr val="dk1"/>
              </a:solidFill>
              <a:effectLst/>
              <a:latin typeface="+mn-lt"/>
              <a:ea typeface="+mn-ea"/>
              <a:cs typeface="+mn-cs"/>
            </a:rPr>
            <a:t>　一方、充当可能財源等（Ｂ）は、平成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7,965</a:t>
          </a:r>
          <a:r>
            <a:rPr kumimoji="1" lang="ja-JP" altLang="ja-JP" sz="1100">
              <a:solidFill>
                <a:schemeClr val="dk1"/>
              </a:solidFill>
              <a:effectLst/>
              <a:latin typeface="+mn-lt"/>
              <a:ea typeface="+mn-ea"/>
              <a:cs typeface="+mn-cs"/>
            </a:rPr>
            <a:t>億円でしたが、基準財政需要額算入見込額が増加していることなどにより、平成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8,223</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億円増加しています。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結果として、将来負担比率の分子である（Ａ）－（Ｂ）は、平成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3,412</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3,858</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億円増加しています。</a:t>
          </a:r>
          <a:endParaRPr lang="ja-JP" altLang="ja-JP" sz="1400">
            <a:effectLst/>
          </a:endParaRPr>
        </a:p>
        <a:p>
          <a:r>
            <a:rPr kumimoji="1" lang="ja-JP" altLang="ja-JP" sz="1100">
              <a:solidFill>
                <a:schemeClr val="dk1"/>
              </a:solidFill>
              <a:effectLst/>
              <a:latin typeface="+mn-lt"/>
              <a:ea typeface="+mn-ea"/>
              <a:cs typeface="+mn-cs"/>
            </a:rPr>
            <a:t>　今後については、将来負担額の大半を地方債の残高が占めることから、地方債の活用にあたっては、事業の熟度や重要性を吟味した上で、施策の選択と集中により、適正な市債管理に努めます。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213360</xdr:colOff>
      <xdr:row>13</xdr:row>
      <xdr:rowOff>120650</xdr:rowOff>
    </xdr:to>
    <xdr:sp macro="" textlink="">
      <xdr:nvSpPr>
        <xdr:cNvPr id="17" name="正方形/長方形 16"/>
        <xdr:cNvSpPr/>
      </xdr:nvSpPr>
      <xdr:spPr>
        <a:xfrm>
          <a:off x="7175499" y="1714500"/>
          <a:ext cx="3334386"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財政力指数は、緩やかな景気回復による市税収入の増、近年においては地方消費税率の引上げに伴う地方消費税交付金の増額等により、基準財政収入額が増加したことなどを要因として、増加しています。</a:t>
          </a:r>
          <a:endParaRPr lang="ja-JP" altLang="ja-JP" sz="1400">
            <a:effectLst/>
          </a:endParaRPr>
        </a:p>
        <a:p>
          <a:r>
            <a:rPr kumimoji="1" lang="ja-JP" altLang="ja-JP" sz="1100" baseline="0">
              <a:solidFill>
                <a:schemeClr val="dk1"/>
              </a:solidFill>
              <a:effectLst/>
              <a:latin typeface="+mn-lt"/>
              <a:ea typeface="+mn-ea"/>
              <a:cs typeface="+mn-cs"/>
            </a:rPr>
            <a:t>　類似団体との比較では、人口の減少や高い高齢化率などの影響により、市民一人当たりの市税収入が類似団体の平均を下回っていることから、依然として低い水準となっています。</a:t>
          </a:r>
          <a:endParaRPr lang="ja-JP" altLang="ja-JP" sz="1400">
            <a:effectLst/>
          </a:endParaRPr>
        </a:p>
        <a:p>
          <a:r>
            <a:rPr kumimoji="1" lang="ja-JP" altLang="ja-JP" sz="1100" baseline="0">
              <a:solidFill>
                <a:schemeClr val="dk1"/>
              </a:solidFill>
              <a:effectLst/>
              <a:latin typeface="+mn-lt"/>
              <a:ea typeface="+mn-ea"/>
              <a:cs typeface="+mn-cs"/>
            </a:rPr>
            <a:t>　企業誘致の推進による税源の涵養に取り組むなど、歳入の確保に努めます。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116840</xdr:rowOff>
    </xdr:to>
    <xdr:cxnSp macro="">
      <xdr:nvCxnSpPr>
        <xdr:cNvPr id="66" name="直線コネクタ 65"/>
        <xdr:cNvCxnSpPr/>
      </xdr:nvCxnSpPr>
      <xdr:spPr>
        <a:xfrm flipV="1">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165100</xdr:rowOff>
    </xdr:to>
    <xdr:cxnSp macro="">
      <xdr:nvCxnSpPr>
        <xdr:cNvPr id="69" name="直線コネクタ 68"/>
        <xdr:cNvCxnSpPr/>
      </xdr:nvCxnSpPr>
      <xdr:spPr>
        <a:xfrm flipV="1">
          <a:off x="3225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41910</xdr:rowOff>
    </xdr:to>
    <xdr:cxnSp macro="">
      <xdr:nvCxnSpPr>
        <xdr:cNvPr id="72" name="直線コネクタ 71"/>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41910</xdr:rowOff>
    </xdr:to>
    <xdr:cxnSp macro="">
      <xdr:nvCxnSpPr>
        <xdr:cNvPr id="75" name="直線コネクタ 74"/>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5" name="円/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7" name="円/楕円 86"/>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8" name="テキスト ボックス 87"/>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9" name="円/楕円 88"/>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0" name="テキスト ボックス 89"/>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経常収支比率は、平成</a:t>
          </a:r>
          <a:r>
            <a:rPr kumimoji="1" lang="en-US" altLang="ja-JP" sz="1050">
              <a:solidFill>
                <a:sysClr val="windowText" lastClr="000000"/>
              </a:solidFill>
              <a:effectLst/>
              <a:latin typeface="+mn-lt"/>
              <a:ea typeface="+mn-ea"/>
              <a:cs typeface="+mn-cs"/>
            </a:rPr>
            <a:t>24</a:t>
          </a:r>
          <a:r>
            <a:rPr kumimoji="1" lang="ja-JP" altLang="ja-JP" sz="1050">
              <a:solidFill>
                <a:sysClr val="windowText" lastClr="000000"/>
              </a:solidFill>
              <a:effectLst/>
              <a:latin typeface="+mn-lt"/>
              <a:ea typeface="+mn-ea"/>
              <a:cs typeface="+mn-cs"/>
            </a:rPr>
            <a:t>年度は、法人市民税等の市税収入の減等による経常一般財源総額の減少等により、</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23</a:t>
          </a:r>
          <a:r>
            <a:rPr kumimoji="1" lang="ja-JP" altLang="en-US" sz="1050">
              <a:solidFill>
                <a:sysClr val="windowText" lastClr="000000"/>
              </a:solidFill>
              <a:effectLst/>
              <a:latin typeface="+mn-lt"/>
              <a:ea typeface="+mn-ea"/>
              <a:cs typeface="+mn-cs"/>
            </a:rPr>
            <a:t>年度の</a:t>
          </a:r>
          <a:r>
            <a:rPr kumimoji="1" lang="en-US" altLang="ja-JP" sz="1050">
              <a:solidFill>
                <a:sysClr val="windowText" lastClr="000000"/>
              </a:solidFill>
              <a:effectLst/>
              <a:latin typeface="+mn-lt"/>
              <a:ea typeface="+mn-ea"/>
              <a:cs typeface="+mn-cs"/>
            </a:rPr>
            <a:t>95.6</a:t>
          </a:r>
          <a:r>
            <a:rPr kumimoji="1" lang="ja-JP" altLang="en-US" sz="1050">
              <a:solidFill>
                <a:sysClr val="windowText" lastClr="000000"/>
              </a:solidFill>
              <a:effectLst/>
              <a:latin typeface="+mn-lt"/>
              <a:ea typeface="+mn-ea"/>
              <a:cs typeface="+mn-cs"/>
            </a:rPr>
            <a:t>％から</a:t>
          </a:r>
          <a:r>
            <a:rPr kumimoji="1" lang="en-US" altLang="ja-JP" sz="1050">
              <a:solidFill>
                <a:sysClr val="windowText" lastClr="000000"/>
              </a:solidFill>
              <a:effectLst/>
              <a:latin typeface="+mn-lt"/>
              <a:ea typeface="+mn-ea"/>
              <a:cs typeface="+mn-cs"/>
            </a:rPr>
            <a:t>97.7</a:t>
          </a:r>
          <a:r>
            <a:rPr kumimoji="1" lang="ja-JP" altLang="ja-JP" sz="1050">
              <a:solidFill>
                <a:sysClr val="windowText" lastClr="000000"/>
              </a:solidFill>
              <a:effectLst/>
              <a:latin typeface="+mn-lt"/>
              <a:ea typeface="+mn-ea"/>
              <a:cs typeface="+mn-cs"/>
            </a:rPr>
            <a:t>％まで</a:t>
          </a:r>
          <a:r>
            <a:rPr kumimoji="1" lang="en-US" altLang="ja-JP" sz="1050">
              <a:solidFill>
                <a:sysClr val="windowText" lastClr="000000"/>
              </a:solidFill>
              <a:effectLst/>
              <a:latin typeface="+mn-lt"/>
              <a:ea typeface="+mn-ea"/>
              <a:cs typeface="+mn-cs"/>
            </a:rPr>
            <a:t>2.1</a:t>
          </a:r>
          <a:r>
            <a:rPr kumimoji="1" lang="ja-JP" altLang="en-US" sz="1050">
              <a:solidFill>
                <a:sysClr val="windowText" lastClr="000000"/>
              </a:solidFill>
              <a:effectLst/>
              <a:latin typeface="+mn-lt"/>
              <a:ea typeface="+mn-ea"/>
              <a:cs typeface="+mn-cs"/>
            </a:rPr>
            <a:t>ポイント</a:t>
          </a:r>
          <a:r>
            <a:rPr kumimoji="1" lang="ja-JP" altLang="ja-JP" sz="1050">
              <a:solidFill>
                <a:sysClr val="windowText" lastClr="000000"/>
              </a:solidFill>
              <a:effectLst/>
              <a:latin typeface="+mn-lt"/>
              <a:ea typeface="+mn-ea"/>
              <a:cs typeface="+mn-cs"/>
            </a:rPr>
            <a:t>悪化したものの、平成</a:t>
          </a:r>
          <a:r>
            <a:rPr kumimoji="1" lang="en-US" altLang="ja-JP" sz="1050">
              <a:solidFill>
                <a:sysClr val="windowText" lastClr="000000"/>
              </a:solidFill>
              <a:effectLst/>
              <a:latin typeface="+mn-lt"/>
              <a:ea typeface="+mn-ea"/>
              <a:cs typeface="+mn-cs"/>
            </a:rPr>
            <a:t>25</a:t>
          </a:r>
          <a:r>
            <a:rPr kumimoji="1" lang="ja-JP" altLang="ja-JP" sz="1050">
              <a:solidFill>
                <a:sysClr val="windowText" lastClr="000000"/>
              </a:solidFill>
              <a:effectLst/>
              <a:latin typeface="+mn-lt"/>
              <a:ea typeface="+mn-ea"/>
              <a:cs typeface="+mn-cs"/>
            </a:rPr>
            <a:t>年度は国に準じた給与支給措置に伴う人件費の減少</a:t>
          </a:r>
          <a:r>
            <a:rPr lang="ja-JP" altLang="ja-JP" sz="1050" b="0" i="0" baseline="0">
              <a:solidFill>
                <a:sysClr val="windowText" lastClr="000000"/>
              </a:solidFill>
              <a:effectLst/>
              <a:latin typeface="+mn-lt"/>
              <a:ea typeface="+mn-ea"/>
              <a:cs typeface="+mn-cs"/>
            </a:rPr>
            <a:t>等</a:t>
          </a:r>
          <a:r>
            <a:rPr kumimoji="1" lang="ja-JP" altLang="ja-JP" sz="1050">
              <a:solidFill>
                <a:sysClr val="windowText" lastClr="000000"/>
              </a:solidFill>
              <a:effectLst/>
              <a:latin typeface="+mn-lt"/>
              <a:ea typeface="+mn-ea"/>
              <a:cs typeface="+mn-cs"/>
            </a:rPr>
            <a:t>により、</a:t>
          </a:r>
          <a:r>
            <a:rPr kumimoji="1" lang="en-US" altLang="ja-JP" sz="1050">
              <a:solidFill>
                <a:sysClr val="windowText" lastClr="000000"/>
              </a:solidFill>
              <a:effectLst/>
              <a:latin typeface="+mn-lt"/>
              <a:ea typeface="+mn-ea"/>
              <a:cs typeface="+mn-cs"/>
            </a:rPr>
            <a:t>95.6%</a:t>
          </a:r>
          <a:r>
            <a:rPr kumimoji="1" lang="ja-JP" altLang="ja-JP" sz="1050">
              <a:solidFill>
                <a:sysClr val="windowText" lastClr="000000"/>
              </a:solidFill>
              <a:effectLst/>
              <a:latin typeface="+mn-lt"/>
              <a:ea typeface="+mn-ea"/>
              <a:cs typeface="+mn-cs"/>
            </a:rPr>
            <a:t>まで改善しました。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26</a:t>
          </a:r>
          <a:r>
            <a:rPr kumimoji="1" lang="ja-JP" altLang="ja-JP" sz="1050">
              <a:solidFill>
                <a:sysClr val="windowText" lastClr="000000"/>
              </a:solidFill>
              <a:effectLst/>
              <a:latin typeface="+mn-lt"/>
              <a:ea typeface="+mn-ea"/>
              <a:cs typeface="+mn-cs"/>
            </a:rPr>
            <a:t>年度は、当該措置の終了に伴う人件費の増加等により</a:t>
          </a:r>
          <a:r>
            <a:rPr kumimoji="1" lang="en-US" altLang="ja-JP" sz="1050">
              <a:solidFill>
                <a:sysClr val="windowText" lastClr="000000"/>
              </a:solidFill>
              <a:effectLst/>
              <a:latin typeface="+mn-lt"/>
              <a:ea typeface="+mn-ea"/>
              <a:cs typeface="+mn-cs"/>
            </a:rPr>
            <a:t>96.9</a:t>
          </a:r>
          <a:r>
            <a:rPr kumimoji="1" lang="ja-JP" altLang="ja-JP" sz="1050">
              <a:solidFill>
                <a:sysClr val="windowText" lastClr="000000"/>
              </a:solidFill>
              <a:effectLst/>
              <a:latin typeface="+mn-lt"/>
              <a:ea typeface="+mn-ea"/>
              <a:cs typeface="+mn-cs"/>
            </a:rPr>
            <a:t>％とな</a:t>
          </a:r>
          <a:r>
            <a:rPr kumimoji="1" lang="ja-JP" altLang="en-US" sz="1050">
              <a:solidFill>
                <a:sysClr val="windowText" lastClr="000000"/>
              </a:solidFill>
              <a:effectLst/>
              <a:latin typeface="+mn-lt"/>
              <a:ea typeface="+mn-ea"/>
              <a:cs typeface="+mn-cs"/>
            </a:rPr>
            <a:t>りましたが、平成</a:t>
          </a:r>
          <a:r>
            <a:rPr kumimoji="1" lang="en-US" altLang="ja-JP" sz="1050">
              <a:solidFill>
                <a:sysClr val="windowText" lastClr="000000"/>
              </a:solidFill>
              <a:effectLst/>
              <a:latin typeface="+mn-lt"/>
              <a:ea typeface="+mn-ea"/>
              <a:cs typeface="+mn-cs"/>
            </a:rPr>
            <a:t>27</a:t>
          </a:r>
          <a:r>
            <a:rPr kumimoji="1" lang="ja-JP" altLang="en-US" sz="1050">
              <a:solidFill>
                <a:sysClr val="windowText" lastClr="000000"/>
              </a:solidFill>
              <a:effectLst/>
              <a:latin typeface="+mn-lt"/>
              <a:ea typeface="+mn-ea"/>
              <a:cs typeface="+mn-cs"/>
            </a:rPr>
            <a:t>年度は、地方消費税交付金の増加等により、</a:t>
          </a:r>
          <a:r>
            <a:rPr kumimoji="1" lang="en-US" altLang="ja-JP" sz="1050">
              <a:solidFill>
                <a:sysClr val="windowText" lastClr="000000"/>
              </a:solidFill>
              <a:effectLst/>
              <a:latin typeface="+mn-lt"/>
              <a:ea typeface="+mn-ea"/>
              <a:cs typeface="+mn-cs"/>
            </a:rPr>
            <a:t>95.7</a:t>
          </a:r>
          <a:r>
            <a:rPr kumimoji="1" lang="ja-JP" altLang="en-US" sz="1050">
              <a:solidFill>
                <a:sysClr val="windowText" lastClr="000000"/>
              </a:solidFill>
              <a:effectLst/>
              <a:latin typeface="+mn-lt"/>
              <a:ea typeface="+mn-ea"/>
              <a:cs typeface="+mn-cs"/>
            </a:rPr>
            <a:t>％となっています。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endParaRPr lang="ja-JP" altLang="ja-JP" sz="10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66</xdr:row>
      <xdr:rowOff>2117</xdr:rowOff>
    </xdr:to>
    <xdr:cxnSp macro="">
      <xdr:nvCxnSpPr>
        <xdr:cNvPr id="129" name="直線コネクタ 128"/>
        <xdr:cNvCxnSpPr/>
      </xdr:nvCxnSpPr>
      <xdr:spPr>
        <a:xfrm flipV="1">
          <a:off x="4114800" y="111569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170745</xdr:rowOff>
    </xdr:from>
    <xdr:to>
      <xdr:col>6</xdr:col>
      <xdr:colOff>0</xdr:colOff>
      <xdr:row>66</xdr:row>
      <xdr:rowOff>2117</xdr:rowOff>
    </xdr:to>
    <xdr:cxnSp macro="">
      <xdr:nvCxnSpPr>
        <xdr:cNvPr id="132" name="直線コネクタ 131"/>
        <xdr:cNvCxnSpPr/>
      </xdr:nvCxnSpPr>
      <xdr:spPr>
        <a:xfrm>
          <a:off x="3225800" y="111435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170745</xdr:rowOff>
    </xdr:from>
    <xdr:to>
      <xdr:col>4</xdr:col>
      <xdr:colOff>482600</xdr:colOff>
      <xdr:row>66</xdr:row>
      <xdr:rowOff>109361</xdr:rowOff>
    </xdr:to>
    <xdr:cxnSp macro="">
      <xdr:nvCxnSpPr>
        <xdr:cNvPr id="135" name="直線コネクタ 134"/>
        <xdr:cNvCxnSpPr/>
      </xdr:nvCxnSpPr>
      <xdr:spPr>
        <a:xfrm flipV="1">
          <a:off x="2336800" y="1114354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170745</xdr:rowOff>
    </xdr:from>
    <xdr:to>
      <xdr:col>3</xdr:col>
      <xdr:colOff>279400</xdr:colOff>
      <xdr:row>66</xdr:row>
      <xdr:rowOff>109361</xdr:rowOff>
    </xdr:to>
    <xdr:cxnSp macro="">
      <xdr:nvCxnSpPr>
        <xdr:cNvPr id="138" name="直線コネクタ 137"/>
        <xdr:cNvCxnSpPr/>
      </xdr:nvCxnSpPr>
      <xdr:spPr>
        <a:xfrm>
          <a:off x="1447800" y="1114354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0" name="テキスト ボックス 139"/>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8" name="円/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0" name="円/楕円 149"/>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1" name="テキスト ボックス 150"/>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119945</xdr:rowOff>
    </xdr:from>
    <xdr:to>
      <xdr:col>4</xdr:col>
      <xdr:colOff>533400</xdr:colOff>
      <xdr:row>65</xdr:row>
      <xdr:rowOff>50095</xdr:rowOff>
    </xdr:to>
    <xdr:sp macro="" textlink="">
      <xdr:nvSpPr>
        <xdr:cNvPr id="152" name="円/楕円 151"/>
        <xdr:cNvSpPr/>
      </xdr:nvSpPr>
      <xdr:spPr>
        <a:xfrm>
          <a:off x="3175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34872</xdr:rowOff>
    </xdr:from>
    <xdr:ext cx="762000" cy="259045"/>
    <xdr:sp macro="" textlink="">
      <xdr:nvSpPr>
        <xdr:cNvPr id="153" name="テキスト ボックス 152"/>
        <xdr:cNvSpPr txBox="1"/>
      </xdr:nvSpPr>
      <xdr:spPr>
        <a:xfrm>
          <a:off x="2844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58561</xdr:rowOff>
    </xdr:from>
    <xdr:to>
      <xdr:col>3</xdr:col>
      <xdr:colOff>330200</xdr:colOff>
      <xdr:row>66</xdr:row>
      <xdr:rowOff>160161</xdr:rowOff>
    </xdr:to>
    <xdr:sp macro="" textlink="">
      <xdr:nvSpPr>
        <xdr:cNvPr id="154" name="円/楕円 153"/>
        <xdr:cNvSpPr/>
      </xdr:nvSpPr>
      <xdr:spPr>
        <a:xfrm>
          <a:off x="2286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144938</xdr:rowOff>
    </xdr:from>
    <xdr:ext cx="762000" cy="259045"/>
    <xdr:sp macro="" textlink="">
      <xdr:nvSpPr>
        <xdr:cNvPr id="155" name="テキスト ボックス 154"/>
        <xdr:cNvSpPr txBox="1"/>
      </xdr:nvSpPr>
      <xdr:spPr>
        <a:xfrm>
          <a:off x="1955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119945</xdr:rowOff>
    </xdr:from>
    <xdr:to>
      <xdr:col>2</xdr:col>
      <xdr:colOff>127000</xdr:colOff>
      <xdr:row>65</xdr:row>
      <xdr:rowOff>50095</xdr:rowOff>
    </xdr:to>
    <xdr:sp macro="" textlink="">
      <xdr:nvSpPr>
        <xdr:cNvPr id="156" name="円/楕円 155"/>
        <xdr:cNvSpPr/>
      </xdr:nvSpPr>
      <xdr:spPr>
        <a:xfrm>
          <a:off x="1397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34872</xdr:rowOff>
    </xdr:from>
    <xdr:ext cx="762000" cy="259045"/>
    <xdr:sp macro="" textlink="">
      <xdr:nvSpPr>
        <xdr:cNvPr id="157" name="テキスト ボックス 156"/>
        <xdr:cNvSpPr txBox="1"/>
      </xdr:nvSpPr>
      <xdr:spPr>
        <a:xfrm>
          <a:off x="1066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人件費、物件費及び維持補修費の合計額の人口一人当たりの金額が類似団体平均を大きく上回っている主な要因は、本市が他の類似団体に比べ、人口一人当たりの公共施設の保有量が多いことが挙げられます。</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年度以降の増加の主な要因は、平成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年度は給与の減額措置終了に伴う人件費の増加、平成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年度はプレミアム付商品券発行事業に伴う物件費の増加によるものです。</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endParaRPr lang="ja-JP" altLang="ja-JP" sz="10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22763</xdr:rowOff>
    </xdr:from>
    <xdr:to>
      <xdr:col>7</xdr:col>
      <xdr:colOff>152400</xdr:colOff>
      <xdr:row>88</xdr:row>
      <xdr:rowOff>97566</xdr:rowOff>
    </xdr:to>
    <xdr:cxnSp macro="">
      <xdr:nvCxnSpPr>
        <xdr:cNvPr id="192" name="直線コネクタ 191"/>
        <xdr:cNvCxnSpPr/>
      </xdr:nvCxnSpPr>
      <xdr:spPr>
        <a:xfrm>
          <a:off x="4114800" y="15110363"/>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1535</xdr:rowOff>
    </xdr:from>
    <xdr:to>
      <xdr:col>6</xdr:col>
      <xdr:colOff>0</xdr:colOff>
      <xdr:row>88</xdr:row>
      <xdr:rowOff>22763</xdr:rowOff>
    </xdr:to>
    <xdr:cxnSp macro="">
      <xdr:nvCxnSpPr>
        <xdr:cNvPr id="195" name="直線コネクタ 194"/>
        <xdr:cNvCxnSpPr/>
      </xdr:nvCxnSpPr>
      <xdr:spPr>
        <a:xfrm>
          <a:off x="3225800" y="1491768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1535</xdr:rowOff>
    </xdr:from>
    <xdr:to>
      <xdr:col>4</xdr:col>
      <xdr:colOff>482600</xdr:colOff>
      <xdr:row>88</xdr:row>
      <xdr:rowOff>125034</xdr:rowOff>
    </xdr:to>
    <xdr:cxnSp macro="">
      <xdr:nvCxnSpPr>
        <xdr:cNvPr id="198" name="直線コネクタ 197"/>
        <xdr:cNvCxnSpPr/>
      </xdr:nvCxnSpPr>
      <xdr:spPr>
        <a:xfrm flipV="1">
          <a:off x="2336800" y="14917685"/>
          <a:ext cx="889000" cy="29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125034</xdr:rowOff>
    </xdr:from>
    <xdr:to>
      <xdr:col>3</xdr:col>
      <xdr:colOff>279400</xdr:colOff>
      <xdr:row>89</xdr:row>
      <xdr:rowOff>40331</xdr:rowOff>
    </xdr:to>
    <xdr:cxnSp macro="">
      <xdr:nvCxnSpPr>
        <xdr:cNvPr id="201" name="直線コネクタ 200"/>
        <xdr:cNvCxnSpPr/>
      </xdr:nvCxnSpPr>
      <xdr:spPr>
        <a:xfrm flipV="1">
          <a:off x="1447800" y="15212634"/>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5" name="テキスト ボックス 204"/>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46766</xdr:rowOff>
    </xdr:from>
    <xdr:to>
      <xdr:col>7</xdr:col>
      <xdr:colOff>203200</xdr:colOff>
      <xdr:row>88</xdr:row>
      <xdr:rowOff>148366</xdr:rowOff>
    </xdr:to>
    <xdr:sp macro="" textlink="">
      <xdr:nvSpPr>
        <xdr:cNvPr id="211" name="円/楕円 210"/>
        <xdr:cNvSpPr/>
      </xdr:nvSpPr>
      <xdr:spPr>
        <a:xfrm>
          <a:off x="4902200" y="151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18843</xdr:rowOff>
    </xdr:from>
    <xdr:ext cx="762000" cy="259045"/>
    <xdr:sp macro="" textlink="">
      <xdr:nvSpPr>
        <xdr:cNvPr id="212" name="人件費・物件費等の状況該当値テキスト"/>
        <xdr:cNvSpPr txBox="1"/>
      </xdr:nvSpPr>
      <xdr:spPr>
        <a:xfrm>
          <a:off x="5041900" y="1510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124,426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143413</xdr:rowOff>
    </xdr:from>
    <xdr:to>
      <xdr:col>6</xdr:col>
      <xdr:colOff>50800</xdr:colOff>
      <xdr:row>88</xdr:row>
      <xdr:rowOff>73563</xdr:rowOff>
    </xdr:to>
    <xdr:sp macro="" textlink="">
      <xdr:nvSpPr>
        <xdr:cNvPr id="213" name="円/楕円 212"/>
        <xdr:cNvSpPr/>
      </xdr:nvSpPr>
      <xdr:spPr>
        <a:xfrm>
          <a:off x="4064000" y="150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58340</xdr:rowOff>
    </xdr:from>
    <xdr:ext cx="736600" cy="259045"/>
    <xdr:sp macro="" textlink="">
      <xdr:nvSpPr>
        <xdr:cNvPr id="214" name="テキスト ボックス 213"/>
        <xdr:cNvSpPr txBox="1"/>
      </xdr:nvSpPr>
      <xdr:spPr>
        <a:xfrm>
          <a:off x="3733800" y="151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122,566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122185</xdr:rowOff>
    </xdr:from>
    <xdr:to>
      <xdr:col>4</xdr:col>
      <xdr:colOff>533400</xdr:colOff>
      <xdr:row>87</xdr:row>
      <xdr:rowOff>52335</xdr:rowOff>
    </xdr:to>
    <xdr:sp macro="" textlink="">
      <xdr:nvSpPr>
        <xdr:cNvPr id="215" name="円/楕円 214"/>
        <xdr:cNvSpPr/>
      </xdr:nvSpPr>
      <xdr:spPr>
        <a:xfrm>
          <a:off x="3175000" y="148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37112</xdr:rowOff>
    </xdr:from>
    <xdr:ext cx="762000" cy="259045"/>
    <xdr:sp macro="" textlink="">
      <xdr:nvSpPr>
        <xdr:cNvPr id="216" name="テキスト ボックス 215"/>
        <xdr:cNvSpPr txBox="1"/>
      </xdr:nvSpPr>
      <xdr:spPr>
        <a:xfrm>
          <a:off x="2844800" y="149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74234</xdr:rowOff>
    </xdr:from>
    <xdr:to>
      <xdr:col>3</xdr:col>
      <xdr:colOff>330200</xdr:colOff>
      <xdr:row>89</xdr:row>
      <xdr:rowOff>4384</xdr:rowOff>
    </xdr:to>
    <xdr:sp macro="" textlink="">
      <xdr:nvSpPr>
        <xdr:cNvPr id="217" name="円/楕円 216"/>
        <xdr:cNvSpPr/>
      </xdr:nvSpPr>
      <xdr:spPr>
        <a:xfrm>
          <a:off x="2286000" y="151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160611</xdr:rowOff>
    </xdr:from>
    <xdr:ext cx="762000" cy="259045"/>
    <xdr:sp macro="" textlink="">
      <xdr:nvSpPr>
        <xdr:cNvPr id="218" name="テキスト ボックス 217"/>
        <xdr:cNvSpPr txBox="1"/>
      </xdr:nvSpPr>
      <xdr:spPr>
        <a:xfrm>
          <a:off x="1955800" y="152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125,109</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160981</xdr:rowOff>
    </xdr:from>
    <xdr:to>
      <xdr:col>2</xdr:col>
      <xdr:colOff>127000</xdr:colOff>
      <xdr:row>89</xdr:row>
      <xdr:rowOff>91131</xdr:rowOff>
    </xdr:to>
    <xdr:sp macro="" textlink="">
      <xdr:nvSpPr>
        <xdr:cNvPr id="219" name="円/楕円 218"/>
        <xdr:cNvSpPr/>
      </xdr:nvSpPr>
      <xdr:spPr>
        <a:xfrm>
          <a:off x="1397000" y="152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75908</xdr:rowOff>
    </xdr:from>
    <xdr:ext cx="762000" cy="259045"/>
    <xdr:sp macro="" textlink="">
      <xdr:nvSpPr>
        <xdr:cNvPr id="220" name="テキスト ボックス 219"/>
        <xdr:cNvSpPr txBox="1"/>
      </xdr:nvSpPr>
      <xdr:spPr>
        <a:xfrm>
          <a:off x="1066800" y="1533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本市のラスパイレス指数は、平成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日から国において給与改定・臨時特例法に基づく時限的な給与減額措置が講じられたことから（本市の給与減額措置は平成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月から実施）、平成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年には</a:t>
          </a:r>
          <a:r>
            <a:rPr lang="en-US" altLang="ja-JP" sz="1100">
              <a:solidFill>
                <a:schemeClr val="dk1"/>
              </a:solidFill>
              <a:effectLst/>
              <a:latin typeface="+mn-lt"/>
              <a:ea typeface="+mn-ea"/>
              <a:cs typeface="+mn-cs"/>
            </a:rPr>
            <a:t>111.6</a:t>
          </a:r>
          <a:r>
            <a:rPr lang="ja-JP" altLang="ja-JP" sz="1100">
              <a:solidFill>
                <a:schemeClr val="dk1"/>
              </a:solidFill>
              <a:effectLst/>
              <a:latin typeface="+mn-lt"/>
              <a:ea typeface="+mn-ea"/>
              <a:cs typeface="+mn-cs"/>
            </a:rPr>
            <a:t>となりました。その後、平成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年度末に国及び本市で実施していた給与減額措置が終了したため、平成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年のラスパイレス指数は</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111.5</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103.4</a:t>
          </a:r>
          <a:r>
            <a:rPr lang="ja-JP" altLang="ja-JP" sz="1100">
              <a:solidFill>
                <a:schemeClr val="dk1"/>
              </a:solidFill>
              <a:effectLst/>
              <a:latin typeface="+mn-lt"/>
              <a:ea typeface="+mn-ea"/>
              <a:cs typeface="+mn-cs"/>
            </a:rPr>
            <a:t>）しています。平成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年のラスパイレス指数は、国よりも給料表の引上率が低いなどの要因により、昨年に比べて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103.2</a:t>
          </a:r>
          <a:r>
            <a:rPr lang="ja-JP" altLang="ja-JP" sz="1100">
              <a:solidFill>
                <a:schemeClr val="dk1"/>
              </a:solidFill>
              <a:effectLst/>
              <a:latin typeface="+mn-lt"/>
              <a:ea typeface="+mn-ea"/>
              <a:cs typeface="+mn-cs"/>
            </a:rPr>
            <a:t>）しています。</a:t>
          </a:r>
          <a:endParaRPr lang="ja-JP" altLang="ja-JP" sz="1400">
            <a:effectLst/>
          </a:endParaRPr>
        </a:p>
        <a:p>
          <a:r>
            <a:rPr lang="ja-JP" altLang="ja-JP" sz="1100">
              <a:solidFill>
                <a:schemeClr val="dk1"/>
              </a:solidFill>
              <a:effectLst/>
              <a:latin typeface="+mn-lt"/>
              <a:ea typeface="+mn-ea"/>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49" name="直線コネクタ 248"/>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0"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1" name="直線コネクタ 250"/>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74507</xdr:rowOff>
    </xdr:to>
    <xdr:cxnSp macro="">
      <xdr:nvCxnSpPr>
        <xdr:cNvPr id="254" name="直線コネクタ 253"/>
        <xdr:cNvCxnSpPr/>
      </xdr:nvCxnSpPr>
      <xdr:spPr>
        <a:xfrm flipV="1">
          <a:off x="16179800" y="144602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5"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100207</xdr:rowOff>
    </xdr:from>
    <xdr:to>
      <xdr:col>24</xdr:col>
      <xdr:colOff>609600</xdr:colOff>
      <xdr:row>83</xdr:row>
      <xdr:rowOff>30357</xdr:rowOff>
    </xdr:to>
    <xdr:sp macro="" textlink="">
      <xdr:nvSpPr>
        <xdr:cNvPr id="256" name="フローチャート : 判断 255"/>
        <xdr:cNvSpPr/>
      </xdr:nvSpPr>
      <xdr:spPr>
        <a:xfrm>
          <a:off x="15399657" y="13489636"/>
          <a:ext cx="101600" cy="934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74507</xdr:rowOff>
    </xdr:to>
    <xdr:cxnSp macro="">
      <xdr:nvCxnSpPr>
        <xdr:cNvPr id="257" name="直線コネクタ 256"/>
        <xdr:cNvCxnSpPr/>
      </xdr:nvCxnSpPr>
      <xdr:spPr>
        <a:xfrm>
          <a:off x="15290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8" name="フローチャート : 判断 257"/>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9" name="テキスト ボックス 25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40216</xdr:rowOff>
    </xdr:to>
    <xdr:cxnSp macro="">
      <xdr:nvCxnSpPr>
        <xdr:cNvPr id="260" name="直線コネクタ 259"/>
        <xdr:cNvCxnSpPr/>
      </xdr:nvCxnSpPr>
      <xdr:spPr>
        <a:xfrm flipV="1">
          <a:off x="14401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1" name="フローチャート : 判断 260"/>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2" name="テキスト ボックス 26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48261</xdr:rowOff>
    </xdr:to>
    <xdr:cxnSp macro="">
      <xdr:nvCxnSpPr>
        <xdr:cNvPr id="263" name="直線コネクタ 262"/>
        <xdr:cNvCxnSpPr/>
      </xdr:nvCxnSpPr>
      <xdr:spPr>
        <a:xfrm flipV="1">
          <a:off x="13512800" y="151278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4" name="フローチャート : 判断 263"/>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5" name="テキスト ボックス 264"/>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74947</xdr:rowOff>
    </xdr:from>
    <xdr:ext cx="762000" cy="259045"/>
    <xdr:sp macro="" textlink="">
      <xdr:nvSpPr>
        <xdr:cNvPr id="274" name="給与水準   （国との比較）該当値テキスト"/>
        <xdr:cNvSpPr txBox="1"/>
      </xdr:nvSpPr>
      <xdr:spPr>
        <a:xfrm>
          <a:off x="17106900" y="1430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6" name="テキスト ボックス 275"/>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78" name="テキスト ボックス 277"/>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9" name="円/楕円 278"/>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0" name="テキスト ボックス 279"/>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職員数は、平成２８年４月１日現在で、８，２７７人（公営企業を含む全職員数）となっています。今後も、北九州市行財政改革大綱に基づき、民営化や民間委託化、事務事業の見直し等に取り組み、簡素で効率的な組織体制・行政運営を図るとともに、職員の適正配置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111337</xdr:rowOff>
    </xdr:to>
    <xdr:cxnSp macro="">
      <xdr:nvCxnSpPr>
        <xdr:cNvPr id="317" name="直線コネクタ 316"/>
        <xdr:cNvCxnSpPr/>
      </xdr:nvCxnSpPr>
      <xdr:spPr>
        <a:xfrm>
          <a:off x="16179800" y="1056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8"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119380</xdr:rowOff>
    </xdr:to>
    <xdr:cxnSp macro="">
      <xdr:nvCxnSpPr>
        <xdr:cNvPr id="320" name="直線コネクタ 319"/>
        <xdr:cNvCxnSpPr/>
      </xdr:nvCxnSpPr>
      <xdr:spPr>
        <a:xfrm flipV="1">
          <a:off x="15290800" y="1056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62</xdr:row>
      <xdr:rowOff>8255</xdr:rowOff>
    </xdr:to>
    <xdr:cxnSp macro="">
      <xdr:nvCxnSpPr>
        <xdr:cNvPr id="323" name="直線コネクタ 322"/>
        <xdr:cNvCxnSpPr/>
      </xdr:nvCxnSpPr>
      <xdr:spPr>
        <a:xfrm flipV="1">
          <a:off x="14401800" y="105778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8255</xdr:rowOff>
    </xdr:from>
    <xdr:to>
      <xdr:col>21</xdr:col>
      <xdr:colOff>0</xdr:colOff>
      <xdr:row>62</xdr:row>
      <xdr:rowOff>44450</xdr:rowOff>
    </xdr:to>
    <xdr:cxnSp macro="">
      <xdr:nvCxnSpPr>
        <xdr:cNvPr id="326" name="直線コネクタ 325"/>
        <xdr:cNvCxnSpPr/>
      </xdr:nvCxnSpPr>
      <xdr:spPr>
        <a:xfrm flipV="1">
          <a:off x="13512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36" name="円/楕円 335"/>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77064</xdr:rowOff>
    </xdr:from>
    <xdr:ext cx="762000" cy="259045"/>
    <xdr:sp macro="" textlink="">
      <xdr:nvSpPr>
        <xdr:cNvPr id="337"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38" name="円/楕円 337"/>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39" name="テキスト ボックス 338"/>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0" name="円/楕円 339"/>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1" name="テキスト ボックス 340"/>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128905</xdr:rowOff>
    </xdr:from>
    <xdr:to>
      <xdr:col>21</xdr:col>
      <xdr:colOff>50800</xdr:colOff>
      <xdr:row>62</xdr:row>
      <xdr:rowOff>59055</xdr:rowOff>
    </xdr:to>
    <xdr:sp macro="" textlink="">
      <xdr:nvSpPr>
        <xdr:cNvPr id="342" name="円/楕円 341"/>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43" name="テキスト ボックス 342"/>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4" name="円/楕円 343"/>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5" name="テキスト ボックス 344"/>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ポイント上昇する水準となりました。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25400</xdr:rowOff>
    </xdr:to>
    <xdr:cxnSp macro="">
      <xdr:nvCxnSpPr>
        <xdr:cNvPr id="382" name="直線コネクタ 381"/>
        <xdr:cNvCxnSpPr/>
      </xdr:nvCxnSpPr>
      <xdr:spPr>
        <a:xfrm>
          <a:off x="16179800" y="71343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3"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104926</xdr:rowOff>
    </xdr:to>
    <xdr:cxnSp macro="">
      <xdr:nvCxnSpPr>
        <xdr:cNvPr id="385" name="直線コネクタ 384"/>
        <xdr:cNvCxnSpPr/>
      </xdr:nvCxnSpPr>
      <xdr:spPr>
        <a:xfrm>
          <a:off x="15290800" y="69850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7" name="テキスト ボックス 38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161472</xdr:rowOff>
    </xdr:to>
    <xdr:cxnSp macro="">
      <xdr:nvCxnSpPr>
        <xdr:cNvPr id="388" name="直線コネクタ 387"/>
        <xdr:cNvCxnSpPr/>
      </xdr:nvCxnSpPr>
      <xdr:spPr>
        <a:xfrm flipV="1">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58965</xdr:rowOff>
    </xdr:to>
    <xdr:cxnSp macro="">
      <xdr:nvCxnSpPr>
        <xdr:cNvPr id="391" name="直線コネクタ 390"/>
        <xdr:cNvCxnSpPr/>
      </xdr:nvCxnSpPr>
      <xdr:spPr>
        <a:xfrm flipV="1">
          <a:off x="13512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3" name="テキスト ボックス 39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5" name="テキスト ボックス 394"/>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1" name="円/楕円 400"/>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2"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54126</xdr:rowOff>
    </xdr:from>
    <xdr:to>
      <xdr:col>23</xdr:col>
      <xdr:colOff>457200</xdr:colOff>
      <xdr:row>41</xdr:row>
      <xdr:rowOff>155726</xdr:rowOff>
    </xdr:to>
    <xdr:sp macro="" textlink="">
      <xdr:nvSpPr>
        <xdr:cNvPr id="403" name="円/楕円 402"/>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140503</xdr:rowOff>
    </xdr:from>
    <xdr:ext cx="736600" cy="259045"/>
    <xdr:sp macro="" textlink="">
      <xdr:nvSpPr>
        <xdr:cNvPr id="404" name="テキスト ボックス 403"/>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07" name="円/楕円 406"/>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08" name="テキスト ボックス 407"/>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9" name="円/楕円 408"/>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10" name="テキスト ボックス 409"/>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将来負担比率は、他の類似団体は減少傾向にある一方本市は増加して</a:t>
          </a:r>
          <a:r>
            <a:rPr kumimoji="1" lang="ja-JP" altLang="en-US" sz="1000" baseline="0">
              <a:solidFill>
                <a:schemeClr val="dk1"/>
              </a:solidFill>
              <a:effectLst/>
              <a:latin typeface="+mn-lt"/>
              <a:ea typeface="+mn-ea"/>
              <a:cs typeface="+mn-cs"/>
            </a:rPr>
            <a:t>おり、乖離が大きくなっています。</a:t>
          </a:r>
          <a:endParaRPr lang="ja-JP" altLang="ja-JP" sz="1000">
            <a:effectLst/>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23</a:t>
          </a:r>
          <a:r>
            <a:rPr kumimoji="1" lang="ja-JP" altLang="ja-JP" sz="1000" baseline="0">
              <a:solidFill>
                <a:schemeClr val="dk1"/>
              </a:solidFill>
              <a:effectLst/>
              <a:latin typeface="+mn-lt"/>
              <a:ea typeface="+mn-ea"/>
              <a:cs typeface="+mn-cs"/>
            </a:rPr>
            <a:t>年度は</a:t>
          </a:r>
          <a:r>
            <a:rPr kumimoji="1" lang="en-US" altLang="ja-JP" sz="1000" baseline="0">
              <a:solidFill>
                <a:schemeClr val="dk1"/>
              </a:solidFill>
              <a:effectLst/>
              <a:latin typeface="+mn-lt"/>
              <a:ea typeface="+mn-ea"/>
              <a:cs typeface="+mn-cs"/>
            </a:rPr>
            <a:t>166.9</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25</a:t>
          </a:r>
          <a:r>
            <a:rPr kumimoji="1" lang="ja-JP" altLang="ja-JP" sz="1000" baseline="0">
              <a:solidFill>
                <a:schemeClr val="dk1"/>
              </a:solidFill>
              <a:effectLst/>
              <a:latin typeface="+mn-lt"/>
              <a:ea typeface="+mn-ea"/>
              <a:cs typeface="+mn-cs"/>
            </a:rPr>
            <a:t>年度は</a:t>
          </a:r>
          <a:r>
            <a:rPr kumimoji="1" lang="en-US" altLang="ja-JP" sz="1000" baseline="0">
              <a:solidFill>
                <a:schemeClr val="dk1"/>
              </a:solidFill>
              <a:effectLst/>
              <a:latin typeface="+mn-lt"/>
              <a:ea typeface="+mn-ea"/>
              <a:cs typeface="+mn-cs"/>
            </a:rPr>
            <a:t>169.3</a:t>
          </a:r>
          <a:r>
            <a:rPr kumimoji="1" lang="ja-JP" altLang="ja-JP" sz="1000" baseline="0">
              <a:solidFill>
                <a:schemeClr val="dk1"/>
              </a:solidFill>
              <a:effectLst/>
              <a:latin typeface="+mn-lt"/>
              <a:ea typeface="+mn-ea"/>
              <a:cs typeface="+mn-cs"/>
            </a:rPr>
            <a:t>％と概ね</a:t>
          </a:r>
          <a:r>
            <a:rPr kumimoji="1" lang="en-US" altLang="ja-JP" sz="1000" baseline="0">
              <a:solidFill>
                <a:schemeClr val="dk1"/>
              </a:solidFill>
              <a:effectLst/>
              <a:latin typeface="+mn-lt"/>
              <a:ea typeface="+mn-ea"/>
              <a:cs typeface="+mn-cs"/>
            </a:rPr>
            <a:t>170</a:t>
          </a:r>
          <a:r>
            <a:rPr kumimoji="1" lang="ja-JP" altLang="ja-JP" sz="1000" baseline="0">
              <a:solidFill>
                <a:schemeClr val="dk1"/>
              </a:solidFill>
              <a:effectLst/>
              <a:latin typeface="+mn-lt"/>
              <a:ea typeface="+mn-ea"/>
              <a:cs typeface="+mn-cs"/>
            </a:rPr>
            <a:t>％前後で推移していましたが、平成</a:t>
          </a:r>
          <a:r>
            <a:rPr kumimoji="1" lang="en-US" altLang="ja-JP" sz="1000" baseline="0">
              <a:solidFill>
                <a:schemeClr val="dk1"/>
              </a:solidFill>
              <a:effectLst/>
              <a:latin typeface="+mn-lt"/>
              <a:ea typeface="+mn-ea"/>
              <a:cs typeface="+mn-cs"/>
            </a:rPr>
            <a:t>26</a:t>
          </a:r>
          <a:r>
            <a:rPr kumimoji="1" lang="ja-JP" altLang="ja-JP" sz="1000" baseline="0">
              <a:solidFill>
                <a:schemeClr val="dk1"/>
              </a:solidFill>
              <a:effectLst/>
              <a:latin typeface="+mn-lt"/>
              <a:ea typeface="+mn-ea"/>
              <a:cs typeface="+mn-cs"/>
            </a:rPr>
            <a:t>年度はスタジアム整備事業に係る債務負担行為に基づく支出予定額が増加したことなどにより、前年度に比べ</a:t>
          </a:r>
          <a:r>
            <a:rPr kumimoji="1" lang="en-US" altLang="ja-JP" sz="1000" baseline="0">
              <a:solidFill>
                <a:schemeClr val="dk1"/>
              </a:solidFill>
              <a:effectLst/>
              <a:latin typeface="+mn-lt"/>
              <a:ea typeface="+mn-ea"/>
              <a:cs typeface="+mn-cs"/>
            </a:rPr>
            <a:t>5.0</a:t>
          </a:r>
          <a:r>
            <a:rPr kumimoji="1" lang="ja-JP" altLang="ja-JP" sz="1000" baseline="0">
              <a:solidFill>
                <a:schemeClr val="dk1"/>
              </a:solidFill>
              <a:effectLst/>
              <a:latin typeface="+mn-lt"/>
              <a:ea typeface="+mn-ea"/>
              <a:cs typeface="+mn-cs"/>
            </a:rPr>
            <a:t>ポイント増加し</a:t>
          </a:r>
          <a:r>
            <a:rPr kumimoji="1" lang="en-US" altLang="ja-JP" sz="1000" baseline="0">
              <a:solidFill>
                <a:schemeClr val="dk1"/>
              </a:solidFill>
              <a:effectLst/>
              <a:latin typeface="+mn-lt"/>
              <a:ea typeface="+mn-ea"/>
              <a:cs typeface="+mn-cs"/>
            </a:rPr>
            <a:t>174.3</a:t>
          </a:r>
          <a:r>
            <a:rPr kumimoji="1" lang="ja-JP" altLang="ja-JP" sz="1000" baseline="0">
              <a:solidFill>
                <a:schemeClr val="dk1"/>
              </a:solidFill>
              <a:effectLst/>
              <a:latin typeface="+mn-lt"/>
              <a:ea typeface="+mn-ea"/>
              <a:cs typeface="+mn-cs"/>
            </a:rPr>
            <a:t>％となっています。さらに、平成</a:t>
          </a:r>
          <a:r>
            <a:rPr kumimoji="1" lang="en-US" altLang="ja-JP" sz="1000" baseline="0">
              <a:solidFill>
                <a:schemeClr val="dk1"/>
              </a:solidFill>
              <a:effectLst/>
              <a:latin typeface="+mn-lt"/>
              <a:ea typeface="+mn-ea"/>
              <a:cs typeface="+mn-cs"/>
            </a:rPr>
            <a:t>27</a:t>
          </a:r>
          <a:r>
            <a:rPr kumimoji="1" lang="ja-JP" altLang="ja-JP" sz="1000" baseline="0">
              <a:solidFill>
                <a:schemeClr val="dk1"/>
              </a:solidFill>
              <a:effectLst/>
              <a:latin typeface="+mn-lt"/>
              <a:ea typeface="+mn-ea"/>
              <a:cs typeface="+mn-cs"/>
            </a:rPr>
            <a:t>年度は</a:t>
          </a:r>
          <a:r>
            <a:rPr lang="ja-JP" altLang="ja-JP" sz="1000">
              <a:solidFill>
                <a:schemeClr val="dk1"/>
              </a:solidFill>
              <a:effectLst/>
              <a:latin typeface="+mn-lt"/>
              <a:ea typeface="+mn-ea"/>
              <a:cs typeface="+mn-cs"/>
            </a:rPr>
            <a:t>三セク債の活用に伴い、地方債の現在高が増加したことなどにより</a:t>
          </a:r>
          <a:r>
            <a:rPr kumimoji="1" lang="ja-JP" altLang="ja-JP" sz="1000" baseline="0">
              <a:solidFill>
                <a:schemeClr val="dk1"/>
              </a:solidFill>
              <a:effectLst/>
              <a:latin typeface="+mn-lt"/>
              <a:ea typeface="+mn-ea"/>
              <a:cs typeface="+mn-cs"/>
            </a:rPr>
            <a:t>、前年度と比べ</a:t>
          </a:r>
          <a:r>
            <a:rPr kumimoji="1" lang="en-US" altLang="ja-JP" sz="1000" baseline="0">
              <a:solidFill>
                <a:schemeClr val="dk1"/>
              </a:solidFill>
              <a:effectLst/>
              <a:latin typeface="+mn-lt"/>
              <a:ea typeface="+mn-ea"/>
              <a:cs typeface="+mn-cs"/>
            </a:rPr>
            <a:t>14.0</a:t>
          </a:r>
          <a:r>
            <a:rPr kumimoji="1" lang="ja-JP" altLang="ja-JP" sz="1000" baseline="0">
              <a:solidFill>
                <a:schemeClr val="dk1"/>
              </a:solidFill>
              <a:effectLst/>
              <a:latin typeface="+mn-lt"/>
              <a:ea typeface="+mn-ea"/>
              <a:cs typeface="+mn-cs"/>
            </a:rPr>
            <a:t>ポイント増加し</a:t>
          </a:r>
          <a:r>
            <a:rPr kumimoji="1" lang="en-US" altLang="ja-JP" sz="1000" baseline="0">
              <a:solidFill>
                <a:schemeClr val="dk1"/>
              </a:solidFill>
              <a:effectLst/>
              <a:latin typeface="+mn-lt"/>
              <a:ea typeface="+mn-ea"/>
              <a:cs typeface="+mn-cs"/>
            </a:rPr>
            <a:t>188.3</a:t>
          </a:r>
          <a:r>
            <a:rPr kumimoji="1" lang="ja-JP" altLang="ja-JP" sz="1000" baseline="0">
              <a:solidFill>
                <a:schemeClr val="dk1"/>
              </a:solidFill>
              <a:effectLst/>
              <a:latin typeface="+mn-lt"/>
              <a:ea typeface="+mn-ea"/>
              <a:cs typeface="+mn-cs"/>
            </a:rPr>
            <a:t>％となっています。</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今後については、将来負担額の大半を地方債の残高が占めることから、地方債の活用にあたり、事業の熟度や重要性を吟味した上で、施策の選択と集中により適正な市債管理に努めます。</a:t>
          </a:r>
          <a:endParaRPr lang="ja-JP" altLang="ja-JP" sz="10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34722</xdr:rowOff>
    </xdr:from>
    <xdr:to>
      <xdr:col>24</xdr:col>
      <xdr:colOff>558800</xdr:colOff>
      <xdr:row>19</xdr:row>
      <xdr:rowOff>102286</xdr:rowOff>
    </xdr:to>
    <xdr:cxnSp macro="">
      <xdr:nvCxnSpPr>
        <xdr:cNvPr id="442" name="直線コネクタ 441"/>
        <xdr:cNvCxnSpPr/>
      </xdr:nvCxnSpPr>
      <xdr:spPr>
        <a:xfrm>
          <a:off x="16179800" y="32922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3"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10592</xdr:rowOff>
    </xdr:from>
    <xdr:to>
      <xdr:col>23</xdr:col>
      <xdr:colOff>406400</xdr:colOff>
      <xdr:row>19</xdr:row>
      <xdr:rowOff>34722</xdr:rowOff>
    </xdr:to>
    <xdr:cxnSp macro="">
      <xdr:nvCxnSpPr>
        <xdr:cNvPr id="445" name="直線コネクタ 444"/>
        <xdr:cNvCxnSpPr/>
      </xdr:nvCxnSpPr>
      <xdr:spPr>
        <a:xfrm>
          <a:off x="15290800" y="32681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7" name="テキスト ボックス 446"/>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10592</xdr:rowOff>
    </xdr:from>
    <xdr:to>
      <xdr:col>22</xdr:col>
      <xdr:colOff>203200</xdr:colOff>
      <xdr:row>19</xdr:row>
      <xdr:rowOff>15418</xdr:rowOff>
    </xdr:to>
    <xdr:cxnSp macro="">
      <xdr:nvCxnSpPr>
        <xdr:cNvPr id="448" name="直線コネクタ 447"/>
        <xdr:cNvCxnSpPr/>
      </xdr:nvCxnSpPr>
      <xdr:spPr>
        <a:xfrm flipV="1">
          <a:off x="14401800" y="3268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50" name="テキスト ボックス 449"/>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170459</xdr:rowOff>
    </xdr:from>
    <xdr:to>
      <xdr:col>21</xdr:col>
      <xdr:colOff>0</xdr:colOff>
      <xdr:row>19</xdr:row>
      <xdr:rowOff>15418</xdr:rowOff>
    </xdr:to>
    <xdr:cxnSp macro="">
      <xdr:nvCxnSpPr>
        <xdr:cNvPr id="451" name="直線コネクタ 450"/>
        <xdr:cNvCxnSpPr/>
      </xdr:nvCxnSpPr>
      <xdr:spPr>
        <a:xfrm>
          <a:off x="13512800" y="325655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3" name="テキスト ボックス 452"/>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5" name="テキスト ボックス 454"/>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51486</xdr:rowOff>
    </xdr:from>
    <xdr:to>
      <xdr:col>24</xdr:col>
      <xdr:colOff>609600</xdr:colOff>
      <xdr:row>19</xdr:row>
      <xdr:rowOff>153086</xdr:rowOff>
    </xdr:to>
    <xdr:sp macro="" textlink="">
      <xdr:nvSpPr>
        <xdr:cNvPr id="461" name="円/楕円 460"/>
        <xdr:cNvSpPr/>
      </xdr:nvSpPr>
      <xdr:spPr>
        <a:xfrm>
          <a:off x="169672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23563</xdr:rowOff>
    </xdr:from>
    <xdr:ext cx="762000" cy="259045"/>
    <xdr:sp macro="" textlink="">
      <xdr:nvSpPr>
        <xdr:cNvPr id="462" name="将来負担の状況該当値テキスト"/>
        <xdr:cNvSpPr txBox="1"/>
      </xdr:nvSpPr>
      <xdr:spPr>
        <a:xfrm>
          <a:off x="17106900" y="328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155372</xdr:rowOff>
    </xdr:from>
    <xdr:to>
      <xdr:col>23</xdr:col>
      <xdr:colOff>457200</xdr:colOff>
      <xdr:row>19</xdr:row>
      <xdr:rowOff>85522</xdr:rowOff>
    </xdr:to>
    <xdr:sp macro="" textlink="">
      <xdr:nvSpPr>
        <xdr:cNvPr id="463" name="円/楕円 462"/>
        <xdr:cNvSpPr/>
      </xdr:nvSpPr>
      <xdr:spPr>
        <a:xfrm>
          <a:off x="16129000" y="3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70299</xdr:rowOff>
    </xdr:from>
    <xdr:ext cx="736600" cy="259045"/>
    <xdr:sp macro="" textlink="">
      <xdr:nvSpPr>
        <xdr:cNvPr id="464" name="テキスト ボックス 463"/>
        <xdr:cNvSpPr txBox="1"/>
      </xdr:nvSpPr>
      <xdr:spPr>
        <a:xfrm>
          <a:off x="15798800" y="332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131242</xdr:rowOff>
    </xdr:from>
    <xdr:to>
      <xdr:col>22</xdr:col>
      <xdr:colOff>254000</xdr:colOff>
      <xdr:row>19</xdr:row>
      <xdr:rowOff>61392</xdr:rowOff>
    </xdr:to>
    <xdr:sp macro="" textlink="">
      <xdr:nvSpPr>
        <xdr:cNvPr id="465" name="円/楕円 464"/>
        <xdr:cNvSpPr/>
      </xdr:nvSpPr>
      <xdr:spPr>
        <a:xfrm>
          <a:off x="15240000" y="32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46169</xdr:rowOff>
    </xdr:from>
    <xdr:ext cx="762000" cy="259045"/>
    <xdr:sp macro="" textlink="">
      <xdr:nvSpPr>
        <xdr:cNvPr id="466" name="テキスト ボックス 465"/>
        <xdr:cNvSpPr txBox="1"/>
      </xdr:nvSpPr>
      <xdr:spPr>
        <a:xfrm>
          <a:off x="14909800" y="33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136068</xdr:rowOff>
    </xdr:from>
    <xdr:to>
      <xdr:col>21</xdr:col>
      <xdr:colOff>50800</xdr:colOff>
      <xdr:row>19</xdr:row>
      <xdr:rowOff>66218</xdr:rowOff>
    </xdr:to>
    <xdr:sp macro="" textlink="">
      <xdr:nvSpPr>
        <xdr:cNvPr id="467" name="円/楕円 466"/>
        <xdr:cNvSpPr/>
      </xdr:nvSpPr>
      <xdr:spPr>
        <a:xfrm>
          <a:off x="14351000" y="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50995</xdr:rowOff>
    </xdr:from>
    <xdr:ext cx="762000" cy="259045"/>
    <xdr:sp macro="" textlink="">
      <xdr:nvSpPr>
        <xdr:cNvPr id="468" name="テキスト ボックス 467"/>
        <xdr:cNvSpPr txBox="1"/>
      </xdr:nvSpPr>
      <xdr:spPr>
        <a:xfrm>
          <a:off x="140208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119659</xdr:rowOff>
    </xdr:from>
    <xdr:to>
      <xdr:col>19</xdr:col>
      <xdr:colOff>533400</xdr:colOff>
      <xdr:row>19</xdr:row>
      <xdr:rowOff>49809</xdr:rowOff>
    </xdr:to>
    <xdr:sp macro="" textlink="">
      <xdr:nvSpPr>
        <xdr:cNvPr id="469" name="円/楕円 468"/>
        <xdr:cNvSpPr/>
      </xdr:nvSpPr>
      <xdr:spPr>
        <a:xfrm>
          <a:off x="13462000" y="32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34586</xdr:rowOff>
    </xdr:from>
    <xdr:ext cx="762000" cy="259045"/>
    <xdr:sp macro="" textlink="">
      <xdr:nvSpPr>
        <xdr:cNvPr id="470" name="テキスト ボックス 469"/>
        <xdr:cNvSpPr txBox="1"/>
      </xdr:nvSpPr>
      <xdr:spPr>
        <a:xfrm>
          <a:off x="13131800" y="329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人件費に係る経常収支比率については、平成</a:t>
          </a:r>
          <a:r>
            <a:rPr lang="en-US" altLang="ja-JP" sz="1050" b="0" i="0" baseline="0">
              <a:solidFill>
                <a:sysClr val="windowText" lastClr="000000"/>
              </a:solidFill>
              <a:effectLst/>
              <a:latin typeface="+mn-lt"/>
              <a:ea typeface="+mn-ea"/>
              <a:cs typeface="+mn-cs"/>
            </a:rPr>
            <a:t>20</a:t>
          </a:r>
          <a:r>
            <a:rPr lang="ja-JP" altLang="ja-JP" sz="1050" b="0" i="0" baseline="0">
              <a:solidFill>
                <a:sysClr val="windowText" lastClr="000000"/>
              </a:solidFill>
              <a:effectLst/>
              <a:latin typeface="+mn-lt"/>
              <a:ea typeface="+mn-ea"/>
              <a:cs typeface="+mn-cs"/>
            </a:rPr>
            <a:t>年</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月に策定した北九州市経営プラン（取組期間は平成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年度まで）に基づく民営化や民間委託の推進、組織・機構の見直し等による職員数の削減等により、減少傾向が続きました。</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a:t>
          </a:r>
          <a:r>
            <a:rPr kumimoji="1" lang="ja-JP" altLang="ja-JP" sz="1050">
              <a:solidFill>
                <a:sysClr val="windowText" lastClr="000000"/>
              </a:solidFill>
              <a:effectLst/>
              <a:latin typeface="+mn-lt"/>
              <a:ea typeface="+mn-ea"/>
              <a:cs typeface="+mn-cs"/>
            </a:rPr>
            <a:t>国家公務員の給与減額支給措置に準じた措置の終了等による人件費の増加</a:t>
          </a:r>
          <a:r>
            <a:rPr lang="ja-JP" altLang="ja-JP" sz="1050" b="0" i="0" baseline="0">
              <a:solidFill>
                <a:sysClr val="windowText" lastClr="000000"/>
              </a:solidFill>
              <a:effectLst/>
              <a:latin typeface="+mn-lt"/>
              <a:ea typeface="+mn-ea"/>
              <a:cs typeface="+mn-cs"/>
            </a:rPr>
            <a:t>等により経常</a:t>
          </a:r>
          <a:r>
            <a:rPr lang="ja-JP" altLang="en-US" sz="1050" b="0" i="0" baseline="0">
              <a:solidFill>
                <a:sysClr val="windowText" lastClr="000000"/>
              </a:solidFill>
              <a:effectLst/>
              <a:latin typeface="+mn-lt"/>
              <a:ea typeface="+mn-ea"/>
              <a:cs typeface="+mn-cs"/>
            </a:rPr>
            <a:t>収支比率が増加しましたが、平成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年度は支給人員等の減等により</a:t>
          </a:r>
          <a:r>
            <a:rPr lang="en-US" altLang="ja-JP" sz="1050" b="0" i="0" baseline="0">
              <a:solidFill>
                <a:sysClr val="windowText" lastClr="000000"/>
              </a:solidFill>
              <a:effectLst/>
              <a:latin typeface="+mn-lt"/>
              <a:ea typeface="+mn-ea"/>
              <a:cs typeface="+mn-cs"/>
            </a:rPr>
            <a:t>0.1</a:t>
          </a:r>
          <a:r>
            <a:rPr lang="ja-JP" altLang="en-US" sz="1050" b="0" i="0" baseline="0">
              <a:solidFill>
                <a:sysClr val="windowText" lastClr="000000"/>
              </a:solidFill>
              <a:effectLst/>
              <a:latin typeface="+mn-lt"/>
              <a:ea typeface="+mn-ea"/>
              <a:cs typeface="+mn-cs"/>
            </a:rPr>
            <a:t>ポイントの減少となっています。</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今後も、平成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年度以降の行財政改革の取り組みを示した行財政改革大綱に基づき、民営化や民間委託化、事務事業の見直し等に取り組み、簡素で効率的な組織体制・行政運営を図り、総人件費の抑制に努めます。</a:t>
          </a:r>
          <a:endParaRPr lang="ja-JP" altLang="ja-JP" sz="1050">
            <a:solidFill>
              <a:sysClr val="windowText" lastClr="000000"/>
            </a:solidFill>
            <a:effectLst/>
          </a:endParaRP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86178</xdr:rowOff>
    </xdr:from>
    <xdr:to>
      <xdr:col>7</xdr:col>
      <xdr:colOff>15875</xdr:colOff>
      <xdr:row>37</xdr:row>
      <xdr:rowOff>102507</xdr:rowOff>
    </xdr:to>
    <xdr:cxnSp macro="">
      <xdr:nvCxnSpPr>
        <xdr:cNvPr id="68" name="直線コネクタ 67"/>
        <xdr:cNvCxnSpPr/>
      </xdr:nvCxnSpPr>
      <xdr:spPr>
        <a:xfrm flipV="1">
          <a:off x="3987800" y="6429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102507</xdr:rowOff>
    </xdr:to>
    <xdr:cxnSp macro="">
      <xdr:nvCxnSpPr>
        <xdr:cNvPr id="71" name="直線コネクタ 70"/>
        <xdr:cNvCxnSpPr/>
      </xdr:nvCxnSpPr>
      <xdr:spPr>
        <a:xfrm>
          <a:off x="3098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38</xdr:row>
      <xdr:rowOff>61685</xdr:rowOff>
    </xdr:to>
    <xdr:cxnSp macro="">
      <xdr:nvCxnSpPr>
        <xdr:cNvPr id="74" name="直線コネクタ 73"/>
        <xdr:cNvCxnSpPr/>
      </xdr:nvCxnSpPr>
      <xdr:spPr>
        <a:xfrm flipV="1">
          <a:off x="2209800" y="631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39</xdr:row>
      <xdr:rowOff>86178</xdr:rowOff>
    </xdr:to>
    <xdr:cxnSp macro="">
      <xdr:nvCxnSpPr>
        <xdr:cNvPr id="77" name="直線コネクタ 76"/>
        <xdr:cNvCxnSpPr/>
      </xdr:nvCxnSpPr>
      <xdr:spPr>
        <a:xfrm flipV="1">
          <a:off x="1320800" y="6576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87" name="円/楕円 86"/>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51905</xdr:rowOff>
    </xdr:from>
    <xdr:ext cx="762000" cy="259045"/>
    <xdr:sp macro="" textlink="">
      <xdr:nvSpPr>
        <xdr:cNvPr id="88" name="人件費該当値テキスト"/>
        <xdr:cNvSpPr txBox="1"/>
      </xdr:nvSpPr>
      <xdr:spPr>
        <a:xfrm>
          <a:off x="4914900" y="622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9" name="円/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90" name="テキスト ボックス 89"/>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3" name="円/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4" name="テキスト ボックス 93"/>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5" name="円/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96" name="テキスト ボックス 95"/>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物件費の経常収支比率は、平成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12.0</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12.5</a:t>
          </a:r>
          <a:r>
            <a:rPr lang="ja-JP" altLang="ja-JP" sz="1100" b="0" i="0" baseline="0">
              <a:solidFill>
                <a:sysClr val="windowText" lastClr="000000"/>
              </a:solidFill>
              <a:effectLst/>
              <a:latin typeface="+mn-lt"/>
              <a:ea typeface="+mn-ea"/>
              <a:cs typeface="+mn-cs"/>
            </a:rPr>
            <a:t>％となっています。これは、北九州市経営プラン、行財政改革大綱等に基づき、事務事業の見直しを継続的に実施する一方で、中学校完全給食の実施や学校給食調理業務の民間委託化等に係る委託料の増加などにより、</a:t>
          </a:r>
          <a:r>
            <a:rPr lang="ja-JP" altLang="en-US" sz="1100" b="0" i="0" baseline="0">
              <a:solidFill>
                <a:sysClr val="windowText" lastClr="000000"/>
              </a:solidFill>
              <a:effectLst/>
              <a:latin typeface="+mn-lt"/>
              <a:ea typeface="+mn-ea"/>
              <a:cs typeface="+mn-cs"/>
            </a:rPr>
            <a:t>微増となっています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95250</xdr:rowOff>
    </xdr:to>
    <xdr:cxnSp macro="">
      <xdr:nvCxnSpPr>
        <xdr:cNvPr id="129" name="直線コネクタ 128"/>
        <xdr:cNvCxnSpPr/>
      </xdr:nvCxnSpPr>
      <xdr:spPr>
        <a:xfrm>
          <a:off x="15671800" y="265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82550</xdr:rowOff>
    </xdr:to>
    <xdr:cxnSp macro="">
      <xdr:nvCxnSpPr>
        <xdr:cNvPr id="132" name="直線コネクタ 131"/>
        <xdr:cNvCxnSpPr/>
      </xdr:nvCxnSpPr>
      <xdr:spPr>
        <a:xfrm>
          <a:off x="14782800" y="265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95250</xdr:rowOff>
    </xdr:to>
    <xdr:cxnSp macro="">
      <xdr:nvCxnSpPr>
        <xdr:cNvPr id="135" name="直線コネクタ 134"/>
        <xdr:cNvCxnSpPr/>
      </xdr:nvCxnSpPr>
      <xdr:spPr>
        <a:xfrm flipV="1">
          <a:off x="13893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95250</xdr:rowOff>
    </xdr:to>
    <xdr:cxnSp macro="">
      <xdr:nvCxnSpPr>
        <xdr:cNvPr id="138" name="直線コネクタ 137"/>
        <xdr:cNvCxnSpPr/>
      </xdr:nvCxnSpPr>
      <xdr:spPr>
        <a:xfrm>
          <a:off x="13004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8" name="円/楕円 147"/>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9"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50" name="円/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52" name="円/楕円 151"/>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118127</xdr:rowOff>
    </xdr:from>
    <xdr:ext cx="762000" cy="259045"/>
    <xdr:sp macro="" textlink="">
      <xdr:nvSpPr>
        <xdr:cNvPr id="153" name="テキスト ボックス 152"/>
        <xdr:cNvSpPr txBox="1"/>
      </xdr:nvSpPr>
      <xdr:spPr>
        <a:xfrm>
          <a:off x="14401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4" name="円/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6" name="円/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扶助費に係る経常収支比率については、平成</a:t>
          </a:r>
          <a:r>
            <a:rPr lang="en-US" altLang="ja-JP" sz="1050" b="0" i="0" baseline="0">
              <a:solidFill>
                <a:sysClr val="windowText" lastClr="000000"/>
              </a:solidFill>
              <a:effectLst/>
              <a:latin typeface="+mn-lt"/>
              <a:ea typeface="+mn-ea"/>
              <a:cs typeface="+mn-cs"/>
            </a:rPr>
            <a:t>23</a:t>
          </a:r>
          <a:r>
            <a:rPr lang="ja-JP" altLang="ja-JP"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14.6</a:t>
          </a:r>
          <a:r>
            <a:rPr lang="ja-JP" altLang="ja-JP" sz="1050" b="0" i="0" baseline="0">
              <a:solidFill>
                <a:sysClr val="windowText" lastClr="000000"/>
              </a:solidFill>
              <a:effectLst/>
              <a:latin typeface="+mn-lt"/>
              <a:ea typeface="+mn-ea"/>
              <a:cs typeface="+mn-cs"/>
            </a:rPr>
            <a:t>％でしたが、リーマンショック等による生活保護費の増や障害福祉サービスの充実に係る事業費増などにより、平成</a:t>
          </a:r>
          <a:r>
            <a:rPr lang="en-US" altLang="ja-JP" sz="1050" b="0" i="0" baseline="0">
              <a:solidFill>
                <a:sysClr val="windowText" lastClr="000000"/>
              </a:solidFill>
              <a:effectLst/>
              <a:latin typeface="+mn-lt"/>
              <a:ea typeface="+mn-ea"/>
              <a:cs typeface="+mn-cs"/>
            </a:rPr>
            <a:t>24</a:t>
          </a:r>
          <a:r>
            <a:rPr lang="ja-JP" altLang="ja-JP"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15.4</a:t>
          </a:r>
          <a:r>
            <a:rPr lang="ja-JP" altLang="ja-JP" sz="1050" b="0" i="0" baseline="0">
              <a:solidFill>
                <a:sysClr val="windowText" lastClr="000000"/>
              </a:solidFill>
              <a:effectLst/>
              <a:latin typeface="+mn-lt"/>
              <a:ea typeface="+mn-ea"/>
              <a:cs typeface="+mn-cs"/>
            </a:rPr>
            <a:t>％に上昇しました。平成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年度には生活保護費が前年度と比べて減少したこと等により、</a:t>
          </a:r>
          <a:r>
            <a:rPr lang="en-US" altLang="ja-JP" sz="1050" b="0" i="0" baseline="0">
              <a:solidFill>
                <a:sysClr val="windowText" lastClr="000000"/>
              </a:solidFill>
              <a:effectLst/>
              <a:latin typeface="+mn-lt"/>
              <a:ea typeface="+mn-ea"/>
              <a:cs typeface="+mn-cs"/>
            </a:rPr>
            <a:t>0.1</a:t>
          </a:r>
          <a:r>
            <a:rPr lang="ja-JP" altLang="ja-JP" sz="1050" b="0" i="0" baseline="0">
              <a:solidFill>
                <a:sysClr val="windowText" lastClr="000000"/>
              </a:solidFill>
              <a:effectLst/>
              <a:latin typeface="+mn-lt"/>
              <a:ea typeface="+mn-ea"/>
              <a:cs typeface="+mn-cs"/>
            </a:rPr>
            <a:t>ポイントの減少となりましたが、</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年度は再び生活保護費の増や障害福祉サービスの充実に係る事業費増等により、</a:t>
          </a:r>
          <a:r>
            <a:rPr lang="en-US" altLang="ja-JP" sz="1050" b="0" i="0" baseline="0">
              <a:solidFill>
                <a:sysClr val="windowText" lastClr="000000"/>
              </a:solidFill>
              <a:effectLst/>
              <a:latin typeface="+mn-lt"/>
              <a:ea typeface="+mn-ea"/>
              <a:cs typeface="+mn-cs"/>
            </a:rPr>
            <a:t>0.5</a:t>
          </a:r>
          <a:r>
            <a:rPr lang="ja-JP" altLang="ja-JP" sz="1050" b="0" i="0" baseline="0">
              <a:solidFill>
                <a:sysClr val="windowText" lastClr="000000"/>
              </a:solidFill>
              <a:effectLst/>
              <a:latin typeface="+mn-lt"/>
              <a:ea typeface="+mn-ea"/>
              <a:cs typeface="+mn-cs"/>
            </a:rPr>
            <a:t>ポイントの増加とな</a:t>
          </a:r>
          <a:r>
            <a:rPr lang="ja-JP" altLang="en-US" sz="1050" b="0" i="0" baseline="0">
              <a:solidFill>
                <a:sysClr val="windowText" lastClr="000000"/>
              </a:solidFill>
              <a:effectLst/>
              <a:latin typeface="+mn-lt"/>
              <a:ea typeface="+mn-ea"/>
              <a:cs typeface="+mn-cs"/>
            </a:rPr>
            <a:t>りました</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年度は子ども・子育て支援新制度の開始に伴う県負担金の新設による経常経費充当一般財源の減少などにより</a:t>
          </a:r>
          <a:r>
            <a:rPr lang="en-US" altLang="ja-JP" sz="1050" b="0" i="0" baseline="0">
              <a:solidFill>
                <a:sysClr val="windowText" lastClr="000000"/>
              </a:solidFill>
              <a:effectLst/>
              <a:latin typeface="+mn-lt"/>
              <a:ea typeface="+mn-ea"/>
              <a:cs typeface="+mn-cs"/>
            </a:rPr>
            <a:t>0.9</a:t>
          </a:r>
          <a:r>
            <a:rPr lang="ja-JP" altLang="en-US" sz="1050" b="0" i="0" baseline="0">
              <a:solidFill>
                <a:sysClr val="windowText" lastClr="000000"/>
              </a:solidFill>
              <a:effectLst/>
              <a:latin typeface="+mn-lt"/>
              <a:ea typeface="+mn-ea"/>
              <a:cs typeface="+mn-cs"/>
            </a:rPr>
            <a:t>ポイント減少の</a:t>
          </a:r>
          <a:r>
            <a:rPr lang="en-US" altLang="ja-JP" sz="1050" b="0" i="0" baseline="0">
              <a:solidFill>
                <a:sysClr val="windowText" lastClr="000000"/>
              </a:solidFill>
              <a:effectLst/>
              <a:latin typeface="+mn-lt"/>
              <a:ea typeface="+mn-ea"/>
              <a:cs typeface="+mn-cs"/>
            </a:rPr>
            <a:t>14.9</a:t>
          </a:r>
          <a:r>
            <a:rPr lang="ja-JP" altLang="en-US" sz="1050" b="0" i="0" baseline="0">
              <a:solidFill>
                <a:sysClr val="windowText" lastClr="000000"/>
              </a:solidFill>
              <a:effectLst/>
              <a:latin typeface="+mn-lt"/>
              <a:ea typeface="+mn-ea"/>
              <a:cs typeface="+mn-cs"/>
            </a:rPr>
            <a:t>％となっています。</a:t>
          </a:r>
          <a:r>
            <a:rPr lang="ja-JP" altLang="ja-JP" sz="1050" b="0" i="0" baseline="0">
              <a:solidFill>
                <a:sysClr val="windowText" lastClr="000000"/>
              </a:solidFill>
              <a:effectLst/>
              <a:latin typeface="+mn-lt"/>
              <a:ea typeface="+mn-ea"/>
              <a:cs typeface="+mn-cs"/>
            </a:rPr>
            <a:t>今後の見通しについて</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高齢化社会の進展に伴い、扶助費に係る経常収支比率は増加していく見込みです。</a:t>
          </a:r>
          <a:endParaRPr lang="ja-JP" altLang="ja-JP" sz="105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58</xdr:row>
      <xdr:rowOff>29028</xdr:rowOff>
    </xdr:to>
    <xdr:cxnSp macro="">
      <xdr:nvCxnSpPr>
        <xdr:cNvPr id="192" name="直線コネクタ 191"/>
        <xdr:cNvCxnSpPr/>
      </xdr:nvCxnSpPr>
      <xdr:spPr>
        <a:xfrm flipV="1">
          <a:off x="3987800" y="98261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29028</xdr:rowOff>
    </xdr:to>
    <xdr:cxnSp macro="">
      <xdr:nvCxnSpPr>
        <xdr:cNvPr id="195" name="直線コネクタ 194"/>
        <xdr:cNvCxnSpPr/>
      </xdr:nvCxnSpPr>
      <xdr:spPr>
        <a:xfrm>
          <a:off x="3098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8" name="直線コネクタ 197"/>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201" name="直線コネクタ 200"/>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11" name="円/楕円 210"/>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19249</xdr:rowOff>
    </xdr:from>
    <xdr:ext cx="762000" cy="259045"/>
    <xdr:sp macro="" textlink="">
      <xdr:nvSpPr>
        <xdr:cNvPr id="212"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214" name="テキスト ボックス 213"/>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5" name="円/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8362</xdr:rowOff>
    </xdr:from>
    <xdr:ext cx="762000" cy="259045"/>
    <xdr:sp macro="" textlink="">
      <xdr:nvSpPr>
        <xdr:cNvPr id="216" name="テキスト ボックス 215"/>
        <xdr:cNvSpPr txBox="1"/>
      </xdr:nvSpPr>
      <xdr:spPr>
        <a:xfrm>
          <a:off x="2717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24692</xdr:rowOff>
    </xdr:from>
    <xdr:ext cx="762000" cy="259045"/>
    <xdr:sp macro="" textlink="">
      <xdr:nvSpPr>
        <xdr:cNvPr id="218" name="テキスト ボックス 217"/>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65512</xdr:rowOff>
    </xdr:from>
    <xdr:ext cx="762000" cy="259045"/>
    <xdr:sp macro="" textlink="">
      <xdr:nvSpPr>
        <xdr:cNvPr id="220" name="テキスト ボックス 219"/>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その他の経常収支比率は、平成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11.9</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13.4</a:t>
          </a:r>
          <a:r>
            <a:rPr lang="ja-JP" altLang="ja-JP" sz="1100" b="0" i="0" baseline="0">
              <a:solidFill>
                <a:sysClr val="windowText" lastClr="000000"/>
              </a:solidFill>
              <a:effectLst/>
              <a:latin typeface="+mn-lt"/>
              <a:ea typeface="+mn-ea"/>
              <a:cs typeface="+mn-cs"/>
            </a:rPr>
            <a:t>％と増加傾向にあります。これは、高齢化社会の進展に伴い、国民健康保険・介護保険・後期高齢者医療制度などの各特別会計への繰出金等について、高い伸びが続いていることによるものです。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これらの経費については、今後も引き続き増加していく見込みです。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165100</xdr:rowOff>
    </xdr:to>
    <xdr:cxnSp macro="">
      <xdr:nvCxnSpPr>
        <xdr:cNvPr id="253" name="直線コネクタ 252"/>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127000</xdr:rowOff>
    </xdr:to>
    <xdr:cxnSp macro="">
      <xdr:nvCxnSpPr>
        <xdr:cNvPr id="256" name="直線コネクタ 255"/>
        <xdr:cNvCxnSpPr/>
      </xdr:nvCxnSpPr>
      <xdr:spPr>
        <a:xfrm>
          <a:off x="14782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88900</xdr:rowOff>
    </xdr:to>
    <xdr:cxnSp macro="">
      <xdr:nvCxnSpPr>
        <xdr:cNvPr id="259" name="直線コネクタ 258"/>
        <xdr:cNvCxnSpPr/>
      </xdr:nvCxnSpPr>
      <xdr:spPr>
        <a:xfrm flipV="1">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58</xdr:row>
      <xdr:rowOff>88900</xdr:rowOff>
    </xdr:to>
    <xdr:cxnSp macro="">
      <xdr:nvCxnSpPr>
        <xdr:cNvPr id="262" name="直線コネクタ 261"/>
        <xdr:cNvCxnSpPr/>
      </xdr:nvCxnSpPr>
      <xdr:spPr>
        <a:xfrm>
          <a:off x="13004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2" name="円/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4" name="円/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19050</xdr:rowOff>
    </xdr:from>
    <xdr:to>
      <xdr:col>21</xdr:col>
      <xdr:colOff>412750</xdr:colOff>
      <xdr:row>58</xdr:row>
      <xdr:rowOff>120650</xdr:rowOff>
    </xdr:to>
    <xdr:sp macro="" textlink="">
      <xdr:nvSpPr>
        <xdr:cNvPr id="276" name="円/楕円 275"/>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77" name="テキスト ボックス 27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8" name="円/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6350</xdr:colOff>
      <xdr:row>57</xdr:row>
      <xdr:rowOff>101600</xdr:rowOff>
    </xdr:to>
    <xdr:sp macro="" textlink="">
      <xdr:nvSpPr>
        <xdr:cNvPr id="280" name="円/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86377</xdr:rowOff>
    </xdr:from>
    <xdr:ext cx="762000" cy="259045"/>
    <xdr:sp macro="" textlink="">
      <xdr:nvSpPr>
        <xdr:cNvPr id="281" name="テキスト ボックス 280"/>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補助費等に係る経常収支比率は、北九州市経営プラン、行財政改革大綱等に基づく事務事業の見直し（補助金の見直し）を継続的に実施した結果、平成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8.3</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7.9</a:t>
          </a:r>
          <a:r>
            <a:rPr lang="ja-JP" altLang="ja-JP" sz="1100" b="0" i="0" baseline="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今後も引き続き、補助金については、必要性や有効性等の観点から、常に見直しを行っていきます。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61686</xdr:rowOff>
    </xdr:from>
    <xdr:to>
      <xdr:col>24</xdr:col>
      <xdr:colOff>31750</xdr:colOff>
      <xdr:row>36</xdr:row>
      <xdr:rowOff>110672</xdr:rowOff>
    </xdr:to>
    <xdr:cxnSp macro="">
      <xdr:nvCxnSpPr>
        <xdr:cNvPr id="316" name="直線コネクタ 315"/>
        <xdr:cNvCxnSpPr/>
      </xdr:nvCxnSpPr>
      <xdr:spPr>
        <a:xfrm flipV="1">
          <a:off x="15671800" y="62338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110672</xdr:rowOff>
    </xdr:to>
    <xdr:cxnSp macro="">
      <xdr:nvCxnSpPr>
        <xdr:cNvPr id="319" name="直線コネクタ 318"/>
        <xdr:cNvCxnSpPr/>
      </xdr:nvCxnSpPr>
      <xdr:spPr>
        <a:xfrm>
          <a:off x="14782800" y="628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143328</xdr:rowOff>
    </xdr:to>
    <xdr:cxnSp macro="">
      <xdr:nvCxnSpPr>
        <xdr:cNvPr id="322" name="直線コネクタ 321"/>
        <xdr:cNvCxnSpPr/>
      </xdr:nvCxnSpPr>
      <xdr:spPr>
        <a:xfrm flipV="1">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143328</xdr:rowOff>
    </xdr:to>
    <xdr:cxnSp macro="">
      <xdr:nvCxnSpPr>
        <xdr:cNvPr id="325" name="直線コネクタ 324"/>
        <xdr:cNvCxnSpPr/>
      </xdr:nvCxnSpPr>
      <xdr:spPr>
        <a:xfrm>
          <a:off x="13004800" y="6299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10886</xdr:rowOff>
    </xdr:from>
    <xdr:to>
      <xdr:col>24</xdr:col>
      <xdr:colOff>82550</xdr:colOff>
      <xdr:row>36</xdr:row>
      <xdr:rowOff>112486</xdr:rowOff>
    </xdr:to>
    <xdr:sp macro="" textlink="">
      <xdr:nvSpPr>
        <xdr:cNvPr id="335" name="円/楕円 334"/>
        <xdr:cNvSpPr/>
      </xdr:nvSpPr>
      <xdr:spPr>
        <a:xfrm>
          <a:off x="164592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27413</xdr:rowOff>
    </xdr:from>
    <xdr:ext cx="762000" cy="259045"/>
    <xdr:sp macro="" textlink="">
      <xdr:nvSpPr>
        <xdr:cNvPr id="336" name="補助費等該当値テキスト"/>
        <xdr:cNvSpPr txBox="1"/>
      </xdr:nvSpPr>
      <xdr:spPr>
        <a:xfrm>
          <a:off x="16598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7" name="円/楕円 336"/>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199</xdr:rowOff>
    </xdr:from>
    <xdr:ext cx="736600" cy="259045"/>
    <xdr:sp macro="" textlink="">
      <xdr:nvSpPr>
        <xdr:cNvPr id="338" name="テキスト ボックス 337"/>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9" name="円/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92528</xdr:rowOff>
    </xdr:from>
    <xdr:to>
      <xdr:col>20</xdr:col>
      <xdr:colOff>209550</xdr:colOff>
      <xdr:row>37</xdr:row>
      <xdr:rowOff>22678</xdr:rowOff>
    </xdr:to>
    <xdr:sp macro="" textlink="">
      <xdr:nvSpPr>
        <xdr:cNvPr id="341" name="円/楕円 340"/>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32855</xdr:rowOff>
    </xdr:from>
    <xdr:ext cx="762000" cy="259045"/>
    <xdr:sp macro="" textlink="">
      <xdr:nvSpPr>
        <xdr:cNvPr id="342" name="テキスト ボックス 341"/>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3" name="円/楕円 34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4" name="テキスト ボックス 343"/>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公債費に係る経常収支比率については、公共投資が減少傾向にある一方で、臨時財政対策債等の影響もあり、引き続き高い水準で推移しています。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年度は定時償還の進捗及び借入利率の低下による利子の減少などにより、前年度対比▲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％となりました。</a:t>
          </a:r>
          <a:endParaRPr lang="ja-JP" altLang="ja-JP">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72571</xdr:rowOff>
    </xdr:to>
    <xdr:cxnSp macro="">
      <xdr:nvCxnSpPr>
        <xdr:cNvPr id="379" name="直線コネクタ 378"/>
        <xdr:cNvCxnSpPr/>
      </xdr:nvCxnSpPr>
      <xdr:spPr>
        <a:xfrm flipV="1">
          <a:off x="3987800" y="13423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0"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72571</xdr:rowOff>
    </xdr:from>
    <xdr:to>
      <xdr:col>5</xdr:col>
      <xdr:colOff>549275</xdr:colOff>
      <xdr:row>78</xdr:row>
      <xdr:rowOff>105229</xdr:rowOff>
    </xdr:to>
    <xdr:cxnSp macro="">
      <xdr:nvCxnSpPr>
        <xdr:cNvPr id="382" name="直線コネクタ 381"/>
        <xdr:cNvCxnSpPr/>
      </xdr:nvCxnSpPr>
      <xdr:spPr>
        <a:xfrm flipV="1">
          <a:off x="3098800" y="13445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4" name="テキスト ボックス 383"/>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105229</xdr:rowOff>
    </xdr:from>
    <xdr:to>
      <xdr:col>4</xdr:col>
      <xdr:colOff>346075</xdr:colOff>
      <xdr:row>78</xdr:row>
      <xdr:rowOff>105229</xdr:rowOff>
    </xdr:to>
    <xdr:cxnSp macro="">
      <xdr:nvCxnSpPr>
        <xdr:cNvPr id="385" name="直線コネクタ 384"/>
        <xdr:cNvCxnSpPr/>
      </xdr:nvCxnSpPr>
      <xdr:spPr>
        <a:xfrm>
          <a:off x="2209800" y="13478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7" name="テキスト ボックス 386"/>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18143</xdr:rowOff>
    </xdr:from>
    <xdr:to>
      <xdr:col>3</xdr:col>
      <xdr:colOff>142875</xdr:colOff>
      <xdr:row>78</xdr:row>
      <xdr:rowOff>105229</xdr:rowOff>
    </xdr:to>
    <xdr:cxnSp macro="">
      <xdr:nvCxnSpPr>
        <xdr:cNvPr id="388" name="直線コネクタ 387"/>
        <xdr:cNvCxnSpPr/>
      </xdr:nvCxnSpPr>
      <xdr:spPr>
        <a:xfrm>
          <a:off x="1320800" y="13391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0" name="テキスト ボックス 389"/>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2" name="テキスト ボックス 391"/>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8" name="円/楕円 39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21771</xdr:rowOff>
    </xdr:from>
    <xdr:to>
      <xdr:col>5</xdr:col>
      <xdr:colOff>600075</xdr:colOff>
      <xdr:row>78</xdr:row>
      <xdr:rowOff>123371</xdr:rowOff>
    </xdr:to>
    <xdr:sp macro="" textlink="">
      <xdr:nvSpPr>
        <xdr:cNvPr id="400" name="円/楕円 399"/>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108148</xdr:rowOff>
    </xdr:from>
    <xdr:ext cx="736600" cy="259045"/>
    <xdr:sp macro="" textlink="">
      <xdr:nvSpPr>
        <xdr:cNvPr id="401" name="テキスト ボックス 400"/>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54429</xdr:rowOff>
    </xdr:from>
    <xdr:to>
      <xdr:col>4</xdr:col>
      <xdr:colOff>396875</xdr:colOff>
      <xdr:row>78</xdr:row>
      <xdr:rowOff>156029</xdr:rowOff>
    </xdr:to>
    <xdr:sp macro="" textlink="">
      <xdr:nvSpPr>
        <xdr:cNvPr id="402" name="円/楕円 401"/>
        <xdr:cNvSpPr/>
      </xdr:nvSpPr>
      <xdr:spPr>
        <a:xfrm>
          <a:off x="3048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140806</xdr:rowOff>
    </xdr:from>
    <xdr:ext cx="762000" cy="259045"/>
    <xdr:sp macro="" textlink="">
      <xdr:nvSpPr>
        <xdr:cNvPr id="403" name="テキスト ボックス 402"/>
        <xdr:cNvSpPr txBox="1"/>
      </xdr:nvSpPr>
      <xdr:spPr>
        <a:xfrm>
          <a:off x="2717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54429</xdr:rowOff>
    </xdr:from>
    <xdr:to>
      <xdr:col>3</xdr:col>
      <xdr:colOff>193675</xdr:colOff>
      <xdr:row>78</xdr:row>
      <xdr:rowOff>156029</xdr:rowOff>
    </xdr:to>
    <xdr:sp macro="" textlink="">
      <xdr:nvSpPr>
        <xdr:cNvPr id="404" name="円/楕円 403"/>
        <xdr:cNvSpPr/>
      </xdr:nvSpPr>
      <xdr:spPr>
        <a:xfrm>
          <a:off x="2159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140806</xdr:rowOff>
    </xdr:from>
    <xdr:ext cx="762000" cy="259045"/>
    <xdr:sp macro="" textlink="">
      <xdr:nvSpPr>
        <xdr:cNvPr id="405" name="テキスト ボックス 404"/>
        <xdr:cNvSpPr txBox="1"/>
      </xdr:nvSpPr>
      <xdr:spPr>
        <a:xfrm>
          <a:off x="1828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138793</xdr:rowOff>
    </xdr:from>
    <xdr:to>
      <xdr:col>1</xdr:col>
      <xdr:colOff>676275</xdr:colOff>
      <xdr:row>78</xdr:row>
      <xdr:rowOff>68943</xdr:rowOff>
    </xdr:to>
    <xdr:sp macro="" textlink="">
      <xdr:nvSpPr>
        <xdr:cNvPr id="406" name="円/楕円 405"/>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53720</xdr:rowOff>
    </xdr:from>
    <xdr:ext cx="762000" cy="259045"/>
    <xdr:sp macro="" textlink="">
      <xdr:nvSpPr>
        <xdr:cNvPr id="407" name="テキスト ボックス 406"/>
        <xdr:cNvSpPr txBox="1"/>
      </xdr:nvSpPr>
      <xdr:spPr>
        <a:xfrm>
          <a:off x="93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公債費以外の経常収支比率は、平成</a:t>
          </a:r>
          <a:r>
            <a:rPr lang="en-US" altLang="ja-JP" sz="900" b="0" i="0" baseline="0">
              <a:solidFill>
                <a:sysClr val="windowText" lastClr="000000"/>
              </a:solidFill>
              <a:effectLst/>
              <a:latin typeface="+mn-lt"/>
              <a:ea typeface="+mn-ea"/>
              <a:cs typeface="+mn-cs"/>
            </a:rPr>
            <a:t>23</a:t>
          </a:r>
          <a:r>
            <a:rPr lang="ja-JP" altLang="ja-JP" sz="900" b="0" i="0" baseline="0">
              <a:solidFill>
                <a:sysClr val="windowText" lastClr="000000"/>
              </a:solidFill>
              <a:effectLst/>
              <a:latin typeface="+mn-lt"/>
              <a:ea typeface="+mn-ea"/>
              <a:cs typeface="+mn-cs"/>
            </a:rPr>
            <a:t>年度の</a:t>
          </a:r>
          <a:r>
            <a:rPr lang="en-US" altLang="ja-JP" sz="900" b="0" i="0" baseline="0">
              <a:solidFill>
                <a:sysClr val="windowText" lastClr="000000"/>
              </a:solidFill>
              <a:effectLst/>
              <a:latin typeface="+mn-lt"/>
              <a:ea typeface="+mn-ea"/>
              <a:cs typeface="+mn-cs"/>
            </a:rPr>
            <a:t>72.0</a:t>
          </a:r>
          <a:r>
            <a:rPr lang="ja-JP" altLang="ja-JP" sz="900" b="0" i="0" baseline="0">
              <a:solidFill>
                <a:sysClr val="windowText" lastClr="000000"/>
              </a:solidFill>
              <a:effectLst/>
              <a:latin typeface="+mn-lt"/>
              <a:ea typeface="+mn-ea"/>
              <a:cs typeface="+mn-cs"/>
            </a:rPr>
            <a:t>％から、平成</a:t>
          </a:r>
          <a:r>
            <a:rPr lang="en-US" altLang="ja-JP" sz="900" b="0" i="0" baseline="0">
              <a:solidFill>
                <a:sysClr val="windowText" lastClr="000000"/>
              </a:solidFill>
              <a:effectLst/>
              <a:latin typeface="+mn-lt"/>
              <a:ea typeface="+mn-ea"/>
              <a:cs typeface="+mn-cs"/>
            </a:rPr>
            <a:t>24</a:t>
          </a:r>
          <a:r>
            <a:rPr lang="ja-JP" altLang="ja-JP" sz="900" b="0" i="0" baseline="0">
              <a:solidFill>
                <a:sysClr val="windowText" lastClr="000000"/>
              </a:solidFill>
              <a:effectLst/>
              <a:latin typeface="+mn-lt"/>
              <a:ea typeface="+mn-ea"/>
              <a:cs typeface="+mn-cs"/>
            </a:rPr>
            <a:t>年度は</a:t>
          </a:r>
          <a:r>
            <a:rPr lang="en-US" altLang="ja-JP" sz="900" b="0" i="0" baseline="0">
              <a:solidFill>
                <a:sysClr val="windowText" lastClr="000000"/>
              </a:solidFill>
              <a:effectLst/>
              <a:latin typeface="+mn-lt"/>
              <a:ea typeface="+mn-ea"/>
              <a:cs typeface="+mn-cs"/>
            </a:rPr>
            <a:t>73.3</a:t>
          </a:r>
          <a:r>
            <a:rPr lang="ja-JP" altLang="ja-JP" sz="900" b="0" i="0" baseline="0">
              <a:solidFill>
                <a:sysClr val="windowText" lastClr="000000"/>
              </a:solidFill>
              <a:effectLst/>
              <a:latin typeface="+mn-lt"/>
              <a:ea typeface="+mn-ea"/>
              <a:cs typeface="+mn-cs"/>
            </a:rPr>
            <a:t>％まで上昇しました。これは高齢化社会の進展等に伴い、扶助費や国民健康保険特別会計などの各特別会計への繰出金等が増加傾向にあることなどによるものです。</a:t>
          </a:r>
          <a:endParaRPr lang="en-US" altLang="ja-JP" sz="900" b="0" i="0" baseline="0">
            <a:solidFill>
              <a:sysClr val="windowText" lastClr="000000"/>
            </a:solidFill>
            <a:effectLst/>
            <a:latin typeface="+mn-lt"/>
            <a:ea typeface="+mn-ea"/>
            <a:cs typeface="+mn-cs"/>
          </a:endParaRPr>
        </a:p>
        <a:p>
          <a:pPr rtl="0"/>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平成</a:t>
          </a:r>
          <a:r>
            <a:rPr kumimoji="1" lang="en-US" altLang="ja-JP" sz="900" b="0" i="0" baseline="0">
              <a:solidFill>
                <a:sysClr val="windowText" lastClr="000000"/>
              </a:solidFill>
              <a:effectLst/>
              <a:latin typeface="+mn-lt"/>
              <a:ea typeface="+mn-ea"/>
              <a:cs typeface="+mn-cs"/>
            </a:rPr>
            <a:t>25</a:t>
          </a:r>
          <a:r>
            <a:rPr kumimoji="1" lang="ja-JP" altLang="ja-JP" sz="900" b="0" i="0" baseline="0">
              <a:solidFill>
                <a:sysClr val="windowText" lastClr="000000"/>
              </a:solidFill>
              <a:effectLst/>
              <a:latin typeface="+mn-lt"/>
              <a:ea typeface="+mn-ea"/>
              <a:cs typeface="+mn-cs"/>
            </a:rPr>
            <a:t>年度は、</a:t>
          </a:r>
          <a:r>
            <a:rPr kumimoji="1" lang="ja-JP" altLang="ja-JP" sz="900">
              <a:solidFill>
                <a:sysClr val="windowText" lastClr="000000"/>
              </a:solidFill>
              <a:effectLst/>
              <a:latin typeface="+mn-lt"/>
              <a:ea typeface="+mn-ea"/>
              <a:cs typeface="+mn-cs"/>
            </a:rPr>
            <a:t>国に準じた給与支給措置に伴う人件費の減少</a:t>
          </a:r>
          <a:r>
            <a:rPr lang="ja-JP" altLang="ja-JP" sz="900" b="0" i="0" baseline="0">
              <a:solidFill>
                <a:sysClr val="windowText" lastClr="000000"/>
              </a:solidFill>
              <a:effectLst/>
              <a:latin typeface="+mn-lt"/>
              <a:ea typeface="+mn-ea"/>
              <a:cs typeface="+mn-cs"/>
            </a:rPr>
            <a:t>等</a:t>
          </a:r>
          <a:r>
            <a:rPr kumimoji="1" lang="ja-JP" altLang="ja-JP" sz="900">
              <a:solidFill>
                <a:sysClr val="windowText" lastClr="000000"/>
              </a:solidFill>
              <a:effectLst/>
              <a:latin typeface="+mn-lt"/>
              <a:ea typeface="+mn-ea"/>
              <a:cs typeface="+mn-cs"/>
            </a:rPr>
            <a:t>により、</a:t>
          </a:r>
          <a:r>
            <a:rPr kumimoji="1" lang="en-US" altLang="ja-JP" sz="900">
              <a:solidFill>
                <a:sysClr val="windowText" lastClr="000000"/>
              </a:solidFill>
              <a:effectLst/>
              <a:latin typeface="+mn-lt"/>
              <a:ea typeface="+mn-ea"/>
              <a:cs typeface="+mn-cs"/>
            </a:rPr>
            <a:t>71.2</a:t>
          </a:r>
          <a:r>
            <a:rPr kumimoji="1" lang="ja-JP" altLang="ja-JP" sz="900">
              <a:solidFill>
                <a:sysClr val="windowText" lastClr="000000"/>
              </a:solidFill>
              <a:effectLst/>
              <a:latin typeface="+mn-lt"/>
              <a:ea typeface="+mn-ea"/>
              <a:cs typeface="+mn-cs"/>
            </a:rPr>
            <a:t>％と一旦減少したものの、平成</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年度は当該措置の終了に伴う人件費の増加等により、</a:t>
          </a:r>
          <a:r>
            <a:rPr kumimoji="1" lang="en-US" altLang="ja-JP" sz="900">
              <a:solidFill>
                <a:sysClr val="windowText" lastClr="000000"/>
              </a:solidFill>
              <a:effectLst/>
              <a:latin typeface="+mn-lt"/>
              <a:ea typeface="+mn-ea"/>
              <a:cs typeface="+mn-cs"/>
            </a:rPr>
            <a:t>72.8</a:t>
          </a:r>
          <a:r>
            <a:rPr kumimoji="1" lang="ja-JP" altLang="ja-JP" sz="900">
              <a:solidFill>
                <a:sysClr val="windowText" lastClr="000000"/>
              </a:solidFill>
              <a:effectLst/>
              <a:latin typeface="+mn-lt"/>
              <a:ea typeface="+mn-ea"/>
              <a:cs typeface="+mn-cs"/>
            </a:rPr>
            <a:t>％と増加し</a:t>
          </a:r>
          <a:r>
            <a:rPr kumimoji="1" lang="ja-JP" altLang="en-US" sz="900">
              <a:solidFill>
                <a:sysClr val="windowText" lastClr="000000"/>
              </a:solidFill>
              <a:effectLst/>
              <a:latin typeface="+mn-lt"/>
              <a:ea typeface="+mn-ea"/>
              <a:cs typeface="+mn-cs"/>
            </a:rPr>
            <a:t>ました</a:t>
          </a:r>
          <a:r>
            <a:rPr kumimoji="1" lang="ja-JP" altLang="ja-JP" sz="90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27</a:t>
          </a:r>
          <a:r>
            <a:rPr lang="ja-JP" altLang="ja-JP" sz="900" b="0" i="0" baseline="0">
              <a:solidFill>
                <a:sysClr val="windowText" lastClr="000000"/>
              </a:solidFill>
              <a:effectLst/>
              <a:latin typeface="+mn-lt"/>
              <a:ea typeface="+mn-ea"/>
              <a:cs typeface="+mn-cs"/>
            </a:rPr>
            <a:t>年度は</a:t>
          </a:r>
          <a:r>
            <a:rPr lang="ja-JP" altLang="en-US" sz="900" b="0" i="0" baseline="0">
              <a:solidFill>
                <a:sysClr val="windowText" lastClr="000000"/>
              </a:solidFill>
              <a:effectLst/>
              <a:latin typeface="+mn-lt"/>
              <a:ea typeface="+mn-ea"/>
              <a:cs typeface="+mn-cs"/>
            </a:rPr>
            <a:t>扶助費の子</a:t>
          </a:r>
          <a:r>
            <a:rPr lang="ja-JP" altLang="ja-JP" sz="900" b="0" i="0" baseline="0">
              <a:solidFill>
                <a:schemeClr val="dk1"/>
              </a:solidFill>
              <a:effectLst/>
              <a:latin typeface="+mn-lt"/>
              <a:ea typeface="+mn-ea"/>
              <a:cs typeface="+mn-cs"/>
            </a:rPr>
            <a:t>ども・子育て支援新制度の開始に伴う県負担金の新設による</a:t>
          </a:r>
          <a:r>
            <a:rPr lang="ja-JP" altLang="ja-JP" sz="900" b="0" i="0" baseline="0">
              <a:solidFill>
                <a:sysClr val="windowText" lastClr="000000"/>
              </a:solidFill>
              <a:effectLst/>
              <a:latin typeface="+mn-lt"/>
              <a:ea typeface="+mn-ea"/>
              <a:cs typeface="+mn-cs"/>
            </a:rPr>
            <a:t>経常経費充当一般財源の減少などにより</a:t>
          </a:r>
          <a:r>
            <a:rPr lang="en-US" altLang="ja-JP" sz="900" b="0" i="0" baseline="0">
              <a:solidFill>
                <a:sysClr val="windowText" lastClr="000000"/>
              </a:solidFill>
              <a:effectLst/>
              <a:latin typeface="+mn-lt"/>
              <a:ea typeface="+mn-ea"/>
              <a:cs typeface="+mn-cs"/>
            </a:rPr>
            <a:t>1.0</a:t>
          </a:r>
          <a:r>
            <a:rPr lang="ja-JP" altLang="ja-JP" sz="900" b="0" i="0" baseline="0">
              <a:solidFill>
                <a:sysClr val="windowText" lastClr="000000"/>
              </a:solidFill>
              <a:effectLst/>
              <a:latin typeface="+mn-lt"/>
              <a:ea typeface="+mn-ea"/>
              <a:cs typeface="+mn-cs"/>
            </a:rPr>
            <a:t>ポイント減少の</a:t>
          </a:r>
          <a:r>
            <a:rPr lang="en-US" altLang="ja-JP" sz="900" b="0" i="0" baseline="0">
              <a:solidFill>
                <a:sysClr val="windowText" lastClr="000000"/>
              </a:solidFill>
              <a:effectLst/>
              <a:latin typeface="+mn-lt"/>
              <a:ea typeface="+mn-ea"/>
              <a:cs typeface="+mn-cs"/>
            </a:rPr>
            <a:t>71.8</a:t>
          </a:r>
          <a:r>
            <a:rPr lang="ja-JP" altLang="ja-JP" sz="900" b="0" i="0" baseline="0">
              <a:solidFill>
                <a:sysClr val="windowText" lastClr="000000"/>
              </a:solidFill>
              <a:effectLst/>
              <a:latin typeface="+mn-lt"/>
              <a:ea typeface="+mn-ea"/>
              <a:cs typeface="+mn-cs"/>
            </a:rPr>
            <a:t>％となっています。</a:t>
          </a:r>
          <a:endParaRPr lang="ja-JP" altLang="ja-JP" sz="900">
            <a:solidFill>
              <a:sysClr val="windowText" lastClr="000000"/>
            </a:solidFill>
            <a:effectLst/>
          </a:endParaRPr>
        </a:p>
        <a:p>
          <a:pPr rtl="0"/>
          <a:r>
            <a:rPr kumimoji="1" lang="ja-JP"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今後も引き続き、より一層の「選択と集中」を行いながら、行財政改革大綱に掲げた取組みを推進し、持続可能で安定的な財政の確立、維持に努めていきます。</a:t>
          </a:r>
          <a:endParaRPr lang="ja-JP" altLang="ja-JP" sz="9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31750</xdr:rowOff>
    </xdr:to>
    <xdr:cxnSp macro="">
      <xdr:nvCxnSpPr>
        <xdr:cNvPr id="444" name="直線コネクタ 443"/>
        <xdr:cNvCxnSpPr/>
      </xdr:nvCxnSpPr>
      <xdr:spPr>
        <a:xfrm flipV="1">
          <a:off x="15671800" y="12966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5"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76</xdr:row>
      <xdr:rowOff>31750</xdr:rowOff>
    </xdr:to>
    <xdr:cxnSp macro="">
      <xdr:nvCxnSpPr>
        <xdr:cNvPr id="447" name="直線コネクタ 446"/>
        <xdr:cNvCxnSpPr/>
      </xdr:nvCxnSpPr>
      <xdr:spPr>
        <a:xfrm>
          <a:off x="14782800" y="12909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38752</xdr:rowOff>
    </xdr:from>
    <xdr:ext cx="736600" cy="259045"/>
    <xdr:sp macro="" textlink="">
      <xdr:nvSpPr>
        <xdr:cNvPr id="449" name="テキスト ボックス 448"/>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76</xdr:row>
      <xdr:rowOff>79375</xdr:rowOff>
    </xdr:to>
    <xdr:cxnSp macro="">
      <xdr:nvCxnSpPr>
        <xdr:cNvPr id="450" name="直線コネクタ 449"/>
        <xdr:cNvCxnSpPr/>
      </xdr:nvCxnSpPr>
      <xdr:spPr>
        <a:xfrm flipV="1">
          <a:off x="13893800" y="129095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79375</xdr:rowOff>
    </xdr:to>
    <xdr:cxnSp macro="">
      <xdr:nvCxnSpPr>
        <xdr:cNvPr id="453" name="直線コネクタ 452"/>
        <xdr:cNvCxnSpPr/>
      </xdr:nvCxnSpPr>
      <xdr:spPr>
        <a:xfrm>
          <a:off x="13004800" y="129857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7" name="テキスト ボックス 456"/>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63" name="円/楕円 462"/>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64"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65" name="円/楕円 464"/>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66" name="テキスト ボックス 465"/>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67" name="円/楕円 466"/>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111777</xdr:rowOff>
    </xdr:from>
    <xdr:ext cx="762000" cy="259045"/>
    <xdr:sp macro="" textlink="">
      <xdr:nvSpPr>
        <xdr:cNvPr id="468" name="テキスト ボックス 467"/>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28575</xdr:rowOff>
    </xdr:from>
    <xdr:to>
      <xdr:col>20</xdr:col>
      <xdr:colOff>209550</xdr:colOff>
      <xdr:row>76</xdr:row>
      <xdr:rowOff>130175</xdr:rowOff>
    </xdr:to>
    <xdr:sp macro="" textlink="">
      <xdr:nvSpPr>
        <xdr:cNvPr id="469" name="円/楕円 468"/>
        <xdr:cNvSpPr/>
      </xdr:nvSpPr>
      <xdr:spPr>
        <a:xfrm>
          <a:off x="13843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70" name="テキスト ボックス 469"/>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71" name="円/楕円 470"/>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72" name="テキスト ボックス 471"/>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44872</xdr:rowOff>
    </xdr:from>
    <xdr:to>
      <xdr:col>4</xdr:col>
      <xdr:colOff>1117600</xdr:colOff>
      <xdr:row>15</xdr:row>
      <xdr:rowOff>73995</xdr:rowOff>
    </xdr:to>
    <xdr:cxnSp macro="">
      <xdr:nvCxnSpPr>
        <xdr:cNvPr id="48" name="直線コネクタ 47"/>
        <xdr:cNvCxnSpPr/>
      </xdr:nvCxnSpPr>
      <xdr:spPr bwMode="auto">
        <a:xfrm flipV="1">
          <a:off x="5003800" y="2664247"/>
          <a:ext cx="6477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73995</xdr:rowOff>
    </xdr:from>
    <xdr:to>
      <xdr:col>4</xdr:col>
      <xdr:colOff>469900</xdr:colOff>
      <xdr:row>16</xdr:row>
      <xdr:rowOff>36505</xdr:rowOff>
    </xdr:to>
    <xdr:cxnSp macro="">
      <xdr:nvCxnSpPr>
        <xdr:cNvPr id="51" name="直線コネクタ 50"/>
        <xdr:cNvCxnSpPr/>
      </xdr:nvCxnSpPr>
      <xdr:spPr bwMode="auto">
        <a:xfrm flipV="1">
          <a:off x="4305300" y="2693370"/>
          <a:ext cx="6985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153822</xdr:rowOff>
    </xdr:from>
    <xdr:to>
      <xdr:col>3</xdr:col>
      <xdr:colOff>904875</xdr:colOff>
      <xdr:row>16</xdr:row>
      <xdr:rowOff>36505</xdr:rowOff>
    </xdr:to>
    <xdr:cxnSp macro="">
      <xdr:nvCxnSpPr>
        <xdr:cNvPr id="54" name="直線コネクタ 53"/>
        <xdr:cNvCxnSpPr/>
      </xdr:nvCxnSpPr>
      <xdr:spPr bwMode="auto">
        <a:xfrm>
          <a:off x="3606800" y="2601747"/>
          <a:ext cx="698500" cy="22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62337</xdr:rowOff>
    </xdr:from>
    <xdr:to>
      <xdr:col>3</xdr:col>
      <xdr:colOff>206375</xdr:colOff>
      <xdr:row>14</xdr:row>
      <xdr:rowOff>153822</xdr:rowOff>
    </xdr:to>
    <xdr:cxnSp macro="">
      <xdr:nvCxnSpPr>
        <xdr:cNvPr id="57" name="直線コネクタ 56"/>
        <xdr:cNvCxnSpPr/>
      </xdr:nvCxnSpPr>
      <xdr:spPr bwMode="auto">
        <a:xfrm>
          <a:off x="2908300" y="2510262"/>
          <a:ext cx="698500" cy="9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165522</xdr:rowOff>
    </xdr:from>
    <xdr:to>
      <xdr:col>5</xdr:col>
      <xdr:colOff>34925</xdr:colOff>
      <xdr:row>15</xdr:row>
      <xdr:rowOff>95672</xdr:rowOff>
    </xdr:to>
    <xdr:sp macro="" textlink="">
      <xdr:nvSpPr>
        <xdr:cNvPr id="67" name="円/楕円 66"/>
        <xdr:cNvSpPr/>
      </xdr:nvSpPr>
      <xdr:spPr bwMode="auto">
        <a:xfrm>
          <a:off x="5600700" y="261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10599</xdr:rowOff>
    </xdr:from>
    <xdr:ext cx="762000" cy="259045"/>
    <xdr:sp macro="" textlink="">
      <xdr:nvSpPr>
        <xdr:cNvPr id="68" name="人口1人当たり決算額の推移該当値テキスト130"/>
        <xdr:cNvSpPr txBox="1"/>
      </xdr:nvSpPr>
      <xdr:spPr>
        <a:xfrm>
          <a:off x="5740400" y="245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23195</xdr:rowOff>
    </xdr:from>
    <xdr:to>
      <xdr:col>4</xdr:col>
      <xdr:colOff>520700</xdr:colOff>
      <xdr:row>15</xdr:row>
      <xdr:rowOff>124795</xdr:rowOff>
    </xdr:to>
    <xdr:sp macro="" textlink="">
      <xdr:nvSpPr>
        <xdr:cNvPr id="69" name="円/楕円 68"/>
        <xdr:cNvSpPr/>
      </xdr:nvSpPr>
      <xdr:spPr bwMode="auto">
        <a:xfrm>
          <a:off x="4953000" y="264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134972</xdr:rowOff>
    </xdr:from>
    <xdr:ext cx="736600" cy="259045"/>
    <xdr:sp macro="" textlink="">
      <xdr:nvSpPr>
        <xdr:cNvPr id="70" name="テキスト ボックス 69"/>
        <xdr:cNvSpPr txBox="1"/>
      </xdr:nvSpPr>
      <xdr:spPr>
        <a:xfrm>
          <a:off x="4622800" y="24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157155</xdr:rowOff>
    </xdr:from>
    <xdr:to>
      <xdr:col>3</xdr:col>
      <xdr:colOff>955675</xdr:colOff>
      <xdr:row>16</xdr:row>
      <xdr:rowOff>87305</xdr:rowOff>
    </xdr:to>
    <xdr:sp macro="" textlink="">
      <xdr:nvSpPr>
        <xdr:cNvPr id="71" name="円/楕円 70"/>
        <xdr:cNvSpPr/>
      </xdr:nvSpPr>
      <xdr:spPr bwMode="auto">
        <a:xfrm>
          <a:off x="4254500" y="27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97482</xdr:rowOff>
    </xdr:from>
    <xdr:ext cx="762000" cy="259045"/>
    <xdr:sp macro="" textlink="">
      <xdr:nvSpPr>
        <xdr:cNvPr id="72" name="テキスト ボックス 71"/>
        <xdr:cNvSpPr txBox="1"/>
      </xdr:nvSpPr>
      <xdr:spPr>
        <a:xfrm>
          <a:off x="3924300" y="25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103022</xdr:rowOff>
    </xdr:from>
    <xdr:to>
      <xdr:col>3</xdr:col>
      <xdr:colOff>257175</xdr:colOff>
      <xdr:row>15</xdr:row>
      <xdr:rowOff>33172</xdr:rowOff>
    </xdr:to>
    <xdr:sp macro="" textlink="">
      <xdr:nvSpPr>
        <xdr:cNvPr id="73" name="円/楕円 72"/>
        <xdr:cNvSpPr/>
      </xdr:nvSpPr>
      <xdr:spPr bwMode="auto">
        <a:xfrm>
          <a:off x="3556000" y="255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43349</xdr:rowOff>
    </xdr:from>
    <xdr:ext cx="762000" cy="259045"/>
    <xdr:sp macro="" textlink="">
      <xdr:nvSpPr>
        <xdr:cNvPr id="74" name="テキスト ボックス 73"/>
        <xdr:cNvSpPr txBox="1"/>
      </xdr:nvSpPr>
      <xdr:spPr>
        <a:xfrm>
          <a:off x="3225800" y="23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11537</xdr:rowOff>
    </xdr:from>
    <xdr:to>
      <xdr:col>2</xdr:col>
      <xdr:colOff>692150</xdr:colOff>
      <xdr:row>14</xdr:row>
      <xdr:rowOff>113137</xdr:rowOff>
    </xdr:to>
    <xdr:sp macro="" textlink="">
      <xdr:nvSpPr>
        <xdr:cNvPr id="75" name="円/楕円 74"/>
        <xdr:cNvSpPr/>
      </xdr:nvSpPr>
      <xdr:spPr bwMode="auto">
        <a:xfrm>
          <a:off x="2857500" y="245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123314</xdr:rowOff>
    </xdr:from>
    <xdr:ext cx="762000" cy="259045"/>
    <xdr:sp macro="" textlink="">
      <xdr:nvSpPr>
        <xdr:cNvPr id="76" name="テキスト ボックス 75"/>
        <xdr:cNvSpPr txBox="1"/>
      </xdr:nvSpPr>
      <xdr:spPr>
        <a:xfrm>
          <a:off x="2527300" y="22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193142</xdr:rowOff>
    </xdr:from>
    <xdr:to>
      <xdr:col>4</xdr:col>
      <xdr:colOff>1117600</xdr:colOff>
      <xdr:row>34</xdr:row>
      <xdr:rowOff>221869</xdr:rowOff>
    </xdr:to>
    <xdr:cxnSp macro="">
      <xdr:nvCxnSpPr>
        <xdr:cNvPr id="110" name="直線コネクタ 109"/>
        <xdr:cNvCxnSpPr/>
      </xdr:nvCxnSpPr>
      <xdr:spPr bwMode="auto">
        <a:xfrm flipV="1">
          <a:off x="5003800" y="6460592"/>
          <a:ext cx="6477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221869</xdr:rowOff>
    </xdr:from>
    <xdr:to>
      <xdr:col>4</xdr:col>
      <xdr:colOff>469900</xdr:colOff>
      <xdr:row>35</xdr:row>
      <xdr:rowOff>69888</xdr:rowOff>
    </xdr:to>
    <xdr:cxnSp macro="">
      <xdr:nvCxnSpPr>
        <xdr:cNvPr id="113" name="直線コネクタ 112"/>
        <xdr:cNvCxnSpPr/>
      </xdr:nvCxnSpPr>
      <xdr:spPr bwMode="auto">
        <a:xfrm flipV="1">
          <a:off x="4305300" y="6489319"/>
          <a:ext cx="698500" cy="19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69888</xdr:rowOff>
    </xdr:from>
    <xdr:to>
      <xdr:col>3</xdr:col>
      <xdr:colOff>904875</xdr:colOff>
      <xdr:row>35</xdr:row>
      <xdr:rowOff>70955</xdr:rowOff>
    </xdr:to>
    <xdr:cxnSp macro="">
      <xdr:nvCxnSpPr>
        <xdr:cNvPr id="116" name="直線コネクタ 115"/>
        <xdr:cNvCxnSpPr/>
      </xdr:nvCxnSpPr>
      <xdr:spPr bwMode="auto">
        <a:xfrm flipV="1">
          <a:off x="3606800" y="6680238"/>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70955</xdr:rowOff>
    </xdr:from>
    <xdr:to>
      <xdr:col>3</xdr:col>
      <xdr:colOff>206375</xdr:colOff>
      <xdr:row>35</xdr:row>
      <xdr:rowOff>169520</xdr:rowOff>
    </xdr:to>
    <xdr:cxnSp macro="">
      <xdr:nvCxnSpPr>
        <xdr:cNvPr id="119" name="直線コネクタ 118"/>
        <xdr:cNvCxnSpPr/>
      </xdr:nvCxnSpPr>
      <xdr:spPr bwMode="auto">
        <a:xfrm flipV="1">
          <a:off x="2908300" y="6681305"/>
          <a:ext cx="698500" cy="9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142342</xdr:rowOff>
    </xdr:from>
    <xdr:to>
      <xdr:col>5</xdr:col>
      <xdr:colOff>34925</xdr:colOff>
      <xdr:row>34</xdr:row>
      <xdr:rowOff>243942</xdr:rowOff>
    </xdr:to>
    <xdr:sp macro="" textlink="">
      <xdr:nvSpPr>
        <xdr:cNvPr id="129" name="円/楕円 128"/>
        <xdr:cNvSpPr/>
      </xdr:nvSpPr>
      <xdr:spPr bwMode="auto">
        <a:xfrm>
          <a:off x="5600700" y="64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330319</xdr:rowOff>
    </xdr:from>
    <xdr:ext cx="762000" cy="259045"/>
    <xdr:sp macro="" textlink="">
      <xdr:nvSpPr>
        <xdr:cNvPr id="130" name="人口1人当たり決算額の推移該当値テキスト445"/>
        <xdr:cNvSpPr txBox="1"/>
      </xdr:nvSpPr>
      <xdr:spPr>
        <a:xfrm>
          <a:off x="5740400" y="62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171069</xdr:rowOff>
    </xdr:from>
    <xdr:to>
      <xdr:col>4</xdr:col>
      <xdr:colOff>520700</xdr:colOff>
      <xdr:row>34</xdr:row>
      <xdr:rowOff>272669</xdr:rowOff>
    </xdr:to>
    <xdr:sp macro="" textlink="">
      <xdr:nvSpPr>
        <xdr:cNvPr id="131" name="円/楕円 130"/>
        <xdr:cNvSpPr/>
      </xdr:nvSpPr>
      <xdr:spPr bwMode="auto">
        <a:xfrm>
          <a:off x="49530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282846</xdr:rowOff>
    </xdr:from>
    <xdr:ext cx="736600" cy="259045"/>
    <xdr:sp macro="" textlink="">
      <xdr:nvSpPr>
        <xdr:cNvPr id="132" name="テキスト ボックス 131"/>
        <xdr:cNvSpPr txBox="1"/>
      </xdr:nvSpPr>
      <xdr:spPr>
        <a:xfrm>
          <a:off x="4622800" y="620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19088</xdr:rowOff>
    </xdr:from>
    <xdr:to>
      <xdr:col>3</xdr:col>
      <xdr:colOff>955675</xdr:colOff>
      <xdr:row>35</xdr:row>
      <xdr:rowOff>120688</xdr:rowOff>
    </xdr:to>
    <xdr:sp macro="" textlink="">
      <xdr:nvSpPr>
        <xdr:cNvPr id="133" name="円/楕円 132"/>
        <xdr:cNvSpPr/>
      </xdr:nvSpPr>
      <xdr:spPr bwMode="auto">
        <a:xfrm>
          <a:off x="4254500" y="662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130865</xdr:rowOff>
    </xdr:from>
    <xdr:ext cx="762000" cy="259045"/>
    <xdr:sp macro="" textlink="">
      <xdr:nvSpPr>
        <xdr:cNvPr id="134" name="テキスト ボックス 133"/>
        <xdr:cNvSpPr txBox="1"/>
      </xdr:nvSpPr>
      <xdr:spPr>
        <a:xfrm>
          <a:off x="3924300" y="63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20155</xdr:rowOff>
    </xdr:from>
    <xdr:to>
      <xdr:col>3</xdr:col>
      <xdr:colOff>257175</xdr:colOff>
      <xdr:row>35</xdr:row>
      <xdr:rowOff>121755</xdr:rowOff>
    </xdr:to>
    <xdr:sp macro="" textlink="">
      <xdr:nvSpPr>
        <xdr:cNvPr id="135" name="円/楕円 134"/>
        <xdr:cNvSpPr/>
      </xdr:nvSpPr>
      <xdr:spPr bwMode="auto">
        <a:xfrm>
          <a:off x="3556000" y="663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131932</xdr:rowOff>
    </xdr:from>
    <xdr:ext cx="762000" cy="259045"/>
    <xdr:sp macro="" textlink="">
      <xdr:nvSpPr>
        <xdr:cNvPr id="136" name="テキスト ボックス 135"/>
        <xdr:cNvSpPr txBox="1"/>
      </xdr:nvSpPr>
      <xdr:spPr>
        <a:xfrm>
          <a:off x="3225800" y="639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118720</xdr:rowOff>
    </xdr:from>
    <xdr:to>
      <xdr:col>2</xdr:col>
      <xdr:colOff>692150</xdr:colOff>
      <xdr:row>35</xdr:row>
      <xdr:rowOff>220320</xdr:rowOff>
    </xdr:to>
    <xdr:sp macro="" textlink="">
      <xdr:nvSpPr>
        <xdr:cNvPr id="137" name="円/楕円 136"/>
        <xdr:cNvSpPr/>
      </xdr:nvSpPr>
      <xdr:spPr bwMode="auto">
        <a:xfrm>
          <a:off x="2857500" y="672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205097</xdr:rowOff>
    </xdr:from>
    <xdr:ext cx="762000" cy="259045"/>
    <xdr:sp macro="" textlink="">
      <xdr:nvSpPr>
        <xdr:cNvPr id="138" name="テキスト ボックス 137"/>
        <xdr:cNvSpPr txBox="1"/>
      </xdr:nvSpPr>
      <xdr:spPr>
        <a:xfrm>
          <a:off x="2527300" y="68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413657</xdr:colOff>
      <xdr:row>13</xdr:row>
      <xdr:rowOff>120650</xdr:rowOff>
    </xdr:to>
    <xdr:sp macro="" textlink="">
      <xdr:nvSpPr>
        <xdr:cNvPr id="17" name="正方形/長方形 16"/>
        <xdr:cNvSpPr/>
      </xdr:nvSpPr>
      <xdr:spPr>
        <a:xfrm>
          <a:off x="6512832" y="1632857"/>
          <a:ext cx="3208111"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28463</xdr:rowOff>
    </xdr:from>
    <xdr:to>
      <xdr:col>6</xdr:col>
      <xdr:colOff>511175</xdr:colOff>
      <xdr:row>34</xdr:row>
      <xdr:rowOff>38019</xdr:rowOff>
    </xdr:to>
    <xdr:cxnSp macro="">
      <xdr:nvCxnSpPr>
        <xdr:cNvPr id="59" name="直線コネクタ 58"/>
        <xdr:cNvCxnSpPr/>
      </xdr:nvCxnSpPr>
      <xdr:spPr>
        <a:xfrm>
          <a:off x="3797300" y="5857763"/>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28463</xdr:rowOff>
    </xdr:from>
    <xdr:to>
      <xdr:col>5</xdr:col>
      <xdr:colOff>358775</xdr:colOff>
      <xdr:row>34</xdr:row>
      <xdr:rowOff>133665</xdr:rowOff>
    </xdr:to>
    <xdr:cxnSp macro="">
      <xdr:nvCxnSpPr>
        <xdr:cNvPr id="62" name="直線コネクタ 61"/>
        <xdr:cNvCxnSpPr/>
      </xdr:nvCxnSpPr>
      <xdr:spPr>
        <a:xfrm flipV="1">
          <a:off x="2908300" y="5857763"/>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80081</xdr:rowOff>
    </xdr:from>
    <xdr:to>
      <xdr:col>4</xdr:col>
      <xdr:colOff>155575</xdr:colOff>
      <xdr:row>34</xdr:row>
      <xdr:rowOff>133665</xdr:rowOff>
    </xdr:to>
    <xdr:cxnSp macro="">
      <xdr:nvCxnSpPr>
        <xdr:cNvPr id="65" name="直線コネクタ 64"/>
        <xdr:cNvCxnSpPr/>
      </xdr:nvCxnSpPr>
      <xdr:spPr>
        <a:xfrm>
          <a:off x="2019300" y="5737931"/>
          <a:ext cx="889000" cy="2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2997</xdr:rowOff>
    </xdr:from>
    <xdr:to>
      <xdr:col>2</xdr:col>
      <xdr:colOff>638175</xdr:colOff>
      <xdr:row>33</xdr:row>
      <xdr:rowOff>80081</xdr:rowOff>
    </xdr:to>
    <xdr:cxnSp macro="">
      <xdr:nvCxnSpPr>
        <xdr:cNvPr id="68" name="直線コネクタ 67"/>
        <xdr:cNvCxnSpPr/>
      </xdr:nvCxnSpPr>
      <xdr:spPr>
        <a:xfrm>
          <a:off x="1130300" y="5660847"/>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158669</xdr:rowOff>
    </xdr:from>
    <xdr:to>
      <xdr:col>6</xdr:col>
      <xdr:colOff>561975</xdr:colOff>
      <xdr:row>34</xdr:row>
      <xdr:rowOff>88819</xdr:rowOff>
    </xdr:to>
    <xdr:sp macro="" textlink="">
      <xdr:nvSpPr>
        <xdr:cNvPr id="78" name="円/楕円 77"/>
        <xdr:cNvSpPr/>
      </xdr:nvSpPr>
      <xdr:spPr>
        <a:xfrm>
          <a:off x="4584700" y="58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10096</xdr:rowOff>
    </xdr:from>
    <xdr:ext cx="534377" cy="259045"/>
    <xdr:sp macro="" textlink="">
      <xdr:nvSpPr>
        <xdr:cNvPr id="79" name="人件費該当値テキスト"/>
        <xdr:cNvSpPr txBox="1"/>
      </xdr:nvSpPr>
      <xdr:spPr>
        <a:xfrm>
          <a:off x="4686300" y="566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149113</xdr:rowOff>
    </xdr:from>
    <xdr:to>
      <xdr:col>5</xdr:col>
      <xdr:colOff>409575</xdr:colOff>
      <xdr:row>34</xdr:row>
      <xdr:rowOff>79263</xdr:rowOff>
    </xdr:to>
    <xdr:sp macro="" textlink="">
      <xdr:nvSpPr>
        <xdr:cNvPr id="80" name="円/楕円 79"/>
        <xdr:cNvSpPr/>
      </xdr:nvSpPr>
      <xdr:spPr>
        <a:xfrm>
          <a:off x="3746500" y="58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95790</xdr:rowOff>
    </xdr:from>
    <xdr:ext cx="534377" cy="259045"/>
    <xdr:sp macro="" textlink="">
      <xdr:nvSpPr>
        <xdr:cNvPr id="81" name="テキスト ボックス 80"/>
        <xdr:cNvSpPr txBox="1"/>
      </xdr:nvSpPr>
      <xdr:spPr>
        <a:xfrm>
          <a:off x="3530111" y="55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82865</xdr:rowOff>
    </xdr:from>
    <xdr:to>
      <xdr:col>4</xdr:col>
      <xdr:colOff>206375</xdr:colOff>
      <xdr:row>35</xdr:row>
      <xdr:rowOff>13015</xdr:rowOff>
    </xdr:to>
    <xdr:sp macro="" textlink="">
      <xdr:nvSpPr>
        <xdr:cNvPr id="82" name="円/楕円 81"/>
        <xdr:cNvSpPr/>
      </xdr:nvSpPr>
      <xdr:spPr>
        <a:xfrm>
          <a:off x="2857500" y="59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29542</xdr:rowOff>
    </xdr:from>
    <xdr:ext cx="534377" cy="259045"/>
    <xdr:sp macro="" textlink="">
      <xdr:nvSpPr>
        <xdr:cNvPr id="83" name="テキスト ボックス 82"/>
        <xdr:cNvSpPr txBox="1"/>
      </xdr:nvSpPr>
      <xdr:spPr>
        <a:xfrm>
          <a:off x="2641111" y="56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29281</xdr:rowOff>
    </xdr:from>
    <xdr:to>
      <xdr:col>3</xdr:col>
      <xdr:colOff>3175</xdr:colOff>
      <xdr:row>33</xdr:row>
      <xdr:rowOff>130881</xdr:rowOff>
    </xdr:to>
    <xdr:sp macro="" textlink="">
      <xdr:nvSpPr>
        <xdr:cNvPr id="84" name="円/楕円 83"/>
        <xdr:cNvSpPr/>
      </xdr:nvSpPr>
      <xdr:spPr>
        <a:xfrm>
          <a:off x="1968500" y="56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147408</xdr:rowOff>
    </xdr:from>
    <xdr:ext cx="534377" cy="259045"/>
    <xdr:sp macro="" textlink="">
      <xdr:nvSpPr>
        <xdr:cNvPr id="85" name="テキスト ボックス 84"/>
        <xdr:cNvSpPr txBox="1"/>
      </xdr:nvSpPr>
      <xdr:spPr>
        <a:xfrm>
          <a:off x="1752111" y="5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123647</xdr:rowOff>
    </xdr:from>
    <xdr:to>
      <xdr:col>1</xdr:col>
      <xdr:colOff>485775</xdr:colOff>
      <xdr:row>33</xdr:row>
      <xdr:rowOff>53797</xdr:rowOff>
    </xdr:to>
    <xdr:sp macro="" textlink="">
      <xdr:nvSpPr>
        <xdr:cNvPr id="86" name="円/楕円 85"/>
        <xdr:cNvSpPr/>
      </xdr:nvSpPr>
      <xdr:spPr>
        <a:xfrm>
          <a:off x="1079500" y="5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70324</xdr:rowOff>
    </xdr:from>
    <xdr:ext cx="534377" cy="259045"/>
    <xdr:sp macro="" textlink="">
      <xdr:nvSpPr>
        <xdr:cNvPr id="87" name="テキスト ボックス 86"/>
        <xdr:cNvSpPr txBox="1"/>
      </xdr:nvSpPr>
      <xdr:spPr>
        <a:xfrm>
          <a:off x="863111" y="53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103410</xdr:rowOff>
    </xdr:from>
    <xdr:to>
      <xdr:col>6</xdr:col>
      <xdr:colOff>511175</xdr:colOff>
      <xdr:row>53</xdr:row>
      <xdr:rowOff>164789</xdr:rowOff>
    </xdr:to>
    <xdr:cxnSp macro="">
      <xdr:nvCxnSpPr>
        <xdr:cNvPr id="113" name="直線コネクタ 112"/>
        <xdr:cNvCxnSpPr/>
      </xdr:nvCxnSpPr>
      <xdr:spPr>
        <a:xfrm flipV="1">
          <a:off x="3797300" y="9190260"/>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164789</xdr:rowOff>
    </xdr:from>
    <xdr:to>
      <xdr:col>5</xdr:col>
      <xdr:colOff>358775</xdr:colOff>
      <xdr:row>54</xdr:row>
      <xdr:rowOff>82607</xdr:rowOff>
    </xdr:to>
    <xdr:cxnSp macro="">
      <xdr:nvCxnSpPr>
        <xdr:cNvPr id="116" name="直線コネクタ 115"/>
        <xdr:cNvCxnSpPr/>
      </xdr:nvCxnSpPr>
      <xdr:spPr>
        <a:xfrm flipV="1">
          <a:off x="2908300" y="9251639"/>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156845</xdr:rowOff>
    </xdr:from>
    <xdr:to>
      <xdr:col>4</xdr:col>
      <xdr:colOff>155575</xdr:colOff>
      <xdr:row>54</xdr:row>
      <xdr:rowOff>82607</xdr:rowOff>
    </xdr:to>
    <xdr:cxnSp macro="">
      <xdr:nvCxnSpPr>
        <xdr:cNvPr id="119" name="直線コネクタ 118"/>
        <xdr:cNvCxnSpPr/>
      </xdr:nvCxnSpPr>
      <xdr:spPr>
        <a:xfrm>
          <a:off x="2019300" y="9243695"/>
          <a:ext cx="8890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152444</xdr:rowOff>
    </xdr:from>
    <xdr:to>
      <xdr:col>2</xdr:col>
      <xdr:colOff>638175</xdr:colOff>
      <xdr:row>53</xdr:row>
      <xdr:rowOff>156845</xdr:rowOff>
    </xdr:to>
    <xdr:cxnSp macro="">
      <xdr:nvCxnSpPr>
        <xdr:cNvPr id="122" name="直線コネクタ 121"/>
        <xdr:cNvCxnSpPr/>
      </xdr:nvCxnSpPr>
      <xdr:spPr>
        <a:xfrm>
          <a:off x="1130300" y="9239294"/>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52610</xdr:rowOff>
    </xdr:from>
    <xdr:to>
      <xdr:col>6</xdr:col>
      <xdr:colOff>561975</xdr:colOff>
      <xdr:row>53</xdr:row>
      <xdr:rowOff>154210</xdr:rowOff>
    </xdr:to>
    <xdr:sp macro="" textlink="">
      <xdr:nvSpPr>
        <xdr:cNvPr id="132" name="円/楕円 131"/>
        <xdr:cNvSpPr/>
      </xdr:nvSpPr>
      <xdr:spPr>
        <a:xfrm>
          <a:off x="4584700" y="91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75487</xdr:rowOff>
    </xdr:from>
    <xdr:ext cx="534377" cy="259045"/>
    <xdr:sp macro="" textlink="">
      <xdr:nvSpPr>
        <xdr:cNvPr id="133" name="物件費該当値テキスト"/>
        <xdr:cNvSpPr txBox="1"/>
      </xdr:nvSpPr>
      <xdr:spPr>
        <a:xfrm>
          <a:off x="4686300" y="89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113989</xdr:rowOff>
    </xdr:from>
    <xdr:to>
      <xdr:col>5</xdr:col>
      <xdr:colOff>409575</xdr:colOff>
      <xdr:row>54</xdr:row>
      <xdr:rowOff>44139</xdr:rowOff>
    </xdr:to>
    <xdr:sp macro="" textlink="">
      <xdr:nvSpPr>
        <xdr:cNvPr id="134" name="円/楕円 133"/>
        <xdr:cNvSpPr/>
      </xdr:nvSpPr>
      <xdr:spPr>
        <a:xfrm>
          <a:off x="3746500" y="92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60666</xdr:rowOff>
    </xdr:from>
    <xdr:ext cx="534377" cy="259045"/>
    <xdr:sp macro="" textlink="">
      <xdr:nvSpPr>
        <xdr:cNvPr id="135" name="テキスト ボックス 134"/>
        <xdr:cNvSpPr txBox="1"/>
      </xdr:nvSpPr>
      <xdr:spPr>
        <a:xfrm>
          <a:off x="3530111" y="89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31807</xdr:rowOff>
    </xdr:from>
    <xdr:to>
      <xdr:col>4</xdr:col>
      <xdr:colOff>206375</xdr:colOff>
      <xdr:row>54</xdr:row>
      <xdr:rowOff>133407</xdr:rowOff>
    </xdr:to>
    <xdr:sp macro="" textlink="">
      <xdr:nvSpPr>
        <xdr:cNvPr id="136" name="円/楕円 135"/>
        <xdr:cNvSpPr/>
      </xdr:nvSpPr>
      <xdr:spPr>
        <a:xfrm>
          <a:off x="2857500" y="92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149934</xdr:rowOff>
    </xdr:from>
    <xdr:ext cx="534377" cy="259045"/>
    <xdr:sp macro="" textlink="">
      <xdr:nvSpPr>
        <xdr:cNvPr id="137" name="テキスト ボックス 136"/>
        <xdr:cNvSpPr txBox="1"/>
      </xdr:nvSpPr>
      <xdr:spPr>
        <a:xfrm>
          <a:off x="2641111" y="90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106045</xdr:rowOff>
    </xdr:from>
    <xdr:to>
      <xdr:col>3</xdr:col>
      <xdr:colOff>3175</xdr:colOff>
      <xdr:row>54</xdr:row>
      <xdr:rowOff>36195</xdr:rowOff>
    </xdr:to>
    <xdr:sp macro="" textlink="">
      <xdr:nvSpPr>
        <xdr:cNvPr id="138" name="円/楕円 137"/>
        <xdr:cNvSpPr/>
      </xdr:nvSpPr>
      <xdr:spPr>
        <a:xfrm>
          <a:off x="1968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52722</xdr:rowOff>
    </xdr:from>
    <xdr:ext cx="534377" cy="259045"/>
    <xdr:sp macro="" textlink="">
      <xdr:nvSpPr>
        <xdr:cNvPr id="139" name="テキスト ボックス 138"/>
        <xdr:cNvSpPr txBox="1"/>
      </xdr:nvSpPr>
      <xdr:spPr>
        <a:xfrm>
          <a:off x="1752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101644</xdr:rowOff>
    </xdr:from>
    <xdr:to>
      <xdr:col>1</xdr:col>
      <xdr:colOff>485775</xdr:colOff>
      <xdr:row>54</xdr:row>
      <xdr:rowOff>31794</xdr:rowOff>
    </xdr:to>
    <xdr:sp macro="" textlink="">
      <xdr:nvSpPr>
        <xdr:cNvPr id="140" name="円/楕円 139"/>
        <xdr:cNvSpPr/>
      </xdr:nvSpPr>
      <xdr:spPr>
        <a:xfrm>
          <a:off x="1079500" y="91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48321</xdr:rowOff>
    </xdr:from>
    <xdr:ext cx="534377" cy="259045"/>
    <xdr:sp macro="" textlink="">
      <xdr:nvSpPr>
        <xdr:cNvPr id="141" name="テキスト ボックス 140"/>
        <xdr:cNvSpPr txBox="1"/>
      </xdr:nvSpPr>
      <xdr:spPr>
        <a:xfrm>
          <a:off x="863111" y="89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153851</xdr:rowOff>
    </xdr:from>
    <xdr:to>
      <xdr:col>6</xdr:col>
      <xdr:colOff>511175</xdr:colOff>
      <xdr:row>75</xdr:row>
      <xdr:rowOff>25074</xdr:rowOff>
    </xdr:to>
    <xdr:cxnSp macro="">
      <xdr:nvCxnSpPr>
        <xdr:cNvPr id="172" name="直線コネクタ 171"/>
        <xdr:cNvCxnSpPr/>
      </xdr:nvCxnSpPr>
      <xdr:spPr>
        <a:xfrm flipV="1">
          <a:off x="3797300" y="12841151"/>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3"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25074</xdr:rowOff>
    </xdr:from>
    <xdr:to>
      <xdr:col>5</xdr:col>
      <xdr:colOff>358775</xdr:colOff>
      <xdr:row>75</xdr:row>
      <xdr:rowOff>41838</xdr:rowOff>
    </xdr:to>
    <xdr:cxnSp macro="">
      <xdr:nvCxnSpPr>
        <xdr:cNvPr id="175" name="直線コネクタ 174"/>
        <xdr:cNvCxnSpPr/>
      </xdr:nvCxnSpPr>
      <xdr:spPr>
        <a:xfrm flipV="1">
          <a:off x="2908300" y="1288382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7" name="テキスト ボックス 176"/>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137958</xdr:rowOff>
    </xdr:from>
    <xdr:to>
      <xdr:col>4</xdr:col>
      <xdr:colOff>155575</xdr:colOff>
      <xdr:row>75</xdr:row>
      <xdr:rowOff>41838</xdr:rowOff>
    </xdr:to>
    <xdr:cxnSp macro="">
      <xdr:nvCxnSpPr>
        <xdr:cNvPr id="178" name="直線コネクタ 177"/>
        <xdr:cNvCxnSpPr/>
      </xdr:nvCxnSpPr>
      <xdr:spPr>
        <a:xfrm>
          <a:off x="2019300" y="12825258"/>
          <a:ext cx="889000" cy="7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0" name="テキスト ボックス 179"/>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127726</xdr:rowOff>
    </xdr:from>
    <xdr:to>
      <xdr:col>2</xdr:col>
      <xdr:colOff>638175</xdr:colOff>
      <xdr:row>74</xdr:row>
      <xdr:rowOff>137958</xdr:rowOff>
    </xdr:to>
    <xdr:cxnSp macro="">
      <xdr:nvCxnSpPr>
        <xdr:cNvPr id="181" name="直線コネクタ 180"/>
        <xdr:cNvCxnSpPr/>
      </xdr:nvCxnSpPr>
      <xdr:spPr>
        <a:xfrm>
          <a:off x="1130300" y="12815026"/>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3" name="テキスト ボックス 182"/>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5" name="テキスト ボックス 184"/>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103051</xdr:rowOff>
    </xdr:from>
    <xdr:to>
      <xdr:col>6</xdr:col>
      <xdr:colOff>561975</xdr:colOff>
      <xdr:row>75</xdr:row>
      <xdr:rowOff>33201</xdr:rowOff>
    </xdr:to>
    <xdr:sp macro="" textlink="">
      <xdr:nvSpPr>
        <xdr:cNvPr id="191" name="円/楕円 190"/>
        <xdr:cNvSpPr/>
      </xdr:nvSpPr>
      <xdr:spPr>
        <a:xfrm>
          <a:off x="4584700" y="127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125928</xdr:rowOff>
    </xdr:from>
    <xdr:ext cx="469744" cy="259045"/>
    <xdr:sp macro="" textlink="">
      <xdr:nvSpPr>
        <xdr:cNvPr id="192" name="維持補修費該当値テキスト"/>
        <xdr:cNvSpPr txBox="1"/>
      </xdr:nvSpPr>
      <xdr:spPr>
        <a:xfrm>
          <a:off x="4686300" y="126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145724</xdr:rowOff>
    </xdr:from>
    <xdr:to>
      <xdr:col>5</xdr:col>
      <xdr:colOff>409575</xdr:colOff>
      <xdr:row>75</xdr:row>
      <xdr:rowOff>75874</xdr:rowOff>
    </xdr:to>
    <xdr:sp macro="" textlink="">
      <xdr:nvSpPr>
        <xdr:cNvPr id="193" name="円/楕円 192"/>
        <xdr:cNvSpPr/>
      </xdr:nvSpPr>
      <xdr:spPr>
        <a:xfrm>
          <a:off x="3746500" y="128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92401</xdr:rowOff>
    </xdr:from>
    <xdr:ext cx="469744" cy="259045"/>
    <xdr:sp macro="" textlink="">
      <xdr:nvSpPr>
        <xdr:cNvPr id="194" name="テキスト ボックス 193"/>
        <xdr:cNvSpPr txBox="1"/>
      </xdr:nvSpPr>
      <xdr:spPr>
        <a:xfrm>
          <a:off x="3562427" y="126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162488</xdr:rowOff>
    </xdr:from>
    <xdr:to>
      <xdr:col>4</xdr:col>
      <xdr:colOff>206375</xdr:colOff>
      <xdr:row>75</xdr:row>
      <xdr:rowOff>92638</xdr:rowOff>
    </xdr:to>
    <xdr:sp macro="" textlink="">
      <xdr:nvSpPr>
        <xdr:cNvPr id="195" name="円/楕円 194"/>
        <xdr:cNvSpPr/>
      </xdr:nvSpPr>
      <xdr:spPr>
        <a:xfrm>
          <a:off x="2857500" y="128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109165</xdr:rowOff>
    </xdr:from>
    <xdr:ext cx="469744" cy="259045"/>
    <xdr:sp macro="" textlink="">
      <xdr:nvSpPr>
        <xdr:cNvPr id="196" name="テキスト ボックス 195"/>
        <xdr:cNvSpPr txBox="1"/>
      </xdr:nvSpPr>
      <xdr:spPr>
        <a:xfrm>
          <a:off x="2673427" y="1262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87158</xdr:rowOff>
    </xdr:from>
    <xdr:to>
      <xdr:col>3</xdr:col>
      <xdr:colOff>3175</xdr:colOff>
      <xdr:row>75</xdr:row>
      <xdr:rowOff>17308</xdr:rowOff>
    </xdr:to>
    <xdr:sp macro="" textlink="">
      <xdr:nvSpPr>
        <xdr:cNvPr id="197" name="円/楕円 196"/>
        <xdr:cNvSpPr/>
      </xdr:nvSpPr>
      <xdr:spPr>
        <a:xfrm>
          <a:off x="1968500" y="127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33835</xdr:rowOff>
    </xdr:from>
    <xdr:ext cx="469744" cy="259045"/>
    <xdr:sp macro="" textlink="">
      <xdr:nvSpPr>
        <xdr:cNvPr id="198" name="テキスト ボックス 197"/>
        <xdr:cNvSpPr txBox="1"/>
      </xdr:nvSpPr>
      <xdr:spPr>
        <a:xfrm>
          <a:off x="1784427" y="125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76926</xdr:rowOff>
    </xdr:from>
    <xdr:to>
      <xdr:col>1</xdr:col>
      <xdr:colOff>485775</xdr:colOff>
      <xdr:row>75</xdr:row>
      <xdr:rowOff>7076</xdr:rowOff>
    </xdr:to>
    <xdr:sp macro="" textlink="">
      <xdr:nvSpPr>
        <xdr:cNvPr id="199" name="円/楕円 198"/>
        <xdr:cNvSpPr/>
      </xdr:nvSpPr>
      <xdr:spPr>
        <a:xfrm>
          <a:off x="1079500" y="127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23603</xdr:rowOff>
    </xdr:from>
    <xdr:ext cx="469744" cy="259045"/>
    <xdr:sp macro="" textlink="">
      <xdr:nvSpPr>
        <xdr:cNvPr id="200" name="テキスト ボックス 199"/>
        <xdr:cNvSpPr txBox="1"/>
      </xdr:nvSpPr>
      <xdr:spPr>
        <a:xfrm>
          <a:off x="895427" y="125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14046</xdr:rowOff>
    </xdr:from>
    <xdr:to>
      <xdr:col>6</xdr:col>
      <xdr:colOff>511175</xdr:colOff>
      <xdr:row>95</xdr:row>
      <xdr:rowOff>43100</xdr:rowOff>
    </xdr:to>
    <xdr:cxnSp macro="">
      <xdr:nvCxnSpPr>
        <xdr:cNvPr id="232" name="直線コネクタ 231"/>
        <xdr:cNvCxnSpPr/>
      </xdr:nvCxnSpPr>
      <xdr:spPr>
        <a:xfrm flipV="1">
          <a:off x="3797300" y="16301796"/>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43100</xdr:rowOff>
    </xdr:from>
    <xdr:to>
      <xdr:col>5</xdr:col>
      <xdr:colOff>358775</xdr:colOff>
      <xdr:row>95</xdr:row>
      <xdr:rowOff>115294</xdr:rowOff>
    </xdr:to>
    <xdr:cxnSp macro="">
      <xdr:nvCxnSpPr>
        <xdr:cNvPr id="235" name="直線コネクタ 234"/>
        <xdr:cNvCxnSpPr/>
      </xdr:nvCxnSpPr>
      <xdr:spPr>
        <a:xfrm flipV="1">
          <a:off x="2908300" y="16330850"/>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115294</xdr:rowOff>
    </xdr:from>
    <xdr:to>
      <xdr:col>4</xdr:col>
      <xdr:colOff>155575</xdr:colOff>
      <xdr:row>95</xdr:row>
      <xdr:rowOff>130110</xdr:rowOff>
    </xdr:to>
    <xdr:cxnSp macro="">
      <xdr:nvCxnSpPr>
        <xdr:cNvPr id="238" name="直線コネクタ 237"/>
        <xdr:cNvCxnSpPr/>
      </xdr:nvCxnSpPr>
      <xdr:spPr>
        <a:xfrm flipV="1">
          <a:off x="2019300" y="16403044"/>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130110</xdr:rowOff>
    </xdr:from>
    <xdr:to>
      <xdr:col>2</xdr:col>
      <xdr:colOff>638175</xdr:colOff>
      <xdr:row>95</xdr:row>
      <xdr:rowOff>133429</xdr:rowOff>
    </xdr:to>
    <xdr:cxnSp macro="">
      <xdr:nvCxnSpPr>
        <xdr:cNvPr id="241" name="直線コネクタ 240"/>
        <xdr:cNvCxnSpPr/>
      </xdr:nvCxnSpPr>
      <xdr:spPr>
        <a:xfrm flipV="1">
          <a:off x="1130300" y="16417860"/>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134696</xdr:rowOff>
    </xdr:from>
    <xdr:to>
      <xdr:col>6</xdr:col>
      <xdr:colOff>561975</xdr:colOff>
      <xdr:row>95</xdr:row>
      <xdr:rowOff>64846</xdr:rowOff>
    </xdr:to>
    <xdr:sp macro="" textlink="">
      <xdr:nvSpPr>
        <xdr:cNvPr id="251" name="円/楕円 250"/>
        <xdr:cNvSpPr/>
      </xdr:nvSpPr>
      <xdr:spPr>
        <a:xfrm>
          <a:off x="45847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157573</xdr:rowOff>
    </xdr:from>
    <xdr:ext cx="599010" cy="259045"/>
    <xdr:sp macro="" textlink="">
      <xdr:nvSpPr>
        <xdr:cNvPr id="252" name="扶助費該当値テキスト"/>
        <xdr:cNvSpPr txBox="1"/>
      </xdr:nvSpPr>
      <xdr:spPr>
        <a:xfrm>
          <a:off x="4686300" y="16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163750</xdr:rowOff>
    </xdr:from>
    <xdr:to>
      <xdr:col>5</xdr:col>
      <xdr:colOff>409575</xdr:colOff>
      <xdr:row>95</xdr:row>
      <xdr:rowOff>93900</xdr:rowOff>
    </xdr:to>
    <xdr:sp macro="" textlink="">
      <xdr:nvSpPr>
        <xdr:cNvPr id="253" name="円/楕円 252"/>
        <xdr:cNvSpPr/>
      </xdr:nvSpPr>
      <xdr:spPr>
        <a:xfrm>
          <a:off x="3746500" y="162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110427</xdr:rowOff>
    </xdr:from>
    <xdr:ext cx="599010" cy="259045"/>
    <xdr:sp macro="" textlink="">
      <xdr:nvSpPr>
        <xdr:cNvPr id="254" name="テキスト ボックス 253"/>
        <xdr:cNvSpPr txBox="1"/>
      </xdr:nvSpPr>
      <xdr:spPr>
        <a:xfrm>
          <a:off x="3497794" y="160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64494</xdr:rowOff>
    </xdr:from>
    <xdr:to>
      <xdr:col>4</xdr:col>
      <xdr:colOff>206375</xdr:colOff>
      <xdr:row>95</xdr:row>
      <xdr:rowOff>166094</xdr:rowOff>
    </xdr:to>
    <xdr:sp macro="" textlink="">
      <xdr:nvSpPr>
        <xdr:cNvPr id="255" name="円/楕円 254"/>
        <xdr:cNvSpPr/>
      </xdr:nvSpPr>
      <xdr:spPr>
        <a:xfrm>
          <a:off x="2857500" y="163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11171</xdr:rowOff>
    </xdr:from>
    <xdr:ext cx="599010" cy="259045"/>
    <xdr:sp macro="" textlink="">
      <xdr:nvSpPr>
        <xdr:cNvPr id="256" name="テキスト ボックス 255"/>
        <xdr:cNvSpPr txBox="1"/>
      </xdr:nvSpPr>
      <xdr:spPr>
        <a:xfrm>
          <a:off x="2608794" y="1612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79310</xdr:rowOff>
    </xdr:from>
    <xdr:to>
      <xdr:col>3</xdr:col>
      <xdr:colOff>3175</xdr:colOff>
      <xdr:row>96</xdr:row>
      <xdr:rowOff>9460</xdr:rowOff>
    </xdr:to>
    <xdr:sp macro="" textlink="">
      <xdr:nvSpPr>
        <xdr:cNvPr id="257" name="円/楕円 256"/>
        <xdr:cNvSpPr/>
      </xdr:nvSpPr>
      <xdr:spPr>
        <a:xfrm>
          <a:off x="1968500" y="163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25987</xdr:rowOff>
    </xdr:from>
    <xdr:ext cx="599010" cy="259045"/>
    <xdr:sp macro="" textlink="">
      <xdr:nvSpPr>
        <xdr:cNvPr id="258" name="テキスト ボックス 257"/>
        <xdr:cNvSpPr txBox="1"/>
      </xdr:nvSpPr>
      <xdr:spPr>
        <a:xfrm>
          <a:off x="1719794" y="161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82629</xdr:rowOff>
    </xdr:from>
    <xdr:to>
      <xdr:col>1</xdr:col>
      <xdr:colOff>485775</xdr:colOff>
      <xdr:row>96</xdr:row>
      <xdr:rowOff>12779</xdr:rowOff>
    </xdr:to>
    <xdr:sp macro="" textlink="">
      <xdr:nvSpPr>
        <xdr:cNvPr id="259" name="円/楕円 258"/>
        <xdr:cNvSpPr/>
      </xdr:nvSpPr>
      <xdr:spPr>
        <a:xfrm>
          <a:off x="1079500" y="16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29306</xdr:rowOff>
    </xdr:from>
    <xdr:ext cx="599010" cy="259045"/>
    <xdr:sp macro="" textlink="">
      <xdr:nvSpPr>
        <xdr:cNvPr id="260" name="テキスト ボックス 259"/>
        <xdr:cNvSpPr txBox="1"/>
      </xdr:nvSpPr>
      <xdr:spPr>
        <a:xfrm>
          <a:off x="830794" y="16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155656</xdr:rowOff>
    </xdr:from>
    <xdr:to>
      <xdr:col>15</xdr:col>
      <xdr:colOff>180975</xdr:colOff>
      <xdr:row>36</xdr:row>
      <xdr:rowOff>54524</xdr:rowOff>
    </xdr:to>
    <xdr:cxnSp macro="">
      <xdr:nvCxnSpPr>
        <xdr:cNvPr id="288" name="直線コネクタ 287"/>
        <xdr:cNvCxnSpPr/>
      </xdr:nvCxnSpPr>
      <xdr:spPr>
        <a:xfrm flipV="1">
          <a:off x="9639300" y="6156406"/>
          <a:ext cx="8382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89"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54524</xdr:rowOff>
    </xdr:from>
    <xdr:to>
      <xdr:col>14</xdr:col>
      <xdr:colOff>28575</xdr:colOff>
      <xdr:row>36</xdr:row>
      <xdr:rowOff>94163</xdr:rowOff>
    </xdr:to>
    <xdr:cxnSp macro="">
      <xdr:nvCxnSpPr>
        <xdr:cNvPr id="291" name="直線コネクタ 290"/>
        <xdr:cNvCxnSpPr/>
      </xdr:nvCxnSpPr>
      <xdr:spPr>
        <a:xfrm flipV="1">
          <a:off x="8750300" y="6226724"/>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24166</xdr:rowOff>
    </xdr:from>
    <xdr:to>
      <xdr:col>12</xdr:col>
      <xdr:colOff>511175</xdr:colOff>
      <xdr:row>36</xdr:row>
      <xdr:rowOff>94163</xdr:rowOff>
    </xdr:to>
    <xdr:cxnSp macro="">
      <xdr:nvCxnSpPr>
        <xdr:cNvPr id="294" name="直線コネクタ 293"/>
        <xdr:cNvCxnSpPr/>
      </xdr:nvCxnSpPr>
      <xdr:spPr>
        <a:xfrm>
          <a:off x="7861300" y="6196366"/>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124338</xdr:rowOff>
    </xdr:from>
    <xdr:to>
      <xdr:col>11</xdr:col>
      <xdr:colOff>307975</xdr:colOff>
      <xdr:row>36</xdr:row>
      <xdr:rowOff>24166</xdr:rowOff>
    </xdr:to>
    <xdr:cxnSp macro="">
      <xdr:nvCxnSpPr>
        <xdr:cNvPr id="297" name="直線コネクタ 296"/>
        <xdr:cNvCxnSpPr/>
      </xdr:nvCxnSpPr>
      <xdr:spPr>
        <a:xfrm>
          <a:off x="6972300" y="6125088"/>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104856</xdr:rowOff>
    </xdr:from>
    <xdr:to>
      <xdr:col>15</xdr:col>
      <xdr:colOff>231775</xdr:colOff>
      <xdr:row>36</xdr:row>
      <xdr:rowOff>35006</xdr:rowOff>
    </xdr:to>
    <xdr:sp macro="" textlink="">
      <xdr:nvSpPr>
        <xdr:cNvPr id="307" name="円/楕円 306"/>
        <xdr:cNvSpPr/>
      </xdr:nvSpPr>
      <xdr:spPr>
        <a:xfrm>
          <a:off x="10426700" y="61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83283</xdr:rowOff>
    </xdr:from>
    <xdr:ext cx="534377" cy="259045"/>
    <xdr:sp macro="" textlink="">
      <xdr:nvSpPr>
        <xdr:cNvPr id="308" name="補助費等該当値テキスト"/>
        <xdr:cNvSpPr txBox="1"/>
      </xdr:nvSpPr>
      <xdr:spPr>
        <a:xfrm>
          <a:off x="10528300" y="60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3724</xdr:rowOff>
    </xdr:from>
    <xdr:to>
      <xdr:col>14</xdr:col>
      <xdr:colOff>79375</xdr:colOff>
      <xdr:row>36</xdr:row>
      <xdr:rowOff>105324</xdr:rowOff>
    </xdr:to>
    <xdr:sp macro="" textlink="">
      <xdr:nvSpPr>
        <xdr:cNvPr id="309" name="円/楕円 308"/>
        <xdr:cNvSpPr/>
      </xdr:nvSpPr>
      <xdr:spPr>
        <a:xfrm>
          <a:off x="9588500" y="61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96451</xdr:rowOff>
    </xdr:from>
    <xdr:ext cx="534377" cy="259045"/>
    <xdr:sp macro="" textlink="">
      <xdr:nvSpPr>
        <xdr:cNvPr id="310" name="テキスト ボックス 309"/>
        <xdr:cNvSpPr txBox="1"/>
      </xdr:nvSpPr>
      <xdr:spPr>
        <a:xfrm>
          <a:off x="9372111" y="62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43363</xdr:rowOff>
    </xdr:from>
    <xdr:to>
      <xdr:col>12</xdr:col>
      <xdr:colOff>561975</xdr:colOff>
      <xdr:row>36</xdr:row>
      <xdr:rowOff>144963</xdr:rowOff>
    </xdr:to>
    <xdr:sp macro="" textlink="">
      <xdr:nvSpPr>
        <xdr:cNvPr id="311" name="円/楕円 310"/>
        <xdr:cNvSpPr/>
      </xdr:nvSpPr>
      <xdr:spPr>
        <a:xfrm>
          <a:off x="8699500" y="62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136090</xdr:rowOff>
    </xdr:from>
    <xdr:ext cx="534377" cy="259045"/>
    <xdr:sp macro="" textlink="">
      <xdr:nvSpPr>
        <xdr:cNvPr id="312" name="テキスト ボックス 311"/>
        <xdr:cNvSpPr txBox="1"/>
      </xdr:nvSpPr>
      <xdr:spPr>
        <a:xfrm>
          <a:off x="8483111" y="63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144816</xdr:rowOff>
    </xdr:from>
    <xdr:to>
      <xdr:col>11</xdr:col>
      <xdr:colOff>358775</xdr:colOff>
      <xdr:row>36</xdr:row>
      <xdr:rowOff>74966</xdr:rowOff>
    </xdr:to>
    <xdr:sp macro="" textlink="">
      <xdr:nvSpPr>
        <xdr:cNvPr id="313" name="円/楕円 312"/>
        <xdr:cNvSpPr/>
      </xdr:nvSpPr>
      <xdr:spPr>
        <a:xfrm>
          <a:off x="7810500" y="61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66093</xdr:rowOff>
    </xdr:from>
    <xdr:ext cx="534377" cy="259045"/>
    <xdr:sp macro="" textlink="">
      <xdr:nvSpPr>
        <xdr:cNvPr id="314" name="テキスト ボックス 313"/>
        <xdr:cNvSpPr txBox="1"/>
      </xdr:nvSpPr>
      <xdr:spPr>
        <a:xfrm>
          <a:off x="7594111" y="62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73538</xdr:rowOff>
    </xdr:from>
    <xdr:to>
      <xdr:col>10</xdr:col>
      <xdr:colOff>155575</xdr:colOff>
      <xdr:row>36</xdr:row>
      <xdr:rowOff>3688</xdr:rowOff>
    </xdr:to>
    <xdr:sp macro="" textlink="">
      <xdr:nvSpPr>
        <xdr:cNvPr id="315" name="円/楕円 314"/>
        <xdr:cNvSpPr/>
      </xdr:nvSpPr>
      <xdr:spPr>
        <a:xfrm>
          <a:off x="6921500" y="60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166265</xdr:rowOff>
    </xdr:from>
    <xdr:ext cx="534377" cy="259045"/>
    <xdr:sp macro="" textlink="">
      <xdr:nvSpPr>
        <xdr:cNvPr id="316" name="テキスト ボックス 315"/>
        <xdr:cNvSpPr txBox="1"/>
      </xdr:nvSpPr>
      <xdr:spPr>
        <a:xfrm>
          <a:off x="6705111" y="61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36506</xdr:rowOff>
    </xdr:from>
    <xdr:to>
      <xdr:col>15</xdr:col>
      <xdr:colOff>180975</xdr:colOff>
      <xdr:row>53</xdr:row>
      <xdr:rowOff>139185</xdr:rowOff>
    </xdr:to>
    <xdr:cxnSp macro="">
      <xdr:nvCxnSpPr>
        <xdr:cNvPr id="346" name="直線コネクタ 345"/>
        <xdr:cNvCxnSpPr/>
      </xdr:nvCxnSpPr>
      <xdr:spPr>
        <a:xfrm>
          <a:off x="9639300" y="9123356"/>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36506</xdr:rowOff>
    </xdr:from>
    <xdr:to>
      <xdr:col>14</xdr:col>
      <xdr:colOff>28575</xdr:colOff>
      <xdr:row>53</xdr:row>
      <xdr:rowOff>147492</xdr:rowOff>
    </xdr:to>
    <xdr:cxnSp macro="">
      <xdr:nvCxnSpPr>
        <xdr:cNvPr id="349" name="直線コネクタ 348"/>
        <xdr:cNvCxnSpPr/>
      </xdr:nvCxnSpPr>
      <xdr:spPr>
        <a:xfrm flipV="1">
          <a:off x="8750300" y="9123356"/>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13665</xdr:rowOff>
    </xdr:from>
    <xdr:to>
      <xdr:col>12</xdr:col>
      <xdr:colOff>511175</xdr:colOff>
      <xdr:row>53</xdr:row>
      <xdr:rowOff>147492</xdr:rowOff>
    </xdr:to>
    <xdr:cxnSp macro="">
      <xdr:nvCxnSpPr>
        <xdr:cNvPr id="352" name="直線コネクタ 351"/>
        <xdr:cNvCxnSpPr/>
      </xdr:nvCxnSpPr>
      <xdr:spPr>
        <a:xfrm>
          <a:off x="7861300" y="9100515"/>
          <a:ext cx="889000" cy="1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11912</xdr:rowOff>
    </xdr:from>
    <xdr:to>
      <xdr:col>11</xdr:col>
      <xdr:colOff>307975</xdr:colOff>
      <xdr:row>53</xdr:row>
      <xdr:rowOff>13665</xdr:rowOff>
    </xdr:to>
    <xdr:cxnSp macro="">
      <xdr:nvCxnSpPr>
        <xdr:cNvPr id="355" name="直線コネクタ 354"/>
        <xdr:cNvCxnSpPr/>
      </xdr:nvCxnSpPr>
      <xdr:spPr>
        <a:xfrm>
          <a:off x="6972300" y="909876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59" name="テキスト ボックス 358"/>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88385</xdr:rowOff>
    </xdr:from>
    <xdr:to>
      <xdr:col>15</xdr:col>
      <xdr:colOff>231775</xdr:colOff>
      <xdr:row>54</xdr:row>
      <xdr:rowOff>18535</xdr:rowOff>
    </xdr:to>
    <xdr:sp macro="" textlink="">
      <xdr:nvSpPr>
        <xdr:cNvPr id="365" name="円/楕円 364"/>
        <xdr:cNvSpPr/>
      </xdr:nvSpPr>
      <xdr:spPr>
        <a:xfrm>
          <a:off x="10426700" y="9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111262</xdr:rowOff>
    </xdr:from>
    <xdr:ext cx="534377" cy="259045"/>
    <xdr:sp macro="" textlink="">
      <xdr:nvSpPr>
        <xdr:cNvPr id="366" name="普通建設事業費該当値テキスト"/>
        <xdr:cNvSpPr txBox="1"/>
      </xdr:nvSpPr>
      <xdr:spPr>
        <a:xfrm>
          <a:off x="10528300" y="90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157156</xdr:rowOff>
    </xdr:from>
    <xdr:to>
      <xdr:col>14</xdr:col>
      <xdr:colOff>79375</xdr:colOff>
      <xdr:row>53</xdr:row>
      <xdr:rowOff>87306</xdr:rowOff>
    </xdr:to>
    <xdr:sp macro="" textlink="">
      <xdr:nvSpPr>
        <xdr:cNvPr id="367" name="円/楕円 366"/>
        <xdr:cNvSpPr/>
      </xdr:nvSpPr>
      <xdr:spPr>
        <a:xfrm>
          <a:off x="9588500" y="90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103833</xdr:rowOff>
    </xdr:from>
    <xdr:ext cx="534377" cy="259045"/>
    <xdr:sp macro="" textlink="">
      <xdr:nvSpPr>
        <xdr:cNvPr id="368" name="テキスト ボックス 367"/>
        <xdr:cNvSpPr txBox="1"/>
      </xdr:nvSpPr>
      <xdr:spPr>
        <a:xfrm>
          <a:off x="9372111" y="88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96692</xdr:rowOff>
    </xdr:from>
    <xdr:to>
      <xdr:col>12</xdr:col>
      <xdr:colOff>561975</xdr:colOff>
      <xdr:row>54</xdr:row>
      <xdr:rowOff>26842</xdr:rowOff>
    </xdr:to>
    <xdr:sp macro="" textlink="">
      <xdr:nvSpPr>
        <xdr:cNvPr id="369" name="円/楕円 368"/>
        <xdr:cNvSpPr/>
      </xdr:nvSpPr>
      <xdr:spPr>
        <a:xfrm>
          <a:off x="8699500" y="91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43369</xdr:rowOff>
    </xdr:from>
    <xdr:ext cx="534377" cy="259045"/>
    <xdr:sp macro="" textlink="">
      <xdr:nvSpPr>
        <xdr:cNvPr id="370" name="テキスト ボックス 369"/>
        <xdr:cNvSpPr txBox="1"/>
      </xdr:nvSpPr>
      <xdr:spPr>
        <a:xfrm>
          <a:off x="8483111" y="89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134315</xdr:rowOff>
    </xdr:from>
    <xdr:to>
      <xdr:col>11</xdr:col>
      <xdr:colOff>358775</xdr:colOff>
      <xdr:row>53</xdr:row>
      <xdr:rowOff>64465</xdr:rowOff>
    </xdr:to>
    <xdr:sp macro="" textlink="">
      <xdr:nvSpPr>
        <xdr:cNvPr id="371" name="円/楕円 370"/>
        <xdr:cNvSpPr/>
      </xdr:nvSpPr>
      <xdr:spPr>
        <a:xfrm>
          <a:off x="7810500" y="90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80992</xdr:rowOff>
    </xdr:from>
    <xdr:ext cx="534377" cy="259045"/>
    <xdr:sp macro="" textlink="">
      <xdr:nvSpPr>
        <xdr:cNvPr id="372" name="テキスト ボックス 371"/>
        <xdr:cNvSpPr txBox="1"/>
      </xdr:nvSpPr>
      <xdr:spPr>
        <a:xfrm>
          <a:off x="7594111" y="882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132562</xdr:rowOff>
    </xdr:from>
    <xdr:to>
      <xdr:col>10</xdr:col>
      <xdr:colOff>155575</xdr:colOff>
      <xdr:row>53</xdr:row>
      <xdr:rowOff>62712</xdr:rowOff>
    </xdr:to>
    <xdr:sp macro="" textlink="">
      <xdr:nvSpPr>
        <xdr:cNvPr id="373" name="円/楕円 372"/>
        <xdr:cNvSpPr/>
      </xdr:nvSpPr>
      <xdr:spPr>
        <a:xfrm>
          <a:off x="6921500" y="90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79239</xdr:rowOff>
    </xdr:from>
    <xdr:ext cx="534377" cy="259045"/>
    <xdr:sp macro="" textlink="">
      <xdr:nvSpPr>
        <xdr:cNvPr id="374" name="テキスト ボックス 373"/>
        <xdr:cNvSpPr txBox="1"/>
      </xdr:nvSpPr>
      <xdr:spPr>
        <a:xfrm>
          <a:off x="6705111" y="88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39688</xdr:rowOff>
    </xdr:from>
    <xdr:to>
      <xdr:col>15</xdr:col>
      <xdr:colOff>180975</xdr:colOff>
      <xdr:row>75</xdr:row>
      <xdr:rowOff>153668</xdr:rowOff>
    </xdr:to>
    <xdr:cxnSp macro="">
      <xdr:nvCxnSpPr>
        <xdr:cNvPr id="401" name="直線コネクタ 400"/>
        <xdr:cNvCxnSpPr/>
      </xdr:nvCxnSpPr>
      <xdr:spPr>
        <a:xfrm flipV="1">
          <a:off x="9639300" y="12898438"/>
          <a:ext cx="8382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160338</xdr:rowOff>
    </xdr:from>
    <xdr:to>
      <xdr:col>15</xdr:col>
      <xdr:colOff>231775</xdr:colOff>
      <xdr:row>75</xdr:row>
      <xdr:rowOff>90488</xdr:rowOff>
    </xdr:to>
    <xdr:sp macro="" textlink="">
      <xdr:nvSpPr>
        <xdr:cNvPr id="411" name="円/楕円 410"/>
        <xdr:cNvSpPr/>
      </xdr:nvSpPr>
      <xdr:spPr>
        <a:xfrm>
          <a:off x="104267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11765</xdr:rowOff>
    </xdr:from>
    <xdr:ext cx="534377" cy="259045"/>
    <xdr:sp macro="" textlink="">
      <xdr:nvSpPr>
        <xdr:cNvPr id="412" name="普通建設事業費 （ うち新規整備　）該当値テキスト"/>
        <xdr:cNvSpPr txBox="1"/>
      </xdr:nvSpPr>
      <xdr:spPr>
        <a:xfrm>
          <a:off x="10528300" y="126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102867</xdr:rowOff>
    </xdr:from>
    <xdr:to>
      <xdr:col>14</xdr:col>
      <xdr:colOff>79375</xdr:colOff>
      <xdr:row>76</xdr:row>
      <xdr:rowOff>33018</xdr:rowOff>
    </xdr:to>
    <xdr:sp macro="" textlink="">
      <xdr:nvSpPr>
        <xdr:cNvPr id="413" name="円/楕円 412"/>
        <xdr:cNvSpPr/>
      </xdr:nvSpPr>
      <xdr:spPr>
        <a:xfrm>
          <a:off x="9588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49544</xdr:rowOff>
    </xdr:from>
    <xdr:ext cx="534377" cy="259045"/>
    <xdr:sp macro="" textlink="">
      <xdr:nvSpPr>
        <xdr:cNvPr id="414" name="テキスト ボックス 413"/>
        <xdr:cNvSpPr txBox="1"/>
      </xdr:nvSpPr>
      <xdr:spPr>
        <a:xfrm>
          <a:off x="9372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5" name="テキスト ボックス 42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27" name="テキスト ボックス 42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1" name="テキスト ボックス 43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3" name="テキスト ボックス 43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168092</xdr:rowOff>
    </xdr:from>
    <xdr:to>
      <xdr:col>15</xdr:col>
      <xdr:colOff>180340</xdr:colOff>
      <xdr:row>99</xdr:row>
      <xdr:rowOff>7477</xdr:rowOff>
    </xdr:to>
    <xdr:cxnSp macro="">
      <xdr:nvCxnSpPr>
        <xdr:cNvPr id="437" name="直線コネクタ 436"/>
        <xdr:cNvCxnSpPr/>
      </xdr:nvCxnSpPr>
      <xdr:spPr>
        <a:xfrm flipV="1">
          <a:off x="10475595" y="16112942"/>
          <a:ext cx="1270" cy="868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11304</xdr:rowOff>
    </xdr:from>
    <xdr:ext cx="469744" cy="259045"/>
    <xdr:sp macro="" textlink="">
      <xdr:nvSpPr>
        <xdr:cNvPr id="438" name="普通建設事業費 （ うち更新整備　）最小値テキスト"/>
        <xdr:cNvSpPr txBox="1"/>
      </xdr:nvSpPr>
      <xdr:spPr>
        <a:xfrm>
          <a:off x="10528300" y="169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7477</xdr:rowOff>
    </xdr:from>
    <xdr:to>
      <xdr:col>15</xdr:col>
      <xdr:colOff>269875</xdr:colOff>
      <xdr:row>99</xdr:row>
      <xdr:rowOff>7477</xdr:rowOff>
    </xdr:to>
    <xdr:cxnSp macro="">
      <xdr:nvCxnSpPr>
        <xdr:cNvPr id="439" name="直線コネクタ 438"/>
        <xdr:cNvCxnSpPr/>
      </xdr:nvCxnSpPr>
      <xdr:spPr>
        <a:xfrm>
          <a:off x="10388600" y="1698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114769</xdr:rowOff>
    </xdr:from>
    <xdr:ext cx="534377" cy="259045"/>
    <xdr:sp macro="" textlink="">
      <xdr:nvSpPr>
        <xdr:cNvPr id="440" name="普通建設事業費 （ うち更新整備　）最大値テキスト"/>
        <xdr:cNvSpPr txBox="1"/>
      </xdr:nvSpPr>
      <xdr:spPr>
        <a:xfrm>
          <a:off x="10528300" y="158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93</xdr:row>
      <xdr:rowOff>168092</xdr:rowOff>
    </xdr:from>
    <xdr:to>
      <xdr:col>15</xdr:col>
      <xdr:colOff>269875</xdr:colOff>
      <xdr:row>93</xdr:row>
      <xdr:rowOff>168092</xdr:rowOff>
    </xdr:to>
    <xdr:cxnSp macro="">
      <xdr:nvCxnSpPr>
        <xdr:cNvPr id="441" name="直線コネクタ 440"/>
        <xdr:cNvCxnSpPr/>
      </xdr:nvCxnSpPr>
      <xdr:spPr>
        <a:xfrm>
          <a:off x="10388600" y="161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157257</xdr:rowOff>
    </xdr:from>
    <xdr:to>
      <xdr:col>15</xdr:col>
      <xdr:colOff>180975</xdr:colOff>
      <xdr:row>93</xdr:row>
      <xdr:rowOff>168092</xdr:rowOff>
    </xdr:to>
    <xdr:cxnSp macro="">
      <xdr:nvCxnSpPr>
        <xdr:cNvPr id="442" name="直線コネクタ 441"/>
        <xdr:cNvCxnSpPr/>
      </xdr:nvCxnSpPr>
      <xdr:spPr>
        <a:xfrm>
          <a:off x="9639300" y="15759207"/>
          <a:ext cx="838200" cy="3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16898</xdr:rowOff>
    </xdr:from>
    <xdr:ext cx="534377" cy="259045"/>
    <xdr:sp macro="" textlink="">
      <xdr:nvSpPr>
        <xdr:cNvPr id="443" name="普通建設事業費 （ うち更新整備　）平均値テキスト"/>
        <xdr:cNvSpPr txBox="1"/>
      </xdr:nvSpPr>
      <xdr:spPr>
        <a:xfrm>
          <a:off x="10528300" y="1647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38471</xdr:rowOff>
    </xdr:from>
    <xdr:to>
      <xdr:col>15</xdr:col>
      <xdr:colOff>231775</xdr:colOff>
      <xdr:row>96</xdr:row>
      <xdr:rowOff>140071</xdr:rowOff>
    </xdr:to>
    <xdr:sp macro="" textlink="">
      <xdr:nvSpPr>
        <xdr:cNvPr id="444" name="フローチャート : 判断 443"/>
        <xdr:cNvSpPr/>
      </xdr:nvSpPr>
      <xdr:spPr>
        <a:xfrm>
          <a:off x="104267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24572</xdr:rowOff>
    </xdr:from>
    <xdr:to>
      <xdr:col>14</xdr:col>
      <xdr:colOff>79375</xdr:colOff>
      <xdr:row>96</xdr:row>
      <xdr:rowOff>126172</xdr:rowOff>
    </xdr:to>
    <xdr:sp macro="" textlink="">
      <xdr:nvSpPr>
        <xdr:cNvPr id="445" name="フローチャート : 判断 444"/>
        <xdr:cNvSpPr/>
      </xdr:nvSpPr>
      <xdr:spPr>
        <a:xfrm>
          <a:off x="9588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117299</xdr:rowOff>
    </xdr:from>
    <xdr:ext cx="534377" cy="259045"/>
    <xdr:sp macro="" textlink="">
      <xdr:nvSpPr>
        <xdr:cNvPr id="446" name="テキスト ボックス 445"/>
        <xdr:cNvSpPr txBox="1"/>
      </xdr:nvSpPr>
      <xdr:spPr>
        <a:xfrm>
          <a:off x="9372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117292</xdr:rowOff>
    </xdr:from>
    <xdr:to>
      <xdr:col>15</xdr:col>
      <xdr:colOff>231775</xdr:colOff>
      <xdr:row>94</xdr:row>
      <xdr:rowOff>47442</xdr:rowOff>
    </xdr:to>
    <xdr:sp macro="" textlink="">
      <xdr:nvSpPr>
        <xdr:cNvPr id="452" name="円/楕円 451"/>
        <xdr:cNvSpPr/>
      </xdr:nvSpPr>
      <xdr:spPr>
        <a:xfrm>
          <a:off x="10426700" y="1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70319</xdr:rowOff>
    </xdr:from>
    <xdr:ext cx="534377" cy="259045"/>
    <xdr:sp macro="" textlink="">
      <xdr:nvSpPr>
        <xdr:cNvPr id="453" name="普通建設事業費 （ うち更新整備　）該当値テキスト"/>
        <xdr:cNvSpPr txBox="1"/>
      </xdr:nvSpPr>
      <xdr:spPr>
        <a:xfrm>
          <a:off x="10528300" y="160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106457</xdr:rowOff>
    </xdr:from>
    <xdr:to>
      <xdr:col>14</xdr:col>
      <xdr:colOff>79375</xdr:colOff>
      <xdr:row>92</xdr:row>
      <xdr:rowOff>36607</xdr:rowOff>
    </xdr:to>
    <xdr:sp macro="" textlink="">
      <xdr:nvSpPr>
        <xdr:cNvPr id="454" name="円/楕円 453"/>
        <xdr:cNvSpPr/>
      </xdr:nvSpPr>
      <xdr:spPr>
        <a:xfrm>
          <a:off x="9588500" y="1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53134</xdr:rowOff>
    </xdr:from>
    <xdr:ext cx="534377" cy="259045"/>
    <xdr:sp macro="" textlink="">
      <xdr:nvSpPr>
        <xdr:cNvPr id="455" name="テキスト ボックス 454"/>
        <xdr:cNvSpPr txBox="1"/>
      </xdr:nvSpPr>
      <xdr:spPr>
        <a:xfrm>
          <a:off x="9372111" y="15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6" name="直線コネクタ 46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7" name="テキスト ボックス 46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8" name="直線コネクタ 46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9" name="テキスト ボックス 46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0" name="直線コネクタ 46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1" name="テキスト ボックス 470"/>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2" name="直線コネクタ 47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3" name="テキスト ボックス 472"/>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5" name="テキスト ボックス 47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7" name="直線コネクタ 476"/>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9" name="直線コネクタ 47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0"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1" name="直線コネクタ 480"/>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123012</xdr:rowOff>
    </xdr:from>
    <xdr:to>
      <xdr:col>23</xdr:col>
      <xdr:colOff>517525</xdr:colOff>
      <xdr:row>38</xdr:row>
      <xdr:rowOff>127813</xdr:rowOff>
    </xdr:to>
    <xdr:cxnSp macro="">
      <xdr:nvCxnSpPr>
        <xdr:cNvPr id="482" name="直線コネクタ 481"/>
        <xdr:cNvCxnSpPr/>
      </xdr:nvCxnSpPr>
      <xdr:spPr>
        <a:xfrm>
          <a:off x="15481300" y="663811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3"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4" name="フローチャート : 判断 483"/>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123012</xdr:rowOff>
    </xdr:from>
    <xdr:to>
      <xdr:col>22</xdr:col>
      <xdr:colOff>365125</xdr:colOff>
      <xdr:row>38</xdr:row>
      <xdr:rowOff>133756</xdr:rowOff>
    </xdr:to>
    <xdr:cxnSp macro="">
      <xdr:nvCxnSpPr>
        <xdr:cNvPr id="485" name="直線コネクタ 484"/>
        <xdr:cNvCxnSpPr/>
      </xdr:nvCxnSpPr>
      <xdr:spPr>
        <a:xfrm flipV="1">
          <a:off x="14592300" y="66381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6" name="フローチャート : 判断 485"/>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7" name="テキスト ボックス 486"/>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133756</xdr:rowOff>
    </xdr:from>
    <xdr:to>
      <xdr:col>21</xdr:col>
      <xdr:colOff>161925</xdr:colOff>
      <xdr:row>38</xdr:row>
      <xdr:rowOff>138329</xdr:rowOff>
    </xdr:to>
    <xdr:cxnSp macro="">
      <xdr:nvCxnSpPr>
        <xdr:cNvPr id="488" name="直線コネクタ 487"/>
        <xdr:cNvCxnSpPr/>
      </xdr:nvCxnSpPr>
      <xdr:spPr>
        <a:xfrm flipV="1">
          <a:off x="13703300" y="664885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89" name="フローチャート : 判断 488"/>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0" name="テキスト ボックス 489"/>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119126</xdr:rowOff>
    </xdr:from>
    <xdr:to>
      <xdr:col>19</xdr:col>
      <xdr:colOff>644525</xdr:colOff>
      <xdr:row>38</xdr:row>
      <xdr:rowOff>138329</xdr:rowOff>
    </xdr:to>
    <xdr:cxnSp macro="">
      <xdr:nvCxnSpPr>
        <xdr:cNvPr id="491" name="直線コネクタ 490"/>
        <xdr:cNvCxnSpPr/>
      </xdr:nvCxnSpPr>
      <xdr:spPr>
        <a:xfrm>
          <a:off x="12814300" y="663422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2" name="フローチャート : 判断 491"/>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3" name="テキスト ボックス 492"/>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4" name="フローチャート : 判断 493"/>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5" name="テキスト ボックス 494"/>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77013</xdr:rowOff>
    </xdr:from>
    <xdr:to>
      <xdr:col>23</xdr:col>
      <xdr:colOff>568325</xdr:colOff>
      <xdr:row>39</xdr:row>
      <xdr:rowOff>7163</xdr:rowOff>
    </xdr:to>
    <xdr:sp macro="" textlink="">
      <xdr:nvSpPr>
        <xdr:cNvPr id="501" name="円/楕円 500"/>
        <xdr:cNvSpPr/>
      </xdr:nvSpPr>
      <xdr:spPr>
        <a:xfrm>
          <a:off x="16268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163390</xdr:rowOff>
    </xdr:from>
    <xdr:ext cx="313932" cy="259045"/>
    <xdr:sp macro="" textlink="">
      <xdr:nvSpPr>
        <xdr:cNvPr id="502" name="災害復旧事業費該当値テキスト"/>
        <xdr:cNvSpPr txBox="1"/>
      </xdr:nvSpPr>
      <xdr:spPr>
        <a:xfrm>
          <a:off x="16370300" y="650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72212</xdr:rowOff>
    </xdr:from>
    <xdr:to>
      <xdr:col>22</xdr:col>
      <xdr:colOff>415925</xdr:colOff>
      <xdr:row>39</xdr:row>
      <xdr:rowOff>2362</xdr:rowOff>
    </xdr:to>
    <xdr:sp macro="" textlink="">
      <xdr:nvSpPr>
        <xdr:cNvPr id="503" name="円/楕円 502"/>
        <xdr:cNvSpPr/>
      </xdr:nvSpPr>
      <xdr:spPr>
        <a:xfrm>
          <a:off x="15430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164939</xdr:rowOff>
    </xdr:from>
    <xdr:ext cx="313932" cy="259045"/>
    <xdr:sp macro="" textlink="">
      <xdr:nvSpPr>
        <xdr:cNvPr id="504" name="テキスト ボックス 503"/>
        <xdr:cNvSpPr txBox="1"/>
      </xdr:nvSpPr>
      <xdr:spPr>
        <a:xfrm>
          <a:off x="15324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82956</xdr:rowOff>
    </xdr:from>
    <xdr:to>
      <xdr:col>21</xdr:col>
      <xdr:colOff>212725</xdr:colOff>
      <xdr:row>39</xdr:row>
      <xdr:rowOff>13106</xdr:rowOff>
    </xdr:to>
    <xdr:sp macro="" textlink="">
      <xdr:nvSpPr>
        <xdr:cNvPr id="505" name="円/楕円 504"/>
        <xdr:cNvSpPr/>
      </xdr:nvSpPr>
      <xdr:spPr>
        <a:xfrm>
          <a:off x="1454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4233</xdr:rowOff>
    </xdr:from>
    <xdr:ext cx="313932" cy="259045"/>
    <xdr:sp macro="" textlink="">
      <xdr:nvSpPr>
        <xdr:cNvPr id="506" name="テキスト ボックス 505"/>
        <xdr:cNvSpPr txBox="1"/>
      </xdr:nvSpPr>
      <xdr:spPr>
        <a:xfrm>
          <a:off x="1443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87529</xdr:rowOff>
    </xdr:from>
    <xdr:to>
      <xdr:col>20</xdr:col>
      <xdr:colOff>9525</xdr:colOff>
      <xdr:row>39</xdr:row>
      <xdr:rowOff>17679</xdr:rowOff>
    </xdr:to>
    <xdr:sp macro="" textlink="">
      <xdr:nvSpPr>
        <xdr:cNvPr id="507" name="円/楕円 506"/>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8806</xdr:rowOff>
    </xdr:from>
    <xdr:ext cx="249299" cy="259045"/>
    <xdr:sp macro="" textlink="">
      <xdr:nvSpPr>
        <xdr:cNvPr id="508" name="テキスト ボックス 507"/>
        <xdr:cNvSpPr txBox="1"/>
      </xdr:nvSpPr>
      <xdr:spPr>
        <a:xfrm>
          <a:off x="13578649"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68326</xdr:rowOff>
    </xdr:from>
    <xdr:to>
      <xdr:col>18</xdr:col>
      <xdr:colOff>492125</xdr:colOff>
      <xdr:row>38</xdr:row>
      <xdr:rowOff>169926</xdr:rowOff>
    </xdr:to>
    <xdr:sp macro="" textlink="">
      <xdr:nvSpPr>
        <xdr:cNvPr id="509" name="円/楕円 508"/>
        <xdr:cNvSpPr/>
      </xdr:nvSpPr>
      <xdr:spPr>
        <a:xfrm>
          <a:off x="1276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161053</xdr:rowOff>
    </xdr:from>
    <xdr:ext cx="313932" cy="259045"/>
    <xdr:sp macro="" textlink="">
      <xdr:nvSpPr>
        <xdr:cNvPr id="510" name="テキスト ボックス 509"/>
        <xdr:cNvSpPr txBox="1"/>
      </xdr:nvSpPr>
      <xdr:spPr>
        <a:xfrm>
          <a:off x="12657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0" name="テキスト ボックス 56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1" name="直線コネクタ 57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2" name="テキスト ボックス 57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3" name="直線コネクタ 57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4" name="テキスト ボックス 57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5" name="直線コネクタ 57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6" name="テキスト ボックス 57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7" name="直線コネクタ 57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8" name="テキスト ボックス 57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9" name="直線コネクタ 57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0" name="テキスト ボックス 57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2" name="テキスト ボックス 58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4" name="直線コネクタ 583"/>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5"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6" name="直線コネクタ 585"/>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7"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88" name="直線コネクタ 587"/>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159169</xdr:rowOff>
    </xdr:from>
    <xdr:to>
      <xdr:col>23</xdr:col>
      <xdr:colOff>517525</xdr:colOff>
      <xdr:row>73</xdr:row>
      <xdr:rowOff>161703</xdr:rowOff>
    </xdr:to>
    <xdr:cxnSp macro="">
      <xdr:nvCxnSpPr>
        <xdr:cNvPr id="589" name="直線コネクタ 588"/>
        <xdr:cNvCxnSpPr/>
      </xdr:nvCxnSpPr>
      <xdr:spPr>
        <a:xfrm>
          <a:off x="15481300" y="12675019"/>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0"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1" name="フローチャート : 判断 590"/>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126423</xdr:rowOff>
    </xdr:from>
    <xdr:to>
      <xdr:col>22</xdr:col>
      <xdr:colOff>365125</xdr:colOff>
      <xdr:row>73</xdr:row>
      <xdr:rowOff>159169</xdr:rowOff>
    </xdr:to>
    <xdr:cxnSp macro="">
      <xdr:nvCxnSpPr>
        <xdr:cNvPr id="592" name="直線コネクタ 591"/>
        <xdr:cNvCxnSpPr/>
      </xdr:nvCxnSpPr>
      <xdr:spPr>
        <a:xfrm>
          <a:off x="14592300" y="12642273"/>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3" name="フローチャート : 判断 592"/>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594" name="テキスト ボックス 593"/>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126423</xdr:rowOff>
    </xdr:from>
    <xdr:to>
      <xdr:col>21</xdr:col>
      <xdr:colOff>161925</xdr:colOff>
      <xdr:row>73</xdr:row>
      <xdr:rowOff>148672</xdr:rowOff>
    </xdr:to>
    <xdr:cxnSp macro="">
      <xdr:nvCxnSpPr>
        <xdr:cNvPr id="595" name="直線コネクタ 594"/>
        <xdr:cNvCxnSpPr/>
      </xdr:nvCxnSpPr>
      <xdr:spPr>
        <a:xfrm flipV="1">
          <a:off x="13703300" y="12642273"/>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6" name="フローチャート : 判断 595"/>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597" name="テキスト ボックス 596"/>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148672</xdr:rowOff>
    </xdr:from>
    <xdr:to>
      <xdr:col>19</xdr:col>
      <xdr:colOff>644525</xdr:colOff>
      <xdr:row>73</xdr:row>
      <xdr:rowOff>160998</xdr:rowOff>
    </xdr:to>
    <xdr:cxnSp macro="">
      <xdr:nvCxnSpPr>
        <xdr:cNvPr id="598" name="直線コネクタ 597"/>
        <xdr:cNvCxnSpPr/>
      </xdr:nvCxnSpPr>
      <xdr:spPr>
        <a:xfrm flipV="1">
          <a:off x="12814300" y="12664522"/>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599" name="フローチャート : 判断 598"/>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0" name="テキスト ボックス 599"/>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1" name="フローチャート : 判断 600"/>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2" name="テキスト ボックス 601"/>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110903</xdr:rowOff>
    </xdr:from>
    <xdr:to>
      <xdr:col>23</xdr:col>
      <xdr:colOff>568325</xdr:colOff>
      <xdr:row>74</xdr:row>
      <xdr:rowOff>41053</xdr:rowOff>
    </xdr:to>
    <xdr:sp macro="" textlink="">
      <xdr:nvSpPr>
        <xdr:cNvPr id="608" name="円/楕円 607"/>
        <xdr:cNvSpPr/>
      </xdr:nvSpPr>
      <xdr:spPr>
        <a:xfrm>
          <a:off x="16268700" y="126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133780</xdr:rowOff>
    </xdr:from>
    <xdr:ext cx="534377" cy="259045"/>
    <xdr:sp macro="" textlink="">
      <xdr:nvSpPr>
        <xdr:cNvPr id="609" name="公債費該当値テキスト"/>
        <xdr:cNvSpPr txBox="1"/>
      </xdr:nvSpPr>
      <xdr:spPr>
        <a:xfrm>
          <a:off x="16370300" y="12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108369</xdr:rowOff>
    </xdr:from>
    <xdr:to>
      <xdr:col>22</xdr:col>
      <xdr:colOff>415925</xdr:colOff>
      <xdr:row>74</xdr:row>
      <xdr:rowOff>38519</xdr:rowOff>
    </xdr:to>
    <xdr:sp macro="" textlink="">
      <xdr:nvSpPr>
        <xdr:cNvPr id="610" name="円/楕円 609"/>
        <xdr:cNvSpPr/>
      </xdr:nvSpPr>
      <xdr:spPr>
        <a:xfrm>
          <a:off x="15430500" y="126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55046</xdr:rowOff>
    </xdr:from>
    <xdr:ext cx="534377" cy="259045"/>
    <xdr:sp macro="" textlink="">
      <xdr:nvSpPr>
        <xdr:cNvPr id="611" name="テキスト ボックス 610"/>
        <xdr:cNvSpPr txBox="1"/>
      </xdr:nvSpPr>
      <xdr:spPr>
        <a:xfrm>
          <a:off x="15214111" y="123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75623</xdr:rowOff>
    </xdr:from>
    <xdr:to>
      <xdr:col>21</xdr:col>
      <xdr:colOff>212725</xdr:colOff>
      <xdr:row>74</xdr:row>
      <xdr:rowOff>5773</xdr:rowOff>
    </xdr:to>
    <xdr:sp macro="" textlink="">
      <xdr:nvSpPr>
        <xdr:cNvPr id="612" name="円/楕円 611"/>
        <xdr:cNvSpPr/>
      </xdr:nvSpPr>
      <xdr:spPr>
        <a:xfrm>
          <a:off x="14541500" y="12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22300</xdr:rowOff>
    </xdr:from>
    <xdr:ext cx="534377" cy="259045"/>
    <xdr:sp macro="" textlink="">
      <xdr:nvSpPr>
        <xdr:cNvPr id="613" name="テキスト ボックス 612"/>
        <xdr:cNvSpPr txBox="1"/>
      </xdr:nvSpPr>
      <xdr:spPr>
        <a:xfrm>
          <a:off x="14325111" y="123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97872</xdr:rowOff>
    </xdr:from>
    <xdr:to>
      <xdr:col>20</xdr:col>
      <xdr:colOff>9525</xdr:colOff>
      <xdr:row>74</xdr:row>
      <xdr:rowOff>28022</xdr:rowOff>
    </xdr:to>
    <xdr:sp macro="" textlink="">
      <xdr:nvSpPr>
        <xdr:cNvPr id="614" name="円/楕円 613"/>
        <xdr:cNvSpPr/>
      </xdr:nvSpPr>
      <xdr:spPr>
        <a:xfrm>
          <a:off x="13652500" y="12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44549</xdr:rowOff>
    </xdr:from>
    <xdr:ext cx="534377" cy="259045"/>
    <xdr:sp macro="" textlink="">
      <xdr:nvSpPr>
        <xdr:cNvPr id="615" name="テキスト ボックス 614"/>
        <xdr:cNvSpPr txBox="1"/>
      </xdr:nvSpPr>
      <xdr:spPr>
        <a:xfrm>
          <a:off x="13436111" y="12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110198</xdr:rowOff>
    </xdr:from>
    <xdr:to>
      <xdr:col>18</xdr:col>
      <xdr:colOff>492125</xdr:colOff>
      <xdr:row>74</xdr:row>
      <xdr:rowOff>40348</xdr:rowOff>
    </xdr:to>
    <xdr:sp macro="" textlink="">
      <xdr:nvSpPr>
        <xdr:cNvPr id="616" name="円/楕円 615"/>
        <xdr:cNvSpPr/>
      </xdr:nvSpPr>
      <xdr:spPr>
        <a:xfrm>
          <a:off x="12763500" y="126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56875</xdr:rowOff>
    </xdr:from>
    <xdr:ext cx="534377" cy="259045"/>
    <xdr:sp macro="" textlink="">
      <xdr:nvSpPr>
        <xdr:cNvPr id="617" name="テキスト ボックス 616"/>
        <xdr:cNvSpPr txBox="1"/>
      </xdr:nvSpPr>
      <xdr:spPr>
        <a:xfrm>
          <a:off x="12547111" y="124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9" name="正方形/長方形 61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0" name="正方形/長方形 61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1" name="正方形/長方形 62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2" name="正方形/長方形 62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3" name="正方形/長方形 62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4" name="正方形/長方形 62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5" name="正方形/長方形 62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6" name="テキスト ボックス 62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7" name="直線コネクタ 62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8" name="直線コネクタ 62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9" name="テキスト ボックス 62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0" name="直線コネクタ 62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1" name="テキスト ボックス 63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2" name="直線コネクタ 63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3" name="テキスト ボックス 63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4" name="直線コネクタ 63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5" name="テキスト ボックス 63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6" name="直線コネクタ 63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7" name="テキスト ボックス 63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39" name="直線コネクタ 638"/>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0"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1" name="直線コネクタ 640"/>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2"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3" name="直線コネクタ 642"/>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96723</xdr:rowOff>
    </xdr:from>
    <xdr:to>
      <xdr:col>23</xdr:col>
      <xdr:colOff>517525</xdr:colOff>
      <xdr:row>97</xdr:row>
      <xdr:rowOff>100564</xdr:rowOff>
    </xdr:to>
    <xdr:cxnSp macro="">
      <xdr:nvCxnSpPr>
        <xdr:cNvPr id="644" name="直線コネクタ 643"/>
        <xdr:cNvCxnSpPr/>
      </xdr:nvCxnSpPr>
      <xdr:spPr>
        <a:xfrm flipV="1">
          <a:off x="15481300" y="16727373"/>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5"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6" name="フローチャート : 判断 645"/>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33035</xdr:rowOff>
    </xdr:from>
    <xdr:to>
      <xdr:col>22</xdr:col>
      <xdr:colOff>365125</xdr:colOff>
      <xdr:row>97</xdr:row>
      <xdr:rowOff>100564</xdr:rowOff>
    </xdr:to>
    <xdr:cxnSp macro="">
      <xdr:nvCxnSpPr>
        <xdr:cNvPr id="647" name="直線コネクタ 646"/>
        <xdr:cNvCxnSpPr/>
      </xdr:nvCxnSpPr>
      <xdr:spPr>
        <a:xfrm>
          <a:off x="14592300" y="16663685"/>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48" name="フローチャート : 判断 647"/>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49" name="テキスト ボックス 648"/>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33035</xdr:rowOff>
    </xdr:from>
    <xdr:to>
      <xdr:col>21</xdr:col>
      <xdr:colOff>161925</xdr:colOff>
      <xdr:row>97</xdr:row>
      <xdr:rowOff>157257</xdr:rowOff>
    </xdr:to>
    <xdr:cxnSp macro="">
      <xdr:nvCxnSpPr>
        <xdr:cNvPr id="650" name="直線コネクタ 649"/>
        <xdr:cNvCxnSpPr/>
      </xdr:nvCxnSpPr>
      <xdr:spPr>
        <a:xfrm flipV="1">
          <a:off x="13703300" y="16663685"/>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1" name="フローチャート : 判断 650"/>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2" name="テキスト ボックス 651"/>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140706</xdr:rowOff>
    </xdr:from>
    <xdr:to>
      <xdr:col>19</xdr:col>
      <xdr:colOff>644525</xdr:colOff>
      <xdr:row>97</xdr:row>
      <xdr:rowOff>157257</xdr:rowOff>
    </xdr:to>
    <xdr:cxnSp macro="">
      <xdr:nvCxnSpPr>
        <xdr:cNvPr id="653" name="直線コネクタ 652"/>
        <xdr:cNvCxnSpPr/>
      </xdr:nvCxnSpPr>
      <xdr:spPr>
        <a:xfrm>
          <a:off x="12814300" y="1677135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4" name="フローチャート : 判断 653"/>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5" name="テキスト ボックス 654"/>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6" name="フローチャート : 判断 655"/>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7" name="テキスト ボックス 656"/>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8" name="テキスト ボックス 65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9" name="テキスト ボックス 65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0" name="テキスト ボックス 65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1" name="テキスト ボックス 66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2" name="テキスト ボックス 66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45923</xdr:rowOff>
    </xdr:from>
    <xdr:to>
      <xdr:col>23</xdr:col>
      <xdr:colOff>568325</xdr:colOff>
      <xdr:row>97</xdr:row>
      <xdr:rowOff>147523</xdr:rowOff>
    </xdr:to>
    <xdr:sp macro="" textlink="">
      <xdr:nvSpPr>
        <xdr:cNvPr id="663" name="円/楕円 662"/>
        <xdr:cNvSpPr/>
      </xdr:nvSpPr>
      <xdr:spPr>
        <a:xfrm>
          <a:off x="162687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24350</xdr:rowOff>
    </xdr:from>
    <xdr:ext cx="469744" cy="259045"/>
    <xdr:sp macro="" textlink="">
      <xdr:nvSpPr>
        <xdr:cNvPr id="664" name="積立金該当値テキスト"/>
        <xdr:cNvSpPr txBox="1"/>
      </xdr:nvSpPr>
      <xdr:spPr>
        <a:xfrm>
          <a:off x="16370300" y="166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49764</xdr:rowOff>
    </xdr:from>
    <xdr:to>
      <xdr:col>22</xdr:col>
      <xdr:colOff>415925</xdr:colOff>
      <xdr:row>97</xdr:row>
      <xdr:rowOff>151364</xdr:rowOff>
    </xdr:to>
    <xdr:sp macro="" textlink="">
      <xdr:nvSpPr>
        <xdr:cNvPr id="665" name="円/楕円 664"/>
        <xdr:cNvSpPr/>
      </xdr:nvSpPr>
      <xdr:spPr>
        <a:xfrm>
          <a:off x="15430500" y="166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142491</xdr:rowOff>
    </xdr:from>
    <xdr:ext cx="469744" cy="259045"/>
    <xdr:sp macro="" textlink="">
      <xdr:nvSpPr>
        <xdr:cNvPr id="666" name="テキスト ボックス 665"/>
        <xdr:cNvSpPr txBox="1"/>
      </xdr:nvSpPr>
      <xdr:spPr>
        <a:xfrm>
          <a:off x="15246427" y="1677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153685</xdr:rowOff>
    </xdr:from>
    <xdr:to>
      <xdr:col>21</xdr:col>
      <xdr:colOff>212725</xdr:colOff>
      <xdr:row>97</xdr:row>
      <xdr:rowOff>83835</xdr:rowOff>
    </xdr:to>
    <xdr:sp macro="" textlink="">
      <xdr:nvSpPr>
        <xdr:cNvPr id="667" name="円/楕円 666"/>
        <xdr:cNvSpPr/>
      </xdr:nvSpPr>
      <xdr:spPr>
        <a:xfrm>
          <a:off x="14541500" y="166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74962</xdr:rowOff>
    </xdr:from>
    <xdr:ext cx="469744" cy="259045"/>
    <xdr:sp macro="" textlink="">
      <xdr:nvSpPr>
        <xdr:cNvPr id="668" name="テキスト ボックス 667"/>
        <xdr:cNvSpPr txBox="1"/>
      </xdr:nvSpPr>
      <xdr:spPr>
        <a:xfrm>
          <a:off x="14357427" y="167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106457</xdr:rowOff>
    </xdr:from>
    <xdr:to>
      <xdr:col>20</xdr:col>
      <xdr:colOff>9525</xdr:colOff>
      <xdr:row>98</xdr:row>
      <xdr:rowOff>36607</xdr:rowOff>
    </xdr:to>
    <xdr:sp macro="" textlink="">
      <xdr:nvSpPr>
        <xdr:cNvPr id="669" name="円/楕円 668"/>
        <xdr:cNvSpPr/>
      </xdr:nvSpPr>
      <xdr:spPr>
        <a:xfrm>
          <a:off x="13652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27734</xdr:rowOff>
    </xdr:from>
    <xdr:ext cx="469744" cy="259045"/>
    <xdr:sp macro="" textlink="">
      <xdr:nvSpPr>
        <xdr:cNvPr id="670" name="テキスト ボックス 669"/>
        <xdr:cNvSpPr txBox="1"/>
      </xdr:nvSpPr>
      <xdr:spPr>
        <a:xfrm>
          <a:off x="13468427" y="168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89906</xdr:rowOff>
    </xdr:from>
    <xdr:to>
      <xdr:col>18</xdr:col>
      <xdr:colOff>492125</xdr:colOff>
      <xdr:row>98</xdr:row>
      <xdr:rowOff>20056</xdr:rowOff>
    </xdr:to>
    <xdr:sp macro="" textlink="">
      <xdr:nvSpPr>
        <xdr:cNvPr id="671" name="円/楕円 670"/>
        <xdr:cNvSpPr/>
      </xdr:nvSpPr>
      <xdr:spPr>
        <a:xfrm>
          <a:off x="12763500" y="167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11183</xdr:rowOff>
    </xdr:from>
    <xdr:ext cx="469744" cy="259045"/>
    <xdr:sp macro="" textlink="">
      <xdr:nvSpPr>
        <xdr:cNvPr id="672" name="テキスト ボックス 671"/>
        <xdr:cNvSpPr txBox="1"/>
      </xdr:nvSpPr>
      <xdr:spPr>
        <a:xfrm>
          <a:off x="12579427" y="1681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3" name="正方形/長方形 6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4" name="正方形/長方形 67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5" name="正方形/長方形 67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6" name="正方形/長方形 67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7" name="正方形/長方形 67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8" name="正方形/長方形 67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9" name="正方形/長方形 67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3" name="直線コネクタ 68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4" name="テキスト ボックス 68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5" name="直線コネクタ 68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6" name="テキスト ボックス 68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7" name="直線コネクタ 68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8" name="テキスト ボックス 68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9" name="直線コネクタ 68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0" name="テキスト ボックス 68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1" name="直線コネクタ 69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2" name="テキスト ボックス 69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3" name="直線コネクタ 69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4" name="テキスト ボックス 69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698" name="直線コネクタ 697"/>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699"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0" name="直線コネクタ 699"/>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1"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2" name="直線コネクタ 701"/>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81407</xdr:rowOff>
    </xdr:from>
    <xdr:to>
      <xdr:col>32</xdr:col>
      <xdr:colOff>187325</xdr:colOff>
      <xdr:row>38</xdr:row>
      <xdr:rowOff>109329</xdr:rowOff>
    </xdr:to>
    <xdr:cxnSp macro="">
      <xdr:nvCxnSpPr>
        <xdr:cNvPr id="703" name="直線コネクタ 702"/>
        <xdr:cNvCxnSpPr/>
      </xdr:nvCxnSpPr>
      <xdr:spPr>
        <a:xfrm>
          <a:off x="21323300" y="6596507"/>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4"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5" name="フローチャート : 判断 704"/>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66222</xdr:rowOff>
    </xdr:from>
    <xdr:to>
      <xdr:col>31</xdr:col>
      <xdr:colOff>34925</xdr:colOff>
      <xdr:row>38</xdr:row>
      <xdr:rowOff>81407</xdr:rowOff>
    </xdr:to>
    <xdr:cxnSp macro="">
      <xdr:nvCxnSpPr>
        <xdr:cNvPr id="706" name="直線コネクタ 705"/>
        <xdr:cNvCxnSpPr/>
      </xdr:nvCxnSpPr>
      <xdr:spPr>
        <a:xfrm>
          <a:off x="20434300" y="658132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7" name="フローチャート : 判断 706"/>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08" name="テキスト ボックス 707"/>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21808</xdr:rowOff>
    </xdr:from>
    <xdr:to>
      <xdr:col>29</xdr:col>
      <xdr:colOff>517525</xdr:colOff>
      <xdr:row>38</xdr:row>
      <xdr:rowOff>66222</xdr:rowOff>
    </xdr:to>
    <xdr:cxnSp macro="">
      <xdr:nvCxnSpPr>
        <xdr:cNvPr id="709" name="直線コネクタ 708"/>
        <xdr:cNvCxnSpPr/>
      </xdr:nvCxnSpPr>
      <xdr:spPr>
        <a:xfrm>
          <a:off x="19545300" y="6536908"/>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0" name="フローチャート : 判断 709"/>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1" name="テキスト ボックス 710"/>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71936</xdr:rowOff>
    </xdr:from>
    <xdr:to>
      <xdr:col>28</xdr:col>
      <xdr:colOff>314325</xdr:colOff>
      <xdr:row>38</xdr:row>
      <xdr:rowOff>21808</xdr:rowOff>
    </xdr:to>
    <xdr:cxnSp macro="">
      <xdr:nvCxnSpPr>
        <xdr:cNvPr id="712" name="直線コネクタ 711"/>
        <xdr:cNvCxnSpPr/>
      </xdr:nvCxnSpPr>
      <xdr:spPr>
        <a:xfrm>
          <a:off x="18656300" y="6415586"/>
          <a:ext cx="889000" cy="1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3" name="フローチャート : 判断 712"/>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4" name="テキスト ボックス 713"/>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5" name="フローチャート : 判断 714"/>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6" name="テキスト ボックス 715"/>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58529</xdr:rowOff>
    </xdr:from>
    <xdr:to>
      <xdr:col>32</xdr:col>
      <xdr:colOff>238125</xdr:colOff>
      <xdr:row>38</xdr:row>
      <xdr:rowOff>160129</xdr:rowOff>
    </xdr:to>
    <xdr:sp macro="" textlink="">
      <xdr:nvSpPr>
        <xdr:cNvPr id="722" name="円/楕円 721"/>
        <xdr:cNvSpPr/>
      </xdr:nvSpPr>
      <xdr:spPr>
        <a:xfrm>
          <a:off x="221107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36956</xdr:rowOff>
    </xdr:from>
    <xdr:ext cx="378565" cy="259045"/>
    <xdr:sp macro="" textlink="">
      <xdr:nvSpPr>
        <xdr:cNvPr id="723" name="投資及び出資金該当値テキスト"/>
        <xdr:cNvSpPr txBox="1"/>
      </xdr:nvSpPr>
      <xdr:spPr>
        <a:xfrm>
          <a:off x="22212300" y="655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30607</xdr:rowOff>
    </xdr:from>
    <xdr:to>
      <xdr:col>31</xdr:col>
      <xdr:colOff>85725</xdr:colOff>
      <xdr:row>38</xdr:row>
      <xdr:rowOff>132207</xdr:rowOff>
    </xdr:to>
    <xdr:sp macro="" textlink="">
      <xdr:nvSpPr>
        <xdr:cNvPr id="724" name="円/楕円 723"/>
        <xdr:cNvSpPr/>
      </xdr:nvSpPr>
      <xdr:spPr>
        <a:xfrm>
          <a:off x="21272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123334</xdr:rowOff>
    </xdr:from>
    <xdr:ext cx="469744" cy="259045"/>
    <xdr:sp macro="" textlink="">
      <xdr:nvSpPr>
        <xdr:cNvPr id="725" name="テキスト ボックス 724"/>
        <xdr:cNvSpPr txBox="1"/>
      </xdr:nvSpPr>
      <xdr:spPr>
        <a:xfrm>
          <a:off x="21088427"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15422</xdr:rowOff>
    </xdr:from>
    <xdr:to>
      <xdr:col>29</xdr:col>
      <xdr:colOff>568325</xdr:colOff>
      <xdr:row>38</xdr:row>
      <xdr:rowOff>117022</xdr:rowOff>
    </xdr:to>
    <xdr:sp macro="" textlink="">
      <xdr:nvSpPr>
        <xdr:cNvPr id="726" name="円/楕円 725"/>
        <xdr:cNvSpPr/>
      </xdr:nvSpPr>
      <xdr:spPr>
        <a:xfrm>
          <a:off x="20383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108149</xdr:rowOff>
    </xdr:from>
    <xdr:ext cx="469744" cy="259045"/>
    <xdr:sp macro="" textlink="">
      <xdr:nvSpPr>
        <xdr:cNvPr id="727" name="テキスト ボックス 726"/>
        <xdr:cNvSpPr txBox="1"/>
      </xdr:nvSpPr>
      <xdr:spPr>
        <a:xfrm>
          <a:off x="20199427"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142458</xdr:rowOff>
    </xdr:from>
    <xdr:to>
      <xdr:col>28</xdr:col>
      <xdr:colOff>365125</xdr:colOff>
      <xdr:row>38</xdr:row>
      <xdr:rowOff>72608</xdr:rowOff>
    </xdr:to>
    <xdr:sp macro="" textlink="">
      <xdr:nvSpPr>
        <xdr:cNvPr id="728" name="円/楕円 727"/>
        <xdr:cNvSpPr/>
      </xdr:nvSpPr>
      <xdr:spPr>
        <a:xfrm>
          <a:off x="19494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63735</xdr:rowOff>
    </xdr:from>
    <xdr:ext cx="469744" cy="259045"/>
    <xdr:sp macro="" textlink="">
      <xdr:nvSpPr>
        <xdr:cNvPr id="729" name="テキスト ボックス 728"/>
        <xdr:cNvSpPr txBox="1"/>
      </xdr:nvSpPr>
      <xdr:spPr>
        <a:xfrm>
          <a:off x="19310427" y="657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21136</xdr:rowOff>
    </xdr:from>
    <xdr:to>
      <xdr:col>27</xdr:col>
      <xdr:colOff>161925</xdr:colOff>
      <xdr:row>37</xdr:row>
      <xdr:rowOff>122736</xdr:rowOff>
    </xdr:to>
    <xdr:sp macro="" textlink="">
      <xdr:nvSpPr>
        <xdr:cNvPr id="730" name="円/楕円 729"/>
        <xdr:cNvSpPr/>
      </xdr:nvSpPr>
      <xdr:spPr>
        <a:xfrm>
          <a:off x="18605500" y="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113863</xdr:rowOff>
    </xdr:from>
    <xdr:ext cx="469744" cy="259045"/>
    <xdr:sp macro="" textlink="">
      <xdr:nvSpPr>
        <xdr:cNvPr id="731" name="テキスト ボックス 730"/>
        <xdr:cNvSpPr txBox="1"/>
      </xdr:nvSpPr>
      <xdr:spPr>
        <a:xfrm>
          <a:off x="18421427" y="64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3" name="テキスト ボックス 75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5" name="直線コネクタ 754"/>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6"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7" name="直線コネクタ 756"/>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58"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59" name="直線コネクタ 758"/>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68300</xdr:rowOff>
    </xdr:from>
    <xdr:to>
      <xdr:col>32</xdr:col>
      <xdr:colOff>187325</xdr:colOff>
      <xdr:row>54</xdr:row>
      <xdr:rowOff>135490</xdr:rowOff>
    </xdr:to>
    <xdr:cxnSp macro="">
      <xdr:nvCxnSpPr>
        <xdr:cNvPr id="760" name="直線コネクタ 759"/>
        <xdr:cNvCxnSpPr/>
      </xdr:nvCxnSpPr>
      <xdr:spPr>
        <a:xfrm>
          <a:off x="21323300" y="9155150"/>
          <a:ext cx="838200" cy="2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160958</xdr:rowOff>
    </xdr:from>
    <xdr:ext cx="534377" cy="259045"/>
    <xdr:sp macro="" textlink="">
      <xdr:nvSpPr>
        <xdr:cNvPr id="761" name="貸付金平均値テキスト"/>
        <xdr:cNvSpPr txBox="1"/>
      </xdr:nvSpPr>
      <xdr:spPr>
        <a:xfrm>
          <a:off x="22212300" y="959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2" name="フローチャート : 判断 761"/>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101733</xdr:rowOff>
    </xdr:from>
    <xdr:to>
      <xdr:col>31</xdr:col>
      <xdr:colOff>34925</xdr:colOff>
      <xdr:row>53</xdr:row>
      <xdr:rowOff>68300</xdr:rowOff>
    </xdr:to>
    <xdr:cxnSp macro="">
      <xdr:nvCxnSpPr>
        <xdr:cNvPr id="763" name="直線コネクタ 762"/>
        <xdr:cNvCxnSpPr/>
      </xdr:nvCxnSpPr>
      <xdr:spPr>
        <a:xfrm>
          <a:off x="20434300" y="9017133"/>
          <a:ext cx="889000" cy="1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4" name="フローチャート : 判断 763"/>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53173</xdr:rowOff>
    </xdr:from>
    <xdr:ext cx="534377" cy="259045"/>
    <xdr:sp macro="" textlink="">
      <xdr:nvSpPr>
        <xdr:cNvPr id="765" name="テキスト ボックス 764"/>
        <xdr:cNvSpPr txBox="1"/>
      </xdr:nvSpPr>
      <xdr:spPr>
        <a:xfrm>
          <a:off x="21056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25000</xdr:rowOff>
    </xdr:from>
    <xdr:to>
      <xdr:col>29</xdr:col>
      <xdr:colOff>517525</xdr:colOff>
      <xdr:row>52</xdr:row>
      <xdr:rowOff>101733</xdr:rowOff>
    </xdr:to>
    <xdr:cxnSp macro="">
      <xdr:nvCxnSpPr>
        <xdr:cNvPr id="766" name="直線コネクタ 765"/>
        <xdr:cNvCxnSpPr/>
      </xdr:nvCxnSpPr>
      <xdr:spPr>
        <a:xfrm>
          <a:off x="19545300" y="8940400"/>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7" name="フローチャート : 判断 766"/>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6196</xdr:rowOff>
    </xdr:from>
    <xdr:ext cx="534377" cy="259045"/>
    <xdr:sp macro="" textlink="">
      <xdr:nvSpPr>
        <xdr:cNvPr id="768" name="テキスト ボックス 767"/>
        <xdr:cNvSpPr txBox="1"/>
      </xdr:nvSpPr>
      <xdr:spPr>
        <a:xfrm>
          <a:off x="20167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25000</xdr:rowOff>
    </xdr:from>
    <xdr:to>
      <xdr:col>28</xdr:col>
      <xdr:colOff>314325</xdr:colOff>
      <xdr:row>52</xdr:row>
      <xdr:rowOff>67863</xdr:rowOff>
    </xdr:to>
    <xdr:cxnSp macro="">
      <xdr:nvCxnSpPr>
        <xdr:cNvPr id="769" name="直線コネクタ 768"/>
        <xdr:cNvCxnSpPr/>
      </xdr:nvCxnSpPr>
      <xdr:spPr>
        <a:xfrm flipV="1">
          <a:off x="18656300" y="89404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0" name="フローチャート : 判断 769"/>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98093</xdr:rowOff>
    </xdr:from>
    <xdr:ext cx="534377" cy="259045"/>
    <xdr:sp macro="" textlink="">
      <xdr:nvSpPr>
        <xdr:cNvPr id="771" name="テキスト ボックス 770"/>
        <xdr:cNvSpPr txBox="1"/>
      </xdr:nvSpPr>
      <xdr:spPr>
        <a:xfrm>
          <a:off x="19278111" y="9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2" name="フローチャート : 判断 771"/>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153967</xdr:rowOff>
    </xdr:from>
    <xdr:ext cx="534377" cy="259045"/>
    <xdr:sp macro="" textlink="">
      <xdr:nvSpPr>
        <xdr:cNvPr id="773" name="テキスト ボックス 772"/>
        <xdr:cNvSpPr txBox="1"/>
      </xdr:nvSpPr>
      <xdr:spPr>
        <a:xfrm>
          <a:off x="18389111" y="9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84690</xdr:rowOff>
    </xdr:from>
    <xdr:to>
      <xdr:col>32</xdr:col>
      <xdr:colOff>238125</xdr:colOff>
      <xdr:row>55</xdr:row>
      <xdr:rowOff>14840</xdr:rowOff>
    </xdr:to>
    <xdr:sp macro="" textlink="">
      <xdr:nvSpPr>
        <xdr:cNvPr id="779" name="円/楕円 778"/>
        <xdr:cNvSpPr/>
      </xdr:nvSpPr>
      <xdr:spPr>
        <a:xfrm>
          <a:off x="22110700" y="9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107567</xdr:rowOff>
    </xdr:from>
    <xdr:ext cx="534377" cy="259045"/>
    <xdr:sp macro="" textlink="">
      <xdr:nvSpPr>
        <xdr:cNvPr id="780" name="貸付金該当値テキスト"/>
        <xdr:cNvSpPr txBox="1"/>
      </xdr:nvSpPr>
      <xdr:spPr>
        <a:xfrm>
          <a:off x="22212300" y="91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17500</xdr:rowOff>
    </xdr:from>
    <xdr:to>
      <xdr:col>31</xdr:col>
      <xdr:colOff>85725</xdr:colOff>
      <xdr:row>53</xdr:row>
      <xdr:rowOff>119100</xdr:rowOff>
    </xdr:to>
    <xdr:sp macro="" textlink="">
      <xdr:nvSpPr>
        <xdr:cNvPr id="781" name="円/楕円 780"/>
        <xdr:cNvSpPr/>
      </xdr:nvSpPr>
      <xdr:spPr>
        <a:xfrm>
          <a:off x="21272500" y="91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135627</xdr:rowOff>
    </xdr:from>
    <xdr:ext cx="534377" cy="259045"/>
    <xdr:sp macro="" textlink="">
      <xdr:nvSpPr>
        <xdr:cNvPr id="782" name="テキスト ボックス 781"/>
        <xdr:cNvSpPr txBox="1"/>
      </xdr:nvSpPr>
      <xdr:spPr>
        <a:xfrm>
          <a:off x="21056111" y="8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50933</xdr:rowOff>
    </xdr:from>
    <xdr:to>
      <xdr:col>29</xdr:col>
      <xdr:colOff>568325</xdr:colOff>
      <xdr:row>52</xdr:row>
      <xdr:rowOff>152533</xdr:rowOff>
    </xdr:to>
    <xdr:sp macro="" textlink="">
      <xdr:nvSpPr>
        <xdr:cNvPr id="783" name="円/楕円 782"/>
        <xdr:cNvSpPr/>
      </xdr:nvSpPr>
      <xdr:spPr>
        <a:xfrm>
          <a:off x="20383500" y="89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169060</xdr:rowOff>
    </xdr:from>
    <xdr:ext cx="534377" cy="259045"/>
    <xdr:sp macro="" textlink="">
      <xdr:nvSpPr>
        <xdr:cNvPr id="784" name="テキスト ボックス 783"/>
        <xdr:cNvSpPr txBox="1"/>
      </xdr:nvSpPr>
      <xdr:spPr>
        <a:xfrm>
          <a:off x="20167111" y="87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59,993</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145650</xdr:rowOff>
    </xdr:from>
    <xdr:to>
      <xdr:col>28</xdr:col>
      <xdr:colOff>365125</xdr:colOff>
      <xdr:row>52</xdr:row>
      <xdr:rowOff>75800</xdr:rowOff>
    </xdr:to>
    <xdr:sp macro="" textlink="">
      <xdr:nvSpPr>
        <xdr:cNvPr id="785" name="円/楕円 784"/>
        <xdr:cNvSpPr/>
      </xdr:nvSpPr>
      <xdr:spPr>
        <a:xfrm>
          <a:off x="19494500" y="88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92327</xdr:rowOff>
    </xdr:from>
    <xdr:ext cx="534377" cy="259045"/>
    <xdr:sp macro="" textlink="">
      <xdr:nvSpPr>
        <xdr:cNvPr id="786" name="テキスト ボックス 785"/>
        <xdr:cNvSpPr txBox="1"/>
      </xdr:nvSpPr>
      <xdr:spPr>
        <a:xfrm>
          <a:off x="19278111" y="86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64,021</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17063</xdr:rowOff>
    </xdr:from>
    <xdr:to>
      <xdr:col>27</xdr:col>
      <xdr:colOff>161925</xdr:colOff>
      <xdr:row>52</xdr:row>
      <xdr:rowOff>118663</xdr:rowOff>
    </xdr:to>
    <xdr:sp macro="" textlink="">
      <xdr:nvSpPr>
        <xdr:cNvPr id="787" name="円/楕円 786"/>
        <xdr:cNvSpPr/>
      </xdr:nvSpPr>
      <xdr:spPr>
        <a:xfrm>
          <a:off x="18605500" y="89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135190</xdr:rowOff>
    </xdr:from>
    <xdr:ext cx="534377" cy="259045"/>
    <xdr:sp macro="" textlink="">
      <xdr:nvSpPr>
        <xdr:cNvPr id="788" name="テキスト ボックス 787"/>
        <xdr:cNvSpPr txBox="1"/>
      </xdr:nvSpPr>
      <xdr:spPr>
        <a:xfrm>
          <a:off x="18389111" y="87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3" name="直線コネクタ 812"/>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4"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5" name="直線コネクタ 814"/>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6"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7" name="直線コネクタ 816"/>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117697</xdr:rowOff>
    </xdr:from>
    <xdr:to>
      <xdr:col>32</xdr:col>
      <xdr:colOff>187325</xdr:colOff>
      <xdr:row>76</xdr:row>
      <xdr:rowOff>100609</xdr:rowOff>
    </xdr:to>
    <xdr:cxnSp macro="">
      <xdr:nvCxnSpPr>
        <xdr:cNvPr id="818" name="直線コネクタ 817"/>
        <xdr:cNvCxnSpPr/>
      </xdr:nvCxnSpPr>
      <xdr:spPr>
        <a:xfrm flipV="1">
          <a:off x="21323300" y="12290647"/>
          <a:ext cx="8382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157320</xdr:rowOff>
    </xdr:from>
    <xdr:ext cx="534377" cy="259045"/>
    <xdr:sp macro="" textlink="">
      <xdr:nvSpPr>
        <xdr:cNvPr id="819" name="繰出金平均値テキスト"/>
        <xdr:cNvSpPr txBox="1"/>
      </xdr:nvSpPr>
      <xdr:spPr>
        <a:xfrm>
          <a:off x="22212300" y="13187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0" name="フローチャート : 判断 819"/>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100609</xdr:rowOff>
    </xdr:from>
    <xdr:to>
      <xdr:col>31</xdr:col>
      <xdr:colOff>34925</xdr:colOff>
      <xdr:row>76</xdr:row>
      <xdr:rowOff>129451</xdr:rowOff>
    </xdr:to>
    <xdr:cxnSp macro="">
      <xdr:nvCxnSpPr>
        <xdr:cNvPr id="821" name="直線コネクタ 820"/>
        <xdr:cNvCxnSpPr/>
      </xdr:nvCxnSpPr>
      <xdr:spPr>
        <a:xfrm flipV="1">
          <a:off x="20434300" y="131308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2" name="フローチャート : 判断 821"/>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3" name="テキスト ボックス 822"/>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129451</xdr:rowOff>
    </xdr:from>
    <xdr:to>
      <xdr:col>29</xdr:col>
      <xdr:colOff>517525</xdr:colOff>
      <xdr:row>76</xdr:row>
      <xdr:rowOff>135471</xdr:rowOff>
    </xdr:to>
    <xdr:cxnSp macro="">
      <xdr:nvCxnSpPr>
        <xdr:cNvPr id="824" name="直線コネクタ 823"/>
        <xdr:cNvCxnSpPr/>
      </xdr:nvCxnSpPr>
      <xdr:spPr>
        <a:xfrm flipV="1">
          <a:off x="19545300" y="1315965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5" name="フローチャート : 判断 824"/>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30656</xdr:rowOff>
    </xdr:from>
    <xdr:ext cx="534377" cy="259045"/>
    <xdr:sp macro="" textlink="">
      <xdr:nvSpPr>
        <xdr:cNvPr id="826" name="テキスト ボックス 825"/>
        <xdr:cNvSpPr txBox="1"/>
      </xdr:nvSpPr>
      <xdr:spPr>
        <a:xfrm>
          <a:off x="20167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135471</xdr:rowOff>
    </xdr:from>
    <xdr:to>
      <xdr:col>28</xdr:col>
      <xdr:colOff>314325</xdr:colOff>
      <xdr:row>77</xdr:row>
      <xdr:rowOff>5950</xdr:rowOff>
    </xdr:to>
    <xdr:cxnSp macro="">
      <xdr:nvCxnSpPr>
        <xdr:cNvPr id="827" name="直線コネクタ 826"/>
        <xdr:cNvCxnSpPr/>
      </xdr:nvCxnSpPr>
      <xdr:spPr>
        <a:xfrm flipV="1">
          <a:off x="18656300" y="13165671"/>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28" name="フローチャート : 判断 827"/>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39591</xdr:rowOff>
    </xdr:from>
    <xdr:ext cx="534377" cy="259045"/>
    <xdr:sp macro="" textlink="">
      <xdr:nvSpPr>
        <xdr:cNvPr id="829" name="テキスト ボックス 828"/>
        <xdr:cNvSpPr txBox="1"/>
      </xdr:nvSpPr>
      <xdr:spPr>
        <a:xfrm>
          <a:off x="19278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0" name="フローチャート : 判断 829"/>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53534</xdr:rowOff>
    </xdr:from>
    <xdr:ext cx="534377" cy="259045"/>
    <xdr:sp macro="" textlink="">
      <xdr:nvSpPr>
        <xdr:cNvPr id="831" name="テキスト ボックス 830"/>
        <xdr:cNvSpPr txBox="1"/>
      </xdr:nvSpPr>
      <xdr:spPr>
        <a:xfrm>
          <a:off x="18389111" y="134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66897</xdr:rowOff>
    </xdr:from>
    <xdr:to>
      <xdr:col>32</xdr:col>
      <xdr:colOff>238125</xdr:colOff>
      <xdr:row>71</xdr:row>
      <xdr:rowOff>168497</xdr:rowOff>
    </xdr:to>
    <xdr:sp macro="" textlink="">
      <xdr:nvSpPr>
        <xdr:cNvPr id="837" name="円/楕円 836"/>
        <xdr:cNvSpPr/>
      </xdr:nvSpPr>
      <xdr:spPr>
        <a:xfrm>
          <a:off x="221107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19924</xdr:rowOff>
    </xdr:from>
    <xdr:ext cx="534377" cy="259045"/>
    <xdr:sp macro="" textlink="">
      <xdr:nvSpPr>
        <xdr:cNvPr id="838" name="繰出金該当値テキスト"/>
        <xdr:cNvSpPr txBox="1"/>
      </xdr:nvSpPr>
      <xdr:spPr>
        <a:xfrm>
          <a:off x="22212300" y="1219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49809</xdr:rowOff>
    </xdr:from>
    <xdr:to>
      <xdr:col>31</xdr:col>
      <xdr:colOff>85725</xdr:colOff>
      <xdr:row>76</xdr:row>
      <xdr:rowOff>151409</xdr:rowOff>
    </xdr:to>
    <xdr:sp macro="" textlink="">
      <xdr:nvSpPr>
        <xdr:cNvPr id="839" name="円/楕円 838"/>
        <xdr:cNvSpPr/>
      </xdr:nvSpPr>
      <xdr:spPr>
        <a:xfrm>
          <a:off x="21272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167936</xdr:rowOff>
    </xdr:from>
    <xdr:ext cx="534377" cy="259045"/>
    <xdr:sp macro="" textlink="">
      <xdr:nvSpPr>
        <xdr:cNvPr id="840" name="テキスト ボックス 839"/>
        <xdr:cNvSpPr txBox="1"/>
      </xdr:nvSpPr>
      <xdr:spPr>
        <a:xfrm>
          <a:off x="21056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78651</xdr:rowOff>
    </xdr:from>
    <xdr:to>
      <xdr:col>29</xdr:col>
      <xdr:colOff>568325</xdr:colOff>
      <xdr:row>77</xdr:row>
      <xdr:rowOff>8801</xdr:rowOff>
    </xdr:to>
    <xdr:sp macro="" textlink="">
      <xdr:nvSpPr>
        <xdr:cNvPr id="841" name="円/楕円 840"/>
        <xdr:cNvSpPr/>
      </xdr:nvSpPr>
      <xdr:spPr>
        <a:xfrm>
          <a:off x="20383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25328</xdr:rowOff>
    </xdr:from>
    <xdr:ext cx="534377" cy="259045"/>
    <xdr:sp macro="" textlink="">
      <xdr:nvSpPr>
        <xdr:cNvPr id="842" name="テキスト ボックス 841"/>
        <xdr:cNvSpPr txBox="1"/>
      </xdr:nvSpPr>
      <xdr:spPr>
        <a:xfrm>
          <a:off x="20167111" y="12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84671</xdr:rowOff>
    </xdr:from>
    <xdr:to>
      <xdr:col>28</xdr:col>
      <xdr:colOff>365125</xdr:colOff>
      <xdr:row>77</xdr:row>
      <xdr:rowOff>14821</xdr:rowOff>
    </xdr:to>
    <xdr:sp macro="" textlink="">
      <xdr:nvSpPr>
        <xdr:cNvPr id="843" name="円/楕円 842"/>
        <xdr:cNvSpPr/>
      </xdr:nvSpPr>
      <xdr:spPr>
        <a:xfrm>
          <a:off x="19494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31348</xdr:rowOff>
    </xdr:from>
    <xdr:ext cx="534377" cy="259045"/>
    <xdr:sp macro="" textlink="">
      <xdr:nvSpPr>
        <xdr:cNvPr id="844" name="テキスト ボックス 843"/>
        <xdr:cNvSpPr txBox="1"/>
      </xdr:nvSpPr>
      <xdr:spPr>
        <a:xfrm>
          <a:off x="19278111" y="128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126600</xdr:rowOff>
    </xdr:from>
    <xdr:to>
      <xdr:col>27</xdr:col>
      <xdr:colOff>161925</xdr:colOff>
      <xdr:row>77</xdr:row>
      <xdr:rowOff>56750</xdr:rowOff>
    </xdr:to>
    <xdr:sp macro="" textlink="">
      <xdr:nvSpPr>
        <xdr:cNvPr id="845" name="円/楕円 844"/>
        <xdr:cNvSpPr/>
      </xdr:nvSpPr>
      <xdr:spPr>
        <a:xfrm>
          <a:off x="18605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73277</xdr:rowOff>
    </xdr:from>
    <xdr:ext cx="534377" cy="259045"/>
    <xdr:sp macro="" textlink="">
      <xdr:nvSpPr>
        <xdr:cNvPr id="846" name="テキスト ボックス 845"/>
        <xdr:cNvSpPr txBox="1"/>
      </xdr:nvSpPr>
      <xdr:spPr>
        <a:xfrm>
          <a:off x="18389111" y="129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7" name="直線コネクタ 85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58" name="テキスト ボックス 857"/>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9" name="直線コネクタ 85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0" name="テキスト ボックス 859"/>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4" name="直線コネクタ 863"/>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5"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6" name="直線コネクタ 865"/>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7"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69" name="直線コネクタ 868"/>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0"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1" name="フローチャート : 判断 870"/>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2" name="直線コネクタ 871"/>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3" name="フローチャート : 判断 87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4" name="テキスト ボックス 873"/>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5" name="直線コネクタ 874"/>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6" name="フローチャート : 判断 87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7" name="テキスト ボックス 876"/>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78" name="直線コネクタ 877"/>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79" name="フローチャート : 判断 87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0" name="テキスト ボックス 879"/>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1" name="フローチャート : 判断 880"/>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2" name="テキスト ボックス 881"/>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88" name="円/楕円 887"/>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89"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0" name="円/楕円 889"/>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1" name="テキスト ボックス 890"/>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2" name="円/楕円 891"/>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3" name="テキスト ボックス 892"/>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4" name="円/楕円 893"/>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5" name="テキスト ボックス 894"/>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6" name="円/楕円 895"/>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7" name="テキスト ボックス 896"/>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560,899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31,409</a:t>
          </a:r>
          <a:r>
            <a:rPr kumimoji="1" lang="ja-JP" altLang="en-US" sz="1300">
              <a:latin typeface="ＭＳ Ｐゴシック"/>
            </a:rPr>
            <a:t>円の増となっています。その主な要因は、</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年度に限り</a:t>
          </a:r>
          <a:r>
            <a:rPr kumimoji="1" lang="ja-JP" altLang="ja-JP" sz="1300">
              <a:solidFill>
                <a:schemeClr val="dk1"/>
              </a:solidFill>
              <a:effectLst/>
              <a:latin typeface="+mn-lt"/>
              <a:ea typeface="+mn-ea"/>
              <a:cs typeface="+mn-cs"/>
            </a:rPr>
            <a:t>埋立地造成特別会計への新規歳出（</a:t>
          </a:r>
          <a:r>
            <a:rPr kumimoji="1" lang="en-US" altLang="ja-JP" sz="1300">
              <a:solidFill>
                <a:schemeClr val="dk1"/>
              </a:solidFill>
              <a:effectLst/>
              <a:latin typeface="+mn-lt"/>
              <a:ea typeface="+mn-ea"/>
              <a:cs typeface="+mn-cs"/>
            </a:rPr>
            <a:t>41,551</a:t>
          </a:r>
          <a:r>
            <a:rPr kumimoji="1" lang="ja-JP" altLang="ja-JP" sz="1300">
              <a:solidFill>
                <a:schemeClr val="dk1"/>
              </a:solidFill>
              <a:effectLst/>
              <a:latin typeface="+mn-lt"/>
              <a:ea typeface="+mn-ea"/>
              <a:cs typeface="+mn-cs"/>
            </a:rPr>
            <a:t>円）などにより、</a:t>
          </a:r>
          <a:r>
            <a:rPr kumimoji="1" lang="en-US" altLang="ja-JP" sz="1300">
              <a:solidFill>
                <a:schemeClr val="dk1"/>
              </a:solidFill>
              <a:effectLst/>
              <a:latin typeface="+mn-lt"/>
              <a:ea typeface="+mn-ea"/>
              <a:cs typeface="+mn-cs"/>
            </a:rPr>
            <a:t>44,103</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88,155</a:t>
          </a:r>
          <a:r>
            <a:rPr kumimoji="1" lang="ja-JP" altLang="ja-JP" sz="1300">
              <a:solidFill>
                <a:schemeClr val="dk1"/>
              </a:solidFill>
              <a:effectLst/>
              <a:latin typeface="+mn-lt"/>
              <a:ea typeface="+mn-ea"/>
              <a:cs typeface="+mn-cs"/>
            </a:rPr>
            <a:t>円と大幅な増加となっています。</a:t>
          </a:r>
          <a:r>
            <a:rPr kumimoji="1" lang="ja-JP" altLang="en-US" sz="1300">
              <a:solidFill>
                <a:schemeClr val="dk1"/>
              </a:solidFill>
              <a:effectLst/>
              <a:latin typeface="+mn-lt"/>
              <a:ea typeface="+mn-ea"/>
              <a:cs typeface="+mn-cs"/>
            </a:rPr>
            <a:t>その他の</a:t>
          </a:r>
          <a:r>
            <a:rPr kumimoji="1" lang="ja-JP" altLang="en-US" sz="1300">
              <a:latin typeface="ＭＳ Ｐゴシック"/>
            </a:rPr>
            <a:t>主な要因は、扶助費が住民一人当たり</a:t>
          </a:r>
          <a:r>
            <a:rPr kumimoji="1" lang="en-US" altLang="ja-JP" sz="1300">
              <a:latin typeface="ＭＳ Ｐゴシック"/>
            </a:rPr>
            <a:t>130,793</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年度以降増加傾向にあり、平成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2,669</a:t>
          </a:r>
          <a:r>
            <a:rPr kumimoji="1" lang="ja-JP" altLang="en-US" sz="1300">
              <a:latin typeface="ＭＳ Ｐゴシック"/>
            </a:rPr>
            <a:t>円増加しています。扶助費の約</a:t>
          </a:r>
          <a:r>
            <a:rPr kumimoji="1" lang="en-US" altLang="ja-JP" sz="1300">
              <a:latin typeface="ＭＳ Ｐゴシック"/>
            </a:rPr>
            <a:t>36.0</a:t>
          </a:r>
          <a:r>
            <a:rPr kumimoji="1" lang="ja-JP" altLang="en-US" sz="1300">
              <a:latin typeface="ＭＳ Ｐゴシック"/>
            </a:rPr>
            <a:t>％を占めている生活保護費は平成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126</a:t>
          </a:r>
          <a:r>
            <a:rPr kumimoji="1" lang="ja-JP" altLang="en-US" sz="1300">
              <a:latin typeface="ＭＳ Ｐゴシック"/>
            </a:rPr>
            <a:t>円減の</a:t>
          </a:r>
          <a:r>
            <a:rPr kumimoji="1" lang="en-US" altLang="ja-JP" sz="1300">
              <a:latin typeface="ＭＳ Ｐゴシック"/>
            </a:rPr>
            <a:t>47,066</a:t>
          </a:r>
          <a:r>
            <a:rPr kumimoji="1" lang="ja-JP" altLang="en-US" sz="1300">
              <a:latin typeface="ＭＳ Ｐゴシック"/>
            </a:rPr>
            <a:t>円となっている一方、保育所の運営に係る経費である施設型給付については</a:t>
          </a:r>
          <a:r>
            <a:rPr kumimoji="1" lang="en-US" altLang="ja-JP" sz="1300">
              <a:latin typeface="ＭＳ Ｐゴシック"/>
            </a:rPr>
            <a:t>1,559</a:t>
          </a:r>
          <a:r>
            <a:rPr kumimoji="1" lang="ja-JP" altLang="en-US" sz="1300">
              <a:latin typeface="ＭＳ Ｐゴシック"/>
            </a:rPr>
            <a:t>円増の</a:t>
          </a:r>
          <a:r>
            <a:rPr kumimoji="1" lang="en-US" altLang="ja-JP" sz="1300">
              <a:latin typeface="ＭＳ Ｐゴシック"/>
            </a:rPr>
            <a:t>16,191</a:t>
          </a:r>
          <a:r>
            <a:rPr kumimoji="1" lang="ja-JP" altLang="en-US" sz="1300">
              <a:latin typeface="ＭＳ Ｐゴシック"/>
            </a:rPr>
            <a:t>円となっています。普通建設事業費は、前年度からの繰越額の減少等により、平成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5,390</a:t>
          </a:r>
          <a:r>
            <a:rPr kumimoji="1" lang="ja-JP" altLang="en-US" sz="1300">
              <a:latin typeface="ＭＳ Ｐゴシック"/>
            </a:rPr>
            <a:t>円減の</a:t>
          </a:r>
          <a:r>
            <a:rPr kumimoji="1" lang="en-US" altLang="ja-JP" sz="1300">
              <a:latin typeface="ＭＳ Ｐゴシック"/>
            </a:rPr>
            <a:t>69,027</a:t>
          </a:r>
          <a:r>
            <a:rPr kumimoji="1" lang="ja-JP" altLang="en-US" sz="1300">
              <a:latin typeface="ＭＳ Ｐゴシック"/>
            </a:rPr>
            <a:t>円となっています。人件費は、</a:t>
          </a:r>
          <a:r>
            <a:rPr lang="ja-JP" altLang="ja-JP" sz="1300" b="0" i="0" baseline="0">
              <a:solidFill>
                <a:schemeClr val="dk1"/>
              </a:solidFill>
              <a:effectLst/>
              <a:latin typeface="+mn-lt"/>
              <a:ea typeface="+mn-ea"/>
              <a:cs typeface="+mn-cs"/>
            </a:rPr>
            <a:t>支給人員の減等により</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209</a:t>
          </a:r>
          <a:r>
            <a:rPr lang="ja-JP" altLang="en-US" sz="1300" b="0" i="0" baseline="0">
              <a:solidFill>
                <a:schemeClr val="dk1"/>
              </a:solidFill>
              <a:effectLst/>
              <a:latin typeface="+mn-lt"/>
              <a:ea typeface="+mn-ea"/>
              <a:cs typeface="+mn-cs"/>
            </a:rPr>
            <a:t>円減の</a:t>
          </a:r>
          <a:r>
            <a:rPr lang="en-US" altLang="ja-JP" sz="1300" b="0" i="0" baseline="0">
              <a:solidFill>
                <a:schemeClr val="dk1"/>
              </a:solidFill>
              <a:effectLst/>
              <a:latin typeface="+mn-lt"/>
              <a:ea typeface="+mn-ea"/>
              <a:cs typeface="+mn-cs"/>
            </a:rPr>
            <a:t>67,224</a:t>
          </a:r>
          <a:r>
            <a:rPr lang="ja-JP" altLang="en-US" sz="1300" b="0" i="0" baseline="0">
              <a:solidFill>
                <a:schemeClr val="dk1"/>
              </a:solidFill>
              <a:effectLst/>
              <a:latin typeface="+mn-lt"/>
              <a:ea typeface="+mn-ea"/>
              <a:cs typeface="+mn-cs"/>
            </a:rPr>
            <a:t>円</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います</a:t>
          </a:r>
          <a:r>
            <a:rPr lang="ja-JP" altLang="ja-JP" sz="1300" b="0" i="0" baseline="0">
              <a:solidFill>
                <a:schemeClr val="dk1"/>
              </a:solidFill>
              <a:effectLst/>
              <a:latin typeface="+mn-lt"/>
              <a:ea typeface="+mn-ea"/>
              <a:cs typeface="+mn-cs"/>
            </a:rPr>
            <a:t>。</a:t>
          </a:r>
          <a:r>
            <a:rPr kumimoji="1" lang="ja-JP" altLang="en-US" sz="1300">
              <a:latin typeface="ＭＳ Ｐゴシック"/>
            </a:rPr>
            <a:t>貸付金は、中小企業融資の減（</a:t>
          </a:r>
          <a:r>
            <a:rPr kumimoji="1" lang="en-US" altLang="ja-JP" sz="1300">
              <a:latin typeface="ＭＳ Ｐゴシック"/>
            </a:rPr>
            <a:t>9,281</a:t>
          </a:r>
          <a:r>
            <a:rPr kumimoji="1" lang="ja-JP" altLang="en-US" sz="1300">
              <a:latin typeface="ＭＳ Ｐゴシック"/>
            </a:rPr>
            <a:t>円）などにより、平成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12,527</a:t>
          </a:r>
          <a:r>
            <a:rPr kumimoji="1" lang="ja-JP" altLang="en-US" sz="1300">
              <a:latin typeface="ＭＳ Ｐゴシック"/>
            </a:rPr>
            <a:t>円減の</a:t>
          </a:r>
          <a:r>
            <a:rPr kumimoji="1" lang="en-US" altLang="ja-JP" sz="1300">
              <a:latin typeface="ＭＳ Ｐゴシック"/>
            </a:rPr>
            <a:t>40,221</a:t>
          </a:r>
          <a:r>
            <a:rPr kumimoji="1" lang="ja-JP" altLang="en-US" sz="1300">
              <a:latin typeface="ＭＳ Ｐゴシック"/>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402771</xdr:colOff>
      <xdr:row>13</xdr:row>
      <xdr:rowOff>120650</xdr:rowOff>
    </xdr:to>
    <xdr:sp macro="" textlink="">
      <xdr:nvSpPr>
        <xdr:cNvPr id="17" name="正方形/長方形 16"/>
        <xdr:cNvSpPr/>
      </xdr:nvSpPr>
      <xdr:spPr>
        <a:xfrm>
          <a:off x="6512832" y="1632857"/>
          <a:ext cx="3197225"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98878</xdr:rowOff>
    </xdr:from>
    <xdr:to>
      <xdr:col>6</xdr:col>
      <xdr:colOff>510540</xdr:colOff>
      <xdr:row>38</xdr:row>
      <xdr:rowOff>64588</xdr:rowOff>
    </xdr:to>
    <xdr:cxnSp macro="">
      <xdr:nvCxnSpPr>
        <xdr:cNvPr id="58" name="直線コネクタ 57"/>
        <xdr:cNvCxnSpPr/>
      </xdr:nvCxnSpPr>
      <xdr:spPr>
        <a:xfrm flipV="1">
          <a:off x="4633595" y="5413828"/>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68415</xdr:rowOff>
    </xdr:from>
    <xdr:ext cx="378565" cy="259045"/>
    <xdr:sp macro="" textlink="">
      <xdr:nvSpPr>
        <xdr:cNvPr id="59" name="議会費最小値テキスト"/>
        <xdr:cNvSpPr txBox="1"/>
      </xdr:nvSpPr>
      <xdr:spPr>
        <a:xfrm>
          <a:off x="4686300" y="65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38</xdr:row>
      <xdr:rowOff>64588</xdr:rowOff>
    </xdr:from>
    <xdr:to>
      <xdr:col>6</xdr:col>
      <xdr:colOff>600075</xdr:colOff>
      <xdr:row>38</xdr:row>
      <xdr:rowOff>64588</xdr:rowOff>
    </xdr:to>
    <xdr:cxnSp macro="">
      <xdr:nvCxnSpPr>
        <xdr:cNvPr id="60" name="直線コネクタ 59"/>
        <xdr:cNvCxnSpPr/>
      </xdr:nvCxnSpPr>
      <xdr:spPr>
        <a:xfrm>
          <a:off x="4546600" y="65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45555</xdr:rowOff>
    </xdr:from>
    <xdr:ext cx="469744" cy="259045"/>
    <xdr:sp macro="" textlink="">
      <xdr:nvSpPr>
        <xdr:cNvPr id="61" name="議会費最大値テキスト"/>
        <xdr:cNvSpPr txBox="1"/>
      </xdr:nvSpPr>
      <xdr:spPr>
        <a:xfrm>
          <a:off x="4686300" y="51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31</xdr:row>
      <xdr:rowOff>98878</xdr:rowOff>
    </xdr:from>
    <xdr:to>
      <xdr:col>6</xdr:col>
      <xdr:colOff>600075</xdr:colOff>
      <xdr:row>31</xdr:row>
      <xdr:rowOff>98878</xdr:rowOff>
    </xdr:to>
    <xdr:cxnSp macro="">
      <xdr:nvCxnSpPr>
        <xdr:cNvPr id="62" name="直線コネクタ 61"/>
        <xdr:cNvCxnSpPr/>
      </xdr:nvCxnSpPr>
      <xdr:spPr>
        <a:xfrm>
          <a:off x="4546600" y="541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98878</xdr:rowOff>
    </xdr:from>
    <xdr:to>
      <xdr:col>6</xdr:col>
      <xdr:colOff>511175</xdr:colOff>
      <xdr:row>32</xdr:row>
      <xdr:rowOff>100511</xdr:rowOff>
    </xdr:to>
    <xdr:cxnSp macro="">
      <xdr:nvCxnSpPr>
        <xdr:cNvPr id="63" name="直線コネクタ 62"/>
        <xdr:cNvCxnSpPr/>
      </xdr:nvCxnSpPr>
      <xdr:spPr>
        <a:xfrm flipV="1">
          <a:off x="3797300" y="5413828"/>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31949</xdr:rowOff>
    </xdr:from>
    <xdr:ext cx="469744" cy="259045"/>
    <xdr:sp macro="" textlink="">
      <xdr:nvSpPr>
        <xdr:cNvPr id="64" name="議会費平均値テキスト"/>
        <xdr:cNvSpPr txBox="1"/>
      </xdr:nvSpPr>
      <xdr:spPr>
        <a:xfrm>
          <a:off x="4686300" y="603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53522</xdr:rowOff>
    </xdr:from>
    <xdr:to>
      <xdr:col>6</xdr:col>
      <xdr:colOff>561975</xdr:colOff>
      <xdr:row>35</xdr:row>
      <xdr:rowOff>155122</xdr:rowOff>
    </xdr:to>
    <xdr:sp macro="" textlink="">
      <xdr:nvSpPr>
        <xdr:cNvPr id="65" name="フローチャート : 判断 64"/>
        <xdr:cNvSpPr/>
      </xdr:nvSpPr>
      <xdr:spPr>
        <a:xfrm>
          <a:off x="4584700" y="60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100511</xdr:rowOff>
    </xdr:from>
    <xdr:to>
      <xdr:col>5</xdr:col>
      <xdr:colOff>358775</xdr:colOff>
      <xdr:row>32</xdr:row>
      <xdr:rowOff>146231</xdr:rowOff>
    </xdr:to>
    <xdr:cxnSp macro="">
      <xdr:nvCxnSpPr>
        <xdr:cNvPr id="66" name="直線コネクタ 65"/>
        <xdr:cNvCxnSpPr/>
      </xdr:nvCxnSpPr>
      <xdr:spPr>
        <a:xfrm flipV="1">
          <a:off x="2908300" y="55869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363</xdr:rowOff>
    </xdr:from>
    <xdr:to>
      <xdr:col>4</xdr:col>
      <xdr:colOff>155575</xdr:colOff>
      <xdr:row>32</xdr:row>
      <xdr:rowOff>146231</xdr:rowOff>
    </xdr:to>
    <xdr:cxnSp macro="">
      <xdr:nvCxnSpPr>
        <xdr:cNvPr id="69" name="直線コネクタ 68"/>
        <xdr:cNvCxnSpPr/>
      </xdr:nvCxnSpPr>
      <xdr:spPr>
        <a:xfrm>
          <a:off x="2019300" y="5486763"/>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109039</xdr:rowOff>
    </xdr:from>
    <xdr:to>
      <xdr:col>4</xdr:col>
      <xdr:colOff>206375</xdr:colOff>
      <xdr:row>36</xdr:row>
      <xdr:rowOff>39189</xdr:rowOff>
    </xdr:to>
    <xdr:sp macro="" textlink="">
      <xdr:nvSpPr>
        <xdr:cNvPr id="70" name="フローチャート : 判断 69"/>
        <xdr:cNvSpPr/>
      </xdr:nvSpPr>
      <xdr:spPr>
        <a:xfrm>
          <a:off x="2857500" y="61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30316</xdr:rowOff>
    </xdr:from>
    <xdr:ext cx="469744" cy="259045"/>
    <xdr:sp macro="" textlink="">
      <xdr:nvSpPr>
        <xdr:cNvPr id="71" name="テキスト ボックス 70"/>
        <xdr:cNvSpPr txBox="1"/>
      </xdr:nvSpPr>
      <xdr:spPr>
        <a:xfrm>
          <a:off x="2673427"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165826</xdr:rowOff>
    </xdr:from>
    <xdr:to>
      <xdr:col>2</xdr:col>
      <xdr:colOff>638175</xdr:colOff>
      <xdr:row>32</xdr:row>
      <xdr:rowOff>363</xdr:rowOff>
    </xdr:to>
    <xdr:cxnSp macro="">
      <xdr:nvCxnSpPr>
        <xdr:cNvPr id="72" name="直線コネクタ 71"/>
        <xdr:cNvCxnSpPr/>
      </xdr:nvCxnSpPr>
      <xdr:spPr>
        <a:xfrm>
          <a:off x="1130300" y="5309326"/>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62230</xdr:rowOff>
    </xdr:from>
    <xdr:to>
      <xdr:col>3</xdr:col>
      <xdr:colOff>3175</xdr:colOff>
      <xdr:row>35</xdr:row>
      <xdr:rowOff>163830</xdr:rowOff>
    </xdr:to>
    <xdr:sp macro="" textlink="">
      <xdr:nvSpPr>
        <xdr:cNvPr id="73" name="フローチャート : 判断 72"/>
        <xdr:cNvSpPr/>
      </xdr:nvSpPr>
      <xdr:spPr>
        <a:xfrm>
          <a:off x="1968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154957</xdr:rowOff>
    </xdr:from>
    <xdr:ext cx="469744" cy="259045"/>
    <xdr:sp macro="" textlink="">
      <xdr:nvSpPr>
        <xdr:cNvPr id="74" name="テキスト ボックス 73"/>
        <xdr:cNvSpPr txBox="1"/>
      </xdr:nvSpPr>
      <xdr:spPr>
        <a:xfrm>
          <a:off x="1784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97608</xdr:rowOff>
    </xdr:from>
    <xdr:to>
      <xdr:col>1</xdr:col>
      <xdr:colOff>485775</xdr:colOff>
      <xdr:row>35</xdr:row>
      <xdr:rowOff>27758</xdr:rowOff>
    </xdr:to>
    <xdr:sp macro="" textlink="">
      <xdr:nvSpPr>
        <xdr:cNvPr id="75" name="フローチャート : 判断 74"/>
        <xdr:cNvSpPr/>
      </xdr:nvSpPr>
      <xdr:spPr>
        <a:xfrm>
          <a:off x="1079500" y="592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18885</xdr:rowOff>
    </xdr:from>
    <xdr:ext cx="469744" cy="259045"/>
    <xdr:sp macro="" textlink="">
      <xdr:nvSpPr>
        <xdr:cNvPr id="76" name="テキスト ボックス 75"/>
        <xdr:cNvSpPr txBox="1"/>
      </xdr:nvSpPr>
      <xdr:spPr>
        <a:xfrm>
          <a:off x="895427" y="60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48078</xdr:rowOff>
    </xdr:from>
    <xdr:to>
      <xdr:col>6</xdr:col>
      <xdr:colOff>561975</xdr:colOff>
      <xdr:row>31</xdr:row>
      <xdr:rowOff>149678</xdr:rowOff>
    </xdr:to>
    <xdr:sp macro="" textlink="">
      <xdr:nvSpPr>
        <xdr:cNvPr id="82" name="円/楕円 81"/>
        <xdr:cNvSpPr/>
      </xdr:nvSpPr>
      <xdr:spPr>
        <a:xfrm>
          <a:off x="4584700" y="53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1105</xdr:rowOff>
    </xdr:from>
    <xdr:ext cx="469744" cy="259045"/>
    <xdr:sp macro="" textlink="">
      <xdr:nvSpPr>
        <xdr:cNvPr id="83" name="議会費該当値テキスト"/>
        <xdr:cNvSpPr txBox="1"/>
      </xdr:nvSpPr>
      <xdr:spPr>
        <a:xfrm>
          <a:off x="4686300" y="53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49711</xdr:rowOff>
    </xdr:from>
    <xdr:to>
      <xdr:col>5</xdr:col>
      <xdr:colOff>409575</xdr:colOff>
      <xdr:row>32</xdr:row>
      <xdr:rowOff>151311</xdr:rowOff>
    </xdr:to>
    <xdr:sp macro="" textlink="">
      <xdr:nvSpPr>
        <xdr:cNvPr id="84" name="円/楕円 83"/>
        <xdr:cNvSpPr/>
      </xdr:nvSpPr>
      <xdr:spPr>
        <a:xfrm>
          <a:off x="3746500" y="55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167838</xdr:rowOff>
    </xdr:from>
    <xdr:ext cx="469744" cy="259045"/>
    <xdr:sp macro="" textlink="">
      <xdr:nvSpPr>
        <xdr:cNvPr id="85" name="テキスト ボックス 84"/>
        <xdr:cNvSpPr txBox="1"/>
      </xdr:nvSpPr>
      <xdr:spPr>
        <a:xfrm>
          <a:off x="3562427" y="53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95431</xdr:rowOff>
    </xdr:from>
    <xdr:to>
      <xdr:col>4</xdr:col>
      <xdr:colOff>206375</xdr:colOff>
      <xdr:row>33</xdr:row>
      <xdr:rowOff>25581</xdr:rowOff>
    </xdr:to>
    <xdr:sp macro="" textlink="">
      <xdr:nvSpPr>
        <xdr:cNvPr id="86" name="円/楕円 85"/>
        <xdr:cNvSpPr/>
      </xdr:nvSpPr>
      <xdr:spPr>
        <a:xfrm>
          <a:off x="2857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42108</xdr:rowOff>
    </xdr:from>
    <xdr:ext cx="469744" cy="259045"/>
    <xdr:sp macro="" textlink="">
      <xdr:nvSpPr>
        <xdr:cNvPr id="87" name="テキスト ボックス 86"/>
        <xdr:cNvSpPr txBox="1"/>
      </xdr:nvSpPr>
      <xdr:spPr>
        <a:xfrm>
          <a:off x="2673427"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121013</xdr:rowOff>
    </xdr:from>
    <xdr:to>
      <xdr:col>3</xdr:col>
      <xdr:colOff>3175</xdr:colOff>
      <xdr:row>32</xdr:row>
      <xdr:rowOff>51163</xdr:rowOff>
    </xdr:to>
    <xdr:sp macro="" textlink="">
      <xdr:nvSpPr>
        <xdr:cNvPr id="88" name="円/楕円 87"/>
        <xdr:cNvSpPr/>
      </xdr:nvSpPr>
      <xdr:spPr>
        <a:xfrm>
          <a:off x="1968500" y="5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67690</xdr:rowOff>
    </xdr:from>
    <xdr:ext cx="469744" cy="259045"/>
    <xdr:sp macro="" textlink="">
      <xdr:nvSpPr>
        <xdr:cNvPr id="89" name="テキスト ボックス 88"/>
        <xdr:cNvSpPr txBox="1"/>
      </xdr:nvSpPr>
      <xdr:spPr>
        <a:xfrm>
          <a:off x="1784427" y="52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115026</xdr:rowOff>
    </xdr:from>
    <xdr:to>
      <xdr:col>1</xdr:col>
      <xdr:colOff>485775</xdr:colOff>
      <xdr:row>31</xdr:row>
      <xdr:rowOff>45176</xdr:rowOff>
    </xdr:to>
    <xdr:sp macro="" textlink="">
      <xdr:nvSpPr>
        <xdr:cNvPr id="90" name="円/楕円 89"/>
        <xdr:cNvSpPr/>
      </xdr:nvSpPr>
      <xdr:spPr>
        <a:xfrm>
          <a:off x="1079500" y="52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61703</xdr:rowOff>
    </xdr:from>
    <xdr:ext cx="469744" cy="259045"/>
    <xdr:sp macro="" textlink="">
      <xdr:nvSpPr>
        <xdr:cNvPr id="91" name="テキスト ボックス 90"/>
        <xdr:cNvSpPr txBox="1"/>
      </xdr:nvSpPr>
      <xdr:spPr>
        <a:xfrm>
          <a:off x="895427" y="50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6" name="直線コネクタ 115"/>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7"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8" name="直線コネクタ 117"/>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9"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20" name="直線コネクタ 119"/>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109792</xdr:rowOff>
    </xdr:from>
    <xdr:to>
      <xdr:col>6</xdr:col>
      <xdr:colOff>511175</xdr:colOff>
      <xdr:row>56</xdr:row>
      <xdr:rowOff>4711</xdr:rowOff>
    </xdr:to>
    <xdr:cxnSp macro="">
      <xdr:nvCxnSpPr>
        <xdr:cNvPr id="121" name="直線コネクタ 120"/>
        <xdr:cNvCxnSpPr/>
      </xdr:nvCxnSpPr>
      <xdr:spPr>
        <a:xfrm flipV="1">
          <a:off x="3797300" y="9539542"/>
          <a:ext cx="8382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2"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3" name="フローチャート : 判断 122"/>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91922</xdr:rowOff>
    </xdr:from>
    <xdr:to>
      <xdr:col>5</xdr:col>
      <xdr:colOff>358775</xdr:colOff>
      <xdr:row>56</xdr:row>
      <xdr:rowOff>4711</xdr:rowOff>
    </xdr:to>
    <xdr:cxnSp macro="">
      <xdr:nvCxnSpPr>
        <xdr:cNvPr id="124" name="直線コネクタ 123"/>
        <xdr:cNvCxnSpPr/>
      </xdr:nvCxnSpPr>
      <xdr:spPr>
        <a:xfrm>
          <a:off x="2908300" y="9521672"/>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5" name="フローチャート : 判断 124"/>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6" name="テキスト ボックス 125"/>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91922</xdr:rowOff>
    </xdr:from>
    <xdr:to>
      <xdr:col>4</xdr:col>
      <xdr:colOff>155575</xdr:colOff>
      <xdr:row>55</xdr:row>
      <xdr:rowOff>124955</xdr:rowOff>
    </xdr:to>
    <xdr:cxnSp macro="">
      <xdr:nvCxnSpPr>
        <xdr:cNvPr id="127" name="直線コネクタ 126"/>
        <xdr:cNvCxnSpPr/>
      </xdr:nvCxnSpPr>
      <xdr:spPr>
        <a:xfrm flipV="1">
          <a:off x="2019300" y="952167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8" name="フローチャート : 判断 127"/>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9" name="テキスト ボックス 128"/>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124955</xdr:rowOff>
    </xdr:from>
    <xdr:to>
      <xdr:col>2</xdr:col>
      <xdr:colOff>638175</xdr:colOff>
      <xdr:row>55</xdr:row>
      <xdr:rowOff>147091</xdr:rowOff>
    </xdr:to>
    <xdr:cxnSp macro="">
      <xdr:nvCxnSpPr>
        <xdr:cNvPr id="130" name="直線コネクタ 129"/>
        <xdr:cNvCxnSpPr/>
      </xdr:nvCxnSpPr>
      <xdr:spPr>
        <a:xfrm flipV="1">
          <a:off x="1130300" y="9554705"/>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31" name="フローチャート : 判断 130"/>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2" name="テキスト ボックス 131"/>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3" name="フローチャート : 判断 132"/>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41381</xdr:rowOff>
    </xdr:from>
    <xdr:ext cx="534377" cy="259045"/>
    <xdr:sp macro="" textlink="">
      <xdr:nvSpPr>
        <xdr:cNvPr id="134" name="テキスト ボックス 133"/>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58992</xdr:rowOff>
    </xdr:from>
    <xdr:to>
      <xdr:col>6</xdr:col>
      <xdr:colOff>561975</xdr:colOff>
      <xdr:row>55</xdr:row>
      <xdr:rowOff>160592</xdr:rowOff>
    </xdr:to>
    <xdr:sp macro="" textlink="">
      <xdr:nvSpPr>
        <xdr:cNvPr id="140" name="円/楕円 139"/>
        <xdr:cNvSpPr/>
      </xdr:nvSpPr>
      <xdr:spPr>
        <a:xfrm>
          <a:off x="45847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81869</xdr:rowOff>
    </xdr:from>
    <xdr:ext cx="534377" cy="259045"/>
    <xdr:sp macro="" textlink="">
      <xdr:nvSpPr>
        <xdr:cNvPr id="141" name="総務費該当値テキスト"/>
        <xdr:cNvSpPr txBox="1"/>
      </xdr:nvSpPr>
      <xdr:spPr>
        <a:xfrm>
          <a:off x="4686300"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125361</xdr:rowOff>
    </xdr:from>
    <xdr:to>
      <xdr:col>5</xdr:col>
      <xdr:colOff>409575</xdr:colOff>
      <xdr:row>56</xdr:row>
      <xdr:rowOff>55511</xdr:rowOff>
    </xdr:to>
    <xdr:sp macro="" textlink="">
      <xdr:nvSpPr>
        <xdr:cNvPr id="142" name="円/楕円 141"/>
        <xdr:cNvSpPr/>
      </xdr:nvSpPr>
      <xdr:spPr>
        <a:xfrm>
          <a:off x="3746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72038</xdr:rowOff>
    </xdr:from>
    <xdr:ext cx="534377" cy="259045"/>
    <xdr:sp macro="" textlink="">
      <xdr:nvSpPr>
        <xdr:cNvPr id="143" name="テキスト ボックス 142"/>
        <xdr:cNvSpPr txBox="1"/>
      </xdr:nvSpPr>
      <xdr:spPr>
        <a:xfrm>
          <a:off x="3530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41122</xdr:rowOff>
    </xdr:from>
    <xdr:to>
      <xdr:col>4</xdr:col>
      <xdr:colOff>206375</xdr:colOff>
      <xdr:row>55</xdr:row>
      <xdr:rowOff>142722</xdr:rowOff>
    </xdr:to>
    <xdr:sp macro="" textlink="">
      <xdr:nvSpPr>
        <xdr:cNvPr id="144" name="円/楕円 143"/>
        <xdr:cNvSpPr/>
      </xdr:nvSpPr>
      <xdr:spPr>
        <a:xfrm>
          <a:off x="28575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133849</xdr:rowOff>
    </xdr:from>
    <xdr:ext cx="534377" cy="259045"/>
    <xdr:sp macro="" textlink="">
      <xdr:nvSpPr>
        <xdr:cNvPr id="145" name="テキスト ボックス 144"/>
        <xdr:cNvSpPr txBox="1"/>
      </xdr:nvSpPr>
      <xdr:spPr>
        <a:xfrm>
          <a:off x="2641111" y="95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74155</xdr:rowOff>
    </xdr:from>
    <xdr:to>
      <xdr:col>3</xdr:col>
      <xdr:colOff>3175</xdr:colOff>
      <xdr:row>56</xdr:row>
      <xdr:rowOff>4305</xdr:rowOff>
    </xdr:to>
    <xdr:sp macro="" textlink="">
      <xdr:nvSpPr>
        <xdr:cNvPr id="146" name="円/楕円 145"/>
        <xdr:cNvSpPr/>
      </xdr:nvSpPr>
      <xdr:spPr>
        <a:xfrm>
          <a:off x="1968500" y="95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166882</xdr:rowOff>
    </xdr:from>
    <xdr:ext cx="534377" cy="259045"/>
    <xdr:sp macro="" textlink="">
      <xdr:nvSpPr>
        <xdr:cNvPr id="147" name="テキスト ボックス 146"/>
        <xdr:cNvSpPr txBox="1"/>
      </xdr:nvSpPr>
      <xdr:spPr>
        <a:xfrm>
          <a:off x="1752111" y="95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96291</xdr:rowOff>
    </xdr:from>
    <xdr:to>
      <xdr:col>1</xdr:col>
      <xdr:colOff>485775</xdr:colOff>
      <xdr:row>56</xdr:row>
      <xdr:rowOff>26441</xdr:rowOff>
    </xdr:to>
    <xdr:sp macro="" textlink="">
      <xdr:nvSpPr>
        <xdr:cNvPr id="148" name="円/楕円 147"/>
        <xdr:cNvSpPr/>
      </xdr:nvSpPr>
      <xdr:spPr>
        <a:xfrm>
          <a:off x="1079500" y="9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42968</xdr:rowOff>
    </xdr:from>
    <xdr:ext cx="534377" cy="259045"/>
    <xdr:sp macro="" textlink="">
      <xdr:nvSpPr>
        <xdr:cNvPr id="149" name="テキスト ボックス 148"/>
        <xdr:cNvSpPr txBox="1"/>
      </xdr:nvSpPr>
      <xdr:spPr>
        <a:xfrm>
          <a:off x="863111" y="93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6" name="直線コネクタ 175"/>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7"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8" name="直線コネクタ 177"/>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9"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80" name="直線コネクタ 179"/>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102798</xdr:rowOff>
    </xdr:from>
    <xdr:to>
      <xdr:col>6</xdr:col>
      <xdr:colOff>511175</xdr:colOff>
      <xdr:row>74</xdr:row>
      <xdr:rowOff>149203</xdr:rowOff>
    </xdr:to>
    <xdr:cxnSp macro="">
      <xdr:nvCxnSpPr>
        <xdr:cNvPr id="181" name="直線コネクタ 180"/>
        <xdr:cNvCxnSpPr/>
      </xdr:nvCxnSpPr>
      <xdr:spPr>
        <a:xfrm flipV="1">
          <a:off x="3797300" y="12790098"/>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76188</xdr:rowOff>
    </xdr:from>
    <xdr:ext cx="599010" cy="259045"/>
    <xdr:sp macro="" textlink="">
      <xdr:nvSpPr>
        <xdr:cNvPr id="182" name="民生費平均値テキスト"/>
        <xdr:cNvSpPr txBox="1"/>
      </xdr:nvSpPr>
      <xdr:spPr>
        <a:xfrm>
          <a:off x="4686300" y="1293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3" name="フローチャート : 判断 182"/>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149203</xdr:rowOff>
    </xdr:from>
    <xdr:to>
      <xdr:col>5</xdr:col>
      <xdr:colOff>358775</xdr:colOff>
      <xdr:row>75</xdr:row>
      <xdr:rowOff>86186</xdr:rowOff>
    </xdr:to>
    <xdr:cxnSp macro="">
      <xdr:nvCxnSpPr>
        <xdr:cNvPr id="184" name="直線コネクタ 183"/>
        <xdr:cNvCxnSpPr/>
      </xdr:nvCxnSpPr>
      <xdr:spPr>
        <a:xfrm flipV="1">
          <a:off x="2908300" y="12836503"/>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5" name="フローチャート : 判断 184"/>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68927</xdr:rowOff>
    </xdr:from>
    <xdr:ext cx="599010" cy="259045"/>
    <xdr:sp macro="" textlink="">
      <xdr:nvSpPr>
        <xdr:cNvPr id="186" name="テキスト ボックス 185"/>
        <xdr:cNvSpPr txBox="1"/>
      </xdr:nvSpPr>
      <xdr:spPr>
        <a:xfrm>
          <a:off x="3497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86186</xdr:rowOff>
    </xdr:from>
    <xdr:to>
      <xdr:col>4</xdr:col>
      <xdr:colOff>155575</xdr:colOff>
      <xdr:row>75</xdr:row>
      <xdr:rowOff>99913</xdr:rowOff>
    </xdr:to>
    <xdr:cxnSp macro="">
      <xdr:nvCxnSpPr>
        <xdr:cNvPr id="187" name="直線コネクタ 186"/>
        <xdr:cNvCxnSpPr/>
      </xdr:nvCxnSpPr>
      <xdr:spPr>
        <a:xfrm flipV="1">
          <a:off x="2019300" y="1294493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8" name="フローチャート : 判断 187"/>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167073</xdr:rowOff>
    </xdr:from>
    <xdr:ext cx="599010" cy="259045"/>
    <xdr:sp macro="" textlink="">
      <xdr:nvSpPr>
        <xdr:cNvPr id="189" name="テキスト ボックス 188"/>
        <xdr:cNvSpPr txBox="1"/>
      </xdr:nvSpPr>
      <xdr:spPr>
        <a:xfrm>
          <a:off x="2608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99913</xdr:rowOff>
    </xdr:from>
    <xdr:to>
      <xdr:col>2</xdr:col>
      <xdr:colOff>638175</xdr:colOff>
      <xdr:row>75</xdr:row>
      <xdr:rowOff>101796</xdr:rowOff>
    </xdr:to>
    <xdr:cxnSp macro="">
      <xdr:nvCxnSpPr>
        <xdr:cNvPr id="190" name="直線コネクタ 189"/>
        <xdr:cNvCxnSpPr/>
      </xdr:nvCxnSpPr>
      <xdr:spPr>
        <a:xfrm flipV="1">
          <a:off x="1130300" y="1295866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91" name="フローチャート : 判断 190"/>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15326</xdr:rowOff>
    </xdr:from>
    <xdr:ext cx="599010" cy="259045"/>
    <xdr:sp macro="" textlink="">
      <xdr:nvSpPr>
        <xdr:cNvPr id="192" name="テキスト ボックス 191"/>
        <xdr:cNvSpPr txBox="1"/>
      </xdr:nvSpPr>
      <xdr:spPr>
        <a:xfrm>
          <a:off x="1719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3" name="フローチャート : 判断 192"/>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xdr:rowOff>
    </xdr:from>
    <xdr:ext cx="599010" cy="259045"/>
    <xdr:sp macro="" textlink="">
      <xdr:nvSpPr>
        <xdr:cNvPr id="194" name="テキスト ボックス 193"/>
        <xdr:cNvSpPr txBox="1"/>
      </xdr:nvSpPr>
      <xdr:spPr>
        <a:xfrm>
          <a:off x="830794" y="13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51998</xdr:rowOff>
    </xdr:from>
    <xdr:to>
      <xdr:col>6</xdr:col>
      <xdr:colOff>561975</xdr:colOff>
      <xdr:row>74</xdr:row>
      <xdr:rowOff>153598</xdr:rowOff>
    </xdr:to>
    <xdr:sp macro="" textlink="">
      <xdr:nvSpPr>
        <xdr:cNvPr id="200" name="円/楕円 199"/>
        <xdr:cNvSpPr/>
      </xdr:nvSpPr>
      <xdr:spPr>
        <a:xfrm>
          <a:off x="45847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74875</xdr:rowOff>
    </xdr:from>
    <xdr:ext cx="599010" cy="259045"/>
    <xdr:sp macro="" textlink="">
      <xdr:nvSpPr>
        <xdr:cNvPr id="201" name="民生費該当値テキスト"/>
        <xdr:cNvSpPr txBox="1"/>
      </xdr:nvSpPr>
      <xdr:spPr>
        <a:xfrm>
          <a:off x="4686300" y="1259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98403</xdr:rowOff>
    </xdr:from>
    <xdr:to>
      <xdr:col>5</xdr:col>
      <xdr:colOff>409575</xdr:colOff>
      <xdr:row>75</xdr:row>
      <xdr:rowOff>28553</xdr:rowOff>
    </xdr:to>
    <xdr:sp macro="" textlink="">
      <xdr:nvSpPr>
        <xdr:cNvPr id="202" name="円/楕円 201"/>
        <xdr:cNvSpPr/>
      </xdr:nvSpPr>
      <xdr:spPr>
        <a:xfrm>
          <a:off x="3746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45080</xdr:rowOff>
    </xdr:from>
    <xdr:ext cx="599010" cy="259045"/>
    <xdr:sp macro="" textlink="">
      <xdr:nvSpPr>
        <xdr:cNvPr id="203" name="テキスト ボックス 202"/>
        <xdr:cNvSpPr txBox="1"/>
      </xdr:nvSpPr>
      <xdr:spPr>
        <a:xfrm>
          <a:off x="3497794"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35386</xdr:rowOff>
    </xdr:from>
    <xdr:to>
      <xdr:col>4</xdr:col>
      <xdr:colOff>206375</xdr:colOff>
      <xdr:row>75</xdr:row>
      <xdr:rowOff>136986</xdr:rowOff>
    </xdr:to>
    <xdr:sp macro="" textlink="">
      <xdr:nvSpPr>
        <xdr:cNvPr id="204" name="円/楕円 203"/>
        <xdr:cNvSpPr/>
      </xdr:nvSpPr>
      <xdr:spPr>
        <a:xfrm>
          <a:off x="2857500" y="12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153513</xdr:rowOff>
    </xdr:from>
    <xdr:ext cx="599010" cy="259045"/>
    <xdr:sp macro="" textlink="">
      <xdr:nvSpPr>
        <xdr:cNvPr id="205" name="テキスト ボックス 204"/>
        <xdr:cNvSpPr txBox="1"/>
      </xdr:nvSpPr>
      <xdr:spPr>
        <a:xfrm>
          <a:off x="2608794" y="126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49113</xdr:rowOff>
    </xdr:from>
    <xdr:to>
      <xdr:col>3</xdr:col>
      <xdr:colOff>3175</xdr:colOff>
      <xdr:row>75</xdr:row>
      <xdr:rowOff>150713</xdr:rowOff>
    </xdr:to>
    <xdr:sp macro="" textlink="">
      <xdr:nvSpPr>
        <xdr:cNvPr id="206" name="円/楕円 205"/>
        <xdr:cNvSpPr/>
      </xdr:nvSpPr>
      <xdr:spPr>
        <a:xfrm>
          <a:off x="1968500" y="129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167240</xdr:rowOff>
    </xdr:from>
    <xdr:ext cx="599010" cy="259045"/>
    <xdr:sp macro="" textlink="">
      <xdr:nvSpPr>
        <xdr:cNvPr id="207" name="テキスト ボックス 206"/>
        <xdr:cNvSpPr txBox="1"/>
      </xdr:nvSpPr>
      <xdr:spPr>
        <a:xfrm>
          <a:off x="1719794" y="1268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50996</xdr:rowOff>
    </xdr:from>
    <xdr:to>
      <xdr:col>1</xdr:col>
      <xdr:colOff>485775</xdr:colOff>
      <xdr:row>75</xdr:row>
      <xdr:rowOff>152595</xdr:rowOff>
    </xdr:to>
    <xdr:sp macro="" textlink="">
      <xdr:nvSpPr>
        <xdr:cNvPr id="208" name="円/楕円 207"/>
        <xdr:cNvSpPr/>
      </xdr:nvSpPr>
      <xdr:spPr>
        <a:xfrm>
          <a:off x="1079500" y="12909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169123</xdr:rowOff>
    </xdr:from>
    <xdr:ext cx="599010" cy="259045"/>
    <xdr:sp macro="" textlink="">
      <xdr:nvSpPr>
        <xdr:cNvPr id="209" name="テキスト ボックス 208"/>
        <xdr:cNvSpPr txBox="1"/>
      </xdr:nvSpPr>
      <xdr:spPr>
        <a:xfrm>
          <a:off x="830794" y="126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4" name="直線コネクタ 233"/>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5"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6" name="直線コネクタ 235"/>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7"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8" name="直線コネクタ 237"/>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88685</xdr:rowOff>
    </xdr:from>
    <xdr:to>
      <xdr:col>6</xdr:col>
      <xdr:colOff>511175</xdr:colOff>
      <xdr:row>96</xdr:row>
      <xdr:rowOff>105639</xdr:rowOff>
    </xdr:to>
    <xdr:cxnSp macro="">
      <xdr:nvCxnSpPr>
        <xdr:cNvPr id="239" name="直線コネクタ 238"/>
        <xdr:cNvCxnSpPr/>
      </xdr:nvCxnSpPr>
      <xdr:spPr>
        <a:xfrm>
          <a:off x="3797300" y="16547885"/>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40"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41" name="フローチャート : 判断 240"/>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85865</xdr:rowOff>
    </xdr:from>
    <xdr:to>
      <xdr:col>5</xdr:col>
      <xdr:colOff>358775</xdr:colOff>
      <xdr:row>96</xdr:row>
      <xdr:rowOff>88685</xdr:rowOff>
    </xdr:to>
    <xdr:cxnSp macro="">
      <xdr:nvCxnSpPr>
        <xdr:cNvPr id="242" name="直線コネクタ 241"/>
        <xdr:cNvCxnSpPr/>
      </xdr:nvCxnSpPr>
      <xdr:spPr>
        <a:xfrm>
          <a:off x="2908300" y="1654506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3" name="フローチャート : 判断 242"/>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4" name="テキスト ボックス 243"/>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40945</xdr:rowOff>
    </xdr:from>
    <xdr:to>
      <xdr:col>4</xdr:col>
      <xdr:colOff>155575</xdr:colOff>
      <xdr:row>96</xdr:row>
      <xdr:rowOff>85865</xdr:rowOff>
    </xdr:to>
    <xdr:cxnSp macro="">
      <xdr:nvCxnSpPr>
        <xdr:cNvPr id="245" name="直線コネクタ 244"/>
        <xdr:cNvCxnSpPr/>
      </xdr:nvCxnSpPr>
      <xdr:spPr>
        <a:xfrm>
          <a:off x="2019300" y="16500145"/>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6" name="フローチャート : 判断 245"/>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7" name="テキスト ボックス 246"/>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40945</xdr:rowOff>
    </xdr:from>
    <xdr:to>
      <xdr:col>2</xdr:col>
      <xdr:colOff>638175</xdr:colOff>
      <xdr:row>96</xdr:row>
      <xdr:rowOff>84913</xdr:rowOff>
    </xdr:to>
    <xdr:cxnSp macro="">
      <xdr:nvCxnSpPr>
        <xdr:cNvPr id="248" name="直線コネクタ 247"/>
        <xdr:cNvCxnSpPr/>
      </xdr:nvCxnSpPr>
      <xdr:spPr>
        <a:xfrm flipV="1">
          <a:off x="1130300" y="16500145"/>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9" name="フローチャート : 判断 248"/>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152480</xdr:rowOff>
    </xdr:from>
    <xdr:ext cx="534377" cy="259045"/>
    <xdr:sp macro="" textlink="">
      <xdr:nvSpPr>
        <xdr:cNvPr id="250" name="テキスト ボックス 249"/>
        <xdr:cNvSpPr txBox="1"/>
      </xdr:nvSpPr>
      <xdr:spPr>
        <a:xfrm>
          <a:off x="1752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51" name="フローチャート : 判断 250"/>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2" name="テキスト ボックス 251"/>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54839</xdr:rowOff>
    </xdr:from>
    <xdr:to>
      <xdr:col>6</xdr:col>
      <xdr:colOff>561975</xdr:colOff>
      <xdr:row>96</xdr:row>
      <xdr:rowOff>156439</xdr:rowOff>
    </xdr:to>
    <xdr:sp macro="" textlink="">
      <xdr:nvSpPr>
        <xdr:cNvPr id="258" name="円/楕円 257"/>
        <xdr:cNvSpPr/>
      </xdr:nvSpPr>
      <xdr:spPr>
        <a:xfrm>
          <a:off x="45847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33266</xdr:rowOff>
    </xdr:from>
    <xdr:ext cx="534377" cy="259045"/>
    <xdr:sp macro="" textlink="">
      <xdr:nvSpPr>
        <xdr:cNvPr id="259" name="衛生費該当値テキスト"/>
        <xdr:cNvSpPr txBox="1"/>
      </xdr:nvSpPr>
      <xdr:spPr>
        <a:xfrm>
          <a:off x="4686300" y="164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37885</xdr:rowOff>
    </xdr:from>
    <xdr:to>
      <xdr:col>5</xdr:col>
      <xdr:colOff>409575</xdr:colOff>
      <xdr:row>96</xdr:row>
      <xdr:rowOff>139485</xdr:rowOff>
    </xdr:to>
    <xdr:sp macro="" textlink="">
      <xdr:nvSpPr>
        <xdr:cNvPr id="260" name="円/楕円 259"/>
        <xdr:cNvSpPr/>
      </xdr:nvSpPr>
      <xdr:spPr>
        <a:xfrm>
          <a:off x="3746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130612</xdr:rowOff>
    </xdr:from>
    <xdr:ext cx="534377" cy="259045"/>
    <xdr:sp macro="" textlink="">
      <xdr:nvSpPr>
        <xdr:cNvPr id="261" name="テキスト ボックス 260"/>
        <xdr:cNvSpPr txBox="1"/>
      </xdr:nvSpPr>
      <xdr:spPr>
        <a:xfrm>
          <a:off x="3530111" y="165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35065</xdr:rowOff>
    </xdr:from>
    <xdr:to>
      <xdr:col>4</xdr:col>
      <xdr:colOff>206375</xdr:colOff>
      <xdr:row>96</xdr:row>
      <xdr:rowOff>136665</xdr:rowOff>
    </xdr:to>
    <xdr:sp macro="" textlink="">
      <xdr:nvSpPr>
        <xdr:cNvPr id="262" name="円/楕円 261"/>
        <xdr:cNvSpPr/>
      </xdr:nvSpPr>
      <xdr:spPr>
        <a:xfrm>
          <a:off x="2857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153192</xdr:rowOff>
    </xdr:from>
    <xdr:ext cx="534377" cy="259045"/>
    <xdr:sp macro="" textlink="">
      <xdr:nvSpPr>
        <xdr:cNvPr id="263" name="テキスト ボックス 262"/>
        <xdr:cNvSpPr txBox="1"/>
      </xdr:nvSpPr>
      <xdr:spPr>
        <a:xfrm>
          <a:off x="2641111" y="162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161595</xdr:rowOff>
    </xdr:from>
    <xdr:to>
      <xdr:col>3</xdr:col>
      <xdr:colOff>3175</xdr:colOff>
      <xdr:row>96</xdr:row>
      <xdr:rowOff>91745</xdr:rowOff>
    </xdr:to>
    <xdr:sp macro="" textlink="">
      <xdr:nvSpPr>
        <xdr:cNvPr id="264" name="円/楕円 263"/>
        <xdr:cNvSpPr/>
      </xdr:nvSpPr>
      <xdr:spPr>
        <a:xfrm>
          <a:off x="1968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108272</xdr:rowOff>
    </xdr:from>
    <xdr:ext cx="534377" cy="259045"/>
    <xdr:sp macro="" textlink="">
      <xdr:nvSpPr>
        <xdr:cNvPr id="265" name="テキスト ボックス 264"/>
        <xdr:cNvSpPr txBox="1"/>
      </xdr:nvSpPr>
      <xdr:spPr>
        <a:xfrm>
          <a:off x="1752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34113</xdr:rowOff>
    </xdr:from>
    <xdr:to>
      <xdr:col>1</xdr:col>
      <xdr:colOff>485775</xdr:colOff>
      <xdr:row>96</xdr:row>
      <xdr:rowOff>135713</xdr:rowOff>
    </xdr:to>
    <xdr:sp macro="" textlink="">
      <xdr:nvSpPr>
        <xdr:cNvPr id="266" name="円/楕円 265"/>
        <xdr:cNvSpPr/>
      </xdr:nvSpPr>
      <xdr:spPr>
        <a:xfrm>
          <a:off x="1079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126840</xdr:rowOff>
    </xdr:from>
    <xdr:ext cx="534377" cy="259045"/>
    <xdr:sp macro="" textlink="">
      <xdr:nvSpPr>
        <xdr:cNvPr id="267" name="テキスト ボックス 266"/>
        <xdr:cNvSpPr txBox="1"/>
      </xdr:nvSpPr>
      <xdr:spPr>
        <a:xfrm>
          <a:off x="863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91" name="直線コネクタ 290"/>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2"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3" name="直線コネクタ 292"/>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4"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5" name="直線コネクタ 294"/>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126746</xdr:rowOff>
    </xdr:from>
    <xdr:to>
      <xdr:col>15</xdr:col>
      <xdr:colOff>180975</xdr:colOff>
      <xdr:row>34</xdr:row>
      <xdr:rowOff>85598</xdr:rowOff>
    </xdr:to>
    <xdr:cxnSp macro="">
      <xdr:nvCxnSpPr>
        <xdr:cNvPr id="296" name="直線コネクタ 295"/>
        <xdr:cNvCxnSpPr/>
      </xdr:nvCxnSpPr>
      <xdr:spPr>
        <a:xfrm>
          <a:off x="9639300" y="5441696"/>
          <a:ext cx="8382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87901</xdr:rowOff>
    </xdr:from>
    <xdr:ext cx="378565" cy="259045"/>
    <xdr:sp macro="" textlink="">
      <xdr:nvSpPr>
        <xdr:cNvPr id="297" name="労働費平均値テキスト"/>
        <xdr:cNvSpPr txBox="1"/>
      </xdr:nvSpPr>
      <xdr:spPr>
        <a:xfrm>
          <a:off x="10528300" y="6260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8" name="フローチャート : 判断 297"/>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126746</xdr:rowOff>
    </xdr:from>
    <xdr:to>
      <xdr:col>14</xdr:col>
      <xdr:colOff>28575</xdr:colOff>
      <xdr:row>32</xdr:row>
      <xdr:rowOff>67310</xdr:rowOff>
    </xdr:to>
    <xdr:cxnSp macro="">
      <xdr:nvCxnSpPr>
        <xdr:cNvPr id="299" name="直線コネクタ 298"/>
        <xdr:cNvCxnSpPr/>
      </xdr:nvCxnSpPr>
      <xdr:spPr>
        <a:xfrm flipV="1">
          <a:off x="8750300" y="54416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300" name="フローチャート : 判断 299"/>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163339</xdr:rowOff>
    </xdr:from>
    <xdr:ext cx="378565" cy="259045"/>
    <xdr:sp macro="" textlink="">
      <xdr:nvSpPr>
        <xdr:cNvPr id="301" name="テキスト ボックス 300"/>
        <xdr:cNvSpPr txBox="1"/>
      </xdr:nvSpPr>
      <xdr:spPr>
        <a:xfrm>
          <a:off x="9450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67310</xdr:rowOff>
    </xdr:from>
    <xdr:to>
      <xdr:col>12</xdr:col>
      <xdr:colOff>511175</xdr:colOff>
      <xdr:row>32</xdr:row>
      <xdr:rowOff>118364</xdr:rowOff>
    </xdr:to>
    <xdr:cxnSp macro="">
      <xdr:nvCxnSpPr>
        <xdr:cNvPr id="302" name="直線コネクタ 301"/>
        <xdr:cNvCxnSpPr/>
      </xdr:nvCxnSpPr>
      <xdr:spPr>
        <a:xfrm flipV="1">
          <a:off x="7861300" y="555371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3" name="フローチャート : 判断 302"/>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118381</xdr:rowOff>
    </xdr:from>
    <xdr:ext cx="378565" cy="259045"/>
    <xdr:sp macro="" textlink="">
      <xdr:nvSpPr>
        <xdr:cNvPr id="304" name="テキスト ボックス 303"/>
        <xdr:cNvSpPr txBox="1"/>
      </xdr:nvSpPr>
      <xdr:spPr>
        <a:xfrm>
          <a:off x="8561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135128</xdr:rowOff>
    </xdr:from>
    <xdr:to>
      <xdr:col>11</xdr:col>
      <xdr:colOff>307975</xdr:colOff>
      <xdr:row>32</xdr:row>
      <xdr:rowOff>118364</xdr:rowOff>
    </xdr:to>
    <xdr:cxnSp macro="">
      <xdr:nvCxnSpPr>
        <xdr:cNvPr id="305" name="直線コネクタ 304"/>
        <xdr:cNvCxnSpPr/>
      </xdr:nvCxnSpPr>
      <xdr:spPr>
        <a:xfrm>
          <a:off x="6972300" y="5450078"/>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6" name="フローチャート : 判断 305"/>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170959</xdr:rowOff>
    </xdr:from>
    <xdr:ext cx="469744" cy="259045"/>
    <xdr:sp macro="" textlink="">
      <xdr:nvSpPr>
        <xdr:cNvPr id="307" name="テキスト ボックス 306"/>
        <xdr:cNvSpPr txBox="1"/>
      </xdr:nvSpPr>
      <xdr:spPr>
        <a:xfrm>
          <a:off x="7626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8" name="フローチャート : 判断 307"/>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48277</xdr:rowOff>
    </xdr:from>
    <xdr:ext cx="469744" cy="259045"/>
    <xdr:sp macro="" textlink="">
      <xdr:nvSpPr>
        <xdr:cNvPr id="309" name="テキスト ボックス 308"/>
        <xdr:cNvSpPr txBox="1"/>
      </xdr:nvSpPr>
      <xdr:spPr>
        <a:xfrm>
          <a:off x="6737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34798</xdr:rowOff>
    </xdr:from>
    <xdr:to>
      <xdr:col>15</xdr:col>
      <xdr:colOff>231775</xdr:colOff>
      <xdr:row>34</xdr:row>
      <xdr:rowOff>136398</xdr:rowOff>
    </xdr:to>
    <xdr:sp macro="" textlink="">
      <xdr:nvSpPr>
        <xdr:cNvPr id="315" name="円/楕円 314"/>
        <xdr:cNvSpPr/>
      </xdr:nvSpPr>
      <xdr:spPr>
        <a:xfrm>
          <a:off x="104267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57675</xdr:rowOff>
    </xdr:from>
    <xdr:ext cx="469744" cy="259045"/>
    <xdr:sp macro="" textlink="">
      <xdr:nvSpPr>
        <xdr:cNvPr id="316" name="労働費該当値テキスト"/>
        <xdr:cNvSpPr txBox="1"/>
      </xdr:nvSpPr>
      <xdr:spPr>
        <a:xfrm>
          <a:off x="10528300"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75946</xdr:rowOff>
    </xdr:from>
    <xdr:to>
      <xdr:col>14</xdr:col>
      <xdr:colOff>79375</xdr:colOff>
      <xdr:row>32</xdr:row>
      <xdr:rowOff>6096</xdr:rowOff>
    </xdr:to>
    <xdr:sp macro="" textlink="">
      <xdr:nvSpPr>
        <xdr:cNvPr id="317" name="円/楕円 316"/>
        <xdr:cNvSpPr/>
      </xdr:nvSpPr>
      <xdr:spPr>
        <a:xfrm>
          <a:off x="9588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22623</xdr:rowOff>
    </xdr:from>
    <xdr:ext cx="469744" cy="259045"/>
    <xdr:sp macro="" textlink="">
      <xdr:nvSpPr>
        <xdr:cNvPr id="318" name="テキスト ボックス 317"/>
        <xdr:cNvSpPr txBox="1"/>
      </xdr:nvSpPr>
      <xdr:spPr>
        <a:xfrm>
          <a:off x="9404427"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16510</xdr:rowOff>
    </xdr:from>
    <xdr:to>
      <xdr:col>12</xdr:col>
      <xdr:colOff>561975</xdr:colOff>
      <xdr:row>32</xdr:row>
      <xdr:rowOff>118110</xdr:rowOff>
    </xdr:to>
    <xdr:sp macro="" textlink="">
      <xdr:nvSpPr>
        <xdr:cNvPr id="319" name="円/楕円 318"/>
        <xdr:cNvSpPr/>
      </xdr:nvSpPr>
      <xdr:spPr>
        <a:xfrm>
          <a:off x="8699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134637</xdr:rowOff>
    </xdr:from>
    <xdr:ext cx="469744" cy="259045"/>
    <xdr:sp macro="" textlink="">
      <xdr:nvSpPr>
        <xdr:cNvPr id="320" name="テキスト ボックス 319"/>
        <xdr:cNvSpPr txBox="1"/>
      </xdr:nvSpPr>
      <xdr:spPr>
        <a:xfrm>
          <a:off x="8515427"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67564</xdr:rowOff>
    </xdr:from>
    <xdr:to>
      <xdr:col>11</xdr:col>
      <xdr:colOff>358775</xdr:colOff>
      <xdr:row>32</xdr:row>
      <xdr:rowOff>169164</xdr:rowOff>
    </xdr:to>
    <xdr:sp macro="" textlink="">
      <xdr:nvSpPr>
        <xdr:cNvPr id="321" name="円/楕円 320"/>
        <xdr:cNvSpPr/>
      </xdr:nvSpPr>
      <xdr:spPr>
        <a:xfrm>
          <a:off x="7810500" y="5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14241</xdr:rowOff>
    </xdr:from>
    <xdr:ext cx="469744" cy="259045"/>
    <xdr:sp macro="" textlink="">
      <xdr:nvSpPr>
        <xdr:cNvPr id="322" name="テキスト ボックス 321"/>
        <xdr:cNvSpPr txBox="1"/>
      </xdr:nvSpPr>
      <xdr:spPr>
        <a:xfrm>
          <a:off x="7626427" y="5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84328</xdr:rowOff>
    </xdr:from>
    <xdr:to>
      <xdr:col>10</xdr:col>
      <xdr:colOff>155575</xdr:colOff>
      <xdr:row>32</xdr:row>
      <xdr:rowOff>14478</xdr:rowOff>
    </xdr:to>
    <xdr:sp macro="" textlink="">
      <xdr:nvSpPr>
        <xdr:cNvPr id="323" name="円/楕円 322"/>
        <xdr:cNvSpPr/>
      </xdr:nvSpPr>
      <xdr:spPr>
        <a:xfrm>
          <a:off x="6921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31005</xdr:rowOff>
    </xdr:from>
    <xdr:ext cx="469744" cy="259045"/>
    <xdr:sp macro="" textlink="">
      <xdr:nvSpPr>
        <xdr:cNvPr id="324" name="テキスト ボックス 323"/>
        <xdr:cNvSpPr txBox="1"/>
      </xdr:nvSpPr>
      <xdr:spPr>
        <a:xfrm>
          <a:off x="6737427"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8" name="テキスト ボックス 337"/>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0" name="テキスト ボックス 339"/>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2" name="テキスト ボックス 341"/>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4" name="テキスト ボックス 343"/>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50" name="直線コネクタ 349"/>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51"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2" name="直線コネクタ 351"/>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3"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4" name="直線コネクタ 353"/>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44341</xdr:rowOff>
    </xdr:from>
    <xdr:to>
      <xdr:col>15</xdr:col>
      <xdr:colOff>180975</xdr:colOff>
      <xdr:row>57</xdr:row>
      <xdr:rowOff>65732</xdr:rowOff>
    </xdr:to>
    <xdr:cxnSp macro="">
      <xdr:nvCxnSpPr>
        <xdr:cNvPr id="355" name="直線コネクタ 354"/>
        <xdr:cNvCxnSpPr/>
      </xdr:nvCxnSpPr>
      <xdr:spPr>
        <a:xfrm>
          <a:off x="9639300" y="9816991"/>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6"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7" name="フローチャート : 判断 356"/>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44341</xdr:rowOff>
    </xdr:from>
    <xdr:to>
      <xdr:col>14</xdr:col>
      <xdr:colOff>28575</xdr:colOff>
      <xdr:row>57</xdr:row>
      <xdr:rowOff>71937</xdr:rowOff>
    </xdr:to>
    <xdr:cxnSp macro="">
      <xdr:nvCxnSpPr>
        <xdr:cNvPr id="358" name="直線コネクタ 357"/>
        <xdr:cNvCxnSpPr/>
      </xdr:nvCxnSpPr>
      <xdr:spPr>
        <a:xfrm flipV="1">
          <a:off x="8750300" y="9816991"/>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9" name="フローチャート : 判断 358"/>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60" name="テキスト ボックス 359"/>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40259</xdr:rowOff>
    </xdr:from>
    <xdr:to>
      <xdr:col>12</xdr:col>
      <xdr:colOff>511175</xdr:colOff>
      <xdr:row>57</xdr:row>
      <xdr:rowOff>71937</xdr:rowOff>
    </xdr:to>
    <xdr:cxnSp macro="">
      <xdr:nvCxnSpPr>
        <xdr:cNvPr id="361" name="直線コネクタ 360"/>
        <xdr:cNvCxnSpPr/>
      </xdr:nvCxnSpPr>
      <xdr:spPr>
        <a:xfrm>
          <a:off x="7861300" y="9812909"/>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2" name="フローチャート : 判断 361"/>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3" name="テキスト ボックス 362"/>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40259</xdr:rowOff>
    </xdr:from>
    <xdr:to>
      <xdr:col>11</xdr:col>
      <xdr:colOff>307975</xdr:colOff>
      <xdr:row>57</xdr:row>
      <xdr:rowOff>65568</xdr:rowOff>
    </xdr:to>
    <xdr:cxnSp macro="">
      <xdr:nvCxnSpPr>
        <xdr:cNvPr id="364" name="直線コネクタ 363"/>
        <xdr:cNvCxnSpPr/>
      </xdr:nvCxnSpPr>
      <xdr:spPr>
        <a:xfrm flipV="1">
          <a:off x="6972300" y="981290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5" name="フローチャート : 判断 364"/>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6" name="テキスト ボックス 365"/>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7" name="フローチャート : 判断 366"/>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8" name="テキスト ボックス 367"/>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14932</xdr:rowOff>
    </xdr:from>
    <xdr:to>
      <xdr:col>15</xdr:col>
      <xdr:colOff>231775</xdr:colOff>
      <xdr:row>57</xdr:row>
      <xdr:rowOff>116532</xdr:rowOff>
    </xdr:to>
    <xdr:sp macro="" textlink="">
      <xdr:nvSpPr>
        <xdr:cNvPr id="374" name="円/楕円 373"/>
        <xdr:cNvSpPr/>
      </xdr:nvSpPr>
      <xdr:spPr>
        <a:xfrm>
          <a:off x="10426700" y="9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37809</xdr:rowOff>
    </xdr:from>
    <xdr:ext cx="469744" cy="259045"/>
    <xdr:sp macro="" textlink="">
      <xdr:nvSpPr>
        <xdr:cNvPr id="375" name="農林水産業費該当値テキスト"/>
        <xdr:cNvSpPr txBox="1"/>
      </xdr:nvSpPr>
      <xdr:spPr>
        <a:xfrm>
          <a:off x="10528300" y="96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164991</xdr:rowOff>
    </xdr:from>
    <xdr:to>
      <xdr:col>14</xdr:col>
      <xdr:colOff>79375</xdr:colOff>
      <xdr:row>57</xdr:row>
      <xdr:rowOff>95141</xdr:rowOff>
    </xdr:to>
    <xdr:sp macro="" textlink="">
      <xdr:nvSpPr>
        <xdr:cNvPr id="376" name="円/楕円 375"/>
        <xdr:cNvSpPr/>
      </xdr:nvSpPr>
      <xdr:spPr>
        <a:xfrm>
          <a:off x="9588500" y="97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111668</xdr:rowOff>
    </xdr:from>
    <xdr:ext cx="469744" cy="259045"/>
    <xdr:sp macro="" textlink="">
      <xdr:nvSpPr>
        <xdr:cNvPr id="377" name="テキスト ボックス 376"/>
        <xdr:cNvSpPr txBox="1"/>
      </xdr:nvSpPr>
      <xdr:spPr>
        <a:xfrm>
          <a:off x="9404427" y="9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21137</xdr:rowOff>
    </xdr:from>
    <xdr:to>
      <xdr:col>12</xdr:col>
      <xdr:colOff>561975</xdr:colOff>
      <xdr:row>57</xdr:row>
      <xdr:rowOff>122737</xdr:rowOff>
    </xdr:to>
    <xdr:sp macro="" textlink="">
      <xdr:nvSpPr>
        <xdr:cNvPr id="378" name="円/楕円 377"/>
        <xdr:cNvSpPr/>
      </xdr:nvSpPr>
      <xdr:spPr>
        <a:xfrm>
          <a:off x="8699500" y="97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113864</xdr:rowOff>
    </xdr:from>
    <xdr:ext cx="469744" cy="259045"/>
    <xdr:sp macro="" textlink="">
      <xdr:nvSpPr>
        <xdr:cNvPr id="379" name="テキスト ボックス 378"/>
        <xdr:cNvSpPr txBox="1"/>
      </xdr:nvSpPr>
      <xdr:spPr>
        <a:xfrm>
          <a:off x="8515427" y="988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160909</xdr:rowOff>
    </xdr:from>
    <xdr:to>
      <xdr:col>11</xdr:col>
      <xdr:colOff>358775</xdr:colOff>
      <xdr:row>57</xdr:row>
      <xdr:rowOff>91059</xdr:rowOff>
    </xdr:to>
    <xdr:sp macro="" textlink="">
      <xdr:nvSpPr>
        <xdr:cNvPr id="380" name="円/楕円 379"/>
        <xdr:cNvSpPr/>
      </xdr:nvSpPr>
      <xdr:spPr>
        <a:xfrm>
          <a:off x="7810500" y="97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82186</xdr:rowOff>
    </xdr:from>
    <xdr:ext cx="469744" cy="259045"/>
    <xdr:sp macro="" textlink="">
      <xdr:nvSpPr>
        <xdr:cNvPr id="381" name="テキスト ボックス 380"/>
        <xdr:cNvSpPr txBox="1"/>
      </xdr:nvSpPr>
      <xdr:spPr>
        <a:xfrm>
          <a:off x="7626427" y="985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14768</xdr:rowOff>
    </xdr:from>
    <xdr:to>
      <xdr:col>10</xdr:col>
      <xdr:colOff>155575</xdr:colOff>
      <xdr:row>57</xdr:row>
      <xdr:rowOff>116368</xdr:rowOff>
    </xdr:to>
    <xdr:sp macro="" textlink="">
      <xdr:nvSpPr>
        <xdr:cNvPr id="382" name="円/楕円 381"/>
        <xdr:cNvSpPr/>
      </xdr:nvSpPr>
      <xdr:spPr>
        <a:xfrm>
          <a:off x="6921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107495</xdr:rowOff>
    </xdr:from>
    <xdr:ext cx="469744" cy="259045"/>
    <xdr:sp macro="" textlink="">
      <xdr:nvSpPr>
        <xdr:cNvPr id="383" name="テキスト ボックス 382"/>
        <xdr:cNvSpPr txBox="1"/>
      </xdr:nvSpPr>
      <xdr:spPr>
        <a:xfrm>
          <a:off x="6737427" y="98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7" name="直線コネクタ 406"/>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8"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9" name="直線コネクタ 408"/>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0"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1" name="直線コネクタ 410"/>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127374</xdr:rowOff>
    </xdr:from>
    <xdr:to>
      <xdr:col>15</xdr:col>
      <xdr:colOff>180975</xdr:colOff>
      <xdr:row>73</xdr:row>
      <xdr:rowOff>102857</xdr:rowOff>
    </xdr:to>
    <xdr:cxnSp macro="">
      <xdr:nvCxnSpPr>
        <xdr:cNvPr id="412" name="直線コネクタ 411"/>
        <xdr:cNvCxnSpPr/>
      </xdr:nvCxnSpPr>
      <xdr:spPr>
        <a:xfrm>
          <a:off x="9639300" y="12471774"/>
          <a:ext cx="8382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132745</xdr:rowOff>
    </xdr:from>
    <xdr:ext cx="534377" cy="259045"/>
    <xdr:sp macro="" textlink="">
      <xdr:nvSpPr>
        <xdr:cNvPr id="413" name="商工費平均値テキスト"/>
        <xdr:cNvSpPr txBox="1"/>
      </xdr:nvSpPr>
      <xdr:spPr>
        <a:xfrm>
          <a:off x="10528300" y="12991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4" name="フローチャート : 判断 413"/>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7455</xdr:rowOff>
    </xdr:from>
    <xdr:to>
      <xdr:col>14</xdr:col>
      <xdr:colOff>28575</xdr:colOff>
      <xdr:row>72</xdr:row>
      <xdr:rowOff>127374</xdr:rowOff>
    </xdr:to>
    <xdr:cxnSp macro="">
      <xdr:nvCxnSpPr>
        <xdr:cNvPr id="415" name="直線コネクタ 414"/>
        <xdr:cNvCxnSpPr/>
      </xdr:nvCxnSpPr>
      <xdr:spPr>
        <a:xfrm>
          <a:off x="8750300" y="12351855"/>
          <a:ext cx="889000" cy="1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6" name="フローチャート : 判断 415"/>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55478</xdr:rowOff>
    </xdr:from>
    <xdr:ext cx="534377" cy="259045"/>
    <xdr:sp macro="" textlink="">
      <xdr:nvSpPr>
        <xdr:cNvPr id="417" name="テキスト ボックス 416"/>
        <xdr:cNvSpPr txBox="1"/>
      </xdr:nvSpPr>
      <xdr:spPr>
        <a:xfrm>
          <a:off x="9372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85045</xdr:rowOff>
    </xdr:from>
    <xdr:to>
      <xdr:col>12</xdr:col>
      <xdr:colOff>511175</xdr:colOff>
      <xdr:row>72</xdr:row>
      <xdr:rowOff>7455</xdr:rowOff>
    </xdr:to>
    <xdr:cxnSp macro="">
      <xdr:nvCxnSpPr>
        <xdr:cNvPr id="418" name="直線コネクタ 417"/>
        <xdr:cNvCxnSpPr/>
      </xdr:nvCxnSpPr>
      <xdr:spPr>
        <a:xfrm>
          <a:off x="7861300" y="12257995"/>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9" name="フローチャート : 判断 418"/>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169645</xdr:rowOff>
    </xdr:from>
    <xdr:ext cx="534377" cy="259045"/>
    <xdr:sp macro="" textlink="">
      <xdr:nvSpPr>
        <xdr:cNvPr id="420" name="テキスト ボックス 419"/>
        <xdr:cNvSpPr txBox="1"/>
      </xdr:nvSpPr>
      <xdr:spPr>
        <a:xfrm>
          <a:off x="8483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85045</xdr:rowOff>
    </xdr:from>
    <xdr:to>
      <xdr:col>11</xdr:col>
      <xdr:colOff>307975</xdr:colOff>
      <xdr:row>71</xdr:row>
      <xdr:rowOff>98647</xdr:rowOff>
    </xdr:to>
    <xdr:cxnSp macro="">
      <xdr:nvCxnSpPr>
        <xdr:cNvPr id="421" name="直線コネクタ 420"/>
        <xdr:cNvCxnSpPr/>
      </xdr:nvCxnSpPr>
      <xdr:spPr>
        <a:xfrm flipV="1">
          <a:off x="6972300" y="12257995"/>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2" name="フローチャート : 判断 421"/>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108113</xdr:rowOff>
    </xdr:from>
    <xdr:ext cx="534377" cy="259045"/>
    <xdr:sp macro="" textlink="">
      <xdr:nvSpPr>
        <xdr:cNvPr id="423" name="テキスト ボックス 422"/>
        <xdr:cNvSpPr txBox="1"/>
      </xdr:nvSpPr>
      <xdr:spPr>
        <a:xfrm>
          <a:off x="7594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4" name="フローチャート : 判断 423"/>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32599</xdr:rowOff>
    </xdr:from>
    <xdr:ext cx="534377" cy="259045"/>
    <xdr:sp macro="" textlink="">
      <xdr:nvSpPr>
        <xdr:cNvPr id="425" name="テキスト ボックス 424"/>
        <xdr:cNvSpPr txBox="1"/>
      </xdr:nvSpPr>
      <xdr:spPr>
        <a:xfrm>
          <a:off x="6705111" y="12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52057</xdr:rowOff>
    </xdr:from>
    <xdr:to>
      <xdr:col>15</xdr:col>
      <xdr:colOff>231775</xdr:colOff>
      <xdr:row>73</xdr:row>
      <xdr:rowOff>153657</xdr:rowOff>
    </xdr:to>
    <xdr:sp macro="" textlink="">
      <xdr:nvSpPr>
        <xdr:cNvPr id="431" name="円/楕円 430"/>
        <xdr:cNvSpPr/>
      </xdr:nvSpPr>
      <xdr:spPr>
        <a:xfrm>
          <a:off x="10426700" y="12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74934</xdr:rowOff>
    </xdr:from>
    <xdr:ext cx="534377" cy="259045"/>
    <xdr:sp macro="" textlink="">
      <xdr:nvSpPr>
        <xdr:cNvPr id="432" name="商工費該当値テキスト"/>
        <xdr:cNvSpPr txBox="1"/>
      </xdr:nvSpPr>
      <xdr:spPr>
        <a:xfrm>
          <a:off x="10528300" y="124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76574</xdr:rowOff>
    </xdr:from>
    <xdr:to>
      <xdr:col>14</xdr:col>
      <xdr:colOff>79375</xdr:colOff>
      <xdr:row>73</xdr:row>
      <xdr:rowOff>6724</xdr:rowOff>
    </xdr:to>
    <xdr:sp macro="" textlink="">
      <xdr:nvSpPr>
        <xdr:cNvPr id="433" name="円/楕円 432"/>
        <xdr:cNvSpPr/>
      </xdr:nvSpPr>
      <xdr:spPr>
        <a:xfrm>
          <a:off x="9588500" y="124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23251</xdr:rowOff>
    </xdr:from>
    <xdr:ext cx="534377" cy="259045"/>
    <xdr:sp macro="" textlink="">
      <xdr:nvSpPr>
        <xdr:cNvPr id="434" name="テキスト ボックス 433"/>
        <xdr:cNvSpPr txBox="1"/>
      </xdr:nvSpPr>
      <xdr:spPr>
        <a:xfrm>
          <a:off x="9372111" y="121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128105</xdr:rowOff>
    </xdr:from>
    <xdr:to>
      <xdr:col>12</xdr:col>
      <xdr:colOff>561975</xdr:colOff>
      <xdr:row>72</xdr:row>
      <xdr:rowOff>58255</xdr:rowOff>
    </xdr:to>
    <xdr:sp macro="" textlink="">
      <xdr:nvSpPr>
        <xdr:cNvPr id="435" name="円/楕円 434"/>
        <xdr:cNvSpPr/>
      </xdr:nvSpPr>
      <xdr:spPr>
        <a:xfrm>
          <a:off x="8699500" y="123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74782</xdr:rowOff>
    </xdr:from>
    <xdr:ext cx="534377" cy="259045"/>
    <xdr:sp macro="" textlink="">
      <xdr:nvSpPr>
        <xdr:cNvPr id="436" name="テキスト ボックス 435"/>
        <xdr:cNvSpPr txBox="1"/>
      </xdr:nvSpPr>
      <xdr:spPr>
        <a:xfrm>
          <a:off x="8483111" y="120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34245</xdr:rowOff>
    </xdr:from>
    <xdr:to>
      <xdr:col>11</xdr:col>
      <xdr:colOff>358775</xdr:colOff>
      <xdr:row>71</xdr:row>
      <xdr:rowOff>135845</xdr:rowOff>
    </xdr:to>
    <xdr:sp macro="" textlink="">
      <xdr:nvSpPr>
        <xdr:cNvPr id="437" name="円/楕円 436"/>
        <xdr:cNvSpPr/>
      </xdr:nvSpPr>
      <xdr:spPr>
        <a:xfrm>
          <a:off x="7810500" y="122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152372</xdr:rowOff>
    </xdr:from>
    <xdr:ext cx="534377" cy="259045"/>
    <xdr:sp macro="" textlink="">
      <xdr:nvSpPr>
        <xdr:cNvPr id="438" name="テキスト ボックス 437"/>
        <xdr:cNvSpPr txBox="1"/>
      </xdr:nvSpPr>
      <xdr:spPr>
        <a:xfrm>
          <a:off x="7594111" y="119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47847</xdr:rowOff>
    </xdr:from>
    <xdr:to>
      <xdr:col>10</xdr:col>
      <xdr:colOff>155575</xdr:colOff>
      <xdr:row>71</xdr:row>
      <xdr:rowOff>149447</xdr:rowOff>
    </xdr:to>
    <xdr:sp macro="" textlink="">
      <xdr:nvSpPr>
        <xdr:cNvPr id="439" name="円/楕円 438"/>
        <xdr:cNvSpPr/>
      </xdr:nvSpPr>
      <xdr:spPr>
        <a:xfrm>
          <a:off x="6921500" y="122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165974</xdr:rowOff>
    </xdr:from>
    <xdr:ext cx="534377" cy="259045"/>
    <xdr:sp macro="" textlink="">
      <xdr:nvSpPr>
        <xdr:cNvPr id="440" name="テキスト ボックス 439"/>
        <xdr:cNvSpPr txBox="1"/>
      </xdr:nvSpPr>
      <xdr:spPr>
        <a:xfrm>
          <a:off x="6705111" y="11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5" name="直線コネクタ 464"/>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6"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7" name="直線コネクタ 466"/>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8"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9" name="直線コネクタ 468"/>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164255</xdr:rowOff>
    </xdr:from>
    <xdr:to>
      <xdr:col>15</xdr:col>
      <xdr:colOff>180975</xdr:colOff>
      <xdr:row>94</xdr:row>
      <xdr:rowOff>160979</xdr:rowOff>
    </xdr:to>
    <xdr:cxnSp macro="">
      <xdr:nvCxnSpPr>
        <xdr:cNvPr id="470" name="直線コネクタ 469"/>
        <xdr:cNvCxnSpPr/>
      </xdr:nvCxnSpPr>
      <xdr:spPr>
        <a:xfrm flipV="1">
          <a:off x="9639300" y="15594755"/>
          <a:ext cx="8382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71"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2" name="フローチャート : 判断 471"/>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160979</xdr:rowOff>
    </xdr:from>
    <xdr:to>
      <xdr:col>14</xdr:col>
      <xdr:colOff>28575</xdr:colOff>
      <xdr:row>95</xdr:row>
      <xdr:rowOff>17380</xdr:rowOff>
    </xdr:to>
    <xdr:cxnSp macro="">
      <xdr:nvCxnSpPr>
        <xdr:cNvPr id="473" name="直線コネクタ 472"/>
        <xdr:cNvCxnSpPr/>
      </xdr:nvCxnSpPr>
      <xdr:spPr>
        <a:xfrm flipV="1">
          <a:off x="8750300" y="1627727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4" name="フローチャート : 判断 473"/>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5" name="テキスト ボックス 474"/>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101772</xdr:rowOff>
    </xdr:from>
    <xdr:to>
      <xdr:col>12</xdr:col>
      <xdr:colOff>511175</xdr:colOff>
      <xdr:row>95</xdr:row>
      <xdr:rowOff>17380</xdr:rowOff>
    </xdr:to>
    <xdr:cxnSp macro="">
      <xdr:nvCxnSpPr>
        <xdr:cNvPr id="476" name="直線コネクタ 475"/>
        <xdr:cNvCxnSpPr/>
      </xdr:nvCxnSpPr>
      <xdr:spPr>
        <a:xfrm>
          <a:off x="7861300" y="16218072"/>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7" name="フローチャート : 判断 476"/>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8" name="テキスト ボックス 477"/>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10998</xdr:rowOff>
    </xdr:from>
    <xdr:to>
      <xdr:col>11</xdr:col>
      <xdr:colOff>307975</xdr:colOff>
      <xdr:row>94</xdr:row>
      <xdr:rowOff>101772</xdr:rowOff>
    </xdr:to>
    <xdr:cxnSp macro="">
      <xdr:nvCxnSpPr>
        <xdr:cNvPr id="479" name="直線コネクタ 478"/>
        <xdr:cNvCxnSpPr/>
      </xdr:nvCxnSpPr>
      <xdr:spPr>
        <a:xfrm>
          <a:off x="6972300" y="16127298"/>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0" name="フローチャート : 判断 479"/>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81" name="テキスト ボックス 480"/>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2" name="フローチャート : 判断 481"/>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112685</xdr:rowOff>
    </xdr:from>
    <xdr:ext cx="534377" cy="259045"/>
    <xdr:sp macro="" textlink="">
      <xdr:nvSpPr>
        <xdr:cNvPr id="483" name="テキスト ボックス 482"/>
        <xdr:cNvSpPr txBox="1"/>
      </xdr:nvSpPr>
      <xdr:spPr>
        <a:xfrm>
          <a:off x="6705111" y="165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113455</xdr:rowOff>
    </xdr:from>
    <xdr:to>
      <xdr:col>15</xdr:col>
      <xdr:colOff>231775</xdr:colOff>
      <xdr:row>91</xdr:row>
      <xdr:rowOff>43605</xdr:rowOff>
    </xdr:to>
    <xdr:sp macro="" textlink="">
      <xdr:nvSpPr>
        <xdr:cNvPr id="489" name="円/楕円 488"/>
        <xdr:cNvSpPr/>
      </xdr:nvSpPr>
      <xdr:spPr>
        <a:xfrm>
          <a:off x="104267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66482</xdr:rowOff>
    </xdr:from>
    <xdr:ext cx="599010" cy="259045"/>
    <xdr:sp macro="" textlink="">
      <xdr:nvSpPr>
        <xdr:cNvPr id="490" name="土木費該当値テキスト"/>
        <xdr:cNvSpPr txBox="1"/>
      </xdr:nvSpPr>
      <xdr:spPr>
        <a:xfrm>
          <a:off x="10528300" y="1549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110179</xdr:rowOff>
    </xdr:from>
    <xdr:to>
      <xdr:col>14</xdr:col>
      <xdr:colOff>79375</xdr:colOff>
      <xdr:row>95</xdr:row>
      <xdr:rowOff>40329</xdr:rowOff>
    </xdr:to>
    <xdr:sp macro="" textlink="">
      <xdr:nvSpPr>
        <xdr:cNvPr id="491" name="円/楕円 490"/>
        <xdr:cNvSpPr/>
      </xdr:nvSpPr>
      <xdr:spPr>
        <a:xfrm>
          <a:off x="9588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56856</xdr:rowOff>
    </xdr:from>
    <xdr:ext cx="534377" cy="259045"/>
    <xdr:sp macro="" textlink="">
      <xdr:nvSpPr>
        <xdr:cNvPr id="492" name="テキスト ボックス 491"/>
        <xdr:cNvSpPr txBox="1"/>
      </xdr:nvSpPr>
      <xdr:spPr>
        <a:xfrm>
          <a:off x="9372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138030</xdr:rowOff>
    </xdr:from>
    <xdr:to>
      <xdr:col>12</xdr:col>
      <xdr:colOff>561975</xdr:colOff>
      <xdr:row>95</xdr:row>
      <xdr:rowOff>68180</xdr:rowOff>
    </xdr:to>
    <xdr:sp macro="" textlink="">
      <xdr:nvSpPr>
        <xdr:cNvPr id="493" name="円/楕円 492"/>
        <xdr:cNvSpPr/>
      </xdr:nvSpPr>
      <xdr:spPr>
        <a:xfrm>
          <a:off x="8699500" y="162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84707</xdr:rowOff>
    </xdr:from>
    <xdr:ext cx="534377" cy="259045"/>
    <xdr:sp macro="" textlink="">
      <xdr:nvSpPr>
        <xdr:cNvPr id="494" name="テキスト ボックス 493"/>
        <xdr:cNvSpPr txBox="1"/>
      </xdr:nvSpPr>
      <xdr:spPr>
        <a:xfrm>
          <a:off x="8483111" y="160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50972</xdr:rowOff>
    </xdr:from>
    <xdr:to>
      <xdr:col>11</xdr:col>
      <xdr:colOff>358775</xdr:colOff>
      <xdr:row>94</xdr:row>
      <xdr:rowOff>152572</xdr:rowOff>
    </xdr:to>
    <xdr:sp macro="" textlink="">
      <xdr:nvSpPr>
        <xdr:cNvPr id="495" name="円/楕円 494"/>
        <xdr:cNvSpPr/>
      </xdr:nvSpPr>
      <xdr:spPr>
        <a:xfrm>
          <a:off x="7810500" y="161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169099</xdr:rowOff>
    </xdr:from>
    <xdr:ext cx="534377" cy="259045"/>
    <xdr:sp macro="" textlink="">
      <xdr:nvSpPr>
        <xdr:cNvPr id="496" name="テキスト ボックス 495"/>
        <xdr:cNvSpPr txBox="1"/>
      </xdr:nvSpPr>
      <xdr:spPr>
        <a:xfrm>
          <a:off x="7594111" y="159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131648</xdr:rowOff>
    </xdr:from>
    <xdr:to>
      <xdr:col>10</xdr:col>
      <xdr:colOff>155575</xdr:colOff>
      <xdr:row>94</xdr:row>
      <xdr:rowOff>61798</xdr:rowOff>
    </xdr:to>
    <xdr:sp macro="" textlink="">
      <xdr:nvSpPr>
        <xdr:cNvPr id="497" name="円/楕円 496"/>
        <xdr:cNvSpPr/>
      </xdr:nvSpPr>
      <xdr:spPr>
        <a:xfrm>
          <a:off x="6921500" y="160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78325</xdr:rowOff>
    </xdr:from>
    <xdr:ext cx="534377" cy="259045"/>
    <xdr:sp macro="" textlink="">
      <xdr:nvSpPr>
        <xdr:cNvPr id="498" name="テキスト ボックス 497"/>
        <xdr:cNvSpPr txBox="1"/>
      </xdr:nvSpPr>
      <xdr:spPr>
        <a:xfrm>
          <a:off x="6705111" y="158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3" name="直線コネクタ 522"/>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4"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5" name="直線コネクタ 524"/>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6"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7" name="直線コネクタ 526"/>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143129</xdr:rowOff>
    </xdr:from>
    <xdr:to>
      <xdr:col>23</xdr:col>
      <xdr:colOff>517525</xdr:colOff>
      <xdr:row>37</xdr:row>
      <xdr:rowOff>17526</xdr:rowOff>
    </xdr:to>
    <xdr:cxnSp macro="">
      <xdr:nvCxnSpPr>
        <xdr:cNvPr id="528" name="直線コネクタ 527"/>
        <xdr:cNvCxnSpPr/>
      </xdr:nvCxnSpPr>
      <xdr:spPr>
        <a:xfrm>
          <a:off x="15481300" y="5972429"/>
          <a:ext cx="838200" cy="3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9"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0" name="フローチャート : 判断 529"/>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143129</xdr:rowOff>
    </xdr:from>
    <xdr:to>
      <xdr:col>22</xdr:col>
      <xdr:colOff>365125</xdr:colOff>
      <xdr:row>37</xdr:row>
      <xdr:rowOff>111633</xdr:rowOff>
    </xdr:to>
    <xdr:cxnSp macro="">
      <xdr:nvCxnSpPr>
        <xdr:cNvPr id="531" name="直線コネクタ 530"/>
        <xdr:cNvCxnSpPr/>
      </xdr:nvCxnSpPr>
      <xdr:spPr>
        <a:xfrm flipV="1">
          <a:off x="14592300" y="5972429"/>
          <a:ext cx="889000" cy="4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2" name="フローチャート : 判断 531"/>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3" name="テキスト ボックス 532"/>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162306</xdr:rowOff>
    </xdr:from>
    <xdr:to>
      <xdr:col>21</xdr:col>
      <xdr:colOff>161925</xdr:colOff>
      <xdr:row>37</xdr:row>
      <xdr:rowOff>111633</xdr:rowOff>
    </xdr:to>
    <xdr:cxnSp macro="">
      <xdr:nvCxnSpPr>
        <xdr:cNvPr id="534" name="直線コネクタ 533"/>
        <xdr:cNvCxnSpPr/>
      </xdr:nvCxnSpPr>
      <xdr:spPr>
        <a:xfrm>
          <a:off x="13703300" y="6334506"/>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5" name="フローチャート : 判断 534"/>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6" name="テキスト ボックス 535"/>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110236</xdr:rowOff>
    </xdr:from>
    <xdr:to>
      <xdr:col>19</xdr:col>
      <xdr:colOff>644525</xdr:colOff>
      <xdr:row>36</xdr:row>
      <xdr:rowOff>162306</xdr:rowOff>
    </xdr:to>
    <xdr:cxnSp macro="">
      <xdr:nvCxnSpPr>
        <xdr:cNvPr id="537" name="直線コネクタ 536"/>
        <xdr:cNvCxnSpPr/>
      </xdr:nvCxnSpPr>
      <xdr:spPr>
        <a:xfrm>
          <a:off x="12814300" y="628243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8" name="フローチャート : 判断 537"/>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9" name="テキスト ボックス 538"/>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40" name="フローチャート : 判断 539"/>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41" name="テキスト ボックス 540"/>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138176</xdr:rowOff>
    </xdr:from>
    <xdr:to>
      <xdr:col>23</xdr:col>
      <xdr:colOff>568325</xdr:colOff>
      <xdr:row>37</xdr:row>
      <xdr:rowOff>68326</xdr:rowOff>
    </xdr:to>
    <xdr:sp macro="" textlink="">
      <xdr:nvSpPr>
        <xdr:cNvPr id="547" name="円/楕円 546"/>
        <xdr:cNvSpPr/>
      </xdr:nvSpPr>
      <xdr:spPr>
        <a:xfrm>
          <a:off x="16268700" y="63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116603</xdr:rowOff>
    </xdr:from>
    <xdr:ext cx="534377" cy="259045"/>
    <xdr:sp macro="" textlink="">
      <xdr:nvSpPr>
        <xdr:cNvPr id="548" name="消防費該当値テキスト"/>
        <xdr:cNvSpPr txBox="1"/>
      </xdr:nvSpPr>
      <xdr:spPr>
        <a:xfrm>
          <a:off x="16370300" y="62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92329</xdr:rowOff>
    </xdr:from>
    <xdr:to>
      <xdr:col>22</xdr:col>
      <xdr:colOff>415925</xdr:colOff>
      <xdr:row>35</xdr:row>
      <xdr:rowOff>22479</xdr:rowOff>
    </xdr:to>
    <xdr:sp macro="" textlink="">
      <xdr:nvSpPr>
        <xdr:cNvPr id="549" name="円/楕円 548"/>
        <xdr:cNvSpPr/>
      </xdr:nvSpPr>
      <xdr:spPr>
        <a:xfrm>
          <a:off x="15430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39006</xdr:rowOff>
    </xdr:from>
    <xdr:ext cx="534377" cy="259045"/>
    <xdr:sp macro="" textlink="">
      <xdr:nvSpPr>
        <xdr:cNvPr id="550" name="テキスト ボックス 549"/>
        <xdr:cNvSpPr txBox="1"/>
      </xdr:nvSpPr>
      <xdr:spPr>
        <a:xfrm>
          <a:off x="15214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60833</xdr:rowOff>
    </xdr:from>
    <xdr:to>
      <xdr:col>21</xdr:col>
      <xdr:colOff>212725</xdr:colOff>
      <xdr:row>37</xdr:row>
      <xdr:rowOff>162433</xdr:rowOff>
    </xdr:to>
    <xdr:sp macro="" textlink="">
      <xdr:nvSpPr>
        <xdr:cNvPr id="551" name="円/楕円 550"/>
        <xdr:cNvSpPr/>
      </xdr:nvSpPr>
      <xdr:spPr>
        <a:xfrm>
          <a:off x="14541500" y="64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153560</xdr:rowOff>
    </xdr:from>
    <xdr:ext cx="534377" cy="259045"/>
    <xdr:sp macro="" textlink="">
      <xdr:nvSpPr>
        <xdr:cNvPr id="552" name="テキスト ボックス 551"/>
        <xdr:cNvSpPr txBox="1"/>
      </xdr:nvSpPr>
      <xdr:spPr>
        <a:xfrm>
          <a:off x="14325111" y="64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111506</xdr:rowOff>
    </xdr:from>
    <xdr:to>
      <xdr:col>20</xdr:col>
      <xdr:colOff>9525</xdr:colOff>
      <xdr:row>37</xdr:row>
      <xdr:rowOff>41656</xdr:rowOff>
    </xdr:to>
    <xdr:sp macro="" textlink="">
      <xdr:nvSpPr>
        <xdr:cNvPr id="553" name="円/楕円 552"/>
        <xdr:cNvSpPr/>
      </xdr:nvSpPr>
      <xdr:spPr>
        <a:xfrm>
          <a:off x="13652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58183</xdr:rowOff>
    </xdr:from>
    <xdr:ext cx="534377" cy="259045"/>
    <xdr:sp macro="" textlink="">
      <xdr:nvSpPr>
        <xdr:cNvPr id="554" name="テキスト ボックス 553"/>
        <xdr:cNvSpPr txBox="1"/>
      </xdr:nvSpPr>
      <xdr:spPr>
        <a:xfrm>
          <a:off x="13436111" y="60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59436</xdr:rowOff>
    </xdr:from>
    <xdr:to>
      <xdr:col>18</xdr:col>
      <xdr:colOff>492125</xdr:colOff>
      <xdr:row>36</xdr:row>
      <xdr:rowOff>161036</xdr:rowOff>
    </xdr:to>
    <xdr:sp macro="" textlink="">
      <xdr:nvSpPr>
        <xdr:cNvPr id="555" name="円/楕円 554"/>
        <xdr:cNvSpPr/>
      </xdr:nvSpPr>
      <xdr:spPr>
        <a:xfrm>
          <a:off x="12763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6113</xdr:rowOff>
    </xdr:from>
    <xdr:ext cx="534377" cy="259045"/>
    <xdr:sp macro="" textlink="">
      <xdr:nvSpPr>
        <xdr:cNvPr id="556" name="テキスト ボックス 555"/>
        <xdr:cNvSpPr txBox="1"/>
      </xdr:nvSpPr>
      <xdr:spPr>
        <a:xfrm>
          <a:off x="12547111" y="60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3" name="テキスト ボックス 57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7" name="直線コネクタ 576"/>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8"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9" name="直線コネクタ 578"/>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0"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1" name="直線コネクタ 580"/>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157931</xdr:rowOff>
    </xdr:from>
    <xdr:to>
      <xdr:col>23</xdr:col>
      <xdr:colOff>517525</xdr:colOff>
      <xdr:row>54</xdr:row>
      <xdr:rowOff>64891</xdr:rowOff>
    </xdr:to>
    <xdr:cxnSp macro="">
      <xdr:nvCxnSpPr>
        <xdr:cNvPr id="582" name="直線コネクタ 581"/>
        <xdr:cNvCxnSpPr/>
      </xdr:nvCxnSpPr>
      <xdr:spPr>
        <a:xfrm flipV="1">
          <a:off x="15481300" y="9244781"/>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64812</xdr:rowOff>
    </xdr:from>
    <xdr:ext cx="534377" cy="259045"/>
    <xdr:sp macro="" textlink="">
      <xdr:nvSpPr>
        <xdr:cNvPr id="583" name="教育費平均値テキスト"/>
        <xdr:cNvSpPr txBox="1"/>
      </xdr:nvSpPr>
      <xdr:spPr>
        <a:xfrm>
          <a:off x="16370300" y="9323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4" name="フローチャート : 判断 583"/>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64891</xdr:rowOff>
    </xdr:from>
    <xdr:to>
      <xdr:col>22</xdr:col>
      <xdr:colOff>365125</xdr:colOff>
      <xdr:row>55</xdr:row>
      <xdr:rowOff>63291</xdr:rowOff>
    </xdr:to>
    <xdr:cxnSp macro="">
      <xdr:nvCxnSpPr>
        <xdr:cNvPr id="585" name="直線コネクタ 584"/>
        <xdr:cNvCxnSpPr/>
      </xdr:nvCxnSpPr>
      <xdr:spPr>
        <a:xfrm flipV="1">
          <a:off x="14592300" y="9323191"/>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6" name="フローチャート : 判断 585"/>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7" name="テキスト ボックス 586"/>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62547</xdr:rowOff>
    </xdr:from>
    <xdr:to>
      <xdr:col>21</xdr:col>
      <xdr:colOff>161925</xdr:colOff>
      <xdr:row>55</xdr:row>
      <xdr:rowOff>63291</xdr:rowOff>
    </xdr:to>
    <xdr:cxnSp macro="">
      <xdr:nvCxnSpPr>
        <xdr:cNvPr id="588" name="直線コネクタ 587"/>
        <xdr:cNvCxnSpPr/>
      </xdr:nvCxnSpPr>
      <xdr:spPr>
        <a:xfrm>
          <a:off x="13703300" y="9149397"/>
          <a:ext cx="889000" cy="3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9" name="フローチャート : 判断 588"/>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90" name="テキスト ボックス 589"/>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62547</xdr:rowOff>
    </xdr:from>
    <xdr:to>
      <xdr:col>19</xdr:col>
      <xdr:colOff>644525</xdr:colOff>
      <xdr:row>54</xdr:row>
      <xdr:rowOff>79635</xdr:rowOff>
    </xdr:to>
    <xdr:cxnSp macro="">
      <xdr:nvCxnSpPr>
        <xdr:cNvPr id="591" name="直線コネクタ 590"/>
        <xdr:cNvCxnSpPr/>
      </xdr:nvCxnSpPr>
      <xdr:spPr>
        <a:xfrm flipV="1">
          <a:off x="12814300" y="9149397"/>
          <a:ext cx="889000" cy="18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2" name="フローチャート : 判断 591"/>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103560</xdr:rowOff>
    </xdr:from>
    <xdr:ext cx="534377" cy="259045"/>
    <xdr:sp macro="" textlink="">
      <xdr:nvSpPr>
        <xdr:cNvPr id="593" name="テキスト ボックス 592"/>
        <xdr:cNvSpPr txBox="1"/>
      </xdr:nvSpPr>
      <xdr:spPr>
        <a:xfrm>
          <a:off x="13436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4" name="フローチャート : 判断 593"/>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126706</xdr:rowOff>
    </xdr:from>
    <xdr:ext cx="534377" cy="259045"/>
    <xdr:sp macro="" textlink="">
      <xdr:nvSpPr>
        <xdr:cNvPr id="595" name="テキスト ボックス 594"/>
        <xdr:cNvSpPr txBox="1"/>
      </xdr:nvSpPr>
      <xdr:spPr>
        <a:xfrm>
          <a:off x="12547111" y="95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107131</xdr:rowOff>
    </xdr:from>
    <xdr:to>
      <xdr:col>23</xdr:col>
      <xdr:colOff>568325</xdr:colOff>
      <xdr:row>54</xdr:row>
      <xdr:rowOff>37281</xdr:rowOff>
    </xdr:to>
    <xdr:sp macro="" textlink="">
      <xdr:nvSpPr>
        <xdr:cNvPr id="601" name="円/楕円 600"/>
        <xdr:cNvSpPr/>
      </xdr:nvSpPr>
      <xdr:spPr>
        <a:xfrm>
          <a:off x="16268700" y="91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130008</xdr:rowOff>
    </xdr:from>
    <xdr:ext cx="534377" cy="259045"/>
    <xdr:sp macro="" textlink="">
      <xdr:nvSpPr>
        <xdr:cNvPr id="602" name="教育費該当値テキスト"/>
        <xdr:cNvSpPr txBox="1"/>
      </xdr:nvSpPr>
      <xdr:spPr>
        <a:xfrm>
          <a:off x="16370300" y="90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14091</xdr:rowOff>
    </xdr:from>
    <xdr:to>
      <xdr:col>22</xdr:col>
      <xdr:colOff>415925</xdr:colOff>
      <xdr:row>54</xdr:row>
      <xdr:rowOff>115691</xdr:rowOff>
    </xdr:to>
    <xdr:sp macro="" textlink="">
      <xdr:nvSpPr>
        <xdr:cNvPr id="603" name="円/楕円 602"/>
        <xdr:cNvSpPr/>
      </xdr:nvSpPr>
      <xdr:spPr>
        <a:xfrm>
          <a:off x="15430500" y="92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132218</xdr:rowOff>
    </xdr:from>
    <xdr:ext cx="534377" cy="259045"/>
    <xdr:sp macro="" textlink="">
      <xdr:nvSpPr>
        <xdr:cNvPr id="604" name="テキスト ボックス 603"/>
        <xdr:cNvSpPr txBox="1"/>
      </xdr:nvSpPr>
      <xdr:spPr>
        <a:xfrm>
          <a:off x="15214111" y="90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12491</xdr:rowOff>
    </xdr:from>
    <xdr:to>
      <xdr:col>21</xdr:col>
      <xdr:colOff>212725</xdr:colOff>
      <xdr:row>55</xdr:row>
      <xdr:rowOff>114091</xdr:rowOff>
    </xdr:to>
    <xdr:sp macro="" textlink="">
      <xdr:nvSpPr>
        <xdr:cNvPr id="605" name="円/楕円 604"/>
        <xdr:cNvSpPr/>
      </xdr:nvSpPr>
      <xdr:spPr>
        <a:xfrm>
          <a:off x="14541500" y="94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105218</xdr:rowOff>
    </xdr:from>
    <xdr:ext cx="534377" cy="259045"/>
    <xdr:sp macro="" textlink="">
      <xdr:nvSpPr>
        <xdr:cNvPr id="606" name="テキスト ボックス 605"/>
        <xdr:cNvSpPr txBox="1"/>
      </xdr:nvSpPr>
      <xdr:spPr>
        <a:xfrm>
          <a:off x="14325111" y="95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11747</xdr:rowOff>
    </xdr:from>
    <xdr:to>
      <xdr:col>20</xdr:col>
      <xdr:colOff>9525</xdr:colOff>
      <xdr:row>53</xdr:row>
      <xdr:rowOff>113347</xdr:rowOff>
    </xdr:to>
    <xdr:sp macro="" textlink="">
      <xdr:nvSpPr>
        <xdr:cNvPr id="607" name="円/楕円 606"/>
        <xdr:cNvSpPr/>
      </xdr:nvSpPr>
      <xdr:spPr>
        <a:xfrm>
          <a:off x="13652500" y="90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129874</xdr:rowOff>
    </xdr:from>
    <xdr:ext cx="534377" cy="259045"/>
    <xdr:sp macro="" textlink="">
      <xdr:nvSpPr>
        <xdr:cNvPr id="608" name="テキスト ボックス 607"/>
        <xdr:cNvSpPr txBox="1"/>
      </xdr:nvSpPr>
      <xdr:spPr>
        <a:xfrm>
          <a:off x="13436111" y="88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28835</xdr:rowOff>
    </xdr:from>
    <xdr:to>
      <xdr:col>18</xdr:col>
      <xdr:colOff>492125</xdr:colOff>
      <xdr:row>54</xdr:row>
      <xdr:rowOff>130435</xdr:rowOff>
    </xdr:to>
    <xdr:sp macro="" textlink="">
      <xdr:nvSpPr>
        <xdr:cNvPr id="609" name="円/楕円 608"/>
        <xdr:cNvSpPr/>
      </xdr:nvSpPr>
      <xdr:spPr>
        <a:xfrm>
          <a:off x="12763500" y="9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146962</xdr:rowOff>
    </xdr:from>
    <xdr:ext cx="534377" cy="259045"/>
    <xdr:sp macro="" textlink="">
      <xdr:nvSpPr>
        <xdr:cNvPr id="610" name="テキスト ボックス 609"/>
        <xdr:cNvSpPr txBox="1"/>
      </xdr:nvSpPr>
      <xdr:spPr>
        <a:xfrm>
          <a:off x="12547111" y="90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2" name="直線コネクタ 631"/>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5"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6" name="直線コネクタ 635"/>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123013</xdr:rowOff>
    </xdr:from>
    <xdr:to>
      <xdr:col>23</xdr:col>
      <xdr:colOff>517525</xdr:colOff>
      <xdr:row>78</xdr:row>
      <xdr:rowOff>127812</xdr:rowOff>
    </xdr:to>
    <xdr:cxnSp macro="">
      <xdr:nvCxnSpPr>
        <xdr:cNvPr id="637" name="直線コネクタ 636"/>
        <xdr:cNvCxnSpPr/>
      </xdr:nvCxnSpPr>
      <xdr:spPr>
        <a:xfrm>
          <a:off x="15481300" y="13496113"/>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8"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9" name="フローチャート : 判断 638"/>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123013</xdr:rowOff>
    </xdr:from>
    <xdr:to>
      <xdr:col>22</xdr:col>
      <xdr:colOff>365125</xdr:colOff>
      <xdr:row>78</xdr:row>
      <xdr:rowOff>133756</xdr:rowOff>
    </xdr:to>
    <xdr:cxnSp macro="">
      <xdr:nvCxnSpPr>
        <xdr:cNvPr id="640" name="直線コネクタ 639"/>
        <xdr:cNvCxnSpPr/>
      </xdr:nvCxnSpPr>
      <xdr:spPr>
        <a:xfrm flipV="1">
          <a:off x="14592300" y="13496113"/>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41" name="フローチャート : 判断 640"/>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2" name="テキスト ボックス 641"/>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133756</xdr:rowOff>
    </xdr:from>
    <xdr:to>
      <xdr:col>21</xdr:col>
      <xdr:colOff>161925</xdr:colOff>
      <xdr:row>78</xdr:row>
      <xdr:rowOff>138328</xdr:rowOff>
    </xdr:to>
    <xdr:cxnSp macro="">
      <xdr:nvCxnSpPr>
        <xdr:cNvPr id="643" name="直線コネクタ 642"/>
        <xdr:cNvCxnSpPr/>
      </xdr:nvCxnSpPr>
      <xdr:spPr>
        <a:xfrm flipV="1">
          <a:off x="13703300" y="13506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4" name="フローチャート : 判断 643"/>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5" name="テキスト ボックス 644"/>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119126</xdr:rowOff>
    </xdr:from>
    <xdr:to>
      <xdr:col>19</xdr:col>
      <xdr:colOff>644525</xdr:colOff>
      <xdr:row>78</xdr:row>
      <xdr:rowOff>138328</xdr:rowOff>
    </xdr:to>
    <xdr:cxnSp macro="">
      <xdr:nvCxnSpPr>
        <xdr:cNvPr id="646" name="直線コネクタ 645"/>
        <xdr:cNvCxnSpPr/>
      </xdr:nvCxnSpPr>
      <xdr:spPr>
        <a:xfrm>
          <a:off x="12814300" y="1349222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7" name="フローチャート : 判断 646"/>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8" name="テキスト ボックス 647"/>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9" name="フローチャート : 判断 648"/>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50" name="テキスト ボックス 649"/>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77012</xdr:rowOff>
    </xdr:from>
    <xdr:to>
      <xdr:col>23</xdr:col>
      <xdr:colOff>568325</xdr:colOff>
      <xdr:row>79</xdr:row>
      <xdr:rowOff>7162</xdr:rowOff>
    </xdr:to>
    <xdr:sp macro="" textlink="">
      <xdr:nvSpPr>
        <xdr:cNvPr id="656" name="円/楕円 655"/>
        <xdr:cNvSpPr/>
      </xdr:nvSpPr>
      <xdr:spPr>
        <a:xfrm>
          <a:off x="162687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163389</xdr:rowOff>
    </xdr:from>
    <xdr:ext cx="313932" cy="259045"/>
    <xdr:sp macro="" textlink="">
      <xdr:nvSpPr>
        <xdr:cNvPr id="657" name="災害復旧費該当値テキスト"/>
        <xdr:cNvSpPr txBox="1"/>
      </xdr:nvSpPr>
      <xdr:spPr>
        <a:xfrm>
          <a:off x="16370300" y="13365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72213</xdr:rowOff>
    </xdr:from>
    <xdr:to>
      <xdr:col>22</xdr:col>
      <xdr:colOff>415925</xdr:colOff>
      <xdr:row>79</xdr:row>
      <xdr:rowOff>2363</xdr:rowOff>
    </xdr:to>
    <xdr:sp macro="" textlink="">
      <xdr:nvSpPr>
        <xdr:cNvPr id="658" name="円/楕円 657"/>
        <xdr:cNvSpPr/>
      </xdr:nvSpPr>
      <xdr:spPr>
        <a:xfrm>
          <a:off x="154305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164940</xdr:rowOff>
    </xdr:from>
    <xdr:ext cx="313932" cy="259045"/>
    <xdr:sp macro="" textlink="">
      <xdr:nvSpPr>
        <xdr:cNvPr id="659" name="テキスト ボックス 658"/>
        <xdr:cNvSpPr txBox="1"/>
      </xdr:nvSpPr>
      <xdr:spPr>
        <a:xfrm>
          <a:off x="15324333" y="1353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82956</xdr:rowOff>
    </xdr:from>
    <xdr:to>
      <xdr:col>21</xdr:col>
      <xdr:colOff>212725</xdr:colOff>
      <xdr:row>79</xdr:row>
      <xdr:rowOff>13106</xdr:rowOff>
    </xdr:to>
    <xdr:sp macro="" textlink="">
      <xdr:nvSpPr>
        <xdr:cNvPr id="660" name="円/楕円 659"/>
        <xdr:cNvSpPr/>
      </xdr:nvSpPr>
      <xdr:spPr>
        <a:xfrm>
          <a:off x="14541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4233</xdr:rowOff>
    </xdr:from>
    <xdr:ext cx="313932" cy="259045"/>
    <xdr:sp macro="" textlink="">
      <xdr:nvSpPr>
        <xdr:cNvPr id="661" name="テキスト ボックス 660"/>
        <xdr:cNvSpPr txBox="1"/>
      </xdr:nvSpPr>
      <xdr:spPr>
        <a:xfrm>
          <a:off x="14435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87528</xdr:rowOff>
    </xdr:from>
    <xdr:to>
      <xdr:col>20</xdr:col>
      <xdr:colOff>9525</xdr:colOff>
      <xdr:row>79</xdr:row>
      <xdr:rowOff>17678</xdr:rowOff>
    </xdr:to>
    <xdr:sp macro="" textlink="">
      <xdr:nvSpPr>
        <xdr:cNvPr id="662" name="円/楕円 661"/>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8805</xdr:rowOff>
    </xdr:from>
    <xdr:ext cx="249299" cy="259045"/>
    <xdr:sp macro="" textlink="">
      <xdr:nvSpPr>
        <xdr:cNvPr id="663" name="テキスト ボックス 662"/>
        <xdr:cNvSpPr txBox="1"/>
      </xdr:nvSpPr>
      <xdr:spPr>
        <a:xfrm>
          <a:off x="13578649" y="1355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68326</xdr:rowOff>
    </xdr:from>
    <xdr:to>
      <xdr:col>18</xdr:col>
      <xdr:colOff>492125</xdr:colOff>
      <xdr:row>78</xdr:row>
      <xdr:rowOff>169926</xdr:rowOff>
    </xdr:to>
    <xdr:sp macro="" textlink="">
      <xdr:nvSpPr>
        <xdr:cNvPr id="664" name="円/楕円 663"/>
        <xdr:cNvSpPr/>
      </xdr:nvSpPr>
      <xdr:spPr>
        <a:xfrm>
          <a:off x="12763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161053</xdr:rowOff>
    </xdr:from>
    <xdr:ext cx="313932" cy="259045"/>
    <xdr:sp macro="" textlink="">
      <xdr:nvSpPr>
        <xdr:cNvPr id="665" name="テキスト ボックス 664"/>
        <xdr:cNvSpPr txBox="1"/>
      </xdr:nvSpPr>
      <xdr:spPr>
        <a:xfrm>
          <a:off x="12657333" y="13534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0" name="直線コネクタ 689"/>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1"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2" name="直線コネクタ 691"/>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3"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4" name="直線コネクタ 693"/>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150710</xdr:rowOff>
    </xdr:from>
    <xdr:to>
      <xdr:col>23</xdr:col>
      <xdr:colOff>517525</xdr:colOff>
      <xdr:row>93</xdr:row>
      <xdr:rowOff>151758</xdr:rowOff>
    </xdr:to>
    <xdr:cxnSp macro="">
      <xdr:nvCxnSpPr>
        <xdr:cNvPr id="695" name="直線コネクタ 694"/>
        <xdr:cNvCxnSpPr/>
      </xdr:nvCxnSpPr>
      <xdr:spPr>
        <a:xfrm flipV="1">
          <a:off x="15481300" y="1609556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6"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7" name="フローチャート : 判断 696"/>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120021</xdr:rowOff>
    </xdr:from>
    <xdr:to>
      <xdr:col>22</xdr:col>
      <xdr:colOff>365125</xdr:colOff>
      <xdr:row>93</xdr:row>
      <xdr:rowOff>151758</xdr:rowOff>
    </xdr:to>
    <xdr:cxnSp macro="">
      <xdr:nvCxnSpPr>
        <xdr:cNvPr id="698" name="直線コネクタ 697"/>
        <xdr:cNvCxnSpPr/>
      </xdr:nvCxnSpPr>
      <xdr:spPr>
        <a:xfrm>
          <a:off x="14592300" y="16064871"/>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9" name="フローチャート : 判断 698"/>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700" name="テキスト ボックス 699"/>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120021</xdr:rowOff>
    </xdr:from>
    <xdr:to>
      <xdr:col>21</xdr:col>
      <xdr:colOff>161925</xdr:colOff>
      <xdr:row>93</xdr:row>
      <xdr:rowOff>142672</xdr:rowOff>
    </xdr:to>
    <xdr:cxnSp macro="">
      <xdr:nvCxnSpPr>
        <xdr:cNvPr id="701" name="直線コネクタ 700"/>
        <xdr:cNvCxnSpPr/>
      </xdr:nvCxnSpPr>
      <xdr:spPr>
        <a:xfrm flipV="1">
          <a:off x="13703300" y="16064871"/>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2" name="フローチャート : 判断 701"/>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3" name="テキスト ボックス 702"/>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142672</xdr:rowOff>
    </xdr:from>
    <xdr:to>
      <xdr:col>19</xdr:col>
      <xdr:colOff>644525</xdr:colOff>
      <xdr:row>93</xdr:row>
      <xdr:rowOff>154063</xdr:rowOff>
    </xdr:to>
    <xdr:cxnSp macro="">
      <xdr:nvCxnSpPr>
        <xdr:cNvPr id="704" name="直線コネクタ 703"/>
        <xdr:cNvCxnSpPr/>
      </xdr:nvCxnSpPr>
      <xdr:spPr>
        <a:xfrm flipV="1">
          <a:off x="12814300" y="1608752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5" name="フローチャート : 判断 704"/>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6" name="テキスト ボックス 705"/>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7" name="フローチャート : 判断 706"/>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8" name="テキスト ボックス 707"/>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99910</xdr:rowOff>
    </xdr:from>
    <xdr:to>
      <xdr:col>23</xdr:col>
      <xdr:colOff>568325</xdr:colOff>
      <xdr:row>94</xdr:row>
      <xdr:rowOff>30060</xdr:rowOff>
    </xdr:to>
    <xdr:sp macro="" textlink="">
      <xdr:nvSpPr>
        <xdr:cNvPr id="714" name="円/楕円 713"/>
        <xdr:cNvSpPr/>
      </xdr:nvSpPr>
      <xdr:spPr>
        <a:xfrm>
          <a:off x="16268700" y="160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122787</xdr:rowOff>
    </xdr:from>
    <xdr:ext cx="534377" cy="259045"/>
    <xdr:sp macro="" textlink="">
      <xdr:nvSpPr>
        <xdr:cNvPr id="715" name="公債費該当値テキスト"/>
        <xdr:cNvSpPr txBox="1"/>
      </xdr:nvSpPr>
      <xdr:spPr>
        <a:xfrm>
          <a:off x="16370300"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100958</xdr:rowOff>
    </xdr:from>
    <xdr:to>
      <xdr:col>22</xdr:col>
      <xdr:colOff>415925</xdr:colOff>
      <xdr:row>94</xdr:row>
      <xdr:rowOff>31108</xdr:rowOff>
    </xdr:to>
    <xdr:sp macro="" textlink="">
      <xdr:nvSpPr>
        <xdr:cNvPr id="716" name="円/楕円 715"/>
        <xdr:cNvSpPr/>
      </xdr:nvSpPr>
      <xdr:spPr>
        <a:xfrm>
          <a:off x="15430500" y="160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47635</xdr:rowOff>
    </xdr:from>
    <xdr:ext cx="534377" cy="259045"/>
    <xdr:sp macro="" textlink="">
      <xdr:nvSpPr>
        <xdr:cNvPr id="717" name="テキスト ボックス 716"/>
        <xdr:cNvSpPr txBox="1"/>
      </xdr:nvSpPr>
      <xdr:spPr>
        <a:xfrm>
          <a:off x="15214111" y="158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69221</xdr:rowOff>
    </xdr:from>
    <xdr:to>
      <xdr:col>21</xdr:col>
      <xdr:colOff>212725</xdr:colOff>
      <xdr:row>93</xdr:row>
      <xdr:rowOff>170821</xdr:rowOff>
    </xdr:to>
    <xdr:sp macro="" textlink="">
      <xdr:nvSpPr>
        <xdr:cNvPr id="718" name="円/楕円 717"/>
        <xdr:cNvSpPr/>
      </xdr:nvSpPr>
      <xdr:spPr>
        <a:xfrm>
          <a:off x="14541500" y="160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15898</xdr:rowOff>
    </xdr:from>
    <xdr:ext cx="534377" cy="259045"/>
    <xdr:sp macro="" textlink="">
      <xdr:nvSpPr>
        <xdr:cNvPr id="719" name="テキスト ボックス 718"/>
        <xdr:cNvSpPr txBox="1"/>
      </xdr:nvSpPr>
      <xdr:spPr>
        <a:xfrm>
          <a:off x="14325111" y="157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91872</xdr:rowOff>
    </xdr:from>
    <xdr:to>
      <xdr:col>20</xdr:col>
      <xdr:colOff>9525</xdr:colOff>
      <xdr:row>94</xdr:row>
      <xdr:rowOff>22022</xdr:rowOff>
    </xdr:to>
    <xdr:sp macro="" textlink="">
      <xdr:nvSpPr>
        <xdr:cNvPr id="720" name="円/楕円 719"/>
        <xdr:cNvSpPr/>
      </xdr:nvSpPr>
      <xdr:spPr>
        <a:xfrm>
          <a:off x="13652500" y="160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38549</xdr:rowOff>
    </xdr:from>
    <xdr:ext cx="534377" cy="259045"/>
    <xdr:sp macro="" textlink="">
      <xdr:nvSpPr>
        <xdr:cNvPr id="721" name="テキスト ボックス 720"/>
        <xdr:cNvSpPr txBox="1"/>
      </xdr:nvSpPr>
      <xdr:spPr>
        <a:xfrm>
          <a:off x="13436111" y="158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103263</xdr:rowOff>
    </xdr:from>
    <xdr:to>
      <xdr:col>18</xdr:col>
      <xdr:colOff>492125</xdr:colOff>
      <xdr:row>94</xdr:row>
      <xdr:rowOff>33413</xdr:rowOff>
    </xdr:to>
    <xdr:sp macro="" textlink="">
      <xdr:nvSpPr>
        <xdr:cNvPr id="722" name="円/楕円 721"/>
        <xdr:cNvSpPr/>
      </xdr:nvSpPr>
      <xdr:spPr>
        <a:xfrm>
          <a:off x="12763500" y="160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49940</xdr:rowOff>
    </xdr:from>
    <xdr:ext cx="534377" cy="259045"/>
    <xdr:sp macro="" textlink="">
      <xdr:nvSpPr>
        <xdr:cNvPr id="723" name="テキスト ボックス 722"/>
        <xdr:cNvSpPr txBox="1"/>
      </xdr:nvSpPr>
      <xdr:spPr>
        <a:xfrm>
          <a:off x="12547111" y="158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7" name="直線コネクタ 746"/>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50"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51" name="直線コネクタ 750"/>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13894</xdr:rowOff>
    </xdr:from>
    <xdr:to>
      <xdr:col>32</xdr:col>
      <xdr:colOff>187325</xdr:colOff>
      <xdr:row>39</xdr:row>
      <xdr:rowOff>15113</xdr:rowOff>
    </xdr:to>
    <xdr:cxnSp macro="">
      <xdr:nvCxnSpPr>
        <xdr:cNvPr id="752" name="直線コネクタ 751"/>
        <xdr:cNvCxnSpPr/>
      </xdr:nvCxnSpPr>
      <xdr:spPr>
        <a:xfrm>
          <a:off x="21323300" y="670044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3"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4" name="フローチャート : 判断 753"/>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13894</xdr:rowOff>
    </xdr:from>
    <xdr:to>
      <xdr:col>31</xdr:col>
      <xdr:colOff>34925</xdr:colOff>
      <xdr:row>39</xdr:row>
      <xdr:rowOff>14808</xdr:rowOff>
    </xdr:to>
    <xdr:cxnSp macro="">
      <xdr:nvCxnSpPr>
        <xdr:cNvPr id="755" name="直線コネクタ 754"/>
        <xdr:cNvCxnSpPr/>
      </xdr:nvCxnSpPr>
      <xdr:spPr>
        <a:xfrm flipV="1">
          <a:off x="20434300" y="670044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6" name="フローチャート : 判断 755"/>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7" name="テキスト ボックス 756"/>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12903</xdr:rowOff>
    </xdr:from>
    <xdr:to>
      <xdr:col>29</xdr:col>
      <xdr:colOff>517525</xdr:colOff>
      <xdr:row>39</xdr:row>
      <xdr:rowOff>14808</xdr:rowOff>
    </xdr:to>
    <xdr:cxnSp macro="">
      <xdr:nvCxnSpPr>
        <xdr:cNvPr id="758" name="直線コネクタ 757"/>
        <xdr:cNvCxnSpPr/>
      </xdr:nvCxnSpPr>
      <xdr:spPr>
        <a:xfrm>
          <a:off x="19545300" y="66994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9" name="フローチャート : 判断 75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60" name="テキスト ボックス 759"/>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158369</xdr:rowOff>
    </xdr:from>
    <xdr:to>
      <xdr:col>28</xdr:col>
      <xdr:colOff>314325</xdr:colOff>
      <xdr:row>39</xdr:row>
      <xdr:rowOff>12903</xdr:rowOff>
    </xdr:to>
    <xdr:cxnSp macro="">
      <xdr:nvCxnSpPr>
        <xdr:cNvPr id="761" name="直線コネクタ 760"/>
        <xdr:cNvCxnSpPr/>
      </xdr:nvCxnSpPr>
      <xdr:spPr>
        <a:xfrm>
          <a:off x="18656300" y="667346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2" name="フローチャート : 判断 761"/>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3" name="テキスト ボックス 762"/>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4" name="フローチャート : 判断 763"/>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5" name="テキスト ボックス 764"/>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135763</xdr:rowOff>
    </xdr:from>
    <xdr:to>
      <xdr:col>32</xdr:col>
      <xdr:colOff>238125</xdr:colOff>
      <xdr:row>39</xdr:row>
      <xdr:rowOff>65913</xdr:rowOff>
    </xdr:to>
    <xdr:sp macro="" textlink="">
      <xdr:nvSpPr>
        <xdr:cNvPr id="771" name="円/楕円 770"/>
        <xdr:cNvSpPr/>
      </xdr:nvSpPr>
      <xdr:spPr>
        <a:xfrm>
          <a:off x="22110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50690</xdr:rowOff>
    </xdr:from>
    <xdr:ext cx="378565" cy="259045"/>
    <xdr:sp macro="" textlink="">
      <xdr:nvSpPr>
        <xdr:cNvPr id="772" name="諸支出金該当値テキスト"/>
        <xdr:cNvSpPr txBox="1"/>
      </xdr:nvSpPr>
      <xdr:spPr>
        <a:xfrm>
          <a:off x="22212300" y="656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134544</xdr:rowOff>
    </xdr:from>
    <xdr:to>
      <xdr:col>31</xdr:col>
      <xdr:colOff>85725</xdr:colOff>
      <xdr:row>39</xdr:row>
      <xdr:rowOff>64694</xdr:rowOff>
    </xdr:to>
    <xdr:sp macro="" textlink="">
      <xdr:nvSpPr>
        <xdr:cNvPr id="773" name="円/楕円 772"/>
        <xdr:cNvSpPr/>
      </xdr:nvSpPr>
      <xdr:spPr>
        <a:xfrm>
          <a:off x="21272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55821</xdr:rowOff>
    </xdr:from>
    <xdr:ext cx="378565" cy="259045"/>
    <xdr:sp macro="" textlink="">
      <xdr:nvSpPr>
        <xdr:cNvPr id="774" name="テキスト ボックス 773"/>
        <xdr:cNvSpPr txBox="1"/>
      </xdr:nvSpPr>
      <xdr:spPr>
        <a:xfrm>
          <a:off x="21134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135458</xdr:rowOff>
    </xdr:from>
    <xdr:to>
      <xdr:col>29</xdr:col>
      <xdr:colOff>568325</xdr:colOff>
      <xdr:row>39</xdr:row>
      <xdr:rowOff>65608</xdr:rowOff>
    </xdr:to>
    <xdr:sp macro="" textlink="">
      <xdr:nvSpPr>
        <xdr:cNvPr id="775" name="円/楕円 774"/>
        <xdr:cNvSpPr/>
      </xdr:nvSpPr>
      <xdr:spPr>
        <a:xfrm>
          <a:off x="20383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56735</xdr:rowOff>
    </xdr:from>
    <xdr:ext cx="378565" cy="259045"/>
    <xdr:sp macro="" textlink="">
      <xdr:nvSpPr>
        <xdr:cNvPr id="776" name="テキスト ボックス 775"/>
        <xdr:cNvSpPr txBox="1"/>
      </xdr:nvSpPr>
      <xdr:spPr>
        <a:xfrm>
          <a:off x="20245017" y="674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133553</xdr:rowOff>
    </xdr:from>
    <xdr:to>
      <xdr:col>28</xdr:col>
      <xdr:colOff>365125</xdr:colOff>
      <xdr:row>39</xdr:row>
      <xdr:rowOff>63703</xdr:rowOff>
    </xdr:to>
    <xdr:sp macro="" textlink="">
      <xdr:nvSpPr>
        <xdr:cNvPr id="777" name="円/楕円 776"/>
        <xdr:cNvSpPr/>
      </xdr:nvSpPr>
      <xdr:spPr>
        <a:xfrm>
          <a:off x="194945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54830</xdr:rowOff>
    </xdr:from>
    <xdr:ext cx="378565" cy="259045"/>
    <xdr:sp macro="" textlink="">
      <xdr:nvSpPr>
        <xdr:cNvPr id="778" name="テキスト ボックス 777"/>
        <xdr:cNvSpPr txBox="1"/>
      </xdr:nvSpPr>
      <xdr:spPr>
        <a:xfrm>
          <a:off x="19356017" y="674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107569</xdr:rowOff>
    </xdr:from>
    <xdr:to>
      <xdr:col>27</xdr:col>
      <xdr:colOff>161925</xdr:colOff>
      <xdr:row>39</xdr:row>
      <xdr:rowOff>37719</xdr:rowOff>
    </xdr:to>
    <xdr:sp macro="" textlink="">
      <xdr:nvSpPr>
        <xdr:cNvPr id="779" name="円/楕円 778"/>
        <xdr:cNvSpPr/>
      </xdr:nvSpPr>
      <xdr:spPr>
        <a:xfrm>
          <a:off x="18605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28846</xdr:rowOff>
    </xdr:from>
    <xdr:ext cx="378565" cy="259045"/>
    <xdr:sp macro="" textlink="">
      <xdr:nvSpPr>
        <xdr:cNvPr id="780" name="テキスト ボックス 779"/>
        <xdr:cNvSpPr txBox="1"/>
      </xdr:nvSpPr>
      <xdr:spPr>
        <a:xfrm>
          <a:off x="18467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2" name="テキスト ボックス 79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8" name="直線コネクタ 797"/>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9"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801"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2" name="直線コネクタ 801"/>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3" name="直線コネクタ 802"/>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4"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5" name="フローチャート : 判断 804"/>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6" name="直線コネクタ 805"/>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7" name="フローチャート : 判断 806"/>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8" name="テキスト ボックス 807"/>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9" name="直線コネクタ 808"/>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10" name="フローチャート : 判断 809"/>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11" name="テキスト ボックス 810"/>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2" name="直線コネクタ 811"/>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3" name="フローチャート : 判断 81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4" name="テキスト ボックス 813"/>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5" name="フローチャート : 判断 814"/>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6" name="テキスト ボックス 815"/>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2" name="円/楕円 821"/>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3"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4" name="円/楕円 823"/>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5" name="テキスト ボックス 824"/>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6" name="円/楕円 825"/>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7" name="テキスト ボックス 826"/>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8" name="円/楕円 827"/>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9" name="テキスト ボックス 828"/>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30" name="円/楕円 829"/>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31" name="テキスト ボックス 830"/>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560,899</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31,409</a:t>
          </a:r>
          <a:r>
            <a:rPr kumimoji="1" lang="ja-JP" altLang="ja-JP" sz="1300">
              <a:solidFill>
                <a:schemeClr val="dk1"/>
              </a:solidFill>
              <a:effectLst/>
              <a:latin typeface="+mn-lt"/>
              <a:ea typeface="+mn-ea"/>
              <a:cs typeface="+mn-cs"/>
            </a:rPr>
            <a:t>円の増となっています。主な構成項目</a:t>
          </a:r>
          <a:r>
            <a:rPr kumimoji="1" lang="ja-JP" altLang="en-US" sz="1300">
              <a:solidFill>
                <a:schemeClr val="dk1"/>
              </a:solidFill>
              <a:effectLst/>
              <a:latin typeface="+mn-lt"/>
              <a:ea typeface="+mn-ea"/>
              <a:cs typeface="+mn-cs"/>
            </a:rPr>
            <a:t>のうち、民生</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198,390</a:t>
          </a:r>
          <a:r>
            <a:rPr kumimoji="1" lang="ja-JP" altLang="ja-JP" sz="1300">
              <a:solidFill>
                <a:schemeClr val="dk1"/>
              </a:solidFill>
              <a:effectLst/>
              <a:latin typeface="+mn-lt"/>
              <a:ea typeface="+mn-ea"/>
              <a:cs typeface="+mn-cs"/>
            </a:rPr>
            <a:t>円で、平成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年度以降増加傾向にあり、平成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4,263</a:t>
          </a:r>
          <a:r>
            <a:rPr kumimoji="1" lang="ja-JP" altLang="ja-JP" sz="1300">
              <a:solidFill>
                <a:schemeClr val="dk1"/>
              </a:solidFill>
              <a:effectLst/>
              <a:latin typeface="+mn-lt"/>
              <a:ea typeface="+mn-ea"/>
              <a:cs typeface="+mn-cs"/>
            </a:rPr>
            <a:t>円増加しています。</a:t>
          </a:r>
          <a:r>
            <a:rPr kumimoji="1" lang="ja-JP" altLang="en-US" sz="1300">
              <a:solidFill>
                <a:schemeClr val="dk1"/>
              </a:solidFill>
              <a:effectLst/>
              <a:latin typeface="+mn-lt"/>
              <a:ea typeface="+mn-ea"/>
              <a:cs typeface="+mn-cs"/>
            </a:rPr>
            <a:t>民生</a:t>
          </a:r>
          <a:r>
            <a:rPr kumimoji="1" lang="ja-JP" altLang="ja-JP" sz="1300">
              <a:solidFill>
                <a:schemeClr val="dk1"/>
              </a:solidFill>
              <a:effectLst/>
              <a:latin typeface="+mn-lt"/>
              <a:ea typeface="+mn-ea"/>
              <a:cs typeface="+mn-cs"/>
            </a:rPr>
            <a:t>費の約</a:t>
          </a:r>
          <a:r>
            <a:rPr kumimoji="1" lang="en-US" altLang="ja-JP" sz="1300">
              <a:solidFill>
                <a:schemeClr val="dk1"/>
              </a:solidFill>
              <a:effectLst/>
              <a:latin typeface="+mn-lt"/>
              <a:ea typeface="+mn-ea"/>
              <a:cs typeface="+mn-cs"/>
            </a:rPr>
            <a:t>23.7</a:t>
          </a:r>
          <a:r>
            <a:rPr kumimoji="1" lang="ja-JP" altLang="ja-JP" sz="1300">
              <a:solidFill>
                <a:schemeClr val="dk1"/>
              </a:solidFill>
              <a:effectLst/>
              <a:latin typeface="+mn-lt"/>
              <a:ea typeface="+mn-ea"/>
              <a:cs typeface="+mn-cs"/>
            </a:rPr>
            <a:t>％を占めている生活保護費は平成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47,089</a:t>
          </a:r>
          <a:r>
            <a:rPr kumimoji="1" lang="ja-JP" altLang="ja-JP" sz="1300">
              <a:solidFill>
                <a:schemeClr val="dk1"/>
              </a:solidFill>
              <a:effectLst/>
              <a:latin typeface="+mn-lt"/>
              <a:ea typeface="+mn-ea"/>
              <a:cs typeface="+mn-cs"/>
            </a:rPr>
            <a:t>円となっている一方、保育所の運営に係る経費</a:t>
          </a:r>
          <a:r>
            <a:rPr kumimoji="1" lang="ja-JP" altLang="en-US" sz="1300">
              <a:solidFill>
                <a:schemeClr val="dk1"/>
              </a:solidFill>
              <a:effectLst/>
              <a:latin typeface="+mn-lt"/>
              <a:ea typeface="+mn-ea"/>
              <a:cs typeface="+mn-cs"/>
            </a:rPr>
            <a:t>である施設型給付</a:t>
          </a:r>
          <a:r>
            <a:rPr kumimoji="1" lang="ja-JP" altLang="ja-JP" sz="1300">
              <a:solidFill>
                <a:schemeClr val="dk1"/>
              </a:solidFill>
              <a:effectLst/>
              <a:latin typeface="+mn-lt"/>
              <a:ea typeface="+mn-ea"/>
              <a:cs typeface="+mn-cs"/>
            </a:rPr>
            <a:t>については</a:t>
          </a:r>
          <a:r>
            <a:rPr kumimoji="1" lang="en-US" altLang="ja-JP" sz="1300">
              <a:solidFill>
                <a:schemeClr val="dk1"/>
              </a:solidFill>
              <a:effectLst/>
              <a:latin typeface="+mn-lt"/>
              <a:ea typeface="+mn-ea"/>
              <a:cs typeface="+mn-cs"/>
            </a:rPr>
            <a:t>1,618</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16,250</a:t>
          </a:r>
          <a:r>
            <a:rPr kumimoji="1" lang="ja-JP" altLang="ja-JP" sz="1300">
              <a:solidFill>
                <a:schemeClr val="dk1"/>
              </a:solidFill>
              <a:effectLst/>
              <a:latin typeface="+mn-lt"/>
              <a:ea typeface="+mn-ea"/>
              <a:cs typeface="+mn-cs"/>
            </a:rPr>
            <a:t>円となっています。</a:t>
          </a:r>
          <a:r>
            <a:rPr kumimoji="1" lang="ja-JP" altLang="en-US" sz="1300">
              <a:solidFill>
                <a:schemeClr val="dk1"/>
              </a:solidFill>
              <a:effectLst/>
              <a:latin typeface="+mn-lt"/>
              <a:ea typeface="+mn-ea"/>
              <a:cs typeface="+mn-cs"/>
            </a:rPr>
            <a:t>また、土木費</a:t>
          </a:r>
          <a:r>
            <a:rPr kumimoji="1" lang="ja-JP" altLang="ja-JP" sz="1300">
              <a:solidFill>
                <a:schemeClr val="dk1"/>
              </a:solidFill>
              <a:effectLst/>
              <a:latin typeface="+mn-lt"/>
              <a:ea typeface="+mn-ea"/>
              <a:cs typeface="+mn-cs"/>
            </a:rPr>
            <a:t>は、埋立地造成特別会計への新規歳出（</a:t>
          </a:r>
          <a:r>
            <a:rPr kumimoji="1" lang="en-US" altLang="ja-JP" sz="1300">
              <a:solidFill>
                <a:schemeClr val="dk1"/>
              </a:solidFill>
              <a:effectLst/>
              <a:latin typeface="+mn-lt"/>
              <a:ea typeface="+mn-ea"/>
              <a:cs typeface="+mn-cs"/>
            </a:rPr>
            <a:t>41,551</a:t>
          </a:r>
          <a:r>
            <a:rPr kumimoji="1" lang="ja-JP" altLang="ja-JP" sz="1300">
              <a:solidFill>
                <a:schemeClr val="dk1"/>
              </a:solidFill>
              <a:effectLst/>
              <a:latin typeface="+mn-lt"/>
              <a:ea typeface="+mn-ea"/>
              <a:cs typeface="+mn-cs"/>
            </a:rPr>
            <a:t>円）などにより、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35,828</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114,711</a:t>
          </a:r>
          <a:r>
            <a:rPr kumimoji="1" lang="ja-JP" altLang="ja-JP" sz="1300">
              <a:solidFill>
                <a:schemeClr val="dk1"/>
              </a:solidFill>
              <a:effectLst/>
              <a:latin typeface="+mn-lt"/>
              <a:ea typeface="+mn-ea"/>
              <a:cs typeface="+mn-cs"/>
            </a:rPr>
            <a:t>円と大幅な増加となっています。</a:t>
          </a:r>
          <a:r>
            <a:rPr kumimoji="1" lang="ja-JP" altLang="en-US" sz="1300">
              <a:solidFill>
                <a:schemeClr val="dk1"/>
              </a:solidFill>
              <a:effectLst/>
              <a:latin typeface="+mn-lt"/>
              <a:ea typeface="+mn-ea"/>
              <a:cs typeface="+mn-cs"/>
            </a:rPr>
            <a:t>教育費は、小学校等の新設・建て替えなどの建設事業費の増などにより、平成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1,372</a:t>
          </a:r>
          <a:r>
            <a:rPr kumimoji="1" lang="ja-JP" altLang="en-US"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42,681</a:t>
          </a:r>
          <a:r>
            <a:rPr kumimoji="1" lang="ja-JP" altLang="en-US" sz="1300">
              <a:solidFill>
                <a:schemeClr val="dk1"/>
              </a:solidFill>
              <a:effectLst/>
              <a:latin typeface="+mn-lt"/>
              <a:ea typeface="+mn-ea"/>
              <a:cs typeface="+mn-cs"/>
            </a:rPr>
            <a:t>円となっています。商工費</a:t>
          </a:r>
          <a:r>
            <a:rPr kumimoji="1" lang="ja-JP" altLang="ja-JP" sz="1300">
              <a:solidFill>
                <a:schemeClr val="dk1"/>
              </a:solidFill>
              <a:effectLst/>
              <a:latin typeface="+mn-lt"/>
              <a:ea typeface="+mn-ea"/>
              <a:cs typeface="+mn-cs"/>
            </a:rPr>
            <a:t>は、中小企業融資の減（</a:t>
          </a:r>
          <a:r>
            <a:rPr kumimoji="1" lang="en-US" altLang="ja-JP" sz="1300">
              <a:solidFill>
                <a:schemeClr val="dk1"/>
              </a:solidFill>
              <a:effectLst/>
              <a:latin typeface="+mn-lt"/>
              <a:ea typeface="+mn-ea"/>
              <a:cs typeface="+mn-cs"/>
            </a:rPr>
            <a:t>9,281</a:t>
          </a:r>
          <a:r>
            <a:rPr kumimoji="1" lang="ja-JP" altLang="ja-JP" sz="1300">
              <a:solidFill>
                <a:schemeClr val="dk1"/>
              </a:solidFill>
              <a:effectLst/>
              <a:latin typeface="+mn-lt"/>
              <a:ea typeface="+mn-ea"/>
              <a:cs typeface="+mn-cs"/>
            </a:rPr>
            <a:t>円）などにより、平成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7,713</a:t>
          </a:r>
          <a:r>
            <a:rPr kumimoji="1" lang="ja-JP" altLang="ja-JP"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50,934</a:t>
          </a:r>
          <a:r>
            <a:rPr kumimoji="1" lang="ja-JP" altLang="ja-JP" sz="1300">
              <a:solidFill>
                <a:schemeClr val="dk1"/>
              </a:solidFill>
              <a:effectLst/>
              <a:latin typeface="+mn-lt"/>
              <a:ea typeface="+mn-ea"/>
              <a:cs typeface="+mn-cs"/>
            </a:rPr>
            <a:t>円となっています。</a:t>
          </a:r>
          <a:r>
            <a:rPr kumimoji="1" lang="ja-JP" altLang="en-US" sz="1300">
              <a:solidFill>
                <a:schemeClr val="dk1"/>
              </a:solidFill>
              <a:effectLst/>
              <a:latin typeface="+mn-lt"/>
              <a:ea typeface="+mn-ea"/>
              <a:cs typeface="+mn-cs"/>
            </a:rPr>
            <a:t>消防費は、通信指令システムの整備の終了による減（</a:t>
          </a:r>
          <a:r>
            <a:rPr kumimoji="1" lang="en-US" altLang="ja-JP" sz="1300">
              <a:solidFill>
                <a:schemeClr val="dk1"/>
              </a:solidFill>
              <a:effectLst/>
              <a:latin typeface="+mn-lt"/>
              <a:ea typeface="+mn-ea"/>
              <a:cs typeface="+mn-cs"/>
            </a:rPr>
            <a:t>2,946</a:t>
          </a:r>
          <a:r>
            <a:rPr kumimoji="1" lang="ja-JP" altLang="en-US" sz="1300">
              <a:solidFill>
                <a:schemeClr val="dk1"/>
              </a:solidFill>
              <a:effectLst/>
              <a:latin typeface="+mn-lt"/>
              <a:ea typeface="+mn-ea"/>
              <a:cs typeface="+mn-cs"/>
            </a:rPr>
            <a:t>円）などにより、平成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3,061</a:t>
          </a:r>
          <a:r>
            <a:rPr kumimoji="1" lang="ja-JP" altLang="en-US"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11,912</a:t>
          </a:r>
          <a:r>
            <a:rPr kumimoji="1" lang="ja-JP" altLang="en-US" sz="1300">
              <a:solidFill>
                <a:schemeClr val="dk1"/>
              </a:solidFill>
              <a:effectLst/>
              <a:latin typeface="+mn-lt"/>
              <a:ea typeface="+mn-ea"/>
              <a:cs typeface="+mn-cs"/>
            </a:rPr>
            <a:t>円となっています。労働費は、就労・雇用に関する支援事業費などの減により、平成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621</a:t>
          </a:r>
          <a:r>
            <a:rPr kumimoji="1" lang="ja-JP" altLang="en-US"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1,071</a:t>
          </a:r>
          <a:r>
            <a:rPr kumimoji="1" lang="ja-JP" altLang="en-US" sz="1300">
              <a:solidFill>
                <a:schemeClr val="dk1"/>
              </a:solidFill>
              <a:effectLst/>
              <a:latin typeface="+mn-lt"/>
              <a:ea typeface="+mn-ea"/>
              <a:cs typeface="+mn-cs"/>
            </a:rPr>
            <a:t>円となっています。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年度は、景気の悪化などにより法人市民税等の市税収入が減少したことなどにより、財政調整基金を取り崩した結果、実質単年度収支が赤字となりました。</a:t>
          </a:r>
          <a:endParaRPr lang="ja-JP" altLang="ja-JP">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年度は、歳入面では地方消費税交付金等の県税交付金が増加、歳出面での不用などにより、平成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年続けて財政調整基金の取り崩しを行わず、当該基金の残高が増加しました。</a:t>
          </a:r>
          <a:endParaRPr lang="ja-JP" altLang="ja-JP">
            <a:effectLst/>
          </a:endParaRPr>
        </a:p>
        <a:p>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収支額は、財政調整基金を１，８３８百万円積立てたことなどにより前年度に比べて４５１百万円減の１，８７３百万円となりましたが、「実質単年度収支」については、前年度に比べて５１９百万円増加し、１，３８７百万円の黒字となりました。このため、標準財政規模比は実質収支額のみ減少してい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年度決算における本市の全会計ベースの実質収支（公営企業に係る特別会計は資金不足・剰余額）は約</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億円で、平成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年度より全ての会計で黒字となっています。　</a:t>
          </a:r>
          <a:endParaRPr lang="ja-JP" altLang="ja-JP" sz="1400">
            <a:effectLst/>
          </a:endParaRPr>
        </a:p>
        <a:p>
          <a:r>
            <a:rPr kumimoji="1" lang="ja-JP" altLang="ja-JP" sz="1100">
              <a:solidFill>
                <a:schemeClr val="dk1"/>
              </a:solidFill>
              <a:effectLst/>
              <a:latin typeface="+mn-lt"/>
              <a:ea typeface="+mn-ea"/>
              <a:cs typeface="+mn-cs"/>
            </a:rPr>
            <a:t>　今後も引き続き全ての会計で黒字となるよう、持続可能で安定的な財政の確立・維持に努めます。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549613215</v>
      </c>
      <c r="BO4" s="379"/>
      <c r="BP4" s="379"/>
      <c r="BQ4" s="379"/>
      <c r="BR4" s="379"/>
      <c r="BS4" s="379"/>
      <c r="BT4" s="379"/>
      <c r="BU4" s="380"/>
      <c r="BV4" s="378">
        <v>523522202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0.8</v>
      </c>
      <c r="CU4" s="385"/>
      <c r="CV4" s="385"/>
      <c r="CW4" s="385"/>
      <c r="CX4" s="385"/>
      <c r="CY4" s="385"/>
      <c r="CZ4" s="385"/>
      <c r="DA4" s="386"/>
      <c r="DB4" s="384">
        <v>0.9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544973643</v>
      </c>
      <c r="BO5" s="416"/>
      <c r="BP5" s="416"/>
      <c r="BQ5" s="416"/>
      <c r="BR5" s="416"/>
      <c r="BS5" s="416"/>
      <c r="BT5" s="416"/>
      <c r="BU5" s="417"/>
      <c r="BV5" s="415">
        <v>517271710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95.7</v>
      </c>
      <c r="CU5" s="413"/>
      <c r="CV5" s="413"/>
      <c r="CW5" s="413"/>
      <c r="CX5" s="413"/>
      <c r="CY5" s="413"/>
      <c r="CZ5" s="413"/>
      <c r="DA5" s="414"/>
      <c r="DB5" s="412">
        <v>96.9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4639572</v>
      </c>
      <c r="BO6" s="416"/>
      <c r="BP6" s="416"/>
      <c r="BQ6" s="416"/>
      <c r="BR6" s="416"/>
      <c r="BS6" s="416"/>
      <c r="BT6" s="416"/>
      <c r="BU6" s="417"/>
      <c r="BV6" s="415">
        <v>6250492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108.6</v>
      </c>
      <c r="CU6" s="453"/>
      <c r="CV6" s="453"/>
      <c r="CW6" s="453"/>
      <c r="CX6" s="453"/>
      <c r="CY6" s="453"/>
      <c r="CZ6" s="453"/>
      <c r="DA6" s="454"/>
      <c r="DB6" s="452">
        <v>111.5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2766558</v>
      </c>
      <c r="BO7" s="416"/>
      <c r="BP7" s="416"/>
      <c r="BQ7" s="416"/>
      <c r="BR7" s="416"/>
      <c r="BS7" s="416"/>
      <c r="BT7" s="416"/>
      <c r="BU7" s="417"/>
      <c r="BV7" s="415">
        <v>3926159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248705187</v>
      </c>
      <c r="CU7" s="416"/>
      <c r="CV7" s="416"/>
      <c r="CW7" s="416"/>
      <c r="CX7" s="416"/>
      <c r="CY7" s="416"/>
      <c r="CZ7" s="416"/>
      <c r="DA7" s="417"/>
      <c r="DB7" s="415">
        <v>249476682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1873014</v>
      </c>
      <c r="BO8" s="416"/>
      <c r="BP8" s="416"/>
      <c r="BQ8" s="416"/>
      <c r="BR8" s="416"/>
      <c r="BS8" s="416"/>
      <c r="BT8" s="416"/>
      <c r="BU8" s="417"/>
      <c r="BV8" s="415">
        <v>2324333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961286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-451319</v>
      </c>
      <c r="BO9" s="416"/>
      <c r="BP9" s="416"/>
      <c r="BQ9" s="416"/>
      <c r="BR9" s="416"/>
      <c r="BS9" s="416"/>
      <c r="BT9" s="416"/>
      <c r="BU9" s="417"/>
      <c r="BV9" s="415">
        <v>144769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21.1</v>
      </c>
      <c r="CU9" s="413"/>
      <c r="CV9" s="413"/>
      <c r="CW9" s="413"/>
      <c r="CX9" s="413"/>
      <c r="CY9" s="413"/>
      <c r="CZ9" s="413"/>
      <c r="DA9" s="414"/>
      <c r="DB9" s="412">
        <v>21.2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976846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1837902</v>
      </c>
      <c r="BO10" s="416"/>
      <c r="BP10" s="416"/>
      <c r="BQ10" s="416"/>
      <c r="BR10" s="416"/>
      <c r="BS10" s="416"/>
      <c r="BT10" s="416"/>
      <c r="BU10" s="417"/>
      <c r="BV10" s="415">
        <v>723000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971608</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959965</v>
      </c>
      <c r="S13" s="497"/>
      <c r="T13" s="497"/>
      <c r="U13" s="497"/>
      <c r="V13" s="498"/>
      <c r="W13" s="431" t="s">
        <v>119</v>
      </c>
      <c r="X13" s="432"/>
      <c r="Y13" s="432"/>
      <c r="Z13" s="432"/>
      <c r="AA13" s="432"/>
      <c r="AB13" s="422"/>
      <c r="AC13" s="466">
        <v>3252</v>
      </c>
      <c r="AD13" s="467"/>
      <c r="AE13" s="467"/>
      <c r="AF13" s="467"/>
      <c r="AG13" s="506"/>
      <c r="AH13" s="466">
        <v>3820</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1386583</v>
      </c>
      <c r="BO13" s="416"/>
      <c r="BP13" s="416"/>
      <c r="BQ13" s="416"/>
      <c r="BR13" s="416"/>
      <c r="BS13" s="416"/>
      <c r="BT13" s="416"/>
      <c r="BU13" s="417"/>
      <c r="BV13" s="415">
        <v>867769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11.8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976925</v>
      </c>
      <c r="S14" s="497"/>
      <c r="T14" s="497"/>
      <c r="U14" s="497"/>
      <c r="V14" s="498"/>
      <c r="W14" s="405"/>
      <c r="X14" s="406"/>
      <c r="Y14" s="406"/>
      <c r="Z14" s="406"/>
      <c r="AA14" s="406"/>
      <c r="AB14" s="395"/>
      <c r="AC14" s="499">
        <v>0.8</v>
      </c>
      <c r="AD14" s="500"/>
      <c r="AE14" s="500"/>
      <c r="AF14" s="500"/>
      <c r="AG14" s="501"/>
      <c r="AH14" s="499">
        <v>0.9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188.3</v>
      </c>
      <c r="CU14" s="511"/>
      <c r="CV14" s="511"/>
      <c r="CW14" s="511"/>
      <c r="CX14" s="511"/>
      <c r="CY14" s="511"/>
      <c r="CZ14" s="511"/>
      <c r="DA14" s="512"/>
      <c r="DB14" s="510">
        <v>174.3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965582</v>
      </c>
      <c r="S15" s="497"/>
      <c r="T15" s="497"/>
      <c r="U15" s="497"/>
      <c r="V15" s="498"/>
      <c r="W15" s="431" t="s">
        <v>126</v>
      </c>
      <c r="X15" s="432"/>
      <c r="Y15" s="432"/>
      <c r="Z15" s="432"/>
      <c r="AA15" s="432"/>
      <c r="AB15" s="422"/>
      <c r="AC15" s="466">
        <v>100310</v>
      </c>
      <c r="AD15" s="467"/>
      <c r="AE15" s="467"/>
      <c r="AF15" s="467"/>
      <c r="AG15" s="506"/>
      <c r="AH15" s="466">
        <v>108633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132338104</v>
      </c>
      <c r="BO15" s="379"/>
      <c r="BP15" s="379"/>
      <c r="BQ15" s="379"/>
      <c r="BR15" s="379"/>
      <c r="BS15" s="379"/>
      <c r="BT15" s="379"/>
      <c r="BU15" s="380"/>
      <c r="BV15" s="378">
        <v>127977204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24.9</v>
      </c>
      <c r="AD16" s="500"/>
      <c r="AE16" s="500"/>
      <c r="AF16" s="500"/>
      <c r="AG16" s="501"/>
      <c r="AH16" s="499">
        <v>24.9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180481745</v>
      </c>
      <c r="BO16" s="416"/>
      <c r="BP16" s="416"/>
      <c r="BQ16" s="416"/>
      <c r="BR16" s="416"/>
      <c r="BS16" s="416"/>
      <c r="BT16" s="416"/>
      <c r="BU16" s="417"/>
      <c r="BV16" s="415">
        <v>178053059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299301</v>
      </c>
      <c r="AD17" s="467"/>
      <c r="AE17" s="467"/>
      <c r="AF17" s="467"/>
      <c r="AG17" s="506"/>
      <c r="AH17" s="466">
        <v>315363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170194821</v>
      </c>
      <c r="BO17" s="416"/>
      <c r="BP17" s="416"/>
      <c r="BQ17" s="416"/>
      <c r="BR17" s="416"/>
      <c r="BS17" s="416"/>
      <c r="BT17" s="416"/>
      <c r="BU17" s="417"/>
      <c r="BV17" s="415">
        <v>166097530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491.95</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72.2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244836341</v>
      </c>
      <c r="BO18" s="416"/>
      <c r="BP18" s="416"/>
      <c r="BQ18" s="416"/>
      <c r="BR18" s="416"/>
      <c r="BS18" s="416"/>
      <c r="BT18" s="416"/>
      <c r="BU18" s="417"/>
      <c r="BV18" s="415">
        <v>245585441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1954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289390771</v>
      </c>
      <c r="BO19" s="416"/>
      <c r="BP19" s="416"/>
      <c r="BQ19" s="416"/>
      <c r="BR19" s="416"/>
      <c r="BS19" s="416"/>
      <c r="BT19" s="416"/>
      <c r="BU19" s="417"/>
      <c r="BV19" s="415">
        <v>287916270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426325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970004009</v>
      </c>
      <c r="BO23" s="416"/>
      <c r="BP23" s="416"/>
      <c r="BQ23" s="416"/>
      <c r="BR23" s="416"/>
      <c r="BS23" s="416"/>
      <c r="BT23" s="416"/>
      <c r="BU23" s="417"/>
      <c r="BV23" s="415">
        <v>921431946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12300</v>
      </c>
      <c r="R24" s="467"/>
      <c r="S24" s="467"/>
      <c r="T24" s="467"/>
      <c r="U24" s="467"/>
      <c r="V24" s="506"/>
      <c r="W24" s="561"/>
      <c r="X24" s="549"/>
      <c r="Y24" s="550"/>
      <c r="Z24" s="465" t="s">
        <v>150</v>
      </c>
      <c r="AA24" s="445"/>
      <c r="AB24" s="445"/>
      <c r="AC24" s="445"/>
      <c r="AD24" s="445"/>
      <c r="AE24" s="445"/>
      <c r="AF24" s="445"/>
      <c r="AG24" s="446"/>
      <c r="AH24" s="466">
        <v>6105</v>
      </c>
      <c r="AI24" s="467"/>
      <c r="AJ24" s="467"/>
      <c r="AK24" s="467"/>
      <c r="AL24" s="506"/>
      <c r="AM24" s="466">
        <v>21471285</v>
      </c>
      <c r="AN24" s="467"/>
      <c r="AO24" s="467"/>
      <c r="AP24" s="467"/>
      <c r="AQ24" s="467"/>
      <c r="AR24" s="506"/>
      <c r="AS24" s="466">
        <v>3517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119797921</v>
      </c>
      <c r="BO24" s="416"/>
      <c r="BP24" s="416"/>
      <c r="BQ24" s="416"/>
      <c r="BR24" s="416"/>
      <c r="BS24" s="416"/>
      <c r="BT24" s="416"/>
      <c r="BU24" s="417"/>
      <c r="BV24" s="415">
        <v>130790156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3</v>
      </c>
      <c r="M25" s="467"/>
      <c r="N25" s="467"/>
      <c r="O25" s="467"/>
      <c r="P25" s="506"/>
      <c r="Q25" s="466">
        <v>9800</v>
      </c>
      <c r="R25" s="467"/>
      <c r="S25" s="467"/>
      <c r="T25" s="467"/>
      <c r="U25" s="467"/>
      <c r="V25" s="506"/>
      <c r="W25" s="561"/>
      <c r="X25" s="549"/>
      <c r="Y25" s="550"/>
      <c r="Z25" s="465" t="s">
        <v>153</v>
      </c>
      <c r="AA25" s="445"/>
      <c r="AB25" s="445"/>
      <c r="AC25" s="445"/>
      <c r="AD25" s="445"/>
      <c r="AE25" s="445"/>
      <c r="AF25" s="445"/>
      <c r="AG25" s="446"/>
      <c r="AH25" s="466">
        <v>976</v>
      </c>
      <c r="AI25" s="467"/>
      <c r="AJ25" s="467"/>
      <c r="AK25" s="467"/>
      <c r="AL25" s="506"/>
      <c r="AM25" s="466">
        <v>3134912</v>
      </c>
      <c r="AN25" s="467"/>
      <c r="AO25" s="467"/>
      <c r="AP25" s="467"/>
      <c r="AQ25" s="467"/>
      <c r="AR25" s="506"/>
      <c r="AS25" s="466">
        <v>3212</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55377007</v>
      </c>
      <c r="BO25" s="379"/>
      <c r="BP25" s="379"/>
      <c r="BQ25" s="379"/>
      <c r="BR25" s="379"/>
      <c r="BS25" s="379"/>
      <c r="BT25" s="379"/>
      <c r="BU25" s="380"/>
      <c r="BV25" s="378">
        <v>52173223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8300</v>
      </c>
      <c r="R26" s="467"/>
      <c r="S26" s="467"/>
      <c r="T26" s="467"/>
      <c r="U26" s="467"/>
      <c r="V26" s="506"/>
      <c r="W26" s="561"/>
      <c r="X26" s="549"/>
      <c r="Y26" s="550"/>
      <c r="Z26" s="465" t="s">
        <v>156</v>
      </c>
      <c r="AA26" s="571"/>
      <c r="AB26" s="571"/>
      <c r="AC26" s="571"/>
      <c r="AD26" s="571"/>
      <c r="AE26" s="571"/>
      <c r="AF26" s="571"/>
      <c r="AG26" s="572"/>
      <c r="AH26" s="466">
        <v>415</v>
      </c>
      <c r="AI26" s="467"/>
      <c r="AJ26" s="467"/>
      <c r="AK26" s="467"/>
      <c r="AL26" s="506"/>
      <c r="AM26" s="466">
        <v>1496075</v>
      </c>
      <c r="AN26" s="467"/>
      <c r="AO26" s="467"/>
      <c r="AP26" s="467"/>
      <c r="AQ26" s="467"/>
      <c r="AR26" s="506"/>
      <c r="AS26" s="466">
        <v>3605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4775096</v>
      </c>
      <c r="BO26" s="416"/>
      <c r="BP26" s="416"/>
      <c r="BQ26" s="416"/>
      <c r="BR26" s="416"/>
      <c r="BS26" s="416"/>
      <c r="BT26" s="416"/>
      <c r="BU26" s="417"/>
      <c r="BV26" s="415">
        <v>4579004</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10900</v>
      </c>
      <c r="R27" s="467"/>
      <c r="S27" s="467"/>
      <c r="T27" s="467"/>
      <c r="U27" s="467"/>
      <c r="V27" s="506"/>
      <c r="W27" s="561"/>
      <c r="X27" s="549"/>
      <c r="Y27" s="550"/>
      <c r="Z27" s="465" t="s">
        <v>159</v>
      </c>
      <c r="AA27" s="445"/>
      <c r="AB27" s="445"/>
      <c r="AC27" s="445"/>
      <c r="AD27" s="445"/>
      <c r="AE27" s="445"/>
      <c r="AF27" s="445"/>
      <c r="AG27" s="446"/>
      <c r="AH27" s="466">
        <v>151</v>
      </c>
      <c r="AI27" s="467"/>
      <c r="AJ27" s="467"/>
      <c r="AK27" s="467"/>
      <c r="AL27" s="506"/>
      <c r="AM27" s="466">
        <v>587854</v>
      </c>
      <c r="AN27" s="467"/>
      <c r="AO27" s="467"/>
      <c r="AP27" s="467"/>
      <c r="AQ27" s="467"/>
      <c r="AR27" s="506"/>
      <c r="AS27" s="466">
        <v>3893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13333000</v>
      </c>
      <c r="BO27" s="585"/>
      <c r="BP27" s="585"/>
      <c r="BQ27" s="585"/>
      <c r="BR27" s="585"/>
      <c r="BS27" s="585"/>
      <c r="BT27" s="585"/>
      <c r="BU27" s="586"/>
      <c r="BV27" s="584">
        <v>13333000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9800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11965876</v>
      </c>
      <c r="BO28" s="379"/>
      <c r="BP28" s="379"/>
      <c r="BQ28" s="379"/>
      <c r="BR28" s="379"/>
      <c r="BS28" s="379"/>
      <c r="BT28" s="379"/>
      <c r="BU28" s="380"/>
      <c r="BV28" s="378">
        <v>10127974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59</v>
      </c>
      <c r="M29" s="467"/>
      <c r="N29" s="467"/>
      <c r="O29" s="467"/>
      <c r="P29" s="506"/>
      <c r="Q29" s="466">
        <v>8800</v>
      </c>
      <c r="R29" s="467"/>
      <c r="S29" s="467"/>
      <c r="T29" s="467"/>
      <c r="U29" s="467"/>
      <c r="V29" s="506"/>
      <c r="W29" s="562"/>
      <c r="X29" s="563"/>
      <c r="Y29" s="564"/>
      <c r="Z29" s="465" t="s">
        <v>166</v>
      </c>
      <c r="AA29" s="445"/>
      <c r="AB29" s="445"/>
      <c r="AC29" s="445"/>
      <c r="AD29" s="445"/>
      <c r="AE29" s="445"/>
      <c r="AF29" s="445"/>
      <c r="AG29" s="446"/>
      <c r="AH29" s="466">
        <v>6256</v>
      </c>
      <c r="AI29" s="467"/>
      <c r="AJ29" s="467"/>
      <c r="AK29" s="467"/>
      <c r="AL29" s="506"/>
      <c r="AM29" s="466">
        <v>22059139</v>
      </c>
      <c r="AN29" s="467"/>
      <c r="AO29" s="467"/>
      <c r="AP29" s="467"/>
      <c r="AQ29" s="467"/>
      <c r="AR29" s="506"/>
      <c r="AS29" s="466">
        <v>3526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11903642</v>
      </c>
      <c r="BO29" s="416"/>
      <c r="BP29" s="416"/>
      <c r="BQ29" s="416"/>
      <c r="BR29" s="416"/>
      <c r="BS29" s="416"/>
      <c r="BT29" s="416"/>
      <c r="BU29" s="417"/>
      <c r="BV29" s="415">
        <v>12095090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103.2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18049259</v>
      </c>
      <c r="BO30" s="585"/>
      <c r="BP30" s="585"/>
      <c r="BQ30" s="585"/>
      <c r="BR30" s="585"/>
      <c r="BS30" s="585"/>
      <c r="BT30" s="585"/>
      <c r="BU30" s="586"/>
      <c r="BV30" s="584">
        <v>16733032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9</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14</v>
      </c>
      <c r="AN34" s="596"/>
      <c r="AO34" s="597" t="str">
        <f>IF('各会計、関係団体の財政状況及び健全化判断比率'!B33="","",'各会計、関係団体の財政状況及び健全化判断比率'!B33)</f>
        <v>上水道事業会計</v>
      </c>
      <c r="AP34" s="597"/>
      <c r="AQ34" s="597"/>
      <c r="AR34" s="597"/>
      <c r="AS34" s="597"/>
      <c r="AT34" s="597"/>
      <c r="AU34" s="597"/>
      <c r="AV34" s="597"/>
      <c r="AW34" s="597"/>
      <c r="AX34" s="597"/>
      <c r="AY34" s="597"/>
      <c r="AZ34" s="597"/>
      <c r="BA34" s="597"/>
      <c r="BB34" s="597"/>
      <c r="BC34" s="597"/>
      <c r="BD34" s="165"/>
      <c r="BE34" s="596">
        <f>IF(BG34="","",MAX(C34:D43,U34:V43,AM34:AN43)+1)</f>
        <v>19</v>
      </c>
      <c r="BF34" s="596"/>
      <c r="BG34" s="597" t="str">
        <f>IF('各会計、関係団体の財政状況及び健全化判断比率'!B38="","",'各会計、関係団体の財政状況及び健全化判断比率'!B38)</f>
        <v>食肉センター特別会計</v>
      </c>
      <c r="BH34" s="597"/>
      <c r="BI34" s="597"/>
      <c r="BJ34" s="597"/>
      <c r="BK34" s="597"/>
      <c r="BL34" s="597"/>
      <c r="BM34" s="597"/>
      <c r="BN34" s="597"/>
      <c r="BO34" s="597"/>
      <c r="BP34" s="597"/>
      <c r="BQ34" s="597"/>
      <c r="BR34" s="597"/>
      <c r="BS34" s="597"/>
      <c r="BT34" s="597"/>
      <c r="BU34" s="597"/>
      <c r="BV34" s="165"/>
      <c r="BW34" s="596">
        <f>IF(BY34="","",MAX(C34:D43,U34:V43,AM34:AN43,BE34:BF43)+1)</f>
        <v>29</v>
      </c>
      <c r="BX34" s="596"/>
      <c r="BY34" s="597" t="str">
        <f>IF('各会計、関係団体の財政状況及び健全化判断比率'!B68="","",'各会計、関係団体の財政状況及び健全化判断比率'!B68)</f>
        <v>福岡県自治振興組合</v>
      </c>
      <c r="BZ34" s="597"/>
      <c r="CA34" s="597"/>
      <c r="CB34" s="597"/>
      <c r="CC34" s="597"/>
      <c r="CD34" s="597"/>
      <c r="CE34" s="597"/>
      <c r="CF34" s="597"/>
      <c r="CG34" s="597"/>
      <c r="CH34" s="597"/>
      <c r="CI34" s="597"/>
      <c r="CJ34" s="597"/>
      <c r="CK34" s="597"/>
      <c r="CL34" s="597"/>
      <c r="CM34" s="597"/>
      <c r="CN34" s="165"/>
      <c r="CO34" s="596">
        <f>IF(CQ34="","",MAX(C34:D43,U34:V43,AM34:AN43,BE34:BF43,BW34:BX43)+1)</f>
        <v>32</v>
      </c>
      <c r="CP34" s="596"/>
      <c r="CQ34" s="597" t="str">
        <f>IF('各会計、関係団体の財政状況及び健全化判断比率'!BS7="","",'各会計、関係団体の財政状況及び健全化判断比率'!BS7)</f>
        <v>北九州市道路公社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土地区画整理特別会計</v>
      </c>
      <c r="F35" s="597"/>
      <c r="G35" s="597"/>
      <c r="H35" s="597"/>
      <c r="I35" s="597"/>
      <c r="J35" s="597"/>
      <c r="K35" s="597"/>
      <c r="L35" s="597"/>
      <c r="M35" s="597"/>
      <c r="N35" s="597"/>
      <c r="O35" s="597"/>
      <c r="P35" s="597"/>
      <c r="Q35" s="597"/>
      <c r="R35" s="597"/>
      <c r="S35" s="597"/>
      <c r="T35" s="165"/>
      <c r="U35" s="596">
        <f>IF(W35="","",U34+1)</f>
        <v>10</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15</v>
      </c>
      <c r="AN35" s="596"/>
      <c r="AO35" s="597" t="str">
        <f>IF('各会計、関係団体の財政状況及び健全化判断比率'!B34="","",'各会計、関係団体の財政状況及び健全化判断比率'!B34)</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20</v>
      </c>
      <c r="BF35" s="596"/>
      <c r="BG35" s="597" t="str">
        <f>IF('各会計、関係団体の財政状況及び健全化判断比率'!B39="","",'各会計、関係団体の財政状況及び健全化判断比率'!B39)</f>
        <v>卸売市場特別会計</v>
      </c>
      <c r="BH35" s="597"/>
      <c r="BI35" s="597"/>
      <c r="BJ35" s="597"/>
      <c r="BK35" s="597"/>
      <c r="BL35" s="597"/>
      <c r="BM35" s="597"/>
      <c r="BN35" s="597"/>
      <c r="BO35" s="597"/>
      <c r="BP35" s="597"/>
      <c r="BQ35" s="597"/>
      <c r="BR35" s="597"/>
      <c r="BS35" s="597"/>
      <c r="BT35" s="597"/>
      <c r="BU35" s="597"/>
      <c r="BV35" s="165"/>
      <c r="BW35" s="596">
        <f t="shared" ref="BW35:BW43" si="2">IF(BY35="","",BW34+1)</f>
        <v>30</v>
      </c>
      <c r="BX35" s="596"/>
      <c r="BY35" s="597" t="str">
        <f>IF('各会計、関係団体の財政状況及び健全化判断比率'!B69="","",'各会計、関係団体の財政状況及び健全化判断比率'!B69)</f>
        <v>直方市・北九州市岡森用水組合</v>
      </c>
      <c r="BZ35" s="597"/>
      <c r="CA35" s="597"/>
      <c r="CB35" s="597"/>
      <c r="CC35" s="597"/>
      <c r="CD35" s="597"/>
      <c r="CE35" s="597"/>
      <c r="CF35" s="597"/>
      <c r="CG35" s="597"/>
      <c r="CH35" s="597"/>
      <c r="CI35" s="597"/>
      <c r="CJ35" s="597"/>
      <c r="CK35" s="597"/>
      <c r="CL35" s="597"/>
      <c r="CM35" s="597"/>
      <c r="CN35" s="165"/>
      <c r="CO35" s="596">
        <f t="shared" ref="CO35:CO43" si="3">IF(CQ35="","",CO34+1)</f>
        <v>33</v>
      </c>
      <c r="CP35" s="596"/>
      <c r="CQ35" s="597" t="str">
        <f>IF('各会計、関係団体の財政状況及び健全化判断比率'!BS8="","",'各会計、関係団体の財政状況及び健全化判断比率'!BS8)</f>
        <v>北九州市住宅供給公社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土地区画整理事業清算特別会計</v>
      </c>
      <c r="F36" s="597"/>
      <c r="G36" s="597"/>
      <c r="H36" s="597"/>
      <c r="I36" s="597"/>
      <c r="J36" s="597"/>
      <c r="K36" s="597"/>
      <c r="L36" s="597"/>
      <c r="M36" s="597"/>
      <c r="N36" s="597"/>
      <c r="O36" s="597"/>
      <c r="P36" s="597"/>
      <c r="Q36" s="597"/>
      <c r="R36" s="597"/>
      <c r="S36" s="597"/>
      <c r="T36" s="165"/>
      <c r="U36" s="596">
        <f t="shared" ref="U36:U43" si="4">IF(W36="","",U35+1)</f>
        <v>11</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16</v>
      </c>
      <c r="AN36" s="596"/>
      <c r="AO36" s="597" t="str">
        <f>IF('各会計、関係団体の財政状況及び健全化判断比率'!B35="","",'各会計、関係団体の財政状況及び健全化判断比率'!B35)</f>
        <v>交通事業会計</v>
      </c>
      <c r="AP36" s="597"/>
      <c r="AQ36" s="597"/>
      <c r="AR36" s="597"/>
      <c r="AS36" s="597"/>
      <c r="AT36" s="597"/>
      <c r="AU36" s="597"/>
      <c r="AV36" s="597"/>
      <c r="AW36" s="597"/>
      <c r="AX36" s="597"/>
      <c r="AY36" s="597"/>
      <c r="AZ36" s="597"/>
      <c r="BA36" s="597"/>
      <c r="BB36" s="597"/>
      <c r="BC36" s="597"/>
      <c r="BD36" s="165"/>
      <c r="BE36" s="596">
        <f t="shared" si="1"/>
        <v>21</v>
      </c>
      <c r="BF36" s="596"/>
      <c r="BG36" s="597" t="str">
        <f>IF('各会計、関係団体の財政状況及び健全化判断比率'!B40="","",'各会計、関係団体の財政状況及び健全化判断比率'!B40)</f>
        <v>渡船特別会計</v>
      </c>
      <c r="BH36" s="597"/>
      <c r="BI36" s="597"/>
      <c r="BJ36" s="597"/>
      <c r="BK36" s="597"/>
      <c r="BL36" s="597"/>
      <c r="BM36" s="597"/>
      <c r="BN36" s="597"/>
      <c r="BO36" s="597"/>
      <c r="BP36" s="597"/>
      <c r="BQ36" s="597"/>
      <c r="BR36" s="597"/>
      <c r="BS36" s="597"/>
      <c r="BT36" s="597"/>
      <c r="BU36" s="597"/>
      <c r="BV36" s="165"/>
      <c r="BW36" s="596">
        <f t="shared" si="2"/>
        <v>31</v>
      </c>
      <c r="BX36" s="596"/>
      <c r="BY36" s="597" t="str">
        <f>IF('各会計、関係団体の財政状況及び健全化判断比率'!B70="","",'各会計、関係団体の財政状況及び健全化判断比率'!B70)</f>
        <v>福岡県後期高齢者医療広域連合</v>
      </c>
      <c r="BZ36" s="597"/>
      <c r="CA36" s="597"/>
      <c r="CB36" s="597"/>
      <c r="CC36" s="597"/>
      <c r="CD36" s="597"/>
      <c r="CE36" s="597"/>
      <c r="CF36" s="597"/>
      <c r="CG36" s="597"/>
      <c r="CH36" s="597"/>
      <c r="CI36" s="597"/>
      <c r="CJ36" s="597"/>
      <c r="CK36" s="597"/>
      <c r="CL36" s="597"/>
      <c r="CM36" s="597"/>
      <c r="CN36" s="165"/>
      <c r="CO36" s="596">
        <f t="shared" si="3"/>
        <v>34</v>
      </c>
      <c r="CP36" s="596"/>
      <c r="CQ36" s="597" t="str">
        <f>IF('各会計、関係団体の財政状況及び健全化判断比率'!BS9="","",'各会計、関係団体の財政状況及び健全化判断比率'!BS9)</f>
        <v>福岡北九州高速道路公社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公債償還特別会計</v>
      </c>
      <c r="F37" s="597"/>
      <c r="G37" s="597"/>
      <c r="H37" s="597"/>
      <c r="I37" s="597"/>
      <c r="J37" s="597"/>
      <c r="K37" s="597"/>
      <c r="L37" s="597"/>
      <c r="M37" s="597"/>
      <c r="N37" s="597"/>
      <c r="O37" s="597"/>
      <c r="P37" s="597"/>
      <c r="Q37" s="597"/>
      <c r="R37" s="597"/>
      <c r="S37" s="597"/>
      <c r="T37" s="165"/>
      <c r="U37" s="596">
        <f t="shared" si="4"/>
        <v>12</v>
      </c>
      <c r="V37" s="596"/>
      <c r="W37" s="597" t="str">
        <f>IF('各会計、関係団体の財政状況及び健全化判断比率'!B31="","",'各会計、関係団体の財政状況及び健全化判断比率'!B31)</f>
        <v>駐車場特別会計</v>
      </c>
      <c r="X37" s="597"/>
      <c r="Y37" s="597"/>
      <c r="Z37" s="597"/>
      <c r="AA37" s="597"/>
      <c r="AB37" s="597"/>
      <c r="AC37" s="597"/>
      <c r="AD37" s="597"/>
      <c r="AE37" s="597"/>
      <c r="AF37" s="597"/>
      <c r="AG37" s="597"/>
      <c r="AH37" s="597"/>
      <c r="AI37" s="597"/>
      <c r="AJ37" s="597"/>
      <c r="AK37" s="597"/>
      <c r="AL37" s="165"/>
      <c r="AM37" s="596">
        <f t="shared" si="0"/>
        <v>17</v>
      </c>
      <c r="AN37" s="596"/>
      <c r="AO37" s="597" t="str">
        <f>IF('各会計、関係団体の財政状況及び健全化判断比率'!B36="","",'各会計、関係団体の財政状況及び健全化判断比率'!B36)</f>
        <v>病院事業会計</v>
      </c>
      <c r="AP37" s="597"/>
      <c r="AQ37" s="597"/>
      <c r="AR37" s="597"/>
      <c r="AS37" s="597"/>
      <c r="AT37" s="597"/>
      <c r="AU37" s="597"/>
      <c r="AV37" s="597"/>
      <c r="AW37" s="597"/>
      <c r="AX37" s="597"/>
      <c r="AY37" s="597"/>
      <c r="AZ37" s="597"/>
      <c r="BA37" s="597"/>
      <c r="BB37" s="597"/>
      <c r="BC37" s="597"/>
      <c r="BD37" s="165"/>
      <c r="BE37" s="596">
        <f t="shared" si="1"/>
        <v>22</v>
      </c>
      <c r="BF37" s="596"/>
      <c r="BG37" s="597" t="str">
        <f>IF('各会計、関係団体の財政状況及び健全化判断比率'!B41="","",'各会計、関係団体の財政状況及び健全化判断比率'!B41)</f>
        <v>廃棄物発電特別会計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35</v>
      </c>
      <c r="CP37" s="596"/>
      <c r="CQ37" s="597" t="str">
        <f>IF('各会計、関係団体の財政状況及び健全化判断比率'!BS10="","",'各会計、関係団体の財政状況及び健全化判断比率'!BS10)</f>
        <v>公立大学法人　北九州市立大学</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住宅新築資金等貸付特別会計</v>
      </c>
      <c r="F38" s="597"/>
      <c r="G38" s="597"/>
      <c r="H38" s="597"/>
      <c r="I38" s="597"/>
      <c r="J38" s="597"/>
      <c r="K38" s="597"/>
      <c r="L38" s="597"/>
      <c r="M38" s="597"/>
      <c r="N38" s="597"/>
      <c r="O38" s="597"/>
      <c r="P38" s="597"/>
      <c r="Q38" s="597"/>
      <c r="R38" s="597"/>
      <c r="S38" s="597"/>
      <c r="T38" s="165"/>
      <c r="U38" s="596">
        <f t="shared" si="4"/>
        <v>13</v>
      </c>
      <c r="V38" s="596"/>
      <c r="W38" s="597" t="str">
        <f>IF('各会計、関係団体の財政状況及び健全化判断比率'!B32="","",'各会計、関係団体の財政状況及び健全化判断比率'!B32)</f>
        <v>競輪、競艇特別会計</v>
      </c>
      <c r="X38" s="597"/>
      <c r="Y38" s="597"/>
      <c r="Z38" s="597"/>
      <c r="AA38" s="597"/>
      <c r="AB38" s="597"/>
      <c r="AC38" s="597"/>
      <c r="AD38" s="597"/>
      <c r="AE38" s="597"/>
      <c r="AF38" s="597"/>
      <c r="AG38" s="597"/>
      <c r="AH38" s="597"/>
      <c r="AI38" s="597"/>
      <c r="AJ38" s="597"/>
      <c r="AK38" s="597"/>
      <c r="AL38" s="165"/>
      <c r="AM38" s="596">
        <f t="shared" si="0"/>
        <v>18</v>
      </c>
      <c r="AN38" s="596"/>
      <c r="AO38" s="597" t="str">
        <f>IF('各会計、関係団体の財政状況及び健全化判断比率'!B37="","",'各会計、関係団体の財政状況及び健全化判断比率'!B37)</f>
        <v>下水道事業会計</v>
      </c>
      <c r="AP38" s="597"/>
      <c r="AQ38" s="597"/>
      <c r="AR38" s="597"/>
      <c r="AS38" s="597"/>
      <c r="AT38" s="597"/>
      <c r="AU38" s="597"/>
      <c r="AV38" s="597"/>
      <c r="AW38" s="597"/>
      <c r="AX38" s="597"/>
      <c r="AY38" s="597"/>
      <c r="AZ38" s="597"/>
      <c r="BA38" s="597"/>
      <c r="BB38" s="597"/>
      <c r="BC38" s="597"/>
      <c r="BD38" s="165"/>
      <c r="BE38" s="596">
        <f t="shared" si="1"/>
        <v>23</v>
      </c>
      <c r="BF38" s="596"/>
      <c r="BG38" s="597" t="str">
        <f>IF('各会計、関係団体の財政状況及び健全化判断比率'!B42="","",'各会計、関係団体の財政状況及び健全化判断比率'!B42)</f>
        <v>漁業集落排水特別会計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36</v>
      </c>
      <c r="CP38" s="596"/>
      <c r="CQ38" s="597" t="str">
        <f>IF('各会計、関係団体の財政状況及び健全化判断比率'!BS11="","",'各会計、関係団体の財政状況及び健全化判断比率'!BS11)</f>
        <v>公益財団法人　北九州産業学術推進機構</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土地取得特別会計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24</v>
      </c>
      <c r="BF39" s="596"/>
      <c r="BG39" s="597" t="str">
        <f>IF('各会計、関係団体の財政状況及び健全化判断比率'!B43="","",'各会計、関係団体の財政状況及び健全化判断比率'!B43)</f>
        <v>港湾整備特別会計</v>
      </c>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37</v>
      </c>
      <c r="CP39" s="596"/>
      <c r="CQ39" s="597" t="str">
        <f>IF('各会計、関係団体の財政状況及び健全化判断比率'!BS12="","",'各会計、関係団体の財政状況及び健全化判断比率'!BS12)</f>
        <v>公益財団法人　北九州国際交流協会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母子父子寡婦福祉資金特別会計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25</v>
      </c>
      <c r="BF40" s="596"/>
      <c r="BG40" s="597" t="str">
        <f>IF('各会計、関係団体の財政状況及び健全化判断比率'!B44="","",'各会計、関係団体の財政状況及び健全化判断比率'!B44)</f>
        <v>市民太陽光発電所特別会計</v>
      </c>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38</v>
      </c>
      <c r="CP40" s="596"/>
      <c r="CQ40" s="597" t="str">
        <f>IF('各会計、関係団体の財政状況及び健全化判断比率'!BS13="","",'各会計、関係団体の財政状況及び健全化判断比率'!BS13)</f>
        <v>公益財団法人　北九州市どうぶつ公園協会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臨海部産業用地貸付特別会計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26</v>
      </c>
      <c r="BF41" s="596"/>
      <c r="BG41" s="597" t="str">
        <f>IF('各会計、関係団体の財政状況及び健全化判断比率'!B45="","",'各会計、関係団体の財政状況及び健全化判断比率'!B45)</f>
        <v>産業用地整備特別会計</v>
      </c>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39</v>
      </c>
      <c r="CP41" s="596"/>
      <c r="CQ41" s="597" t="str">
        <f>IF('各会計、関係団体の財政状況及び健全化判断比率'!BS14="","",'各会計、関係団体の財政状況及び健全化判断比率'!BS14)</f>
        <v>公益財団法人　北九州市学校給食協会</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f t="shared" si="1"/>
        <v>27</v>
      </c>
      <c r="BF42" s="596"/>
      <c r="BG42" s="597" t="str">
        <f>IF('各会計、関係団体の財政状況及び健全化判断比率'!B46="","",'各会計、関係団体の財政状況及び健全化判断比率'!B46)</f>
        <v>学術研究都市土地区画整理特別会計</v>
      </c>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40</v>
      </c>
      <c r="CP42" s="596"/>
      <c r="CQ42" s="597" t="str">
        <f>IF('各会計、関係団体の財政状況及び健全化判断比率'!BS15="","",'各会計、関係団体の財政状況及び健全化判断比率'!BS15)</f>
        <v>公益財団法人　北九州市芸術文化振興財団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f t="shared" si="1"/>
        <v>28</v>
      </c>
      <c r="BF43" s="596"/>
      <c r="BG43" s="597" t="str">
        <f>IF('各会計、関係団体の財政状況及び健全化判断比率'!B47="","",'各会計、関係団体の財政状況及び健全化判断比率'!B47)</f>
        <v>埋立地造成特別会計</v>
      </c>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41</v>
      </c>
      <c r="CP43" s="596"/>
      <c r="CQ43" s="597" t="str">
        <f>IF('各会計、関係団体の財政状況及び健全化判断比率'!BS16="","",'各会計、関係団体の財政状況及び健全化判断比率'!BS16)</f>
        <v>公益財団法人　アジア女性交流・研究フォーラム</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95" t="s">
        <v>538</v>
      </c>
      <c r="D34" s="1195"/>
      <c r="E34" s="1196"/>
      <c r="F34" s="32">
        <v>2.13</v>
      </c>
      <c r="G34" s="33">
        <v>2.0299999999999998</v>
      </c>
      <c r="H34" s="33">
        <v>1.91</v>
      </c>
      <c r="I34" s="33">
        <v>2.02</v>
      </c>
      <c r="J34" s="34">
        <v>2.11</v>
      </c>
      <c r="K34" s="22"/>
      <c r="L34" s="22"/>
      <c r="M34" s="22"/>
      <c r="N34" s="22"/>
      <c r="O34" s="22"/>
      <c r="P34" s="22"/>
    </row>
    <row r="35" spans="1:16" ht="39" customHeight="1">
      <c r="A35" s="22"/>
      <c r="B35" s="35"/>
      <c r="C35" s="1189" t="s">
        <v>539</v>
      </c>
      <c r="D35" s="1190"/>
      <c r="E35" s="1191"/>
      <c r="F35" s="36">
        <v>0.4</v>
      </c>
      <c r="G35" s="37">
        <v>0.96</v>
      </c>
      <c r="H35" s="37">
        <v>1.41</v>
      </c>
      <c r="I35" s="37">
        <v>1.71</v>
      </c>
      <c r="J35" s="38">
        <v>1.48</v>
      </c>
      <c r="K35" s="22"/>
      <c r="L35" s="22"/>
      <c r="M35" s="22"/>
      <c r="N35" s="22"/>
      <c r="O35" s="22"/>
      <c r="P35" s="22"/>
    </row>
    <row r="36" spans="1:16" ht="39" customHeight="1">
      <c r="A36" s="22"/>
      <c r="B36" s="35"/>
      <c r="C36" s="1189" t="s">
        <v>540</v>
      </c>
      <c r="D36" s="1190"/>
      <c r="E36" s="1191"/>
      <c r="F36" s="36">
        <v>1.1299999999999999</v>
      </c>
      <c r="G36" s="37">
        <v>1.1200000000000001</v>
      </c>
      <c r="H36" s="37">
        <v>1.18</v>
      </c>
      <c r="I36" s="37">
        <v>1.1499999999999999</v>
      </c>
      <c r="J36" s="38">
        <v>1.24</v>
      </c>
      <c r="K36" s="22"/>
      <c r="L36" s="22"/>
      <c r="M36" s="22"/>
      <c r="N36" s="22"/>
      <c r="O36" s="22"/>
      <c r="P36" s="22"/>
    </row>
    <row r="37" spans="1:16" ht="39" customHeight="1">
      <c r="A37" s="22"/>
      <c r="B37" s="35"/>
      <c r="C37" s="1189" t="s">
        <v>541</v>
      </c>
      <c r="D37" s="1190"/>
      <c r="E37" s="1191"/>
      <c r="F37" s="36">
        <v>0.28999999999999998</v>
      </c>
      <c r="G37" s="37">
        <v>0.5</v>
      </c>
      <c r="H37" s="37">
        <v>0.88</v>
      </c>
      <c r="I37" s="37">
        <v>1.1100000000000001</v>
      </c>
      <c r="J37" s="38">
        <v>1.18</v>
      </c>
      <c r="K37" s="22"/>
      <c r="L37" s="22"/>
      <c r="M37" s="22"/>
      <c r="N37" s="22"/>
      <c r="O37" s="22"/>
      <c r="P37" s="22"/>
    </row>
    <row r="38" spans="1:16" ht="39" customHeight="1">
      <c r="A38" s="22"/>
      <c r="B38" s="35"/>
      <c r="C38" s="1189" t="s">
        <v>542</v>
      </c>
      <c r="D38" s="1190"/>
      <c r="E38" s="1191"/>
      <c r="F38" s="36">
        <v>0.38</v>
      </c>
      <c r="G38" s="37">
        <v>0.69</v>
      </c>
      <c r="H38" s="37">
        <v>0.82</v>
      </c>
      <c r="I38" s="37">
        <v>1.1200000000000001</v>
      </c>
      <c r="J38" s="38">
        <v>1.06</v>
      </c>
      <c r="K38" s="22"/>
      <c r="L38" s="22"/>
      <c r="M38" s="22"/>
      <c r="N38" s="22"/>
      <c r="O38" s="22"/>
      <c r="P38" s="22"/>
    </row>
    <row r="39" spans="1:16" ht="39" customHeight="1">
      <c r="A39" s="22"/>
      <c r="B39" s="35"/>
      <c r="C39" s="1189" t="s">
        <v>543</v>
      </c>
      <c r="D39" s="1190"/>
      <c r="E39" s="1191"/>
      <c r="F39" s="36">
        <v>0.59</v>
      </c>
      <c r="G39" s="37">
        <v>0.6</v>
      </c>
      <c r="H39" s="37">
        <v>0.68</v>
      </c>
      <c r="I39" s="37">
        <v>0.69</v>
      </c>
      <c r="J39" s="38">
        <v>0.7</v>
      </c>
      <c r="K39" s="22"/>
      <c r="L39" s="22"/>
      <c r="M39" s="22"/>
      <c r="N39" s="22"/>
      <c r="O39" s="22"/>
      <c r="P39" s="22"/>
    </row>
    <row r="40" spans="1:16" ht="39" customHeight="1">
      <c r="A40" s="22"/>
      <c r="B40" s="35"/>
      <c r="C40" s="1189" t="s">
        <v>544</v>
      </c>
      <c r="D40" s="1190"/>
      <c r="E40" s="1191"/>
      <c r="F40" s="36">
        <v>0.65</v>
      </c>
      <c r="G40" s="37">
        <v>0.66</v>
      </c>
      <c r="H40" s="37">
        <v>0.68</v>
      </c>
      <c r="I40" s="37">
        <v>0.65</v>
      </c>
      <c r="J40" s="38">
        <v>0.66</v>
      </c>
      <c r="K40" s="22"/>
      <c r="L40" s="22"/>
      <c r="M40" s="22"/>
      <c r="N40" s="22"/>
      <c r="O40" s="22"/>
      <c r="P40" s="22"/>
    </row>
    <row r="41" spans="1:16" ht="39" customHeight="1">
      <c r="A41" s="22"/>
      <c r="B41" s="35"/>
      <c r="C41" s="1189" t="s">
        <v>545</v>
      </c>
      <c r="D41" s="1190"/>
      <c r="E41" s="1191"/>
      <c r="F41" s="36">
        <v>0.71</v>
      </c>
      <c r="G41" s="37">
        <v>0.52</v>
      </c>
      <c r="H41" s="37">
        <v>0.56000000000000005</v>
      </c>
      <c r="I41" s="37">
        <v>0.65</v>
      </c>
      <c r="J41" s="38">
        <v>0.56000000000000005</v>
      </c>
      <c r="K41" s="22"/>
      <c r="L41" s="22"/>
      <c r="M41" s="22"/>
      <c r="N41" s="22"/>
      <c r="O41" s="22"/>
      <c r="P41" s="22"/>
    </row>
    <row r="42" spans="1:16" ht="39" customHeight="1">
      <c r="A42" s="22"/>
      <c r="B42" s="39"/>
      <c r="C42" s="1189" t="s">
        <v>546</v>
      </c>
      <c r="D42" s="1190"/>
      <c r="E42" s="1191"/>
      <c r="F42" s="36" t="s">
        <v>493</v>
      </c>
      <c r="G42" s="37" t="s">
        <v>493</v>
      </c>
      <c r="H42" s="37" t="s">
        <v>493</v>
      </c>
      <c r="I42" s="37" t="s">
        <v>493</v>
      </c>
      <c r="J42" s="38" t="s">
        <v>493</v>
      </c>
      <c r="K42" s="22"/>
      <c r="L42" s="22"/>
      <c r="M42" s="22"/>
      <c r="N42" s="22"/>
      <c r="O42" s="22"/>
      <c r="P42" s="22"/>
    </row>
    <row r="43" spans="1:16" ht="39" customHeight="1" thickBot="1">
      <c r="A43" s="22"/>
      <c r="B43" s="40"/>
      <c r="C43" s="1192" t="s">
        <v>547</v>
      </c>
      <c r="D43" s="1193"/>
      <c r="E43" s="1194"/>
      <c r="F43" s="41">
        <v>1.55</v>
      </c>
      <c r="G43" s="42">
        <v>1.55</v>
      </c>
      <c r="H43" s="42">
        <v>1.72</v>
      </c>
      <c r="I43" s="42">
        <v>1.59</v>
      </c>
      <c r="J43" s="43">
        <v>1.36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205" t="s">
        <v>10</v>
      </c>
      <c r="C45" s="1206"/>
      <c r="D45" s="58"/>
      <c r="E45" s="1211" t="s">
        <v>11</v>
      </c>
      <c r="F45" s="1211"/>
      <c r="G45" s="1211"/>
      <c r="H45" s="1211"/>
      <c r="I45" s="1211"/>
      <c r="J45" s="1212"/>
      <c r="K45" s="59">
        <v>41296</v>
      </c>
      <c r="L45" s="60">
        <v>41495</v>
      </c>
      <c r="M45" s="60">
        <v>40192</v>
      </c>
      <c r="N45" s="60">
        <v>40094</v>
      </c>
      <c r="O45" s="61">
        <v>37426</v>
      </c>
      <c r="P45" s="48"/>
      <c r="Q45" s="48"/>
      <c r="R45" s="48"/>
      <c r="S45" s="48"/>
      <c r="T45" s="48"/>
      <c r="U45" s="48"/>
    </row>
    <row r="46" spans="1:21" ht="30.75" customHeight="1">
      <c r="A46" s="48"/>
      <c r="B46" s="1207"/>
      <c r="C46" s="1208"/>
      <c r="D46" s="62"/>
      <c r="E46" s="1199" t="s">
        <v>12</v>
      </c>
      <c r="F46" s="1199"/>
      <c r="G46" s="1199"/>
      <c r="H46" s="1199"/>
      <c r="I46" s="1199"/>
      <c r="J46" s="1200"/>
      <c r="K46" s="63">
        <v>4813</v>
      </c>
      <c r="L46" s="64">
        <v>5750</v>
      </c>
      <c r="M46" s="64">
        <v>5402</v>
      </c>
      <c r="N46" s="64">
        <v>8866</v>
      </c>
      <c r="O46" s="65">
        <v>8507</v>
      </c>
      <c r="P46" s="48"/>
      <c r="Q46" s="48"/>
      <c r="R46" s="48"/>
      <c r="S46" s="48"/>
      <c r="T46" s="48"/>
      <c r="U46" s="48"/>
    </row>
    <row r="47" spans="1:21" ht="30.75" customHeight="1">
      <c r="A47" s="48"/>
      <c r="B47" s="1207"/>
      <c r="C47" s="1208"/>
      <c r="D47" s="62"/>
      <c r="E47" s="1199" t="s">
        <v>13</v>
      </c>
      <c r="F47" s="1199"/>
      <c r="G47" s="1199"/>
      <c r="H47" s="1199"/>
      <c r="I47" s="1199"/>
      <c r="J47" s="1200"/>
      <c r="K47" s="63">
        <v>27141</v>
      </c>
      <c r="L47" s="64">
        <v>28971</v>
      </c>
      <c r="M47" s="64">
        <v>30279</v>
      </c>
      <c r="N47" s="64">
        <v>32151</v>
      </c>
      <c r="O47" s="65">
        <v>33484</v>
      </c>
      <c r="P47" s="48"/>
      <c r="Q47" s="48"/>
      <c r="R47" s="48"/>
      <c r="S47" s="48"/>
      <c r="T47" s="48"/>
      <c r="U47" s="48"/>
    </row>
    <row r="48" spans="1:21" ht="30.75" customHeight="1">
      <c r="A48" s="48"/>
      <c r="B48" s="1207"/>
      <c r="C48" s="1208"/>
      <c r="D48" s="62"/>
      <c r="E48" s="1199" t="s">
        <v>14</v>
      </c>
      <c r="F48" s="1199"/>
      <c r="G48" s="1199"/>
      <c r="H48" s="1199"/>
      <c r="I48" s="1199"/>
      <c r="J48" s="1200"/>
      <c r="K48" s="63">
        <v>8224</v>
      </c>
      <c r="L48" s="64">
        <v>7891</v>
      </c>
      <c r="M48" s="64">
        <v>8372</v>
      </c>
      <c r="N48" s="64">
        <v>7580</v>
      </c>
      <c r="O48" s="65">
        <v>7297</v>
      </c>
      <c r="P48" s="48"/>
      <c r="Q48" s="48"/>
      <c r="R48" s="48"/>
      <c r="S48" s="48"/>
      <c r="T48" s="48"/>
      <c r="U48" s="48"/>
    </row>
    <row r="49" spans="1:21" ht="30.75" customHeight="1">
      <c r="A49" s="48"/>
      <c r="B49" s="1207"/>
      <c r="C49" s="1208"/>
      <c r="D49" s="62"/>
      <c r="E49" s="1199" t="s">
        <v>15</v>
      </c>
      <c r="F49" s="1199"/>
      <c r="G49" s="1199"/>
      <c r="H49" s="1199"/>
      <c r="I49" s="1199"/>
      <c r="J49" s="1200"/>
      <c r="K49" s="63" t="s">
        <v>493</v>
      </c>
      <c r="L49" s="64" t="s">
        <v>493</v>
      </c>
      <c r="M49" s="64" t="s">
        <v>493</v>
      </c>
      <c r="N49" s="64" t="s">
        <v>493</v>
      </c>
      <c r="O49" s="65" t="s">
        <v>493</v>
      </c>
      <c r="P49" s="48"/>
      <c r="Q49" s="48"/>
      <c r="R49" s="48"/>
      <c r="S49" s="48"/>
      <c r="T49" s="48"/>
      <c r="U49" s="48"/>
    </row>
    <row r="50" spans="1:21" ht="30.75" customHeight="1">
      <c r="A50" s="48"/>
      <c r="B50" s="1207"/>
      <c r="C50" s="1208"/>
      <c r="D50" s="62"/>
      <c r="E50" s="1199" t="s">
        <v>16</v>
      </c>
      <c r="F50" s="1199"/>
      <c r="G50" s="1199"/>
      <c r="H50" s="1199"/>
      <c r="I50" s="1199"/>
      <c r="J50" s="1200"/>
      <c r="K50" s="63">
        <v>1262</v>
      </c>
      <c r="L50" s="64">
        <v>625</v>
      </c>
      <c r="M50" s="64">
        <v>447</v>
      </c>
      <c r="N50" s="64">
        <v>447</v>
      </c>
      <c r="O50" s="65">
        <v>448</v>
      </c>
      <c r="P50" s="48"/>
      <c r="Q50" s="48"/>
      <c r="R50" s="48"/>
      <c r="S50" s="48"/>
      <c r="T50" s="48"/>
      <c r="U50" s="48"/>
    </row>
    <row r="51" spans="1:21" ht="30.75" customHeight="1">
      <c r="A51" s="48"/>
      <c r="B51" s="1209"/>
      <c r="C51" s="1210"/>
      <c r="D51" s="66"/>
      <c r="E51" s="1199" t="s">
        <v>17</v>
      </c>
      <c r="F51" s="1199"/>
      <c r="G51" s="1199"/>
      <c r="H51" s="1199"/>
      <c r="I51" s="1199"/>
      <c r="J51" s="1200"/>
      <c r="K51" s="63">
        <v>83</v>
      </c>
      <c r="L51" s="64">
        <v>90</v>
      </c>
      <c r="M51" s="64">
        <v>48</v>
      </c>
      <c r="N51" s="64">
        <v>47</v>
      </c>
      <c r="O51" s="65">
        <v>5</v>
      </c>
      <c r="P51" s="48"/>
      <c r="Q51" s="48"/>
      <c r="R51" s="48"/>
      <c r="S51" s="48"/>
      <c r="T51" s="48"/>
      <c r="U51" s="48"/>
    </row>
    <row r="52" spans="1:21" ht="30.75" customHeight="1">
      <c r="A52" s="48"/>
      <c r="B52" s="1197" t="s">
        <v>18</v>
      </c>
      <c r="C52" s="1198"/>
      <c r="D52" s="66"/>
      <c r="E52" s="1199" t="s">
        <v>19</v>
      </c>
      <c r="F52" s="1199"/>
      <c r="G52" s="1199"/>
      <c r="H52" s="1199"/>
      <c r="I52" s="1199"/>
      <c r="J52" s="1200"/>
      <c r="K52" s="63">
        <v>62952</v>
      </c>
      <c r="L52" s="64">
        <v>62248</v>
      </c>
      <c r="M52" s="64">
        <v>62159</v>
      </c>
      <c r="N52" s="64">
        <v>61822</v>
      </c>
      <c r="O52" s="65">
        <v>59221</v>
      </c>
      <c r="P52" s="48"/>
      <c r="Q52" s="48"/>
      <c r="R52" s="48"/>
      <c r="S52" s="48"/>
      <c r="T52" s="48"/>
      <c r="U52" s="48"/>
    </row>
    <row r="53" spans="1:21" ht="30.75" customHeight="1" thickBot="1">
      <c r="A53" s="48"/>
      <c r="B53" s="1201" t="s">
        <v>20</v>
      </c>
      <c r="C53" s="1202"/>
      <c r="D53" s="67"/>
      <c r="E53" s="1203" t="s">
        <v>21</v>
      </c>
      <c r="F53" s="1203"/>
      <c r="G53" s="1203"/>
      <c r="H53" s="1203"/>
      <c r="I53" s="1203"/>
      <c r="J53" s="1204"/>
      <c r="K53" s="68">
        <v>19867</v>
      </c>
      <c r="L53" s="69">
        <v>22574</v>
      </c>
      <c r="M53" s="69">
        <v>22581</v>
      </c>
      <c r="N53" s="69">
        <v>27363</v>
      </c>
      <c r="O53" s="70">
        <v>27946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532</v>
      </c>
      <c r="J40" s="79" t="s">
        <v>533</v>
      </c>
      <c r="K40" s="79" t="s">
        <v>534</v>
      </c>
      <c r="L40" s="79" t="s">
        <v>535</v>
      </c>
      <c r="M40" s="80" t="s">
        <v>536</v>
      </c>
    </row>
    <row r="41" spans="2:13" ht="27.75" customHeight="1">
      <c r="B41" s="1213" t="s">
        <v>23</v>
      </c>
      <c r="C41" s="1214"/>
      <c r="D41" s="81"/>
      <c r="E41" s="1219" t="s">
        <v>24</v>
      </c>
      <c r="F41" s="1219"/>
      <c r="G41" s="1219"/>
      <c r="H41" s="1220"/>
      <c r="I41" s="82">
        <v>956720</v>
      </c>
      <c r="J41" s="83">
        <v>980914</v>
      </c>
      <c r="K41" s="83">
        <v>999511</v>
      </c>
      <c r="L41" s="83">
        <v>1012875</v>
      </c>
      <c r="M41" s="84">
        <v>1059067</v>
      </c>
    </row>
    <row r="42" spans="2:13" ht="27.75" customHeight="1">
      <c r="B42" s="1215"/>
      <c r="C42" s="1216"/>
      <c r="D42" s="85"/>
      <c r="E42" s="1221" t="s">
        <v>25</v>
      </c>
      <c r="F42" s="1221"/>
      <c r="G42" s="1221"/>
      <c r="H42" s="1222"/>
      <c r="I42" s="86">
        <v>4929</v>
      </c>
      <c r="J42" s="87">
        <v>5965</v>
      </c>
      <c r="K42" s="87">
        <v>3125</v>
      </c>
      <c r="L42" s="87">
        <v>11836</v>
      </c>
      <c r="M42" s="88">
        <v>12194</v>
      </c>
    </row>
    <row r="43" spans="2:13" ht="27.75" customHeight="1">
      <c r="B43" s="1215"/>
      <c r="C43" s="1216"/>
      <c r="D43" s="85"/>
      <c r="E43" s="1221" t="s">
        <v>26</v>
      </c>
      <c r="F43" s="1221"/>
      <c r="G43" s="1221"/>
      <c r="H43" s="1222"/>
      <c r="I43" s="86">
        <v>106781</v>
      </c>
      <c r="J43" s="87">
        <v>104676</v>
      </c>
      <c r="K43" s="87">
        <v>105941</v>
      </c>
      <c r="L43" s="87">
        <v>101938</v>
      </c>
      <c r="M43" s="88">
        <v>80574</v>
      </c>
    </row>
    <row r="44" spans="2:13" ht="27.75" customHeight="1">
      <c r="B44" s="1215"/>
      <c r="C44" s="1216"/>
      <c r="D44" s="85"/>
      <c r="E44" s="1221" t="s">
        <v>27</v>
      </c>
      <c r="F44" s="1221"/>
      <c r="G44" s="1221"/>
      <c r="H44" s="1222"/>
      <c r="I44" s="86" t="s">
        <v>493</v>
      </c>
      <c r="J44" s="87" t="s">
        <v>493</v>
      </c>
      <c r="K44" s="87" t="s">
        <v>493</v>
      </c>
      <c r="L44" s="87" t="s">
        <v>493</v>
      </c>
      <c r="M44" s="88" t="s">
        <v>493</v>
      </c>
    </row>
    <row r="45" spans="2:13" ht="27.75" customHeight="1">
      <c r="B45" s="1215"/>
      <c r="C45" s="1216"/>
      <c r="D45" s="85"/>
      <c r="E45" s="1221" t="s">
        <v>28</v>
      </c>
      <c r="F45" s="1221"/>
      <c r="G45" s="1221"/>
      <c r="H45" s="1222"/>
      <c r="I45" s="86">
        <v>62708</v>
      </c>
      <c r="J45" s="87">
        <v>61702</v>
      </c>
      <c r="K45" s="87">
        <v>60052</v>
      </c>
      <c r="L45" s="87">
        <v>55962</v>
      </c>
      <c r="M45" s="88">
        <v>53823</v>
      </c>
    </row>
    <row r="46" spans="2:13" ht="27.75" customHeight="1">
      <c r="B46" s="1215"/>
      <c r="C46" s="1216"/>
      <c r="D46" s="85"/>
      <c r="E46" s="1221" t="s">
        <v>29</v>
      </c>
      <c r="F46" s="1221"/>
      <c r="G46" s="1221"/>
      <c r="H46" s="1222"/>
      <c r="I46" s="86">
        <v>6557</v>
      </c>
      <c r="J46" s="87">
        <v>5924</v>
      </c>
      <c r="K46" s="87">
        <v>1954</v>
      </c>
      <c r="L46" s="87">
        <v>1899</v>
      </c>
      <c r="M46" s="88">
        <v>2410</v>
      </c>
    </row>
    <row r="47" spans="2:13" ht="27.75" customHeight="1">
      <c r="B47" s="1215"/>
      <c r="C47" s="1216"/>
      <c r="D47" s="85"/>
      <c r="E47" s="1221" t="s">
        <v>30</v>
      </c>
      <c r="F47" s="1221"/>
      <c r="G47" s="1221"/>
      <c r="H47" s="1222"/>
      <c r="I47" s="86" t="s">
        <v>493</v>
      </c>
      <c r="J47" s="87" t="s">
        <v>493</v>
      </c>
      <c r="K47" s="87" t="s">
        <v>493</v>
      </c>
      <c r="L47" s="87" t="s">
        <v>493</v>
      </c>
      <c r="M47" s="88" t="s">
        <v>493</v>
      </c>
    </row>
    <row r="48" spans="2:13" ht="27.75" customHeight="1">
      <c r="B48" s="1217"/>
      <c r="C48" s="1218"/>
      <c r="D48" s="85"/>
      <c r="E48" s="1221" t="s">
        <v>31</v>
      </c>
      <c r="F48" s="1221"/>
      <c r="G48" s="1221"/>
      <c r="H48" s="1222"/>
      <c r="I48" s="86" t="s">
        <v>493</v>
      </c>
      <c r="J48" s="87" t="s">
        <v>493</v>
      </c>
      <c r="K48" s="87" t="s">
        <v>493</v>
      </c>
      <c r="L48" s="87" t="s">
        <v>493</v>
      </c>
      <c r="M48" s="88" t="s">
        <v>493</v>
      </c>
    </row>
    <row r="49" spans="2:13" ht="27.75" customHeight="1">
      <c r="B49" s="1223" t="s">
        <v>32</v>
      </c>
      <c r="C49" s="1224"/>
      <c r="D49" s="89"/>
      <c r="E49" s="1221" t="s">
        <v>33</v>
      </c>
      <c r="F49" s="1221"/>
      <c r="G49" s="1221"/>
      <c r="H49" s="1222"/>
      <c r="I49" s="86">
        <v>121888</v>
      </c>
      <c r="J49" s="87">
        <v>124823</v>
      </c>
      <c r="K49" s="87">
        <v>130511</v>
      </c>
      <c r="L49" s="87">
        <v>130417</v>
      </c>
      <c r="M49" s="88">
        <v>132632</v>
      </c>
    </row>
    <row r="50" spans="2:13" ht="27.75" customHeight="1">
      <c r="B50" s="1215"/>
      <c r="C50" s="1216"/>
      <c r="D50" s="85"/>
      <c r="E50" s="1221" t="s">
        <v>34</v>
      </c>
      <c r="F50" s="1221"/>
      <c r="G50" s="1221"/>
      <c r="H50" s="1222"/>
      <c r="I50" s="86">
        <v>186209</v>
      </c>
      <c r="J50" s="87">
        <v>192557</v>
      </c>
      <c r="K50" s="87">
        <v>189888</v>
      </c>
      <c r="L50" s="87">
        <v>190580</v>
      </c>
      <c r="M50" s="88">
        <v>180866</v>
      </c>
    </row>
    <row r="51" spans="2:13" ht="27.75" customHeight="1">
      <c r="B51" s="1217"/>
      <c r="C51" s="1218"/>
      <c r="D51" s="85"/>
      <c r="E51" s="1221" t="s">
        <v>35</v>
      </c>
      <c r="F51" s="1221"/>
      <c r="G51" s="1221"/>
      <c r="H51" s="1222"/>
      <c r="I51" s="86">
        <v>488424</v>
      </c>
      <c r="J51" s="87">
        <v>493948</v>
      </c>
      <c r="K51" s="87">
        <v>503307</v>
      </c>
      <c r="L51" s="87">
        <v>507847</v>
      </c>
      <c r="M51" s="88">
        <v>508757</v>
      </c>
    </row>
    <row r="52" spans="2:13" ht="27.75" customHeight="1" thickBot="1">
      <c r="B52" s="1225" t="s">
        <v>36</v>
      </c>
      <c r="C52" s="1226"/>
      <c r="D52" s="90"/>
      <c r="E52" s="1227" t="s">
        <v>37</v>
      </c>
      <c r="F52" s="1227"/>
      <c r="G52" s="1227"/>
      <c r="H52" s="1228"/>
      <c r="I52" s="91">
        <v>341174</v>
      </c>
      <c r="J52" s="92">
        <v>347852</v>
      </c>
      <c r="K52" s="92">
        <v>346877</v>
      </c>
      <c r="L52" s="92">
        <v>355666</v>
      </c>
      <c r="M52" s="93">
        <v>385813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593</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593</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592</v>
      </c>
      <c r="C41" s="246"/>
      <c r="D41" s="246"/>
      <c r="E41" s="246"/>
      <c r="F41" s="246"/>
      <c r="G41" s="246"/>
      <c r="H41" s="246"/>
      <c r="I41" s="246"/>
      <c r="J41" s="246"/>
      <c r="K41" s="246"/>
      <c r="L41" s="246"/>
      <c r="M41" s="246"/>
      <c r="N41" s="246"/>
      <c r="O41" s="246"/>
      <c r="P41" s="247"/>
    </row>
    <row r="42" spans="2:17" ht="13.2">
      <c r="B42" s="248"/>
      <c r="C42" s="244"/>
      <c r="D42" s="244"/>
      <c r="E42" s="244"/>
      <c r="F42" s="244"/>
      <c r="G42" s="353" t="s">
        <v>588</v>
      </c>
      <c r="I42" s="352"/>
      <c r="J42" s="352"/>
      <c r="K42" s="352"/>
      <c r="L42" s="244"/>
      <c r="M42" s="244"/>
      <c r="N42" s="244"/>
      <c r="O42" s="244"/>
    </row>
    <row r="43" spans="2:17" ht="13.2">
      <c r="B43" s="248"/>
      <c r="C43" s="244"/>
      <c r="D43" s="244"/>
      <c r="E43" s="244"/>
      <c r="F43" s="244"/>
      <c r="G43" s="1240"/>
      <c r="H43" s="1241"/>
      <c r="I43" s="1241"/>
      <c r="J43" s="1241"/>
      <c r="K43" s="1241"/>
      <c r="L43" s="1241"/>
      <c r="M43" s="1241"/>
      <c r="N43" s="1241"/>
      <c r="O43" s="1242"/>
    </row>
    <row r="44" spans="2:17" ht="13.2">
      <c r="B44" s="248"/>
      <c r="C44" s="244"/>
      <c r="D44" s="244"/>
      <c r="E44" s="244"/>
      <c r="F44" s="244"/>
      <c r="G44" s="1243"/>
      <c r="H44" s="1244"/>
      <c r="I44" s="1244"/>
      <c r="J44" s="1244"/>
      <c r="K44" s="1244"/>
      <c r="L44" s="1244"/>
      <c r="M44" s="1244"/>
      <c r="N44" s="1244"/>
      <c r="O44" s="1245"/>
    </row>
    <row r="45" spans="2:17" ht="13.2">
      <c r="B45" s="248"/>
      <c r="C45" s="244"/>
      <c r="D45" s="244"/>
      <c r="E45" s="244"/>
      <c r="F45" s="244"/>
      <c r="G45" s="1243"/>
      <c r="H45" s="1244"/>
      <c r="I45" s="1244"/>
      <c r="J45" s="1244"/>
      <c r="K45" s="1244"/>
      <c r="L45" s="1244"/>
      <c r="M45" s="1244"/>
      <c r="N45" s="1244"/>
      <c r="O45" s="1245"/>
    </row>
    <row r="46" spans="2:17" ht="13.2">
      <c r="B46" s="248"/>
      <c r="C46" s="244"/>
      <c r="D46" s="244"/>
      <c r="E46" s="244"/>
      <c r="F46" s="244"/>
      <c r="G46" s="1243"/>
      <c r="H46" s="1244"/>
      <c r="I46" s="1244"/>
      <c r="J46" s="1244"/>
      <c r="K46" s="1244"/>
      <c r="L46" s="1244"/>
      <c r="M46" s="1244"/>
      <c r="N46" s="1244"/>
      <c r="O46" s="1245"/>
    </row>
    <row r="47" spans="2:17" ht="13.2">
      <c r="B47" s="248"/>
      <c r="C47" s="244"/>
      <c r="D47" s="244"/>
      <c r="E47" s="244"/>
      <c r="F47" s="244"/>
      <c r="G47" s="1246"/>
      <c r="H47" s="1247"/>
      <c r="I47" s="1247"/>
      <c r="J47" s="1247"/>
      <c r="K47" s="1247"/>
      <c r="L47" s="1247"/>
      <c r="M47" s="1247"/>
      <c r="N47" s="1247"/>
      <c r="O47" s="1248"/>
    </row>
    <row r="48" spans="2:17" ht="13.2">
      <c r="B48" s="248"/>
      <c r="C48" s="244"/>
      <c r="D48" s="244"/>
      <c r="E48" s="244"/>
      <c r="F48" s="244"/>
      <c r="G48" s="244"/>
      <c r="H48" s="363"/>
      <c r="I48" s="363"/>
      <c r="J48" s="363"/>
    </row>
    <row r="49" spans="1:17" ht="13.2">
      <c r="B49" s="248"/>
      <c r="C49" s="244"/>
      <c r="D49" s="244"/>
      <c r="E49" s="244"/>
      <c r="F49" s="244"/>
      <c r="G49" s="243" t="s">
        <v>591</v>
      </c>
    </row>
    <row r="50" spans="1:17" ht="13.2">
      <c r="B50" s="248"/>
      <c r="C50" s="244"/>
      <c r="D50" s="244"/>
      <c r="E50" s="244"/>
      <c r="F50" s="244"/>
      <c r="G50" s="1249"/>
      <c r="H50" s="1250"/>
      <c r="I50" s="1250"/>
      <c r="J50" s="1251"/>
      <c r="K50" s="345" t="s">
        <v>532</v>
      </c>
      <c r="L50" s="345" t="s">
        <v>533</v>
      </c>
      <c r="M50" s="345" t="s">
        <v>534</v>
      </c>
      <c r="N50" s="345" t="s">
        <v>535</v>
      </c>
      <c r="O50" s="345" t="s">
        <v>536</v>
      </c>
    </row>
    <row r="51" spans="1:17" ht="13.2">
      <c r="B51" s="248"/>
      <c r="C51" s="244"/>
      <c r="D51" s="244"/>
      <c r="E51" s="244"/>
      <c r="F51" s="244"/>
      <c r="G51" s="1252" t="s">
        <v>585</v>
      </c>
      <c r="H51" s="1253"/>
      <c r="I51" s="1258" t="s">
        <v>583</v>
      </c>
      <c r="J51" s="1258"/>
      <c r="K51" s="1229"/>
      <c r="L51" s="1229"/>
      <c r="M51" s="1229"/>
      <c r="N51" s="1229"/>
      <c r="O51" s="1229"/>
    </row>
    <row r="52" spans="1:17" ht="13.2">
      <c r="B52" s="248"/>
      <c r="C52" s="244"/>
      <c r="D52" s="244"/>
      <c r="E52" s="244"/>
      <c r="F52" s="244"/>
      <c r="G52" s="1254"/>
      <c r="H52" s="1255"/>
      <c r="I52" s="1259"/>
      <c r="J52" s="1259"/>
      <c r="K52" s="1230"/>
      <c r="L52" s="1230"/>
      <c r="M52" s="1230"/>
      <c r="N52" s="1230"/>
      <c r="O52" s="1230"/>
    </row>
    <row r="53" spans="1:17" ht="13.2">
      <c r="A53" s="355"/>
      <c r="B53" s="248"/>
      <c r="C53" s="244"/>
      <c r="D53" s="244"/>
      <c r="E53" s="244"/>
      <c r="F53" s="244"/>
      <c r="G53" s="1254"/>
      <c r="H53" s="1255"/>
      <c r="I53" s="1231" t="s">
        <v>590</v>
      </c>
      <c r="J53" s="1231"/>
      <c r="K53" s="1232"/>
      <c r="L53" s="1232"/>
      <c r="M53" s="1232"/>
      <c r="N53" s="1232"/>
      <c r="O53" s="1232"/>
    </row>
    <row r="54" spans="1:17" ht="13.2">
      <c r="A54" s="355"/>
      <c r="B54" s="248"/>
      <c r="C54" s="244"/>
      <c r="D54" s="244"/>
      <c r="E54" s="244"/>
      <c r="F54" s="244"/>
      <c r="G54" s="1256"/>
      <c r="H54" s="1257"/>
      <c r="I54" s="1231"/>
      <c r="J54" s="1231"/>
      <c r="K54" s="1233"/>
      <c r="L54" s="1233"/>
      <c r="M54" s="1233"/>
      <c r="N54" s="1233"/>
      <c r="O54" s="1233"/>
    </row>
    <row r="55" spans="1:17" ht="13.2">
      <c r="A55" s="355"/>
      <c r="B55" s="248"/>
      <c r="C55" s="244"/>
      <c r="D55" s="244"/>
      <c r="E55" s="244"/>
      <c r="F55" s="244"/>
      <c r="G55" s="1234" t="s">
        <v>584</v>
      </c>
      <c r="H55" s="1235"/>
      <c r="I55" s="1231" t="s">
        <v>583</v>
      </c>
      <c r="J55" s="1231"/>
      <c r="K55" s="1229"/>
      <c r="L55" s="1229"/>
      <c r="M55" s="1229"/>
      <c r="N55" s="1229"/>
      <c r="O55" s="1229"/>
    </row>
    <row r="56" spans="1:17" ht="13.2">
      <c r="A56" s="355"/>
      <c r="B56" s="248"/>
      <c r="C56" s="244"/>
      <c r="D56" s="244"/>
      <c r="E56" s="244"/>
      <c r="F56" s="244"/>
      <c r="G56" s="1236"/>
      <c r="H56" s="1237"/>
      <c r="I56" s="1231"/>
      <c r="J56" s="1231"/>
      <c r="K56" s="1230"/>
      <c r="L56" s="1230"/>
      <c r="M56" s="1230"/>
      <c r="N56" s="1230"/>
      <c r="O56" s="1230"/>
    </row>
    <row r="57" spans="1:17" s="355" customFormat="1" ht="13.2">
      <c r="B57" s="356"/>
      <c r="C57" s="352"/>
      <c r="D57" s="352"/>
      <c r="E57" s="352"/>
      <c r="F57" s="352"/>
      <c r="G57" s="1236"/>
      <c r="H57" s="1237"/>
      <c r="I57" s="1260" t="s">
        <v>590</v>
      </c>
      <c r="J57" s="1260"/>
      <c r="K57" s="1232"/>
      <c r="L57" s="1232"/>
      <c r="M57" s="1232"/>
      <c r="N57" s="1232"/>
      <c r="O57" s="1232"/>
      <c r="P57" s="361"/>
      <c r="Q57" s="356"/>
    </row>
    <row r="58" spans="1:17" s="355" customFormat="1" ht="13.2">
      <c r="A58" s="243"/>
      <c r="B58" s="356"/>
      <c r="C58" s="352"/>
      <c r="D58" s="352"/>
      <c r="E58" s="352"/>
      <c r="F58" s="352"/>
      <c r="G58" s="1238"/>
      <c r="H58" s="1239"/>
      <c r="I58" s="1260"/>
      <c r="J58" s="1260"/>
      <c r="K58" s="1233"/>
      <c r="L58" s="1233"/>
      <c r="M58" s="1233"/>
      <c r="N58" s="1233"/>
      <c r="O58" s="1233"/>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589</v>
      </c>
      <c r="C63" s="244"/>
      <c r="D63" s="244"/>
      <c r="E63" s="244"/>
      <c r="F63" s="244"/>
      <c r="G63" s="244"/>
      <c r="H63" s="244"/>
      <c r="I63" s="244"/>
      <c r="J63" s="244"/>
      <c r="K63" s="244"/>
      <c r="L63" s="244"/>
      <c r="M63" s="244"/>
      <c r="N63" s="244"/>
      <c r="O63" s="244"/>
    </row>
    <row r="64" spans="1:17" ht="13.2">
      <c r="B64" s="248"/>
      <c r="C64" s="244"/>
      <c r="D64" s="244"/>
      <c r="E64" s="244"/>
      <c r="F64" s="244"/>
      <c r="G64" s="353" t="s">
        <v>588</v>
      </c>
      <c r="I64" s="352"/>
      <c r="J64" s="352"/>
      <c r="K64" s="352"/>
      <c r="L64" s="244"/>
      <c r="M64" s="244"/>
      <c r="N64" s="244"/>
      <c r="O64" s="244"/>
    </row>
    <row r="65" spans="2:30" ht="13.2">
      <c r="B65" s="248"/>
      <c r="C65" s="244"/>
      <c r="D65" s="244"/>
      <c r="E65" s="244"/>
      <c r="F65" s="244"/>
      <c r="G65" s="1263" t="s">
        <v>587</v>
      </c>
      <c r="H65" s="1241"/>
      <c r="I65" s="1241"/>
      <c r="J65" s="1241"/>
      <c r="K65" s="1241"/>
      <c r="L65" s="1241"/>
      <c r="M65" s="1241"/>
      <c r="N65" s="1241"/>
      <c r="O65" s="1242"/>
    </row>
    <row r="66" spans="2:30" ht="13.2">
      <c r="B66" s="248"/>
      <c r="C66" s="244"/>
      <c r="D66" s="244"/>
      <c r="E66" s="244"/>
      <c r="F66" s="244"/>
      <c r="G66" s="1243"/>
      <c r="H66" s="1244"/>
      <c r="I66" s="1244"/>
      <c r="J66" s="1244"/>
      <c r="K66" s="1244"/>
      <c r="L66" s="1244"/>
      <c r="M66" s="1244"/>
      <c r="N66" s="1244"/>
      <c r="O66" s="1245"/>
    </row>
    <row r="67" spans="2:30" ht="13.2">
      <c r="B67" s="248"/>
      <c r="C67" s="244"/>
      <c r="D67" s="244"/>
      <c r="E67" s="244"/>
      <c r="F67" s="244"/>
      <c r="G67" s="1243"/>
      <c r="H67" s="1244"/>
      <c r="I67" s="1244"/>
      <c r="J67" s="1244"/>
      <c r="K67" s="1244"/>
      <c r="L67" s="1244"/>
      <c r="M67" s="1244"/>
      <c r="N67" s="1244"/>
      <c r="O67" s="1245"/>
    </row>
    <row r="68" spans="2:30" ht="13.2">
      <c r="B68" s="248"/>
      <c r="C68" s="244"/>
      <c r="D68" s="244"/>
      <c r="E68" s="244"/>
      <c r="F68" s="244"/>
      <c r="G68" s="1243"/>
      <c r="H68" s="1244"/>
      <c r="I68" s="1244"/>
      <c r="J68" s="1244"/>
      <c r="K68" s="1244"/>
      <c r="L68" s="1244"/>
      <c r="M68" s="1244"/>
      <c r="N68" s="1244"/>
      <c r="O68" s="1245"/>
    </row>
    <row r="69" spans="2:30" ht="13.2">
      <c r="B69" s="248"/>
      <c r="C69" s="244"/>
      <c r="D69" s="244"/>
      <c r="E69" s="244"/>
      <c r="F69" s="244"/>
      <c r="G69" s="1246"/>
      <c r="H69" s="1247"/>
      <c r="I69" s="1247"/>
      <c r="J69" s="1247"/>
      <c r="K69" s="1247"/>
      <c r="L69" s="1247"/>
      <c r="M69" s="1247"/>
      <c r="N69" s="1247"/>
      <c r="O69" s="1248"/>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586</v>
      </c>
      <c r="I71" s="349"/>
      <c r="J71" s="348"/>
      <c r="K71" s="348"/>
      <c r="L71" s="347"/>
      <c r="M71" s="348"/>
      <c r="N71" s="347"/>
      <c r="O71" s="346"/>
    </row>
    <row r="72" spans="2:30" ht="13.2">
      <c r="B72" s="248"/>
      <c r="C72" s="244"/>
      <c r="D72" s="244"/>
      <c r="E72" s="244"/>
      <c r="F72" s="244"/>
      <c r="G72" s="1249"/>
      <c r="H72" s="1250"/>
      <c r="I72" s="1250"/>
      <c r="J72" s="1251"/>
      <c r="K72" s="345" t="s">
        <v>532</v>
      </c>
      <c r="L72" s="345" t="s">
        <v>533</v>
      </c>
      <c r="M72" s="345" t="s">
        <v>534</v>
      </c>
      <c r="N72" s="345" t="s">
        <v>535</v>
      </c>
      <c r="O72" s="345" t="s">
        <v>536</v>
      </c>
    </row>
    <row r="73" spans="2:30" ht="13.2">
      <c r="B73" s="248"/>
      <c r="C73" s="244"/>
      <c r="D73" s="244"/>
      <c r="E73" s="244"/>
      <c r="F73" s="244"/>
      <c r="G73" s="1252" t="s">
        <v>585</v>
      </c>
      <c r="H73" s="1253"/>
      <c r="I73" s="1258" t="s">
        <v>583</v>
      </c>
      <c r="J73" s="1258"/>
      <c r="K73" s="1261">
        <v>166.9</v>
      </c>
      <c r="L73" s="1261">
        <v>170.3</v>
      </c>
      <c r="M73" s="1230">
        <v>169.3</v>
      </c>
      <c r="N73" s="1230">
        <v>174.3</v>
      </c>
      <c r="O73" s="1230">
        <v>188.3</v>
      </c>
      <c r="S73" s="243">
        <v>9.9</v>
      </c>
    </row>
    <row r="74" spans="2:30" ht="13.2">
      <c r="B74" s="248"/>
      <c r="C74" s="244"/>
      <c r="D74" s="244"/>
      <c r="E74" s="244"/>
      <c r="F74" s="244"/>
      <c r="G74" s="1254"/>
      <c r="H74" s="1255"/>
      <c r="I74" s="1259"/>
      <c r="J74" s="1259"/>
      <c r="K74" s="1261"/>
      <c r="L74" s="1261"/>
      <c r="M74" s="1230"/>
      <c r="N74" s="1230"/>
      <c r="O74" s="1230"/>
    </row>
    <row r="75" spans="2:30" ht="13.2">
      <c r="B75" s="248"/>
      <c r="C75" s="244"/>
      <c r="D75" s="244"/>
      <c r="E75" s="244"/>
      <c r="F75" s="244"/>
      <c r="G75" s="1254"/>
      <c r="H75" s="1255"/>
      <c r="I75" s="1231" t="s">
        <v>582</v>
      </c>
      <c r="J75" s="1231"/>
      <c r="K75" s="1262">
        <v>11.4</v>
      </c>
      <c r="L75" s="1262">
        <v>10.8</v>
      </c>
      <c r="M75" s="1262">
        <v>10.5</v>
      </c>
      <c r="N75" s="1262">
        <v>11.8</v>
      </c>
      <c r="O75" s="1262">
        <v>12.6</v>
      </c>
      <c r="U75" s="243">
        <v>81.2</v>
      </c>
      <c r="W75" s="243">
        <v>87.2</v>
      </c>
      <c r="Y75" s="243">
        <v>99.8</v>
      </c>
      <c r="AA75" s="243">
        <v>109.5</v>
      </c>
      <c r="AC75" s="243">
        <v>115.2</v>
      </c>
    </row>
    <row r="76" spans="2:30" ht="13.2">
      <c r="B76" s="248"/>
      <c r="C76" s="244"/>
      <c r="D76" s="244"/>
      <c r="E76" s="244"/>
      <c r="F76" s="244"/>
      <c r="G76" s="1256"/>
      <c r="H76" s="1257"/>
      <c r="I76" s="1231"/>
      <c r="J76" s="1231"/>
      <c r="K76" s="1233"/>
      <c r="L76" s="1233"/>
      <c r="M76" s="1233"/>
      <c r="N76" s="1233"/>
      <c r="O76" s="1233"/>
    </row>
    <row r="77" spans="2:30" ht="13.2">
      <c r="B77" s="248"/>
      <c r="C77" s="244"/>
      <c r="D77" s="244"/>
      <c r="E77" s="244"/>
      <c r="F77" s="244"/>
      <c r="G77" s="1234" t="s">
        <v>584</v>
      </c>
      <c r="H77" s="1235"/>
      <c r="I77" s="1231" t="s">
        <v>583</v>
      </c>
      <c r="J77" s="1231"/>
      <c r="K77" s="1261">
        <v>163.1</v>
      </c>
      <c r="L77" s="1261">
        <v>150.5</v>
      </c>
      <c r="M77" s="1230">
        <v>139</v>
      </c>
      <c r="N77" s="1230">
        <v>132.4</v>
      </c>
      <c r="O77" s="1230">
        <v>124.2</v>
      </c>
      <c r="R77" s="243">
        <v>12.3</v>
      </c>
      <c r="T77" s="243">
        <v>11.1</v>
      </c>
    </row>
    <row r="78" spans="2:30" ht="13.2">
      <c r="B78" s="248"/>
      <c r="C78" s="244"/>
      <c r="D78" s="244"/>
      <c r="E78" s="244"/>
      <c r="F78" s="244"/>
      <c r="G78" s="1236"/>
      <c r="H78" s="1237"/>
      <c r="I78" s="1231"/>
      <c r="J78" s="1231"/>
      <c r="K78" s="1261"/>
      <c r="L78" s="1261"/>
      <c r="M78" s="1230"/>
      <c r="N78" s="1230"/>
      <c r="O78" s="1230"/>
    </row>
    <row r="79" spans="2:30" ht="13.2">
      <c r="B79" s="248"/>
      <c r="C79" s="244"/>
      <c r="D79" s="244"/>
      <c r="E79" s="244"/>
      <c r="F79" s="244"/>
      <c r="G79" s="1236"/>
      <c r="H79" s="1237"/>
      <c r="I79" s="1264" t="s">
        <v>582</v>
      </c>
      <c r="J79" s="1260"/>
      <c r="K79" s="1265">
        <v>12.1</v>
      </c>
      <c r="L79" s="1265">
        <v>11.5</v>
      </c>
      <c r="M79" s="1265">
        <v>11.2</v>
      </c>
      <c r="N79" s="1265">
        <v>11.2</v>
      </c>
      <c r="O79" s="1265">
        <v>10.9</v>
      </c>
      <c r="V79" s="243">
        <v>53.5</v>
      </c>
      <c r="X79" s="243">
        <v>48.2</v>
      </c>
      <c r="Z79" s="243">
        <v>34.200000000000003</v>
      </c>
      <c r="AB79" s="243">
        <v>30.3</v>
      </c>
      <c r="AD79" s="243">
        <v>28.9</v>
      </c>
    </row>
    <row r="80" spans="2:30" ht="13.2">
      <c r="B80" s="248"/>
      <c r="C80" s="244"/>
      <c r="D80" s="244"/>
      <c r="E80" s="244"/>
      <c r="F80" s="244"/>
      <c r="G80" s="1238"/>
      <c r="H80" s="1239"/>
      <c r="I80" s="1260"/>
      <c r="J80" s="1260"/>
      <c r="K80" s="1265"/>
      <c r="L80" s="1265"/>
      <c r="M80" s="1265"/>
      <c r="N80" s="1265"/>
      <c r="O80" s="1265"/>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531</v>
      </c>
      <c r="G2" s="111"/>
      <c r="H2" s="112"/>
    </row>
    <row r="3" spans="1:8">
      <c r="A3" s="108" t="s">
        <v>524</v>
      </c>
      <c r="B3" s="113"/>
      <c r="C3" s="114"/>
      <c r="D3" s="115">
        <v>75708</v>
      </c>
      <c r="E3" s="116"/>
      <c r="F3" s="117">
        <v>48794</v>
      </c>
      <c r="G3" s="118"/>
      <c r="H3" s="119"/>
    </row>
    <row r="4" spans="1:8">
      <c r="A4" s="120"/>
      <c r="B4" s="121"/>
      <c r="C4" s="122"/>
      <c r="D4" s="123">
        <v>29141</v>
      </c>
      <c r="E4" s="124"/>
      <c r="F4" s="125">
        <v>25698</v>
      </c>
      <c r="G4" s="126"/>
      <c r="H4" s="127"/>
    </row>
    <row r="5" spans="1:8">
      <c r="A5" s="108" t="s">
        <v>526</v>
      </c>
      <c r="B5" s="113"/>
      <c r="C5" s="114"/>
      <c r="D5" s="115">
        <v>75616</v>
      </c>
      <c r="E5" s="116"/>
      <c r="F5" s="117">
        <v>47129</v>
      </c>
      <c r="G5" s="118"/>
      <c r="H5" s="119"/>
    </row>
    <row r="6" spans="1:8">
      <c r="A6" s="120"/>
      <c r="B6" s="121"/>
      <c r="C6" s="122"/>
      <c r="D6" s="123">
        <v>30051</v>
      </c>
      <c r="E6" s="124"/>
      <c r="F6" s="125">
        <v>23069</v>
      </c>
      <c r="G6" s="126"/>
      <c r="H6" s="127"/>
    </row>
    <row r="7" spans="1:8">
      <c r="A7" s="108" t="s">
        <v>527</v>
      </c>
      <c r="B7" s="113"/>
      <c r="C7" s="114"/>
      <c r="D7" s="115">
        <v>68591</v>
      </c>
      <c r="E7" s="116"/>
      <c r="F7" s="117">
        <v>50848</v>
      </c>
      <c r="G7" s="118"/>
      <c r="H7" s="119"/>
    </row>
    <row r="8" spans="1:8">
      <c r="A8" s="120"/>
      <c r="B8" s="121"/>
      <c r="C8" s="122"/>
      <c r="D8" s="123">
        <v>22040</v>
      </c>
      <c r="E8" s="124"/>
      <c r="F8" s="125">
        <v>22583</v>
      </c>
      <c r="G8" s="126"/>
      <c r="H8" s="127"/>
    </row>
    <row r="9" spans="1:8">
      <c r="A9" s="108" t="s">
        <v>528</v>
      </c>
      <c r="B9" s="113"/>
      <c r="C9" s="114"/>
      <c r="D9" s="115">
        <v>74417</v>
      </c>
      <c r="E9" s="116"/>
      <c r="F9" s="117">
        <v>53572</v>
      </c>
      <c r="G9" s="118"/>
      <c r="H9" s="119"/>
    </row>
    <row r="10" spans="1:8">
      <c r="A10" s="120"/>
      <c r="B10" s="121"/>
      <c r="C10" s="122"/>
      <c r="D10" s="123">
        <v>27081</v>
      </c>
      <c r="E10" s="124"/>
      <c r="F10" s="125">
        <v>25259</v>
      </c>
      <c r="G10" s="126"/>
      <c r="H10" s="127"/>
    </row>
    <row r="11" spans="1:8">
      <c r="A11" s="108" t="s">
        <v>529</v>
      </c>
      <c r="B11" s="113"/>
      <c r="C11" s="114"/>
      <c r="D11" s="115">
        <v>69027</v>
      </c>
      <c r="E11" s="116"/>
      <c r="F11" s="117">
        <v>51898</v>
      </c>
      <c r="G11" s="118"/>
      <c r="H11" s="119"/>
    </row>
    <row r="12" spans="1:8">
      <c r="A12" s="120"/>
      <c r="B12" s="121"/>
      <c r="C12" s="128"/>
      <c r="D12" s="123">
        <v>24847</v>
      </c>
      <c r="E12" s="124"/>
      <c r="F12" s="125">
        <v>25986</v>
      </c>
      <c r="G12" s="126"/>
      <c r="H12" s="127"/>
    </row>
    <row r="13" spans="1:8">
      <c r="A13" s="108"/>
      <c r="B13" s="113"/>
      <c r="C13" s="129"/>
      <c r="D13" s="130">
        <v>72672</v>
      </c>
      <c r="E13" s="131"/>
      <c r="F13" s="132">
        <v>50448</v>
      </c>
      <c r="G13" s="133"/>
      <c r="H13" s="119"/>
    </row>
    <row r="14" spans="1:8">
      <c r="A14" s="120"/>
      <c r="B14" s="121"/>
      <c r="C14" s="122"/>
      <c r="D14" s="123">
        <v>26632</v>
      </c>
      <c r="E14" s="124"/>
      <c r="F14" s="125">
        <v>24519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0.84</v>
      </c>
      <c r="C19" s="134">
        <f>ROUND(VALUE(SUBSTITUTE(実質収支比率等に係る経年分析!G$48,"▲","-")),2)</f>
        <v>0.75</v>
      </c>
      <c r="D19" s="134">
        <f>ROUND(VALUE(SUBSTITUTE(実質収支比率等に係る経年分析!H$48,"▲","-")),2)</f>
        <v>0.87</v>
      </c>
      <c r="E19" s="134">
        <f>ROUND(VALUE(SUBSTITUTE(実質収支比率等に係る経年分析!I$48,"▲","-")),2)</f>
        <v>0.93</v>
      </c>
      <c r="F19" s="134">
        <f>ROUND(VALUE(SUBSTITUTE(実質収支比率等に係る経年分析!J$48,"▲","-")),2)</f>
        <v>0.75</v>
      </c>
    </row>
    <row r="20" spans="1:11">
      <c r="A20" s="134" t="s">
        <v>42</v>
      </c>
      <c r="B20" s="134">
        <f>ROUND(VALUE(SUBSTITUTE(実質収支比率等に係る経年分析!F$47,"▲","-")),2)</f>
        <v>4.9000000000000004</v>
      </c>
      <c r="C20" s="134">
        <f>ROUND(VALUE(SUBSTITUTE(実質収支比率等に係る経年分析!G$47,"▲","-")),2)</f>
        <v>3.5</v>
      </c>
      <c r="D20" s="134">
        <f>ROUND(VALUE(SUBSTITUTE(実質収支比率等に係る経年分析!H$47,"▲","-")),2)</f>
        <v>3.76</v>
      </c>
      <c r="E20" s="134">
        <f>ROUND(VALUE(SUBSTITUTE(実質収支比率等に係る経年分析!I$47,"▲","-")),2)</f>
        <v>4.0599999999999996</v>
      </c>
      <c r="F20" s="134">
        <f>ROUND(VALUE(SUBSTITUTE(実質収支比率等に係る経年分析!J$47,"▲","-")),2)</f>
        <v>4.8099999999999996</v>
      </c>
    </row>
    <row r="21" spans="1:11">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-1.51</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0.56000000000000005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1.36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0.56000000000000005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0.56000000000000005</v>
      </c>
    </row>
    <row r="30" spans="1:11">
      <c r="A30" s="135" t="str">
        <f>IF(連結実質赤字比率に係る赤字・黒字の構成分析!C$40="",NA(),連結実質赤字比率に係る赤字・黒字の構成分析!C$40)</f>
        <v>交通事業会計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c r="A33" s="135" t="str">
        <f>IF(連結実質赤字比率に係る赤字・黒字の構成分析!C$37="",NA(),連結実質赤字比率に係る赤字・黒字の構成分析!C$37)</f>
        <v>廃棄物発電特別会計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62952</v>
      </c>
      <c r="E42" s="136"/>
      <c r="F42" s="136"/>
      <c r="G42" s="136">
        <f>'実質公債費比率（分子）の構造'!L$52</f>
        <v>62248</v>
      </c>
      <c r="H42" s="136"/>
      <c r="I42" s="136"/>
      <c r="J42" s="136">
        <f>'実質公債費比率（分子）の構造'!M$52</f>
        <v>62159</v>
      </c>
      <c r="K42" s="136"/>
      <c r="L42" s="136"/>
      <c r="M42" s="136">
        <f>'実質公債費比率（分子）の構造'!N$52</f>
        <v>61822</v>
      </c>
      <c r="N42" s="136"/>
      <c r="O42" s="136"/>
      <c r="P42" s="136">
        <f>'実質公債費比率（分子）の構造'!O$52</f>
        <v>59221</v>
      </c>
    </row>
    <row r="43" spans="1:16">
      <c r="A43" s="136" t="s">
        <v>51</v>
      </c>
      <c r="B43" s="136">
        <f>'実質公債費比率（分子）の構造'!K$51</f>
        <v>83</v>
      </c>
      <c r="C43" s="136"/>
      <c r="D43" s="136"/>
      <c r="E43" s="136">
        <f>'実質公債費比率（分子）の構造'!L$51</f>
        <v>90</v>
      </c>
      <c r="F43" s="136"/>
      <c r="G43" s="136"/>
      <c r="H43" s="136">
        <f>'実質公債費比率（分子）の構造'!M$51</f>
        <v>48</v>
      </c>
      <c r="I43" s="136"/>
      <c r="J43" s="136"/>
      <c r="K43" s="136">
        <f>'実質公債費比率（分子）の構造'!N$51</f>
        <v>47</v>
      </c>
      <c r="L43" s="136"/>
      <c r="M43" s="136"/>
      <c r="N43" s="136">
        <f>'実質公債費比率（分子）の構造'!O$51</f>
        <v>5</v>
      </c>
      <c r="O43" s="136"/>
      <c r="P43" s="136"/>
    </row>
    <row r="44" spans="1:16">
      <c r="A44" s="136" t="s">
        <v>52</v>
      </c>
      <c r="B44" s="136">
        <f>'実質公債費比率（分子）の構造'!K$50</f>
        <v>1262</v>
      </c>
      <c r="C44" s="136"/>
      <c r="D44" s="136"/>
      <c r="E44" s="136">
        <f>'実質公債費比率（分子）の構造'!L$50</f>
        <v>625</v>
      </c>
      <c r="F44" s="136"/>
      <c r="G44" s="136"/>
      <c r="H44" s="136">
        <f>'実質公債費比率（分子）の構造'!M$50</f>
        <v>447</v>
      </c>
      <c r="I44" s="136"/>
      <c r="J44" s="136"/>
      <c r="K44" s="136">
        <f>'実質公債費比率（分子）の構造'!N$50</f>
        <v>447</v>
      </c>
      <c r="L44" s="136"/>
      <c r="M44" s="136"/>
      <c r="N44" s="136">
        <f>'実質公債費比率（分子）の構造'!O$50</f>
        <v>448</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8224</v>
      </c>
      <c r="C46" s="136"/>
      <c r="D46" s="136"/>
      <c r="E46" s="136">
        <f>'実質公債費比率（分子）の構造'!L$48</f>
        <v>7891</v>
      </c>
      <c r="F46" s="136"/>
      <c r="G46" s="136"/>
      <c r="H46" s="136">
        <f>'実質公債費比率（分子）の構造'!M$48</f>
        <v>8372</v>
      </c>
      <c r="I46" s="136"/>
      <c r="J46" s="136"/>
      <c r="K46" s="136">
        <f>'実質公債費比率（分子）の構造'!N$48</f>
        <v>7580</v>
      </c>
      <c r="L46" s="136"/>
      <c r="M46" s="136"/>
      <c r="N46" s="136">
        <f>'実質公債費比率（分子）の構造'!O$48</f>
        <v>7297</v>
      </c>
      <c r="O46" s="136"/>
      <c r="P46" s="136"/>
    </row>
    <row r="47" spans="1:16">
      <c r="A47" s="136" t="s">
        <v>55</v>
      </c>
      <c r="B47" s="136">
        <f>'実質公債費比率（分子）の構造'!K$47</f>
        <v>27141</v>
      </c>
      <c r="C47" s="136"/>
      <c r="D47" s="136"/>
      <c r="E47" s="136">
        <f>'実質公債費比率（分子）の構造'!L$47</f>
        <v>28971</v>
      </c>
      <c r="F47" s="136"/>
      <c r="G47" s="136"/>
      <c r="H47" s="136">
        <f>'実質公債費比率（分子）の構造'!M$47</f>
        <v>30279</v>
      </c>
      <c r="I47" s="136"/>
      <c r="J47" s="136"/>
      <c r="K47" s="136">
        <f>'実質公債費比率（分子）の構造'!N$47</f>
        <v>32151</v>
      </c>
      <c r="L47" s="136"/>
      <c r="M47" s="136"/>
      <c r="N47" s="136">
        <f>'実質公債費比率（分子）の構造'!O$47</f>
        <v>33484</v>
      </c>
      <c r="O47" s="136"/>
      <c r="P47" s="136"/>
    </row>
    <row r="48" spans="1:16">
      <c r="A48" s="136" t="s">
        <v>56</v>
      </c>
      <c r="B48" s="136">
        <f>'実質公債費比率（分子）の構造'!K$46</f>
        <v>4813</v>
      </c>
      <c r="C48" s="136"/>
      <c r="D48" s="136"/>
      <c r="E48" s="136">
        <f>'実質公債費比率（分子）の構造'!L$46</f>
        <v>5750</v>
      </c>
      <c r="F48" s="136"/>
      <c r="G48" s="136"/>
      <c r="H48" s="136">
        <f>'実質公債費比率（分子）の構造'!M$46</f>
        <v>5402</v>
      </c>
      <c r="I48" s="136"/>
      <c r="J48" s="136"/>
      <c r="K48" s="136">
        <f>'実質公債費比率（分子）の構造'!N$46</f>
        <v>8866</v>
      </c>
      <c r="L48" s="136"/>
      <c r="M48" s="136"/>
      <c r="N48" s="136">
        <f>'実質公債費比率（分子）の構造'!O$46</f>
        <v>8507</v>
      </c>
      <c r="O48" s="136"/>
      <c r="P48" s="136"/>
    </row>
    <row r="49" spans="1:16">
      <c r="A49" s="136" t="s">
        <v>57</v>
      </c>
      <c r="B49" s="136">
        <f>'実質公債費比率（分子）の構造'!K$45</f>
        <v>41296</v>
      </c>
      <c r="C49" s="136"/>
      <c r="D49" s="136"/>
      <c r="E49" s="136">
        <f>'実質公債費比率（分子）の構造'!L$45</f>
        <v>41495</v>
      </c>
      <c r="F49" s="136"/>
      <c r="G49" s="136"/>
      <c r="H49" s="136">
        <f>'実質公債費比率（分子）の構造'!M$45</f>
        <v>40192</v>
      </c>
      <c r="I49" s="136"/>
      <c r="J49" s="136"/>
      <c r="K49" s="136">
        <f>'実質公債費比率（分子）の構造'!N$45</f>
        <v>40094</v>
      </c>
      <c r="L49" s="136"/>
      <c r="M49" s="136"/>
      <c r="N49" s="136">
        <f>'実質公債費比率（分子）の構造'!O$45</f>
        <v>37426</v>
      </c>
      <c r="O49" s="136"/>
      <c r="P49" s="136"/>
    </row>
    <row r="50" spans="1:16">
      <c r="A50" s="136" t="s">
        <v>58</v>
      </c>
      <c r="B50" s="136" t="e">
        <f>NA()</f>
        <v>#N/A</v>
      </c>
      <c r="C50" s="136">
        <f>IF(ISNUMBER('実質公債費比率（分子）の構造'!K$53),'実質公債費比率（分子）の構造'!K$53,NA())</f>
        <v>19867</v>
      </c>
      <c r="D50" s="136" t="e">
        <f>NA()</f>
        <v>#N/A</v>
      </c>
      <c r="E50" s="136" t="e">
        <f>NA()</f>
        <v>#N/A</v>
      </c>
      <c r="F50" s="136">
        <f>IF(ISNUMBER('実質公債費比率（分子）の構造'!L$53),'実質公債費比率（分子）の構造'!L$53,NA())</f>
        <v>22574</v>
      </c>
      <c r="G50" s="136" t="e">
        <f>NA()</f>
        <v>#N/A</v>
      </c>
      <c r="H50" s="136" t="e">
        <f>NA()</f>
        <v>#N/A</v>
      </c>
      <c r="I50" s="136">
        <f>IF(ISNUMBER('実質公債費比率（分子）の構造'!M$53),'実質公債費比率（分子）の構造'!M$53,NA())</f>
        <v>22581</v>
      </c>
      <c r="J50" s="136" t="e">
        <f>NA()</f>
        <v>#N/A</v>
      </c>
      <c r="K50" s="136" t="e">
        <f>NA()</f>
        <v>#N/A</v>
      </c>
      <c r="L50" s="136">
        <f>IF(ISNUMBER('実質公債費比率（分子）の構造'!N$53),'実質公債費比率（分子）の構造'!N$53,NA())</f>
        <v>27363</v>
      </c>
      <c r="M50" s="136" t="e">
        <f>NA()</f>
        <v>#N/A</v>
      </c>
      <c r="N50" s="136" t="e">
        <f>NA()</f>
        <v>#N/A</v>
      </c>
      <c r="O50" s="136">
        <f>IF(ISNUMBER('実質公債費比率（分子）の構造'!O$53),'実質公債費比率（分子）の構造'!O$53,NA())</f>
        <v>27946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488424</v>
      </c>
      <c r="E56" s="135"/>
      <c r="F56" s="135"/>
      <c r="G56" s="135">
        <f>'将来負担比率（分子）の構造'!J$51</f>
        <v>493948</v>
      </c>
      <c r="H56" s="135"/>
      <c r="I56" s="135"/>
      <c r="J56" s="135">
        <f>'将来負担比率（分子）の構造'!K$51</f>
        <v>503307</v>
      </c>
      <c r="K56" s="135"/>
      <c r="L56" s="135"/>
      <c r="M56" s="135">
        <f>'将来負担比率（分子）の構造'!L$51</f>
        <v>507847</v>
      </c>
      <c r="N56" s="135"/>
      <c r="O56" s="135"/>
      <c r="P56" s="135">
        <f>'将来負担比率（分子）の構造'!M$51</f>
        <v>508757</v>
      </c>
    </row>
    <row r="57" spans="1:16">
      <c r="A57" s="135" t="s">
        <v>34</v>
      </c>
      <c r="B57" s="135"/>
      <c r="C57" s="135"/>
      <c r="D57" s="135">
        <f>'将来負担比率（分子）の構造'!I$50</f>
        <v>186209</v>
      </c>
      <c r="E57" s="135"/>
      <c r="F57" s="135"/>
      <c r="G57" s="135">
        <f>'将来負担比率（分子）の構造'!J$50</f>
        <v>192557</v>
      </c>
      <c r="H57" s="135"/>
      <c r="I57" s="135"/>
      <c r="J57" s="135">
        <f>'将来負担比率（分子）の構造'!K$50</f>
        <v>189888</v>
      </c>
      <c r="K57" s="135"/>
      <c r="L57" s="135"/>
      <c r="M57" s="135">
        <f>'将来負担比率（分子）の構造'!L$50</f>
        <v>190580</v>
      </c>
      <c r="N57" s="135"/>
      <c r="O57" s="135"/>
      <c r="P57" s="135">
        <f>'将来負担比率（分子）の構造'!M$50</f>
        <v>180866</v>
      </c>
    </row>
    <row r="58" spans="1:16">
      <c r="A58" s="135" t="s">
        <v>33</v>
      </c>
      <c r="B58" s="135"/>
      <c r="C58" s="135"/>
      <c r="D58" s="135">
        <f>'将来負担比率（分子）の構造'!I$49</f>
        <v>121888</v>
      </c>
      <c r="E58" s="135"/>
      <c r="F58" s="135"/>
      <c r="G58" s="135">
        <f>'将来負担比率（分子）の構造'!J$49</f>
        <v>124823</v>
      </c>
      <c r="H58" s="135"/>
      <c r="I58" s="135"/>
      <c r="J58" s="135">
        <f>'将来負担比率（分子）の構造'!K$49</f>
        <v>130511</v>
      </c>
      <c r="K58" s="135"/>
      <c r="L58" s="135"/>
      <c r="M58" s="135">
        <f>'将来負担比率（分子）の構造'!L$49</f>
        <v>130417</v>
      </c>
      <c r="N58" s="135"/>
      <c r="O58" s="135"/>
      <c r="P58" s="135">
        <f>'将来負担比率（分子）の構造'!M$49</f>
        <v>132632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6557</v>
      </c>
      <c r="C61" s="135"/>
      <c r="D61" s="135"/>
      <c r="E61" s="135">
        <f>'将来負担比率（分子）の構造'!J$46</f>
        <v>5924</v>
      </c>
      <c r="F61" s="135"/>
      <c r="G61" s="135"/>
      <c r="H61" s="135">
        <f>'将来負担比率（分子）の構造'!K$46</f>
        <v>1954</v>
      </c>
      <c r="I61" s="135"/>
      <c r="J61" s="135"/>
      <c r="K61" s="135">
        <f>'将来負担比率（分子）の構造'!L$46</f>
        <v>1899</v>
      </c>
      <c r="L61" s="135"/>
      <c r="M61" s="135"/>
      <c r="N61" s="135">
        <f>'将来負担比率（分子）の構造'!M$46</f>
        <v>2410</v>
      </c>
      <c r="O61" s="135"/>
      <c r="P61" s="135"/>
    </row>
    <row r="62" spans="1:16">
      <c r="A62" s="135" t="s">
        <v>28</v>
      </c>
      <c r="B62" s="135">
        <f>'将来負担比率（分子）の構造'!I$45</f>
        <v>62708</v>
      </c>
      <c r="C62" s="135"/>
      <c r="D62" s="135"/>
      <c r="E62" s="135">
        <f>'将来負担比率（分子）の構造'!J$45</f>
        <v>61702</v>
      </c>
      <c r="F62" s="135"/>
      <c r="G62" s="135"/>
      <c r="H62" s="135">
        <f>'将来負担比率（分子）の構造'!K$45</f>
        <v>60052</v>
      </c>
      <c r="I62" s="135"/>
      <c r="J62" s="135"/>
      <c r="K62" s="135">
        <f>'将来負担比率（分子）の構造'!L$45</f>
        <v>55962</v>
      </c>
      <c r="L62" s="135"/>
      <c r="M62" s="135"/>
      <c r="N62" s="135">
        <f>'将来負担比率（分子）の構造'!M$45</f>
        <v>53823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106781</v>
      </c>
      <c r="C64" s="135"/>
      <c r="D64" s="135"/>
      <c r="E64" s="135">
        <f>'将来負担比率（分子）の構造'!J$43</f>
        <v>104676</v>
      </c>
      <c r="F64" s="135"/>
      <c r="G64" s="135"/>
      <c r="H64" s="135">
        <f>'将来負担比率（分子）の構造'!K$43</f>
        <v>105941</v>
      </c>
      <c r="I64" s="135"/>
      <c r="J64" s="135"/>
      <c r="K64" s="135">
        <f>'将来負担比率（分子）の構造'!L$43</f>
        <v>101938</v>
      </c>
      <c r="L64" s="135"/>
      <c r="M64" s="135"/>
      <c r="N64" s="135">
        <f>'将来負担比率（分子）の構造'!M$43</f>
        <v>80574</v>
      </c>
      <c r="O64" s="135"/>
      <c r="P64" s="135"/>
    </row>
    <row r="65" spans="1:16">
      <c r="A65" s="135" t="s">
        <v>25</v>
      </c>
      <c r="B65" s="135">
        <f>'将来負担比率（分子）の構造'!I$42</f>
        <v>4929</v>
      </c>
      <c r="C65" s="135"/>
      <c r="D65" s="135"/>
      <c r="E65" s="135">
        <f>'将来負担比率（分子）の構造'!J$42</f>
        <v>5965</v>
      </c>
      <c r="F65" s="135"/>
      <c r="G65" s="135"/>
      <c r="H65" s="135">
        <f>'将来負担比率（分子）の構造'!K$42</f>
        <v>3125</v>
      </c>
      <c r="I65" s="135"/>
      <c r="J65" s="135"/>
      <c r="K65" s="135">
        <f>'将来負担比率（分子）の構造'!L$42</f>
        <v>11836</v>
      </c>
      <c r="L65" s="135"/>
      <c r="M65" s="135"/>
      <c r="N65" s="135">
        <f>'将来負担比率（分子）の構造'!M$42</f>
        <v>12194</v>
      </c>
      <c r="O65" s="135"/>
      <c r="P65" s="135"/>
    </row>
    <row r="66" spans="1:16">
      <c r="A66" s="135" t="s">
        <v>24</v>
      </c>
      <c r="B66" s="135">
        <f>'将来負担比率（分子）の構造'!I$41</f>
        <v>956720</v>
      </c>
      <c r="C66" s="135"/>
      <c r="D66" s="135"/>
      <c r="E66" s="135">
        <f>'将来負担比率（分子）の構造'!J$41</f>
        <v>980914</v>
      </c>
      <c r="F66" s="135"/>
      <c r="G66" s="135"/>
      <c r="H66" s="135">
        <f>'将来負担比率（分子）の構造'!K$41</f>
        <v>999511</v>
      </c>
      <c r="I66" s="135"/>
      <c r="J66" s="135"/>
      <c r="K66" s="135">
        <f>'将来負担比率（分子）の構造'!L$41</f>
        <v>1012875</v>
      </c>
      <c r="L66" s="135"/>
      <c r="M66" s="135"/>
      <c r="N66" s="135">
        <f>'将来負担比率（分子）の構造'!M$41</f>
        <v>1059067</v>
      </c>
      <c r="O66" s="135"/>
      <c r="P66" s="135"/>
    </row>
    <row r="67" spans="1:16">
      <c r="A67" s="135" t="s">
        <v>62</v>
      </c>
      <c r="B67" s="135" t="e">
        <f>NA()</f>
        <v>#N/A</v>
      </c>
      <c r="C67" s="135">
        <f>IF(ISNUMBER('将来負担比率（分子）の構造'!I$52), IF('将来負担比率（分子）の構造'!I$52 &lt; 0, 0, '将来負担比率（分子）の構造'!I$52), NA())</f>
        <v>341174</v>
      </c>
      <c r="D67" s="135" t="e">
        <f>NA()</f>
        <v>#N/A</v>
      </c>
      <c r="E67" s="135" t="e">
        <f>NA()</f>
        <v>#N/A</v>
      </c>
      <c r="F67" s="135">
        <f>IF(ISNUMBER('将来負担比率（分子）の構造'!J$52), IF('将来負担比率（分子）の構造'!J$52 &lt; 0, 0, '将来負担比率（分子）の構造'!J$52), NA())</f>
        <v>347852</v>
      </c>
      <c r="G67" s="135" t="e">
        <f>NA()</f>
        <v>#N/A</v>
      </c>
      <c r="H67" s="135" t="e">
        <f>NA()</f>
        <v>#N/A</v>
      </c>
      <c r="I67" s="135">
        <f>IF(ISNUMBER('将来負担比率（分子）の構造'!K$52), IF('将来負担比率（分子）の構造'!K$52 &lt; 0, 0, '将来負担比率（分子）の構造'!K$52), NA())</f>
        <v>346877</v>
      </c>
      <c r="J67" s="135" t="e">
        <f>NA()</f>
        <v>#N/A</v>
      </c>
      <c r="K67" s="135" t="e">
        <f>NA()</f>
        <v>#N/A</v>
      </c>
      <c r="L67" s="135">
        <f>IF(ISNUMBER('将来負担比率（分子）の構造'!L$52), IF('将来負担比率（分子）の構造'!L$52 &lt; 0, 0, '将来負担比率（分子）の構造'!L$52), NA())</f>
        <v>355666</v>
      </c>
      <c r="M67" s="135" t="e">
        <f>NA()</f>
        <v>#N/A</v>
      </c>
      <c r="N67" s="135" t="e">
        <f>NA()</f>
        <v>#N/A</v>
      </c>
      <c r="O67" s="135">
        <f>IF(ISNUMBER('将来負担比率（分子）の構造'!M$52), IF('将来負担比率（分子）の構造'!M$52 &lt; 0, 0, '将来負担比率（分子）の構造'!M$52), NA())</f>
        <v>385813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156577589</v>
      </c>
      <c r="S5" s="613"/>
      <c r="T5" s="613"/>
      <c r="U5" s="613"/>
      <c r="V5" s="613"/>
      <c r="W5" s="613"/>
      <c r="X5" s="613"/>
      <c r="Y5" s="614"/>
      <c r="Z5" s="615">
        <v>28.5</v>
      </c>
      <c r="AA5" s="615"/>
      <c r="AB5" s="615"/>
      <c r="AC5" s="615"/>
      <c r="AD5" s="616">
        <v>142921450</v>
      </c>
      <c r="AE5" s="616"/>
      <c r="AF5" s="616"/>
      <c r="AG5" s="616"/>
      <c r="AH5" s="616"/>
      <c r="AI5" s="616"/>
      <c r="AJ5" s="616"/>
      <c r="AK5" s="616"/>
      <c r="AL5" s="617">
        <v>63.4</v>
      </c>
      <c r="AM5" s="618"/>
      <c r="AN5" s="618"/>
      <c r="AO5" s="619"/>
      <c r="AP5" s="609" t="s">
        <v>205</v>
      </c>
      <c r="AQ5" s="610"/>
      <c r="AR5" s="610"/>
      <c r="AS5" s="610"/>
      <c r="AT5" s="610"/>
      <c r="AU5" s="610"/>
      <c r="AV5" s="610"/>
      <c r="AW5" s="610"/>
      <c r="AX5" s="610"/>
      <c r="AY5" s="610"/>
      <c r="AZ5" s="610"/>
      <c r="BA5" s="610"/>
      <c r="BB5" s="610"/>
      <c r="BC5" s="610"/>
      <c r="BD5" s="610"/>
      <c r="BE5" s="610"/>
      <c r="BF5" s="611"/>
      <c r="BG5" s="623">
        <v>137115635</v>
      </c>
      <c r="BH5" s="624"/>
      <c r="BI5" s="624"/>
      <c r="BJ5" s="624"/>
      <c r="BK5" s="624"/>
      <c r="BL5" s="624"/>
      <c r="BM5" s="624"/>
      <c r="BN5" s="625"/>
      <c r="BO5" s="626">
        <v>87.6</v>
      </c>
      <c r="BP5" s="626"/>
      <c r="BQ5" s="626"/>
      <c r="BR5" s="626"/>
      <c r="BS5" s="627">
        <v>1468616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3304691</v>
      </c>
      <c r="S6" s="624"/>
      <c r="T6" s="624"/>
      <c r="U6" s="624"/>
      <c r="V6" s="624"/>
      <c r="W6" s="624"/>
      <c r="X6" s="624"/>
      <c r="Y6" s="625"/>
      <c r="Z6" s="626">
        <v>0.6</v>
      </c>
      <c r="AA6" s="626"/>
      <c r="AB6" s="626"/>
      <c r="AC6" s="626"/>
      <c r="AD6" s="627">
        <v>3304691</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137115635</v>
      </c>
      <c r="BH6" s="624"/>
      <c r="BI6" s="624"/>
      <c r="BJ6" s="624"/>
      <c r="BK6" s="624"/>
      <c r="BL6" s="624"/>
      <c r="BM6" s="624"/>
      <c r="BN6" s="625"/>
      <c r="BO6" s="626">
        <v>87.6</v>
      </c>
      <c r="BP6" s="626"/>
      <c r="BQ6" s="626"/>
      <c r="BR6" s="626"/>
      <c r="BS6" s="627">
        <v>1468616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1806860</v>
      </c>
      <c r="CS6" s="624"/>
      <c r="CT6" s="624"/>
      <c r="CU6" s="624"/>
      <c r="CV6" s="624"/>
      <c r="CW6" s="624"/>
      <c r="CX6" s="624"/>
      <c r="CY6" s="625"/>
      <c r="CZ6" s="626">
        <v>0.3</v>
      </c>
      <c r="DA6" s="626"/>
      <c r="DB6" s="626"/>
      <c r="DC6" s="626"/>
      <c r="DD6" s="632" t="s">
        <v>212</v>
      </c>
      <c r="DE6" s="624"/>
      <c r="DF6" s="624"/>
      <c r="DG6" s="624"/>
      <c r="DH6" s="624"/>
      <c r="DI6" s="624"/>
      <c r="DJ6" s="624"/>
      <c r="DK6" s="624"/>
      <c r="DL6" s="624"/>
      <c r="DM6" s="624"/>
      <c r="DN6" s="624"/>
      <c r="DO6" s="624"/>
      <c r="DP6" s="625"/>
      <c r="DQ6" s="632">
        <v>1806751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223900</v>
      </c>
      <c r="S7" s="624"/>
      <c r="T7" s="624"/>
      <c r="U7" s="624"/>
      <c r="V7" s="624"/>
      <c r="W7" s="624"/>
      <c r="X7" s="624"/>
      <c r="Y7" s="625"/>
      <c r="Z7" s="626">
        <v>0</v>
      </c>
      <c r="AA7" s="626"/>
      <c r="AB7" s="626"/>
      <c r="AC7" s="626"/>
      <c r="AD7" s="627">
        <v>223900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59292596</v>
      </c>
      <c r="BH7" s="624"/>
      <c r="BI7" s="624"/>
      <c r="BJ7" s="624"/>
      <c r="BK7" s="624"/>
      <c r="BL7" s="624"/>
      <c r="BM7" s="624"/>
      <c r="BN7" s="625"/>
      <c r="BO7" s="626">
        <v>37.9</v>
      </c>
      <c r="BP7" s="626"/>
      <c r="BQ7" s="626"/>
      <c r="BR7" s="626"/>
      <c r="BS7" s="627">
        <v>1468616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35255040</v>
      </c>
      <c r="CS7" s="624"/>
      <c r="CT7" s="624"/>
      <c r="CU7" s="624"/>
      <c r="CV7" s="624"/>
      <c r="CW7" s="624"/>
      <c r="CX7" s="624"/>
      <c r="CY7" s="625"/>
      <c r="CZ7" s="626">
        <v>6.5</v>
      </c>
      <c r="DA7" s="626"/>
      <c r="DB7" s="626"/>
      <c r="DC7" s="626"/>
      <c r="DD7" s="632">
        <v>1141421</v>
      </c>
      <c r="DE7" s="624"/>
      <c r="DF7" s="624"/>
      <c r="DG7" s="624"/>
      <c r="DH7" s="624"/>
      <c r="DI7" s="624"/>
      <c r="DJ7" s="624"/>
      <c r="DK7" s="624"/>
      <c r="DL7" s="624"/>
      <c r="DM7" s="624"/>
      <c r="DN7" s="624"/>
      <c r="DO7" s="624"/>
      <c r="DP7" s="625"/>
      <c r="DQ7" s="632">
        <v>28982501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635753</v>
      </c>
      <c r="S8" s="624"/>
      <c r="T8" s="624"/>
      <c r="U8" s="624"/>
      <c r="V8" s="624"/>
      <c r="W8" s="624"/>
      <c r="X8" s="624"/>
      <c r="Y8" s="625"/>
      <c r="Z8" s="626">
        <v>0.1</v>
      </c>
      <c r="AA8" s="626"/>
      <c r="AB8" s="626"/>
      <c r="AC8" s="626"/>
      <c r="AD8" s="627">
        <v>635753</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1473938</v>
      </c>
      <c r="BH8" s="624"/>
      <c r="BI8" s="624"/>
      <c r="BJ8" s="624"/>
      <c r="BK8" s="624"/>
      <c r="BL8" s="624"/>
      <c r="BM8" s="624"/>
      <c r="BN8" s="625"/>
      <c r="BO8" s="626">
        <v>0.9</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192757469</v>
      </c>
      <c r="CS8" s="624"/>
      <c r="CT8" s="624"/>
      <c r="CU8" s="624"/>
      <c r="CV8" s="624"/>
      <c r="CW8" s="624"/>
      <c r="CX8" s="624"/>
      <c r="CY8" s="625"/>
      <c r="CZ8" s="626">
        <v>35.4</v>
      </c>
      <c r="DA8" s="626"/>
      <c r="DB8" s="626"/>
      <c r="DC8" s="626"/>
      <c r="DD8" s="632">
        <v>2248321</v>
      </c>
      <c r="DE8" s="624"/>
      <c r="DF8" s="624"/>
      <c r="DG8" s="624"/>
      <c r="DH8" s="624"/>
      <c r="DI8" s="624"/>
      <c r="DJ8" s="624"/>
      <c r="DK8" s="624"/>
      <c r="DL8" s="624"/>
      <c r="DM8" s="624"/>
      <c r="DN8" s="624"/>
      <c r="DO8" s="624"/>
      <c r="DP8" s="625"/>
      <c r="DQ8" s="632">
        <v>92486960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592843</v>
      </c>
      <c r="S9" s="624"/>
      <c r="T9" s="624"/>
      <c r="U9" s="624"/>
      <c r="V9" s="624"/>
      <c r="W9" s="624"/>
      <c r="X9" s="624"/>
      <c r="Y9" s="625"/>
      <c r="Z9" s="626">
        <v>0.1</v>
      </c>
      <c r="AA9" s="626"/>
      <c r="AB9" s="626"/>
      <c r="AC9" s="626"/>
      <c r="AD9" s="627">
        <v>592843</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44929517</v>
      </c>
      <c r="BH9" s="624"/>
      <c r="BI9" s="624"/>
      <c r="BJ9" s="624"/>
      <c r="BK9" s="624"/>
      <c r="BL9" s="624"/>
      <c r="BM9" s="624"/>
      <c r="BN9" s="625"/>
      <c r="BO9" s="626">
        <v>28.7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30988260</v>
      </c>
      <c r="CS9" s="624"/>
      <c r="CT9" s="624"/>
      <c r="CU9" s="624"/>
      <c r="CV9" s="624"/>
      <c r="CW9" s="624"/>
      <c r="CX9" s="624"/>
      <c r="CY9" s="625"/>
      <c r="CZ9" s="626">
        <v>5.7</v>
      </c>
      <c r="DA9" s="626"/>
      <c r="DB9" s="626"/>
      <c r="DC9" s="626"/>
      <c r="DD9" s="632">
        <v>2505861</v>
      </c>
      <c r="DE9" s="624"/>
      <c r="DF9" s="624"/>
      <c r="DG9" s="624"/>
      <c r="DH9" s="624"/>
      <c r="DI9" s="624"/>
      <c r="DJ9" s="624"/>
      <c r="DK9" s="624"/>
      <c r="DL9" s="624"/>
      <c r="DM9" s="624"/>
      <c r="DN9" s="624"/>
      <c r="DO9" s="624"/>
      <c r="DP9" s="625"/>
      <c r="DQ9" s="632">
        <v>20267159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19490243</v>
      </c>
      <c r="S10" s="624"/>
      <c r="T10" s="624"/>
      <c r="U10" s="624"/>
      <c r="V10" s="624"/>
      <c r="W10" s="624"/>
      <c r="X10" s="624"/>
      <c r="Y10" s="625"/>
      <c r="Z10" s="626">
        <v>3.5</v>
      </c>
      <c r="AA10" s="626"/>
      <c r="AB10" s="626"/>
      <c r="AC10" s="626"/>
      <c r="AD10" s="627">
        <v>19490243</v>
      </c>
      <c r="AE10" s="627"/>
      <c r="AF10" s="627"/>
      <c r="AG10" s="627"/>
      <c r="AH10" s="627"/>
      <c r="AI10" s="627"/>
      <c r="AJ10" s="627"/>
      <c r="AK10" s="627"/>
      <c r="AL10" s="628">
        <v>8.6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3475041</v>
      </c>
      <c r="BH10" s="624"/>
      <c r="BI10" s="624"/>
      <c r="BJ10" s="624"/>
      <c r="BK10" s="624"/>
      <c r="BL10" s="624"/>
      <c r="BM10" s="624"/>
      <c r="BN10" s="625"/>
      <c r="BO10" s="626">
        <v>2.2000000000000002</v>
      </c>
      <c r="BP10" s="626"/>
      <c r="BQ10" s="626"/>
      <c r="BR10" s="626"/>
      <c r="BS10" s="632">
        <v>576290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1040594</v>
      </c>
      <c r="CS10" s="624"/>
      <c r="CT10" s="624"/>
      <c r="CU10" s="624"/>
      <c r="CV10" s="624"/>
      <c r="CW10" s="624"/>
      <c r="CX10" s="624"/>
      <c r="CY10" s="625"/>
      <c r="CZ10" s="626">
        <v>0.2</v>
      </c>
      <c r="DA10" s="626"/>
      <c r="DB10" s="626"/>
      <c r="DC10" s="626"/>
      <c r="DD10" s="632">
        <v>5484</v>
      </c>
      <c r="DE10" s="624"/>
      <c r="DF10" s="624"/>
      <c r="DG10" s="624"/>
      <c r="DH10" s="624"/>
      <c r="DI10" s="624"/>
      <c r="DJ10" s="624"/>
      <c r="DK10" s="624"/>
      <c r="DL10" s="624"/>
      <c r="DM10" s="624"/>
      <c r="DN10" s="624"/>
      <c r="DO10" s="624"/>
      <c r="DP10" s="625"/>
      <c r="DQ10" s="632">
        <v>465270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47937</v>
      </c>
      <c r="S11" s="624"/>
      <c r="T11" s="624"/>
      <c r="U11" s="624"/>
      <c r="V11" s="624"/>
      <c r="W11" s="624"/>
      <c r="X11" s="624"/>
      <c r="Y11" s="625"/>
      <c r="Z11" s="626">
        <v>0</v>
      </c>
      <c r="AA11" s="626"/>
      <c r="AB11" s="626"/>
      <c r="AC11" s="626"/>
      <c r="AD11" s="627">
        <v>47937</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9414100</v>
      </c>
      <c r="BH11" s="624"/>
      <c r="BI11" s="624"/>
      <c r="BJ11" s="624"/>
      <c r="BK11" s="624"/>
      <c r="BL11" s="624"/>
      <c r="BM11" s="624"/>
      <c r="BN11" s="625"/>
      <c r="BO11" s="626">
        <v>6</v>
      </c>
      <c r="BP11" s="626"/>
      <c r="BQ11" s="626"/>
      <c r="BR11" s="626"/>
      <c r="BS11" s="632">
        <v>892326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2237342</v>
      </c>
      <c r="CS11" s="624"/>
      <c r="CT11" s="624"/>
      <c r="CU11" s="624"/>
      <c r="CV11" s="624"/>
      <c r="CW11" s="624"/>
      <c r="CX11" s="624"/>
      <c r="CY11" s="625"/>
      <c r="CZ11" s="626">
        <v>0.4</v>
      </c>
      <c r="DA11" s="626"/>
      <c r="DB11" s="626"/>
      <c r="DC11" s="626"/>
      <c r="DD11" s="632">
        <v>964840</v>
      </c>
      <c r="DE11" s="624"/>
      <c r="DF11" s="624"/>
      <c r="DG11" s="624"/>
      <c r="DH11" s="624"/>
      <c r="DI11" s="624"/>
      <c r="DJ11" s="624"/>
      <c r="DK11" s="624"/>
      <c r="DL11" s="624"/>
      <c r="DM11" s="624"/>
      <c r="DN11" s="624"/>
      <c r="DO11" s="624"/>
      <c r="DP11" s="625"/>
      <c r="DQ11" s="632">
        <v>1267647</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68577112</v>
      </c>
      <c r="BH12" s="624"/>
      <c r="BI12" s="624"/>
      <c r="BJ12" s="624"/>
      <c r="BK12" s="624"/>
      <c r="BL12" s="624"/>
      <c r="BM12" s="624"/>
      <c r="BN12" s="625"/>
      <c r="BO12" s="626">
        <v>43.8</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49487529</v>
      </c>
      <c r="CS12" s="624"/>
      <c r="CT12" s="624"/>
      <c r="CU12" s="624"/>
      <c r="CV12" s="624"/>
      <c r="CW12" s="624"/>
      <c r="CX12" s="624"/>
      <c r="CY12" s="625"/>
      <c r="CZ12" s="626">
        <v>9.1</v>
      </c>
      <c r="DA12" s="626"/>
      <c r="DB12" s="626"/>
      <c r="DC12" s="626"/>
      <c r="DD12" s="632">
        <v>981327</v>
      </c>
      <c r="DE12" s="624"/>
      <c r="DF12" s="624"/>
      <c r="DG12" s="624"/>
      <c r="DH12" s="624"/>
      <c r="DI12" s="624"/>
      <c r="DJ12" s="624"/>
      <c r="DK12" s="624"/>
      <c r="DL12" s="624"/>
      <c r="DM12" s="624"/>
      <c r="DN12" s="624"/>
      <c r="DO12" s="624"/>
      <c r="DP12" s="625"/>
      <c r="DQ12" s="632">
        <v>11461482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675260</v>
      </c>
      <c r="S13" s="624"/>
      <c r="T13" s="624"/>
      <c r="U13" s="624"/>
      <c r="V13" s="624"/>
      <c r="W13" s="624"/>
      <c r="X13" s="624"/>
      <c r="Y13" s="625"/>
      <c r="Z13" s="626">
        <v>0.1</v>
      </c>
      <c r="AA13" s="626"/>
      <c r="AB13" s="626"/>
      <c r="AC13" s="626"/>
      <c r="AD13" s="627">
        <v>675260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66148722</v>
      </c>
      <c r="BH13" s="624"/>
      <c r="BI13" s="624"/>
      <c r="BJ13" s="624"/>
      <c r="BK13" s="624"/>
      <c r="BL13" s="624"/>
      <c r="BM13" s="624"/>
      <c r="BN13" s="625"/>
      <c r="BO13" s="626">
        <v>42.2</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111454093</v>
      </c>
      <c r="CS13" s="624"/>
      <c r="CT13" s="624"/>
      <c r="CU13" s="624"/>
      <c r="CV13" s="624"/>
      <c r="CW13" s="624"/>
      <c r="CX13" s="624"/>
      <c r="CY13" s="625"/>
      <c r="CZ13" s="626">
        <v>20.5</v>
      </c>
      <c r="DA13" s="626"/>
      <c r="DB13" s="626"/>
      <c r="DC13" s="626"/>
      <c r="DD13" s="632">
        <v>45913478</v>
      </c>
      <c r="DE13" s="624"/>
      <c r="DF13" s="624"/>
      <c r="DG13" s="624"/>
      <c r="DH13" s="624"/>
      <c r="DI13" s="624"/>
      <c r="DJ13" s="624"/>
      <c r="DK13" s="624"/>
      <c r="DL13" s="624"/>
      <c r="DM13" s="624"/>
      <c r="DN13" s="624"/>
      <c r="DO13" s="624"/>
      <c r="DP13" s="625"/>
      <c r="DQ13" s="632">
        <v>25756177</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v>6416390</v>
      </c>
      <c r="S14" s="624"/>
      <c r="T14" s="624"/>
      <c r="U14" s="624"/>
      <c r="V14" s="624"/>
      <c r="W14" s="624"/>
      <c r="X14" s="624"/>
      <c r="Y14" s="625"/>
      <c r="Z14" s="626">
        <v>1.2</v>
      </c>
      <c r="AA14" s="626"/>
      <c r="AB14" s="626"/>
      <c r="AC14" s="626"/>
      <c r="AD14" s="627">
        <v>6416390</v>
      </c>
      <c r="AE14" s="627"/>
      <c r="AF14" s="627"/>
      <c r="AG14" s="627"/>
      <c r="AH14" s="627"/>
      <c r="AI14" s="627"/>
      <c r="AJ14" s="627"/>
      <c r="AK14" s="627"/>
      <c r="AL14" s="628">
        <v>2.8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1480330</v>
      </c>
      <c r="BH14" s="624"/>
      <c r="BI14" s="624"/>
      <c r="BJ14" s="624"/>
      <c r="BK14" s="624"/>
      <c r="BL14" s="624"/>
      <c r="BM14" s="624"/>
      <c r="BN14" s="625"/>
      <c r="BO14" s="626">
        <v>0.9</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11573826</v>
      </c>
      <c r="CS14" s="624"/>
      <c r="CT14" s="624"/>
      <c r="CU14" s="624"/>
      <c r="CV14" s="624"/>
      <c r="CW14" s="624"/>
      <c r="CX14" s="624"/>
      <c r="CY14" s="625"/>
      <c r="CZ14" s="626">
        <v>2.1</v>
      </c>
      <c r="DA14" s="626"/>
      <c r="DB14" s="626"/>
      <c r="DC14" s="626"/>
      <c r="DD14" s="632">
        <v>1468513</v>
      </c>
      <c r="DE14" s="624"/>
      <c r="DF14" s="624"/>
      <c r="DG14" s="624"/>
      <c r="DH14" s="624"/>
      <c r="DI14" s="624"/>
      <c r="DJ14" s="624"/>
      <c r="DK14" s="624"/>
      <c r="DL14" s="624"/>
      <c r="DM14" s="624"/>
      <c r="DN14" s="624"/>
      <c r="DO14" s="624"/>
      <c r="DP14" s="625"/>
      <c r="DQ14" s="632">
        <v>10211019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494263</v>
      </c>
      <c r="S15" s="624"/>
      <c r="T15" s="624"/>
      <c r="U15" s="624"/>
      <c r="V15" s="624"/>
      <c r="W15" s="624"/>
      <c r="X15" s="624"/>
      <c r="Y15" s="625"/>
      <c r="Z15" s="626">
        <v>0.1</v>
      </c>
      <c r="AA15" s="626"/>
      <c r="AB15" s="626"/>
      <c r="AC15" s="626"/>
      <c r="AD15" s="627">
        <v>494263</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7728692</v>
      </c>
      <c r="BH15" s="624"/>
      <c r="BI15" s="624"/>
      <c r="BJ15" s="624"/>
      <c r="BK15" s="624"/>
      <c r="BL15" s="624"/>
      <c r="BM15" s="624"/>
      <c r="BN15" s="625"/>
      <c r="BO15" s="626">
        <v>4.9000000000000004</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41468880</v>
      </c>
      <c r="CS15" s="624"/>
      <c r="CT15" s="624"/>
      <c r="CU15" s="624"/>
      <c r="CV15" s="624"/>
      <c r="CW15" s="624"/>
      <c r="CX15" s="624"/>
      <c r="CY15" s="625"/>
      <c r="CZ15" s="626">
        <v>7.6</v>
      </c>
      <c r="DA15" s="626"/>
      <c r="DB15" s="626"/>
      <c r="DC15" s="626"/>
      <c r="DD15" s="632">
        <v>11837980</v>
      </c>
      <c r="DE15" s="624"/>
      <c r="DF15" s="624"/>
      <c r="DG15" s="624"/>
      <c r="DH15" s="624"/>
      <c r="DI15" s="624"/>
      <c r="DJ15" s="624"/>
      <c r="DK15" s="624"/>
      <c r="DL15" s="624"/>
      <c r="DM15" s="624"/>
      <c r="DN15" s="624"/>
      <c r="DO15" s="624"/>
      <c r="DP15" s="625"/>
      <c r="DQ15" s="632">
        <v>30232125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50727229</v>
      </c>
      <c r="S16" s="624"/>
      <c r="T16" s="624"/>
      <c r="U16" s="624"/>
      <c r="V16" s="624"/>
      <c r="W16" s="624"/>
      <c r="X16" s="624"/>
      <c r="Y16" s="625"/>
      <c r="Z16" s="626">
        <v>9.1999999999999993</v>
      </c>
      <c r="AA16" s="626"/>
      <c r="AB16" s="626"/>
      <c r="AC16" s="626"/>
      <c r="AD16" s="627">
        <v>48143641</v>
      </c>
      <c r="AE16" s="627"/>
      <c r="AF16" s="627"/>
      <c r="AG16" s="627"/>
      <c r="AH16" s="627"/>
      <c r="AI16" s="627"/>
      <c r="AJ16" s="627"/>
      <c r="AK16" s="627"/>
      <c r="AL16" s="628">
        <v>21.4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28292</v>
      </c>
      <c r="BH16" s="624"/>
      <c r="BI16" s="624"/>
      <c r="BJ16" s="624"/>
      <c r="BK16" s="624"/>
      <c r="BL16" s="624"/>
      <c r="BM16" s="624"/>
      <c r="BN16" s="625"/>
      <c r="BO16" s="626">
        <v>0</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50434</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4282</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48143641</v>
      </c>
      <c r="S17" s="624"/>
      <c r="T17" s="624"/>
      <c r="U17" s="624"/>
      <c r="V17" s="624"/>
      <c r="W17" s="624"/>
      <c r="X17" s="624"/>
      <c r="Y17" s="625"/>
      <c r="Z17" s="626">
        <v>8.8000000000000007</v>
      </c>
      <c r="AA17" s="626"/>
      <c r="AB17" s="626"/>
      <c r="AC17" s="626"/>
      <c r="AD17" s="627">
        <v>48143641</v>
      </c>
      <c r="AE17" s="627"/>
      <c r="AF17" s="627"/>
      <c r="AG17" s="627"/>
      <c r="AH17" s="627"/>
      <c r="AI17" s="627"/>
      <c r="AJ17" s="627"/>
      <c r="AK17" s="627"/>
      <c r="AL17" s="628">
        <v>21.4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8613</v>
      </c>
      <c r="BH17" s="624"/>
      <c r="BI17" s="624"/>
      <c r="BJ17" s="624"/>
      <c r="BK17" s="624"/>
      <c r="BL17" s="624"/>
      <c r="BM17" s="624"/>
      <c r="BN17" s="625"/>
      <c r="BO17" s="626">
        <v>0</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66479107</v>
      </c>
      <c r="CS17" s="624"/>
      <c r="CT17" s="624"/>
      <c r="CU17" s="624"/>
      <c r="CV17" s="624"/>
      <c r="CW17" s="624"/>
      <c r="CX17" s="624"/>
      <c r="CY17" s="625"/>
      <c r="CZ17" s="626">
        <v>12.2</v>
      </c>
      <c r="DA17" s="626"/>
      <c r="DB17" s="626"/>
      <c r="DC17" s="626"/>
      <c r="DD17" s="632" t="s">
        <v>107</v>
      </c>
      <c r="DE17" s="624"/>
      <c r="DF17" s="624"/>
      <c r="DG17" s="624"/>
      <c r="DH17" s="624"/>
      <c r="DI17" s="624"/>
      <c r="DJ17" s="624"/>
      <c r="DK17" s="624"/>
      <c r="DL17" s="624"/>
      <c r="DM17" s="624"/>
      <c r="DN17" s="624"/>
      <c r="DO17" s="624"/>
      <c r="DP17" s="625"/>
      <c r="DQ17" s="632">
        <v>61701922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2583588</v>
      </c>
      <c r="S18" s="624"/>
      <c r="T18" s="624"/>
      <c r="U18" s="624"/>
      <c r="V18" s="624"/>
      <c r="W18" s="624"/>
      <c r="X18" s="624"/>
      <c r="Y18" s="625"/>
      <c r="Z18" s="626">
        <v>0.5</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374209</v>
      </c>
      <c r="CS18" s="624"/>
      <c r="CT18" s="624"/>
      <c r="CU18" s="624"/>
      <c r="CV18" s="624"/>
      <c r="CW18" s="624"/>
      <c r="CX18" s="624"/>
      <c r="CY18" s="625"/>
      <c r="CZ18" s="626">
        <v>0.1</v>
      </c>
      <c r="DA18" s="626"/>
      <c r="DB18" s="626"/>
      <c r="DC18" s="626"/>
      <c r="DD18" s="632" t="s">
        <v>107</v>
      </c>
      <c r="DE18" s="624"/>
      <c r="DF18" s="624"/>
      <c r="DG18" s="624"/>
      <c r="DH18" s="624"/>
      <c r="DI18" s="624"/>
      <c r="DJ18" s="624"/>
      <c r="DK18" s="624"/>
      <c r="DL18" s="624"/>
      <c r="DM18" s="624"/>
      <c r="DN18" s="624"/>
      <c r="DO18" s="624"/>
      <c r="DP18" s="625"/>
      <c r="DQ18" s="632">
        <v>374209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19461954</v>
      </c>
      <c r="BH19" s="624"/>
      <c r="BI19" s="624"/>
      <c r="BJ19" s="624"/>
      <c r="BK19" s="624"/>
      <c r="BL19" s="624"/>
      <c r="BM19" s="624"/>
      <c r="BN19" s="625"/>
      <c r="BO19" s="626">
        <v>12.4</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239186098</v>
      </c>
      <c r="S20" s="624"/>
      <c r="T20" s="624"/>
      <c r="U20" s="624"/>
      <c r="V20" s="624"/>
      <c r="W20" s="624"/>
      <c r="X20" s="624"/>
      <c r="Y20" s="625"/>
      <c r="Z20" s="626">
        <v>43.5</v>
      </c>
      <c r="AA20" s="626"/>
      <c r="AB20" s="626"/>
      <c r="AC20" s="626"/>
      <c r="AD20" s="627">
        <v>222946371</v>
      </c>
      <c r="AE20" s="627"/>
      <c r="AF20" s="627"/>
      <c r="AG20" s="627"/>
      <c r="AH20" s="627"/>
      <c r="AI20" s="627"/>
      <c r="AJ20" s="627"/>
      <c r="AK20" s="627"/>
      <c r="AL20" s="628">
        <v>98.9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18825629</v>
      </c>
      <c r="BH20" s="624"/>
      <c r="BI20" s="624"/>
      <c r="BJ20" s="624"/>
      <c r="BK20" s="624"/>
      <c r="BL20" s="624"/>
      <c r="BM20" s="624"/>
      <c r="BN20" s="625"/>
      <c r="BO20" s="626">
        <v>12</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544973643</v>
      </c>
      <c r="CS20" s="624"/>
      <c r="CT20" s="624"/>
      <c r="CU20" s="624"/>
      <c r="CV20" s="624"/>
      <c r="CW20" s="624"/>
      <c r="CX20" s="624"/>
      <c r="CY20" s="625"/>
      <c r="CZ20" s="626">
        <v>100</v>
      </c>
      <c r="DA20" s="626"/>
      <c r="DB20" s="626"/>
      <c r="DC20" s="626"/>
      <c r="DD20" s="632">
        <v>67067225</v>
      </c>
      <c r="DE20" s="624"/>
      <c r="DF20" s="624"/>
      <c r="DG20" s="624"/>
      <c r="DH20" s="624"/>
      <c r="DI20" s="624"/>
      <c r="DJ20" s="624"/>
      <c r="DK20" s="624"/>
      <c r="DL20" s="624"/>
      <c r="DM20" s="624"/>
      <c r="DN20" s="624"/>
      <c r="DO20" s="624"/>
      <c r="DP20" s="625"/>
      <c r="DQ20" s="632">
        <v>285017504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470245</v>
      </c>
      <c r="S21" s="624"/>
      <c r="T21" s="624"/>
      <c r="U21" s="624"/>
      <c r="V21" s="624"/>
      <c r="W21" s="624"/>
      <c r="X21" s="624"/>
      <c r="Y21" s="625"/>
      <c r="Z21" s="626">
        <v>0.1</v>
      </c>
      <c r="AA21" s="626"/>
      <c r="AB21" s="626"/>
      <c r="AC21" s="626"/>
      <c r="AD21" s="627">
        <v>470245</v>
      </c>
      <c r="AE21" s="627"/>
      <c r="AF21" s="627"/>
      <c r="AG21" s="627"/>
      <c r="AH21" s="627"/>
      <c r="AI21" s="627"/>
      <c r="AJ21" s="627"/>
      <c r="AK21" s="627"/>
      <c r="AL21" s="628">
        <v>0.2</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26964</v>
      </c>
      <c r="BH21" s="624"/>
      <c r="BI21" s="624"/>
      <c r="BJ21" s="624"/>
      <c r="BK21" s="624"/>
      <c r="BL21" s="624"/>
      <c r="BM21" s="624"/>
      <c r="BN21" s="625"/>
      <c r="BO21" s="626">
        <v>0</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4869351</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7247467</v>
      </c>
      <c r="BH22" s="624"/>
      <c r="BI22" s="624"/>
      <c r="BJ22" s="624"/>
      <c r="BK22" s="624"/>
      <c r="BL22" s="624"/>
      <c r="BM22" s="624"/>
      <c r="BN22" s="625"/>
      <c r="BO22" s="626">
        <v>4.5999999999999996</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11930250</v>
      </c>
      <c r="S23" s="624"/>
      <c r="T23" s="624"/>
      <c r="U23" s="624"/>
      <c r="V23" s="624"/>
      <c r="W23" s="624"/>
      <c r="X23" s="624"/>
      <c r="Y23" s="625"/>
      <c r="Z23" s="626">
        <v>2.2000000000000002</v>
      </c>
      <c r="AA23" s="626"/>
      <c r="AB23" s="626"/>
      <c r="AC23" s="626"/>
      <c r="AD23" s="627">
        <v>1303458</v>
      </c>
      <c r="AE23" s="627"/>
      <c r="AF23" s="627"/>
      <c r="AG23" s="627"/>
      <c r="AH23" s="627"/>
      <c r="AI23" s="627"/>
      <c r="AJ23" s="627"/>
      <c r="AK23" s="627"/>
      <c r="AL23" s="628">
        <v>0.6</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11551198</v>
      </c>
      <c r="BH23" s="624"/>
      <c r="BI23" s="624"/>
      <c r="BJ23" s="624"/>
      <c r="BK23" s="624"/>
      <c r="BL23" s="624"/>
      <c r="BM23" s="624"/>
      <c r="BN23" s="625"/>
      <c r="BO23" s="626">
        <v>7.4</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4311206</v>
      </c>
      <c r="S24" s="624"/>
      <c r="T24" s="624"/>
      <c r="U24" s="624"/>
      <c r="V24" s="624"/>
      <c r="W24" s="624"/>
      <c r="X24" s="624"/>
      <c r="Y24" s="625"/>
      <c r="Z24" s="626">
        <v>0.8</v>
      </c>
      <c r="AA24" s="626"/>
      <c r="AB24" s="626"/>
      <c r="AC24" s="626"/>
      <c r="AD24" s="627">
        <v>3</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258313852</v>
      </c>
      <c r="CS24" s="613"/>
      <c r="CT24" s="613"/>
      <c r="CU24" s="613"/>
      <c r="CV24" s="613"/>
      <c r="CW24" s="613"/>
      <c r="CX24" s="613"/>
      <c r="CY24" s="614"/>
      <c r="CZ24" s="650">
        <v>47.4</v>
      </c>
      <c r="DA24" s="651"/>
      <c r="DB24" s="651"/>
      <c r="DC24" s="652"/>
      <c r="DD24" s="649">
        <v>158813580</v>
      </c>
      <c r="DE24" s="613"/>
      <c r="DF24" s="613"/>
      <c r="DG24" s="613"/>
      <c r="DH24" s="613"/>
      <c r="DI24" s="613"/>
      <c r="DJ24" s="613"/>
      <c r="DK24" s="614"/>
      <c r="DL24" s="649">
        <v>158436412</v>
      </c>
      <c r="DM24" s="613"/>
      <c r="DN24" s="613"/>
      <c r="DO24" s="613"/>
      <c r="DP24" s="613"/>
      <c r="DQ24" s="613"/>
      <c r="DR24" s="613"/>
      <c r="DS24" s="613"/>
      <c r="DT24" s="613"/>
      <c r="DU24" s="613"/>
      <c r="DV24" s="614"/>
      <c r="DW24" s="617">
        <v>61.9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95130215</v>
      </c>
      <c r="S25" s="624"/>
      <c r="T25" s="624"/>
      <c r="U25" s="624"/>
      <c r="V25" s="624"/>
      <c r="W25" s="624"/>
      <c r="X25" s="624"/>
      <c r="Y25" s="625"/>
      <c r="Z25" s="626">
        <v>17.3</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v>636325</v>
      </c>
      <c r="BH25" s="624"/>
      <c r="BI25" s="624"/>
      <c r="BJ25" s="624"/>
      <c r="BK25" s="624"/>
      <c r="BL25" s="624"/>
      <c r="BM25" s="624"/>
      <c r="BN25" s="625"/>
      <c r="BO25" s="626">
        <v>0.4</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65314918</v>
      </c>
      <c r="CS25" s="655"/>
      <c r="CT25" s="655"/>
      <c r="CU25" s="655"/>
      <c r="CV25" s="655"/>
      <c r="CW25" s="655"/>
      <c r="CX25" s="655"/>
      <c r="CY25" s="656"/>
      <c r="CZ25" s="657">
        <v>12</v>
      </c>
      <c r="DA25" s="658"/>
      <c r="DB25" s="658"/>
      <c r="DC25" s="659"/>
      <c r="DD25" s="632">
        <v>59482285</v>
      </c>
      <c r="DE25" s="655"/>
      <c r="DF25" s="655"/>
      <c r="DG25" s="655"/>
      <c r="DH25" s="655"/>
      <c r="DI25" s="655"/>
      <c r="DJ25" s="655"/>
      <c r="DK25" s="656"/>
      <c r="DL25" s="632">
        <v>59145167</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25495</v>
      </c>
      <c r="S26" s="624"/>
      <c r="T26" s="624"/>
      <c r="U26" s="624"/>
      <c r="V26" s="624"/>
      <c r="W26" s="624"/>
      <c r="X26" s="624"/>
      <c r="Y26" s="625"/>
      <c r="Z26" s="626">
        <v>0</v>
      </c>
      <c r="AA26" s="626"/>
      <c r="AB26" s="626"/>
      <c r="AC26" s="626"/>
      <c r="AD26" s="627">
        <v>25495</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43499756</v>
      </c>
      <c r="CS26" s="624"/>
      <c r="CT26" s="624"/>
      <c r="CU26" s="624"/>
      <c r="CV26" s="624"/>
      <c r="CW26" s="624"/>
      <c r="CX26" s="624"/>
      <c r="CY26" s="625"/>
      <c r="CZ26" s="657">
        <v>8</v>
      </c>
      <c r="DA26" s="658"/>
      <c r="DB26" s="658"/>
      <c r="DC26" s="659"/>
      <c r="DD26" s="632">
        <v>39697092</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23552771</v>
      </c>
      <c r="S27" s="624"/>
      <c r="T27" s="624"/>
      <c r="U27" s="624"/>
      <c r="V27" s="624"/>
      <c r="W27" s="624"/>
      <c r="X27" s="624"/>
      <c r="Y27" s="625"/>
      <c r="Z27" s="626">
        <v>4.3</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156577589</v>
      </c>
      <c r="BH27" s="624"/>
      <c r="BI27" s="624"/>
      <c r="BJ27" s="624"/>
      <c r="BK27" s="624"/>
      <c r="BL27" s="624"/>
      <c r="BM27" s="624"/>
      <c r="BN27" s="625"/>
      <c r="BO27" s="626">
        <v>100</v>
      </c>
      <c r="BP27" s="626"/>
      <c r="BQ27" s="626"/>
      <c r="BR27" s="626"/>
      <c r="BS27" s="632">
        <v>1468616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127079707</v>
      </c>
      <c r="CS27" s="655"/>
      <c r="CT27" s="655"/>
      <c r="CU27" s="655"/>
      <c r="CV27" s="655"/>
      <c r="CW27" s="655"/>
      <c r="CX27" s="655"/>
      <c r="CY27" s="656"/>
      <c r="CZ27" s="657">
        <v>23.3</v>
      </c>
      <c r="DA27" s="658"/>
      <c r="DB27" s="658"/>
      <c r="DC27" s="659"/>
      <c r="DD27" s="632">
        <v>38189253</v>
      </c>
      <c r="DE27" s="655"/>
      <c r="DF27" s="655"/>
      <c r="DG27" s="655"/>
      <c r="DH27" s="655"/>
      <c r="DI27" s="655"/>
      <c r="DJ27" s="655"/>
      <c r="DK27" s="656"/>
      <c r="DL27" s="632">
        <v>38184830</v>
      </c>
      <c r="DM27" s="655"/>
      <c r="DN27" s="655"/>
      <c r="DO27" s="655"/>
      <c r="DP27" s="655"/>
      <c r="DQ27" s="655"/>
      <c r="DR27" s="655"/>
      <c r="DS27" s="655"/>
      <c r="DT27" s="655"/>
      <c r="DU27" s="655"/>
      <c r="DV27" s="656"/>
      <c r="DW27" s="628">
        <v>14.9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6739921</v>
      </c>
      <c r="S28" s="624"/>
      <c r="T28" s="624"/>
      <c r="U28" s="624"/>
      <c r="V28" s="624"/>
      <c r="W28" s="624"/>
      <c r="X28" s="624"/>
      <c r="Y28" s="625"/>
      <c r="Z28" s="626">
        <v>1.2</v>
      </c>
      <c r="AA28" s="626"/>
      <c r="AB28" s="626"/>
      <c r="AC28" s="626"/>
      <c r="AD28" s="627">
        <v>436963</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65919227</v>
      </c>
      <c r="CS28" s="624"/>
      <c r="CT28" s="624"/>
      <c r="CU28" s="624"/>
      <c r="CV28" s="624"/>
      <c r="CW28" s="624"/>
      <c r="CX28" s="624"/>
      <c r="CY28" s="625"/>
      <c r="CZ28" s="657">
        <v>12.1</v>
      </c>
      <c r="DA28" s="658"/>
      <c r="DB28" s="658"/>
      <c r="DC28" s="659"/>
      <c r="DD28" s="632">
        <v>61142042</v>
      </c>
      <c r="DE28" s="624"/>
      <c r="DF28" s="624"/>
      <c r="DG28" s="624"/>
      <c r="DH28" s="624"/>
      <c r="DI28" s="624"/>
      <c r="DJ28" s="624"/>
      <c r="DK28" s="625"/>
      <c r="DL28" s="632">
        <v>61106415</v>
      </c>
      <c r="DM28" s="624"/>
      <c r="DN28" s="624"/>
      <c r="DO28" s="624"/>
      <c r="DP28" s="624"/>
      <c r="DQ28" s="624"/>
      <c r="DR28" s="624"/>
      <c r="DS28" s="624"/>
      <c r="DT28" s="624"/>
      <c r="DU28" s="624"/>
      <c r="DV28" s="625"/>
      <c r="DW28" s="628">
        <v>23.9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517244</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65903810</v>
      </c>
      <c r="CS29" s="655"/>
      <c r="CT29" s="655"/>
      <c r="CU29" s="655"/>
      <c r="CV29" s="655"/>
      <c r="CW29" s="655"/>
      <c r="CX29" s="655"/>
      <c r="CY29" s="656"/>
      <c r="CZ29" s="657">
        <v>12.1</v>
      </c>
      <c r="DA29" s="658"/>
      <c r="DB29" s="658"/>
      <c r="DC29" s="659"/>
      <c r="DD29" s="632">
        <v>61126625</v>
      </c>
      <c r="DE29" s="655"/>
      <c r="DF29" s="655"/>
      <c r="DG29" s="655"/>
      <c r="DH29" s="655"/>
      <c r="DI29" s="655"/>
      <c r="DJ29" s="655"/>
      <c r="DK29" s="656"/>
      <c r="DL29" s="632">
        <v>61090998</v>
      </c>
      <c r="DM29" s="655"/>
      <c r="DN29" s="655"/>
      <c r="DO29" s="655"/>
      <c r="DP29" s="655"/>
      <c r="DQ29" s="655"/>
      <c r="DR29" s="655"/>
      <c r="DS29" s="655"/>
      <c r="DT29" s="655"/>
      <c r="DU29" s="655"/>
      <c r="DV29" s="656"/>
      <c r="DW29" s="628">
        <v>23.9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2118036</v>
      </c>
      <c r="S30" s="624"/>
      <c r="T30" s="624"/>
      <c r="U30" s="624"/>
      <c r="V30" s="624"/>
      <c r="W30" s="624"/>
      <c r="X30" s="624"/>
      <c r="Y30" s="625"/>
      <c r="Z30" s="626">
        <v>0.4</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99.3</v>
      </c>
      <c r="BH30" s="682"/>
      <c r="BI30" s="682"/>
      <c r="BJ30" s="682"/>
      <c r="BK30" s="682"/>
      <c r="BL30" s="682"/>
      <c r="BM30" s="618">
        <v>97.8</v>
      </c>
      <c r="BN30" s="682"/>
      <c r="BO30" s="682"/>
      <c r="BP30" s="682"/>
      <c r="BQ30" s="683"/>
      <c r="BR30" s="681">
        <v>99.2</v>
      </c>
      <c r="BS30" s="682"/>
      <c r="BT30" s="682"/>
      <c r="BU30" s="682"/>
      <c r="BV30" s="682"/>
      <c r="BW30" s="682"/>
      <c r="BX30" s="618">
        <v>97.4</v>
      </c>
      <c r="BY30" s="682"/>
      <c r="BZ30" s="682"/>
      <c r="CA30" s="682"/>
      <c r="CB30" s="683"/>
      <c r="CD30" s="686"/>
      <c r="CE30" s="687"/>
      <c r="CF30" s="637" t="s">
        <v>289</v>
      </c>
      <c r="CG30" s="638"/>
      <c r="CH30" s="638"/>
      <c r="CI30" s="638"/>
      <c r="CJ30" s="638"/>
      <c r="CK30" s="638"/>
      <c r="CL30" s="638"/>
      <c r="CM30" s="638"/>
      <c r="CN30" s="638"/>
      <c r="CO30" s="638"/>
      <c r="CP30" s="638"/>
      <c r="CQ30" s="639"/>
      <c r="CR30" s="623">
        <v>52881737</v>
      </c>
      <c r="CS30" s="624"/>
      <c r="CT30" s="624"/>
      <c r="CU30" s="624"/>
      <c r="CV30" s="624"/>
      <c r="CW30" s="624"/>
      <c r="CX30" s="624"/>
      <c r="CY30" s="625"/>
      <c r="CZ30" s="657">
        <v>9.6999999999999993</v>
      </c>
      <c r="DA30" s="658"/>
      <c r="DB30" s="658"/>
      <c r="DC30" s="659"/>
      <c r="DD30" s="632">
        <v>48740478</v>
      </c>
      <c r="DE30" s="624"/>
      <c r="DF30" s="624"/>
      <c r="DG30" s="624"/>
      <c r="DH30" s="624"/>
      <c r="DI30" s="624"/>
      <c r="DJ30" s="624"/>
      <c r="DK30" s="625"/>
      <c r="DL30" s="632">
        <v>48704851</v>
      </c>
      <c r="DM30" s="624"/>
      <c r="DN30" s="624"/>
      <c r="DO30" s="624"/>
      <c r="DP30" s="624"/>
      <c r="DQ30" s="624"/>
      <c r="DR30" s="624"/>
      <c r="DS30" s="624"/>
      <c r="DT30" s="624"/>
      <c r="DU30" s="624"/>
      <c r="DV30" s="625"/>
      <c r="DW30" s="628">
        <v>19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6250492</v>
      </c>
      <c r="S31" s="624"/>
      <c r="T31" s="624"/>
      <c r="U31" s="624"/>
      <c r="V31" s="624"/>
      <c r="W31" s="624"/>
      <c r="X31" s="624"/>
      <c r="Y31" s="625"/>
      <c r="Z31" s="626">
        <v>1.1000000000000001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97.5</v>
      </c>
      <c r="BN31" s="679"/>
      <c r="BO31" s="679"/>
      <c r="BP31" s="679"/>
      <c r="BQ31" s="680"/>
      <c r="BR31" s="678">
        <v>99.1</v>
      </c>
      <c r="BS31" s="655"/>
      <c r="BT31" s="655"/>
      <c r="BU31" s="655"/>
      <c r="BV31" s="655"/>
      <c r="BW31" s="655"/>
      <c r="BX31" s="629">
        <v>97.2</v>
      </c>
      <c r="BY31" s="679"/>
      <c r="BZ31" s="679"/>
      <c r="CA31" s="679"/>
      <c r="CB31" s="680"/>
      <c r="CD31" s="686"/>
      <c r="CE31" s="687"/>
      <c r="CF31" s="637" t="s">
        <v>293</v>
      </c>
      <c r="CG31" s="638"/>
      <c r="CH31" s="638"/>
      <c r="CI31" s="638"/>
      <c r="CJ31" s="638"/>
      <c r="CK31" s="638"/>
      <c r="CL31" s="638"/>
      <c r="CM31" s="638"/>
      <c r="CN31" s="638"/>
      <c r="CO31" s="638"/>
      <c r="CP31" s="638"/>
      <c r="CQ31" s="639"/>
      <c r="CR31" s="623">
        <v>13022073</v>
      </c>
      <c r="CS31" s="655"/>
      <c r="CT31" s="655"/>
      <c r="CU31" s="655"/>
      <c r="CV31" s="655"/>
      <c r="CW31" s="655"/>
      <c r="CX31" s="655"/>
      <c r="CY31" s="656"/>
      <c r="CZ31" s="657">
        <v>2.4</v>
      </c>
      <c r="DA31" s="658"/>
      <c r="DB31" s="658"/>
      <c r="DC31" s="659"/>
      <c r="DD31" s="632">
        <v>12386147</v>
      </c>
      <c r="DE31" s="655"/>
      <c r="DF31" s="655"/>
      <c r="DG31" s="655"/>
      <c r="DH31" s="655"/>
      <c r="DI31" s="655"/>
      <c r="DJ31" s="655"/>
      <c r="DK31" s="656"/>
      <c r="DL31" s="632">
        <v>12386147</v>
      </c>
      <c r="DM31" s="655"/>
      <c r="DN31" s="655"/>
      <c r="DO31" s="655"/>
      <c r="DP31" s="655"/>
      <c r="DQ31" s="655"/>
      <c r="DR31" s="655"/>
      <c r="DS31" s="655"/>
      <c r="DT31" s="655"/>
      <c r="DU31" s="655"/>
      <c r="DV31" s="656"/>
      <c r="DW31" s="628">
        <v>4.8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53058091</v>
      </c>
      <c r="S32" s="624"/>
      <c r="T32" s="624"/>
      <c r="U32" s="624"/>
      <c r="V32" s="624"/>
      <c r="W32" s="624"/>
      <c r="X32" s="624"/>
      <c r="Y32" s="625"/>
      <c r="Z32" s="626">
        <v>9.6999999999999993</v>
      </c>
      <c r="AA32" s="626"/>
      <c r="AB32" s="626"/>
      <c r="AC32" s="626"/>
      <c r="AD32" s="627">
        <v>223057</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99.3</v>
      </c>
      <c r="BH32" s="691"/>
      <c r="BI32" s="691"/>
      <c r="BJ32" s="691"/>
      <c r="BK32" s="691"/>
      <c r="BL32" s="691"/>
      <c r="BM32" s="692">
        <v>97.8</v>
      </c>
      <c r="BN32" s="691"/>
      <c r="BO32" s="691"/>
      <c r="BP32" s="691"/>
      <c r="BQ32" s="693"/>
      <c r="BR32" s="690">
        <v>99.2</v>
      </c>
      <c r="BS32" s="691"/>
      <c r="BT32" s="691"/>
      <c r="BU32" s="691"/>
      <c r="BV32" s="691"/>
      <c r="BW32" s="691"/>
      <c r="BX32" s="692">
        <v>97.4</v>
      </c>
      <c r="BY32" s="691"/>
      <c r="BZ32" s="691"/>
      <c r="CA32" s="691"/>
      <c r="CB32" s="693"/>
      <c r="CD32" s="688"/>
      <c r="CE32" s="689"/>
      <c r="CF32" s="637" t="s">
        <v>296</v>
      </c>
      <c r="CG32" s="638"/>
      <c r="CH32" s="638"/>
      <c r="CI32" s="638"/>
      <c r="CJ32" s="638"/>
      <c r="CK32" s="638"/>
      <c r="CL32" s="638"/>
      <c r="CM32" s="638"/>
      <c r="CN32" s="638"/>
      <c r="CO32" s="638"/>
      <c r="CP32" s="638"/>
      <c r="CQ32" s="639"/>
      <c r="CR32" s="623">
        <v>15417</v>
      </c>
      <c r="CS32" s="624"/>
      <c r="CT32" s="624"/>
      <c r="CU32" s="624"/>
      <c r="CV32" s="624"/>
      <c r="CW32" s="624"/>
      <c r="CX32" s="624"/>
      <c r="CY32" s="625"/>
      <c r="CZ32" s="657">
        <v>0</v>
      </c>
      <c r="DA32" s="658"/>
      <c r="DB32" s="658"/>
      <c r="DC32" s="659"/>
      <c r="DD32" s="632">
        <v>15417</v>
      </c>
      <c r="DE32" s="624"/>
      <c r="DF32" s="624"/>
      <c r="DG32" s="624"/>
      <c r="DH32" s="624"/>
      <c r="DI32" s="624"/>
      <c r="DJ32" s="624"/>
      <c r="DK32" s="625"/>
      <c r="DL32" s="632">
        <v>15417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101453800</v>
      </c>
      <c r="S33" s="624"/>
      <c r="T33" s="624"/>
      <c r="U33" s="624"/>
      <c r="V33" s="624"/>
      <c r="W33" s="624"/>
      <c r="X33" s="624"/>
      <c r="Y33" s="625"/>
      <c r="Z33" s="626">
        <v>18.5</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219542132</v>
      </c>
      <c r="CS33" s="655"/>
      <c r="CT33" s="655"/>
      <c r="CU33" s="655"/>
      <c r="CV33" s="655"/>
      <c r="CW33" s="655"/>
      <c r="CX33" s="655"/>
      <c r="CY33" s="656"/>
      <c r="CZ33" s="657">
        <v>40.299999999999997</v>
      </c>
      <c r="DA33" s="658"/>
      <c r="DB33" s="658"/>
      <c r="DC33" s="659"/>
      <c r="DD33" s="632">
        <v>112092225</v>
      </c>
      <c r="DE33" s="655"/>
      <c r="DF33" s="655"/>
      <c r="DG33" s="655"/>
      <c r="DH33" s="655"/>
      <c r="DI33" s="655"/>
      <c r="DJ33" s="655"/>
      <c r="DK33" s="656"/>
      <c r="DL33" s="632">
        <v>86399929</v>
      </c>
      <c r="DM33" s="655"/>
      <c r="DN33" s="655"/>
      <c r="DO33" s="655"/>
      <c r="DP33" s="655"/>
      <c r="DQ33" s="655"/>
      <c r="DR33" s="655"/>
      <c r="DS33" s="655"/>
      <c r="DT33" s="655"/>
      <c r="DU33" s="655"/>
      <c r="DV33" s="656"/>
      <c r="DW33" s="628">
        <v>33.799999999999997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52112110</v>
      </c>
      <c r="CS34" s="624"/>
      <c r="CT34" s="624"/>
      <c r="CU34" s="624"/>
      <c r="CV34" s="624"/>
      <c r="CW34" s="624"/>
      <c r="CX34" s="624"/>
      <c r="CY34" s="625"/>
      <c r="CZ34" s="657">
        <v>9.6</v>
      </c>
      <c r="DA34" s="658"/>
      <c r="DB34" s="658"/>
      <c r="DC34" s="659"/>
      <c r="DD34" s="632">
        <v>38710149</v>
      </c>
      <c r="DE34" s="624"/>
      <c r="DF34" s="624"/>
      <c r="DG34" s="624"/>
      <c r="DH34" s="624"/>
      <c r="DI34" s="624"/>
      <c r="DJ34" s="624"/>
      <c r="DK34" s="625"/>
      <c r="DL34" s="632">
        <v>32024299</v>
      </c>
      <c r="DM34" s="624"/>
      <c r="DN34" s="624"/>
      <c r="DO34" s="624"/>
      <c r="DP34" s="624"/>
      <c r="DQ34" s="624"/>
      <c r="DR34" s="624"/>
      <c r="DS34" s="624"/>
      <c r="DT34" s="624"/>
      <c r="DU34" s="624"/>
      <c r="DV34" s="625"/>
      <c r="DW34" s="628">
        <v>12.5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30366000</v>
      </c>
      <c r="S35" s="624"/>
      <c r="T35" s="624"/>
      <c r="U35" s="624"/>
      <c r="V35" s="624"/>
      <c r="W35" s="624"/>
      <c r="X35" s="624"/>
      <c r="Y35" s="625"/>
      <c r="Z35" s="626">
        <v>5.5</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96295459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377651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7161219</v>
      </c>
      <c r="CS35" s="655"/>
      <c r="CT35" s="655"/>
      <c r="CU35" s="655"/>
      <c r="CV35" s="655"/>
      <c r="CW35" s="655"/>
      <c r="CX35" s="655"/>
      <c r="CY35" s="656"/>
      <c r="CZ35" s="657">
        <v>1.3</v>
      </c>
      <c r="DA35" s="658"/>
      <c r="DB35" s="658"/>
      <c r="DC35" s="659"/>
      <c r="DD35" s="632">
        <v>3997876</v>
      </c>
      <c r="DE35" s="655"/>
      <c r="DF35" s="655"/>
      <c r="DG35" s="655"/>
      <c r="DH35" s="655"/>
      <c r="DI35" s="655"/>
      <c r="DJ35" s="655"/>
      <c r="DK35" s="656"/>
      <c r="DL35" s="632">
        <v>3997876</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549613215</v>
      </c>
      <c r="S36" s="696"/>
      <c r="T36" s="696"/>
      <c r="U36" s="696"/>
      <c r="V36" s="696"/>
      <c r="W36" s="696"/>
      <c r="X36" s="696"/>
      <c r="Y36" s="697"/>
      <c r="Z36" s="698">
        <v>100</v>
      </c>
      <c r="AA36" s="698"/>
      <c r="AB36" s="698"/>
      <c r="AC36" s="698"/>
      <c r="AD36" s="699">
        <v>225405592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40419592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-7788284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30023315</v>
      </c>
      <c r="CS36" s="624"/>
      <c r="CT36" s="624"/>
      <c r="CU36" s="624"/>
      <c r="CV36" s="624"/>
      <c r="CW36" s="624"/>
      <c r="CX36" s="624"/>
      <c r="CY36" s="625"/>
      <c r="CZ36" s="657">
        <v>5.5</v>
      </c>
      <c r="DA36" s="658"/>
      <c r="DB36" s="658"/>
      <c r="DC36" s="659"/>
      <c r="DD36" s="632">
        <v>26822814</v>
      </c>
      <c r="DE36" s="624"/>
      <c r="DF36" s="624"/>
      <c r="DG36" s="624"/>
      <c r="DH36" s="624"/>
      <c r="DI36" s="624"/>
      <c r="DJ36" s="624"/>
      <c r="DK36" s="625"/>
      <c r="DL36" s="632">
        <v>20213375</v>
      </c>
      <c r="DM36" s="624"/>
      <c r="DN36" s="624"/>
      <c r="DO36" s="624"/>
      <c r="DP36" s="624"/>
      <c r="DQ36" s="624"/>
      <c r="DR36" s="624"/>
      <c r="DS36" s="624"/>
      <c r="DT36" s="624"/>
      <c r="DU36" s="624"/>
      <c r="DV36" s="625"/>
      <c r="DW36" s="628">
        <v>7.9</v>
      </c>
      <c r="DX36" s="653"/>
      <c r="DY36" s="653"/>
      <c r="DZ36" s="653"/>
      <c r="EA36" s="653"/>
      <c r="EB36" s="653"/>
      <c r="EC36" s="654"/>
    </row>
    <row r="37" spans="2:133" ht="11.25" customHeight="1">
      <c r="AQ37" s="702" t="s">
        <v>311</v>
      </c>
      <c r="AR37" s="703"/>
      <c r="AS37" s="703"/>
      <c r="AT37" s="703"/>
      <c r="AU37" s="703"/>
      <c r="AV37" s="703"/>
      <c r="AW37" s="703"/>
      <c r="AX37" s="703"/>
      <c r="AY37" s="704"/>
      <c r="AZ37" s="623">
        <v>7037806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148428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11727</v>
      </c>
      <c r="CS37" s="655"/>
      <c r="CT37" s="655"/>
      <c r="CU37" s="655"/>
      <c r="CV37" s="655"/>
      <c r="CW37" s="655"/>
      <c r="CX37" s="655"/>
      <c r="CY37" s="656"/>
      <c r="CZ37" s="657">
        <v>0</v>
      </c>
      <c r="DA37" s="658"/>
      <c r="DB37" s="658"/>
      <c r="DC37" s="659"/>
      <c r="DD37" s="632">
        <v>11727</v>
      </c>
      <c r="DE37" s="655"/>
      <c r="DF37" s="655"/>
      <c r="DG37" s="655"/>
      <c r="DH37" s="655"/>
      <c r="DI37" s="655"/>
      <c r="DJ37" s="655"/>
      <c r="DK37" s="656"/>
      <c r="DL37" s="632">
        <v>11727</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314</v>
      </c>
      <c r="AR38" s="703"/>
      <c r="AS38" s="703"/>
      <c r="AT38" s="703"/>
      <c r="AU38" s="703"/>
      <c r="AV38" s="703"/>
      <c r="AW38" s="703"/>
      <c r="AX38" s="703"/>
      <c r="AY38" s="704"/>
      <c r="AZ38" s="623">
        <v>3340687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233430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85652005</v>
      </c>
      <c r="CS38" s="624"/>
      <c r="CT38" s="624"/>
      <c r="CU38" s="624"/>
      <c r="CV38" s="624"/>
      <c r="CW38" s="624"/>
      <c r="CX38" s="624"/>
      <c r="CY38" s="625"/>
      <c r="CZ38" s="657">
        <v>15.7</v>
      </c>
      <c r="DA38" s="658"/>
      <c r="DB38" s="658"/>
      <c r="DC38" s="659"/>
      <c r="DD38" s="632">
        <v>37921172</v>
      </c>
      <c r="DE38" s="624"/>
      <c r="DF38" s="624"/>
      <c r="DG38" s="624"/>
      <c r="DH38" s="624"/>
      <c r="DI38" s="624"/>
      <c r="DJ38" s="624"/>
      <c r="DK38" s="625"/>
      <c r="DL38" s="632">
        <v>30038222</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317</v>
      </c>
      <c r="AR39" s="703"/>
      <c r="AS39" s="703"/>
      <c r="AT39" s="703"/>
      <c r="AU39" s="703"/>
      <c r="AV39" s="703"/>
      <c r="AW39" s="703"/>
      <c r="AX39" s="703"/>
      <c r="AY39" s="704"/>
      <c r="AZ39" s="623">
        <v>374209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4556435</v>
      </c>
      <c r="CS39" s="655"/>
      <c r="CT39" s="655"/>
      <c r="CU39" s="655"/>
      <c r="CV39" s="655"/>
      <c r="CW39" s="655"/>
      <c r="CX39" s="655"/>
      <c r="CY39" s="656"/>
      <c r="CZ39" s="657">
        <v>0.8</v>
      </c>
      <c r="DA39" s="658"/>
      <c r="DB39" s="658"/>
      <c r="DC39" s="659"/>
      <c r="DD39" s="632">
        <v>3401298</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15552845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40037048</v>
      </c>
      <c r="CS40" s="624"/>
      <c r="CT40" s="624"/>
      <c r="CU40" s="624"/>
      <c r="CV40" s="624"/>
      <c r="CW40" s="624"/>
      <c r="CX40" s="624"/>
      <c r="CY40" s="625"/>
      <c r="CZ40" s="657">
        <v>7.3</v>
      </c>
      <c r="DA40" s="658"/>
      <c r="DB40" s="658"/>
      <c r="DC40" s="659"/>
      <c r="DD40" s="632">
        <v>1238916</v>
      </c>
      <c r="DE40" s="624"/>
      <c r="DF40" s="624"/>
      <c r="DG40" s="624"/>
      <c r="DH40" s="624"/>
      <c r="DI40" s="624"/>
      <c r="DJ40" s="624"/>
      <c r="DK40" s="625"/>
      <c r="DL40" s="632">
        <v>126157</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29570320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67117659</v>
      </c>
      <c r="CS42" s="624"/>
      <c r="CT42" s="624"/>
      <c r="CU42" s="624"/>
      <c r="CV42" s="624"/>
      <c r="CW42" s="624"/>
      <c r="CX42" s="624"/>
      <c r="CY42" s="625"/>
      <c r="CZ42" s="657">
        <v>12.3</v>
      </c>
      <c r="DA42" s="706"/>
      <c r="DB42" s="706"/>
      <c r="DC42" s="707"/>
      <c r="DD42" s="632">
        <v>14111699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942163</v>
      </c>
      <c r="CS43" s="655"/>
      <c r="CT43" s="655"/>
      <c r="CU43" s="655"/>
      <c r="CV43" s="655"/>
      <c r="CW43" s="655"/>
      <c r="CX43" s="655"/>
      <c r="CY43" s="656"/>
      <c r="CZ43" s="657">
        <v>0.2</v>
      </c>
      <c r="DA43" s="658"/>
      <c r="DB43" s="658"/>
      <c r="DC43" s="659"/>
      <c r="DD43" s="632">
        <v>198093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67067225</v>
      </c>
      <c r="CS44" s="624"/>
      <c r="CT44" s="624"/>
      <c r="CU44" s="624"/>
      <c r="CV44" s="624"/>
      <c r="CW44" s="624"/>
      <c r="CX44" s="624"/>
      <c r="CY44" s="625"/>
      <c r="CZ44" s="657">
        <v>12.3</v>
      </c>
      <c r="DA44" s="706"/>
      <c r="DB44" s="706"/>
      <c r="DC44" s="707"/>
      <c r="DD44" s="632">
        <v>14107417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40752600</v>
      </c>
      <c r="CS45" s="655"/>
      <c r="CT45" s="655"/>
      <c r="CU45" s="655"/>
      <c r="CV45" s="655"/>
      <c r="CW45" s="655"/>
      <c r="CX45" s="655"/>
      <c r="CY45" s="656"/>
      <c r="CZ45" s="657">
        <v>7.5</v>
      </c>
      <c r="DA45" s="658"/>
      <c r="DB45" s="658"/>
      <c r="DC45" s="659"/>
      <c r="DD45" s="632">
        <v>1965205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24141468</v>
      </c>
      <c r="CS46" s="624"/>
      <c r="CT46" s="624"/>
      <c r="CU46" s="624"/>
      <c r="CV46" s="624"/>
      <c r="CW46" s="624"/>
      <c r="CX46" s="624"/>
      <c r="CY46" s="625"/>
      <c r="CZ46" s="657">
        <v>4.4000000000000004</v>
      </c>
      <c r="DA46" s="706"/>
      <c r="DB46" s="706"/>
      <c r="DC46" s="707"/>
      <c r="DD46" s="632">
        <v>11973855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50434</v>
      </c>
      <c r="CS47" s="655"/>
      <c r="CT47" s="655"/>
      <c r="CU47" s="655"/>
      <c r="CV47" s="655"/>
      <c r="CW47" s="655"/>
      <c r="CX47" s="655"/>
      <c r="CY47" s="656"/>
      <c r="CZ47" s="657">
        <v>0</v>
      </c>
      <c r="DA47" s="658"/>
      <c r="DB47" s="658"/>
      <c r="DC47" s="659"/>
      <c r="DD47" s="632">
        <v>4282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544973643</v>
      </c>
      <c r="CS49" s="691"/>
      <c r="CT49" s="691"/>
      <c r="CU49" s="691"/>
      <c r="CV49" s="691"/>
      <c r="CW49" s="691"/>
      <c r="CX49" s="691"/>
      <c r="CY49" s="718"/>
      <c r="CZ49" s="719">
        <v>100</v>
      </c>
      <c r="DA49" s="720"/>
      <c r="DB49" s="720"/>
      <c r="DC49" s="721"/>
      <c r="DD49" s="722">
        <v>285017504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544335</v>
      </c>
      <c r="R7" s="753"/>
      <c r="S7" s="753"/>
      <c r="T7" s="753"/>
      <c r="U7" s="753"/>
      <c r="V7" s="753">
        <v>540851</v>
      </c>
      <c r="W7" s="753"/>
      <c r="X7" s="753"/>
      <c r="Y7" s="753"/>
      <c r="Z7" s="753"/>
      <c r="AA7" s="753">
        <v>3484</v>
      </c>
      <c r="AB7" s="753"/>
      <c r="AC7" s="753"/>
      <c r="AD7" s="753"/>
      <c r="AE7" s="754"/>
      <c r="AF7" s="755">
        <v>1406</v>
      </c>
      <c r="AG7" s="756"/>
      <c r="AH7" s="756"/>
      <c r="AI7" s="756"/>
      <c r="AJ7" s="757"/>
      <c r="AK7" s="792">
        <v>1245</v>
      </c>
      <c r="AL7" s="793"/>
      <c r="AM7" s="793"/>
      <c r="AN7" s="793"/>
      <c r="AO7" s="793"/>
      <c r="AP7" s="793">
        <v>1049500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551</v>
      </c>
      <c r="BS7" s="796" t="s">
        <v>552</v>
      </c>
      <c r="BT7" s="797"/>
      <c r="BU7" s="797"/>
      <c r="BV7" s="797"/>
      <c r="BW7" s="797"/>
      <c r="BX7" s="797"/>
      <c r="BY7" s="797"/>
      <c r="BZ7" s="797"/>
      <c r="CA7" s="797"/>
      <c r="CB7" s="797"/>
      <c r="CC7" s="797"/>
      <c r="CD7" s="797"/>
      <c r="CE7" s="797"/>
      <c r="CF7" s="797"/>
      <c r="CG7" s="798"/>
      <c r="CH7" s="789" t="s">
        <v>553</v>
      </c>
      <c r="CI7" s="790"/>
      <c r="CJ7" s="790"/>
      <c r="CK7" s="790"/>
      <c r="CL7" s="791"/>
      <c r="CM7" s="789">
        <v>742</v>
      </c>
      <c r="CN7" s="790"/>
      <c r="CO7" s="790"/>
      <c r="CP7" s="790"/>
      <c r="CQ7" s="791"/>
      <c r="CR7" s="789">
        <v>742</v>
      </c>
      <c r="CS7" s="790"/>
      <c r="CT7" s="790"/>
      <c r="CU7" s="790"/>
      <c r="CV7" s="791"/>
      <c r="CW7" s="789" t="s">
        <v>553</v>
      </c>
      <c r="CX7" s="790"/>
      <c r="CY7" s="790"/>
      <c r="CZ7" s="790"/>
      <c r="DA7" s="791"/>
      <c r="DB7" s="789" t="s">
        <v>553</v>
      </c>
      <c r="DC7" s="790"/>
      <c r="DD7" s="790"/>
      <c r="DE7" s="790"/>
      <c r="DF7" s="791"/>
      <c r="DG7" s="789">
        <v>6606</v>
      </c>
      <c r="DH7" s="790"/>
      <c r="DI7" s="790"/>
      <c r="DJ7" s="790"/>
      <c r="DK7" s="791"/>
      <c r="DL7" s="789" t="s">
        <v>493</v>
      </c>
      <c r="DM7" s="790"/>
      <c r="DN7" s="790"/>
      <c r="DO7" s="790"/>
      <c r="DP7" s="791"/>
      <c r="DQ7" s="789" t="s">
        <v>493</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1448</v>
      </c>
      <c r="R8" s="777"/>
      <c r="S8" s="777"/>
      <c r="T8" s="777"/>
      <c r="U8" s="777"/>
      <c r="V8" s="777">
        <v>1120</v>
      </c>
      <c r="W8" s="777"/>
      <c r="X8" s="777"/>
      <c r="Y8" s="777"/>
      <c r="Z8" s="777"/>
      <c r="AA8" s="777">
        <v>328</v>
      </c>
      <c r="AB8" s="777"/>
      <c r="AC8" s="777"/>
      <c r="AD8" s="777"/>
      <c r="AE8" s="778"/>
      <c r="AF8" s="779">
        <v>296</v>
      </c>
      <c r="AG8" s="780"/>
      <c r="AH8" s="780"/>
      <c r="AI8" s="780"/>
      <c r="AJ8" s="781"/>
      <c r="AK8" s="782">
        <v>561</v>
      </c>
      <c r="AL8" s="783"/>
      <c r="AM8" s="783"/>
      <c r="AN8" s="783"/>
      <c r="AO8" s="783"/>
      <c r="AP8" s="783">
        <v>5210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176</v>
      </c>
      <c r="CI8" s="800"/>
      <c r="CJ8" s="800"/>
      <c r="CK8" s="800"/>
      <c r="CL8" s="801"/>
      <c r="CM8" s="799">
        <v>6980</v>
      </c>
      <c r="CN8" s="800"/>
      <c r="CO8" s="800"/>
      <c r="CP8" s="800"/>
      <c r="CQ8" s="801"/>
      <c r="CR8" s="799">
        <v>10</v>
      </c>
      <c r="CS8" s="800"/>
      <c r="CT8" s="800"/>
      <c r="CU8" s="800"/>
      <c r="CV8" s="801"/>
      <c r="CW8" s="799">
        <v>15</v>
      </c>
      <c r="CX8" s="800"/>
      <c r="CY8" s="800"/>
      <c r="CZ8" s="800"/>
      <c r="DA8" s="801"/>
      <c r="DB8" s="799">
        <v>1192</v>
      </c>
      <c r="DC8" s="800"/>
      <c r="DD8" s="800"/>
      <c r="DE8" s="800"/>
      <c r="DF8" s="801"/>
      <c r="DG8" s="799" t="s">
        <v>493</v>
      </c>
      <c r="DH8" s="800"/>
      <c r="DI8" s="800"/>
      <c r="DJ8" s="800"/>
      <c r="DK8" s="801"/>
      <c r="DL8" s="799" t="s">
        <v>493</v>
      </c>
      <c r="DM8" s="800"/>
      <c r="DN8" s="800"/>
      <c r="DO8" s="800"/>
      <c r="DP8" s="801"/>
      <c r="DQ8" s="799" t="s">
        <v>493</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5</v>
      </c>
      <c r="R9" s="777"/>
      <c r="S9" s="777"/>
      <c r="T9" s="777"/>
      <c r="U9" s="777"/>
      <c r="V9" s="777">
        <v>1</v>
      </c>
      <c r="W9" s="777"/>
      <c r="X9" s="777"/>
      <c r="Y9" s="777"/>
      <c r="Z9" s="777"/>
      <c r="AA9" s="777">
        <v>4</v>
      </c>
      <c r="AB9" s="777"/>
      <c r="AC9" s="777"/>
      <c r="AD9" s="777"/>
      <c r="AE9" s="778"/>
      <c r="AF9" s="779">
        <v>4</v>
      </c>
      <c r="AG9" s="780"/>
      <c r="AH9" s="780"/>
      <c r="AI9" s="780"/>
      <c r="AJ9" s="781"/>
      <c r="AK9" s="782" t="s">
        <v>493</v>
      </c>
      <c r="AL9" s="783"/>
      <c r="AM9" s="783"/>
      <c r="AN9" s="783"/>
      <c r="AO9" s="783"/>
      <c r="AP9" s="783" t="s">
        <v>493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551</v>
      </c>
      <c r="BS9" s="786" t="s">
        <v>555</v>
      </c>
      <c r="BT9" s="787"/>
      <c r="BU9" s="787"/>
      <c r="BV9" s="787"/>
      <c r="BW9" s="787"/>
      <c r="BX9" s="787"/>
      <c r="BY9" s="787"/>
      <c r="BZ9" s="787"/>
      <c r="CA9" s="787"/>
      <c r="CB9" s="787"/>
      <c r="CC9" s="787"/>
      <c r="CD9" s="787"/>
      <c r="CE9" s="787"/>
      <c r="CF9" s="787"/>
      <c r="CG9" s="788"/>
      <c r="CH9" s="799">
        <v>50</v>
      </c>
      <c r="CI9" s="800"/>
      <c r="CJ9" s="800"/>
      <c r="CK9" s="800"/>
      <c r="CL9" s="801"/>
      <c r="CM9" s="799">
        <v>222275</v>
      </c>
      <c r="CN9" s="800"/>
      <c r="CO9" s="800"/>
      <c r="CP9" s="800"/>
      <c r="CQ9" s="801"/>
      <c r="CR9" s="799">
        <v>28748</v>
      </c>
      <c r="CS9" s="800"/>
      <c r="CT9" s="800"/>
      <c r="CU9" s="800"/>
      <c r="CV9" s="801"/>
      <c r="CW9" s="799" t="s">
        <v>553</v>
      </c>
      <c r="CX9" s="800"/>
      <c r="CY9" s="800"/>
      <c r="CZ9" s="800"/>
      <c r="DA9" s="801"/>
      <c r="DB9" s="799">
        <v>21201</v>
      </c>
      <c r="DC9" s="800"/>
      <c r="DD9" s="800"/>
      <c r="DE9" s="800"/>
      <c r="DF9" s="801"/>
      <c r="DG9" s="799">
        <v>100417</v>
      </c>
      <c r="DH9" s="800"/>
      <c r="DI9" s="800"/>
      <c r="DJ9" s="800"/>
      <c r="DK9" s="801"/>
      <c r="DL9" s="799" t="s">
        <v>493</v>
      </c>
      <c r="DM9" s="800"/>
      <c r="DN9" s="800"/>
      <c r="DO9" s="800"/>
      <c r="DP9" s="801"/>
      <c r="DQ9" s="799" t="s">
        <v>493</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254020</v>
      </c>
      <c r="R10" s="777"/>
      <c r="S10" s="777"/>
      <c r="T10" s="777"/>
      <c r="U10" s="777"/>
      <c r="V10" s="777">
        <v>254020</v>
      </c>
      <c r="W10" s="777"/>
      <c r="X10" s="777"/>
      <c r="Y10" s="777"/>
      <c r="Z10" s="777"/>
      <c r="AA10" s="777" t="s">
        <v>493</v>
      </c>
      <c r="AB10" s="777"/>
      <c r="AC10" s="777"/>
      <c r="AD10" s="777"/>
      <c r="AE10" s="778"/>
      <c r="AF10" s="779" t="s">
        <v>107</v>
      </c>
      <c r="AG10" s="780"/>
      <c r="AH10" s="780"/>
      <c r="AI10" s="780"/>
      <c r="AJ10" s="781"/>
      <c r="AK10" s="782">
        <v>171532</v>
      </c>
      <c r="AL10" s="783"/>
      <c r="AM10" s="783"/>
      <c r="AN10" s="783"/>
      <c r="AO10" s="783"/>
      <c r="AP10" s="783" t="s">
        <v>493</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556</v>
      </c>
      <c r="BT10" s="787"/>
      <c r="BU10" s="787"/>
      <c r="BV10" s="787"/>
      <c r="BW10" s="787"/>
      <c r="BX10" s="787"/>
      <c r="BY10" s="787"/>
      <c r="BZ10" s="787"/>
      <c r="CA10" s="787"/>
      <c r="CB10" s="787"/>
      <c r="CC10" s="787"/>
      <c r="CD10" s="787"/>
      <c r="CE10" s="787"/>
      <c r="CF10" s="787"/>
      <c r="CG10" s="788"/>
      <c r="CH10" s="799">
        <v>-97</v>
      </c>
      <c r="CI10" s="800"/>
      <c r="CJ10" s="800"/>
      <c r="CK10" s="800"/>
      <c r="CL10" s="801"/>
      <c r="CM10" s="799">
        <v>14642</v>
      </c>
      <c r="CN10" s="800"/>
      <c r="CO10" s="800"/>
      <c r="CP10" s="800"/>
      <c r="CQ10" s="801"/>
      <c r="CR10" s="799">
        <v>17975</v>
      </c>
      <c r="CS10" s="800"/>
      <c r="CT10" s="800"/>
      <c r="CU10" s="800"/>
      <c r="CV10" s="801"/>
      <c r="CW10" s="799">
        <v>3097</v>
      </c>
      <c r="CX10" s="800"/>
      <c r="CY10" s="800"/>
      <c r="CZ10" s="800"/>
      <c r="DA10" s="801"/>
      <c r="DB10" s="799" t="s">
        <v>493</v>
      </c>
      <c r="DC10" s="800"/>
      <c r="DD10" s="800"/>
      <c r="DE10" s="800"/>
      <c r="DF10" s="801"/>
      <c r="DG10" s="799" t="s">
        <v>493</v>
      </c>
      <c r="DH10" s="800"/>
      <c r="DI10" s="800"/>
      <c r="DJ10" s="800"/>
      <c r="DK10" s="801"/>
      <c r="DL10" s="799" t="s">
        <v>493</v>
      </c>
      <c r="DM10" s="800"/>
      <c r="DN10" s="800"/>
      <c r="DO10" s="800"/>
      <c r="DP10" s="801"/>
      <c r="DQ10" s="799" t="s">
        <v>493</v>
      </c>
      <c r="DR10" s="800"/>
      <c r="DS10" s="800"/>
      <c r="DT10" s="800"/>
      <c r="DU10" s="801"/>
      <c r="DV10" s="802"/>
      <c r="DW10" s="803"/>
      <c r="DX10" s="803"/>
      <c r="DY10" s="803"/>
      <c r="DZ10" s="804"/>
      <c r="EA10" s="205"/>
    </row>
    <row r="11" spans="1:131" s="206" customFormat="1" ht="26.25" customHeight="1">
      <c r="A11" s="212">
        <v>5</v>
      </c>
      <c r="B11" s="773" t="s">
        <v>364</v>
      </c>
      <c r="C11" s="774"/>
      <c r="D11" s="774"/>
      <c r="E11" s="774"/>
      <c r="F11" s="774"/>
      <c r="G11" s="774"/>
      <c r="H11" s="774"/>
      <c r="I11" s="774"/>
      <c r="J11" s="774"/>
      <c r="K11" s="774"/>
      <c r="L11" s="774"/>
      <c r="M11" s="774"/>
      <c r="N11" s="774"/>
      <c r="O11" s="774"/>
      <c r="P11" s="775"/>
      <c r="Q11" s="776">
        <v>270</v>
      </c>
      <c r="R11" s="777"/>
      <c r="S11" s="777"/>
      <c r="T11" s="777"/>
      <c r="U11" s="777"/>
      <c r="V11" s="777">
        <v>33</v>
      </c>
      <c r="W11" s="777"/>
      <c r="X11" s="777"/>
      <c r="Y11" s="777"/>
      <c r="Z11" s="777"/>
      <c r="AA11" s="777">
        <v>237</v>
      </c>
      <c r="AB11" s="777"/>
      <c r="AC11" s="777"/>
      <c r="AD11" s="777"/>
      <c r="AE11" s="778"/>
      <c r="AF11" s="779">
        <v>237</v>
      </c>
      <c r="AG11" s="780"/>
      <c r="AH11" s="780"/>
      <c r="AI11" s="780"/>
      <c r="AJ11" s="781"/>
      <c r="AK11" s="782" t="s">
        <v>493</v>
      </c>
      <c r="AL11" s="783"/>
      <c r="AM11" s="783"/>
      <c r="AN11" s="783"/>
      <c r="AO11" s="783"/>
      <c r="AP11" s="783">
        <v>45</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805" t="s">
        <v>557</v>
      </c>
      <c r="BT11" s="806"/>
      <c r="BU11" s="806"/>
      <c r="BV11" s="806"/>
      <c r="BW11" s="806"/>
      <c r="BX11" s="806"/>
      <c r="BY11" s="806"/>
      <c r="BZ11" s="806"/>
      <c r="CA11" s="806"/>
      <c r="CB11" s="806"/>
      <c r="CC11" s="806"/>
      <c r="CD11" s="806"/>
      <c r="CE11" s="806"/>
      <c r="CF11" s="806"/>
      <c r="CG11" s="807"/>
      <c r="CH11" s="808">
        <v>-17</v>
      </c>
      <c r="CI11" s="809"/>
      <c r="CJ11" s="809"/>
      <c r="CK11" s="809"/>
      <c r="CL11" s="810"/>
      <c r="CM11" s="808">
        <v>737</v>
      </c>
      <c r="CN11" s="809"/>
      <c r="CO11" s="809"/>
      <c r="CP11" s="809"/>
      <c r="CQ11" s="810"/>
      <c r="CR11" s="808">
        <v>200</v>
      </c>
      <c r="CS11" s="809"/>
      <c r="CT11" s="809"/>
      <c r="CU11" s="809"/>
      <c r="CV11" s="810"/>
      <c r="CW11" s="808">
        <v>522</v>
      </c>
      <c r="CX11" s="809"/>
      <c r="CY11" s="809"/>
      <c r="CZ11" s="809"/>
      <c r="DA11" s="810"/>
      <c r="DB11" s="808" t="s">
        <v>553</v>
      </c>
      <c r="DC11" s="809"/>
      <c r="DD11" s="809"/>
      <c r="DE11" s="809"/>
      <c r="DF11" s="810"/>
      <c r="DG11" s="808" t="s">
        <v>553</v>
      </c>
      <c r="DH11" s="809"/>
      <c r="DI11" s="809"/>
      <c r="DJ11" s="809"/>
      <c r="DK11" s="810"/>
      <c r="DL11" s="808" t="s">
        <v>493</v>
      </c>
      <c r="DM11" s="809"/>
      <c r="DN11" s="809"/>
      <c r="DO11" s="809"/>
      <c r="DP11" s="810"/>
      <c r="DQ11" s="808" t="s">
        <v>493</v>
      </c>
      <c r="DR11" s="809"/>
      <c r="DS11" s="809"/>
      <c r="DT11" s="809"/>
      <c r="DU11" s="810"/>
      <c r="DV11" s="802"/>
      <c r="DW11" s="803"/>
      <c r="DX11" s="803"/>
      <c r="DY11" s="803"/>
      <c r="DZ11" s="804"/>
      <c r="EA11" s="205"/>
    </row>
    <row r="12" spans="1:131" s="206" customFormat="1" ht="26.25" customHeight="1">
      <c r="A12" s="212">
        <v>6</v>
      </c>
      <c r="B12" s="773" t="s">
        <v>365</v>
      </c>
      <c r="C12" s="774"/>
      <c r="D12" s="774"/>
      <c r="E12" s="774"/>
      <c r="F12" s="774"/>
      <c r="G12" s="774"/>
      <c r="H12" s="774"/>
      <c r="I12" s="774"/>
      <c r="J12" s="774"/>
      <c r="K12" s="774"/>
      <c r="L12" s="774"/>
      <c r="M12" s="774"/>
      <c r="N12" s="774"/>
      <c r="O12" s="774"/>
      <c r="P12" s="775"/>
      <c r="Q12" s="776">
        <v>943</v>
      </c>
      <c r="R12" s="777"/>
      <c r="S12" s="777"/>
      <c r="T12" s="777"/>
      <c r="U12" s="777"/>
      <c r="V12" s="777">
        <v>943</v>
      </c>
      <c r="W12" s="777"/>
      <c r="X12" s="777"/>
      <c r="Y12" s="777"/>
      <c r="Z12" s="777"/>
      <c r="AA12" s="777" t="s">
        <v>493</v>
      </c>
      <c r="AB12" s="777"/>
      <c r="AC12" s="777"/>
      <c r="AD12" s="777"/>
      <c r="AE12" s="778"/>
      <c r="AF12" s="779" t="s">
        <v>107</v>
      </c>
      <c r="AG12" s="780"/>
      <c r="AH12" s="780"/>
      <c r="AI12" s="780"/>
      <c r="AJ12" s="781"/>
      <c r="AK12" s="782">
        <v>3</v>
      </c>
      <c r="AL12" s="783"/>
      <c r="AM12" s="783"/>
      <c r="AN12" s="783"/>
      <c r="AO12" s="783"/>
      <c r="AP12" s="783">
        <v>1938</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805" t="s">
        <v>558</v>
      </c>
      <c r="BT12" s="806"/>
      <c r="BU12" s="806"/>
      <c r="BV12" s="806"/>
      <c r="BW12" s="806"/>
      <c r="BX12" s="806"/>
      <c r="BY12" s="806"/>
      <c r="BZ12" s="806"/>
      <c r="CA12" s="806"/>
      <c r="CB12" s="806"/>
      <c r="CC12" s="806"/>
      <c r="CD12" s="806"/>
      <c r="CE12" s="806"/>
      <c r="CF12" s="806"/>
      <c r="CG12" s="807"/>
      <c r="CH12" s="808">
        <v>-2</v>
      </c>
      <c r="CI12" s="809"/>
      <c r="CJ12" s="809"/>
      <c r="CK12" s="809"/>
      <c r="CL12" s="810"/>
      <c r="CM12" s="808">
        <v>371</v>
      </c>
      <c r="CN12" s="809"/>
      <c r="CO12" s="809"/>
      <c r="CP12" s="809"/>
      <c r="CQ12" s="810"/>
      <c r="CR12" s="808">
        <v>300</v>
      </c>
      <c r="CS12" s="809"/>
      <c r="CT12" s="809"/>
      <c r="CU12" s="809"/>
      <c r="CV12" s="810"/>
      <c r="CW12" s="808">
        <v>49</v>
      </c>
      <c r="CX12" s="809"/>
      <c r="CY12" s="809"/>
      <c r="CZ12" s="809"/>
      <c r="DA12" s="810"/>
      <c r="DB12" s="808" t="s">
        <v>553</v>
      </c>
      <c r="DC12" s="809"/>
      <c r="DD12" s="809"/>
      <c r="DE12" s="809"/>
      <c r="DF12" s="810"/>
      <c r="DG12" s="808" t="s">
        <v>553</v>
      </c>
      <c r="DH12" s="809"/>
      <c r="DI12" s="809"/>
      <c r="DJ12" s="809"/>
      <c r="DK12" s="810"/>
      <c r="DL12" s="808" t="s">
        <v>493</v>
      </c>
      <c r="DM12" s="809"/>
      <c r="DN12" s="809"/>
      <c r="DO12" s="809"/>
      <c r="DP12" s="810"/>
      <c r="DQ12" s="808" t="s">
        <v>493</v>
      </c>
      <c r="DR12" s="809"/>
      <c r="DS12" s="809"/>
      <c r="DT12" s="809"/>
      <c r="DU12" s="810"/>
      <c r="DV12" s="802"/>
      <c r="DW12" s="803"/>
      <c r="DX12" s="803"/>
      <c r="DY12" s="803"/>
      <c r="DZ12" s="804"/>
      <c r="EA12" s="205"/>
    </row>
    <row r="13" spans="1:131" s="206" customFormat="1" ht="26.25" customHeight="1">
      <c r="A13" s="212">
        <v>7</v>
      </c>
      <c r="B13" s="773" t="s">
        <v>366</v>
      </c>
      <c r="C13" s="774"/>
      <c r="D13" s="774"/>
      <c r="E13" s="774"/>
      <c r="F13" s="774"/>
      <c r="G13" s="774"/>
      <c r="H13" s="774"/>
      <c r="I13" s="774"/>
      <c r="J13" s="774"/>
      <c r="K13" s="774"/>
      <c r="L13" s="774"/>
      <c r="M13" s="774"/>
      <c r="N13" s="774"/>
      <c r="O13" s="774"/>
      <c r="P13" s="775"/>
      <c r="Q13" s="776">
        <v>1261</v>
      </c>
      <c r="R13" s="777"/>
      <c r="S13" s="777"/>
      <c r="T13" s="777"/>
      <c r="U13" s="777"/>
      <c r="V13" s="777">
        <v>759</v>
      </c>
      <c r="W13" s="777"/>
      <c r="X13" s="777"/>
      <c r="Y13" s="777"/>
      <c r="Z13" s="777"/>
      <c r="AA13" s="777">
        <v>502</v>
      </c>
      <c r="AB13" s="777"/>
      <c r="AC13" s="777"/>
      <c r="AD13" s="777"/>
      <c r="AE13" s="778"/>
      <c r="AF13" s="779">
        <v>241</v>
      </c>
      <c r="AG13" s="780"/>
      <c r="AH13" s="780"/>
      <c r="AI13" s="780"/>
      <c r="AJ13" s="781"/>
      <c r="AK13" s="782">
        <v>18</v>
      </c>
      <c r="AL13" s="783"/>
      <c r="AM13" s="783"/>
      <c r="AN13" s="783"/>
      <c r="AO13" s="783"/>
      <c r="AP13" s="783">
        <v>2375</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805" t="s">
        <v>559</v>
      </c>
      <c r="BT13" s="806"/>
      <c r="BU13" s="806"/>
      <c r="BV13" s="806"/>
      <c r="BW13" s="806"/>
      <c r="BX13" s="806"/>
      <c r="BY13" s="806"/>
      <c r="BZ13" s="806"/>
      <c r="CA13" s="806"/>
      <c r="CB13" s="806"/>
      <c r="CC13" s="806"/>
      <c r="CD13" s="806"/>
      <c r="CE13" s="806"/>
      <c r="CF13" s="806"/>
      <c r="CG13" s="807"/>
      <c r="CH13" s="808">
        <v>14</v>
      </c>
      <c r="CI13" s="809"/>
      <c r="CJ13" s="809"/>
      <c r="CK13" s="809"/>
      <c r="CL13" s="810"/>
      <c r="CM13" s="808">
        <v>687</v>
      </c>
      <c r="CN13" s="809"/>
      <c r="CO13" s="809"/>
      <c r="CP13" s="809"/>
      <c r="CQ13" s="810"/>
      <c r="CR13" s="808">
        <v>200</v>
      </c>
      <c r="CS13" s="809"/>
      <c r="CT13" s="809"/>
      <c r="CU13" s="809"/>
      <c r="CV13" s="810"/>
      <c r="CW13" s="808" t="s">
        <v>553</v>
      </c>
      <c r="CX13" s="809"/>
      <c r="CY13" s="809"/>
      <c r="CZ13" s="809"/>
      <c r="DA13" s="810"/>
      <c r="DB13" s="808" t="s">
        <v>553</v>
      </c>
      <c r="DC13" s="809"/>
      <c r="DD13" s="809"/>
      <c r="DE13" s="809"/>
      <c r="DF13" s="810"/>
      <c r="DG13" s="808" t="s">
        <v>553</v>
      </c>
      <c r="DH13" s="809"/>
      <c r="DI13" s="809"/>
      <c r="DJ13" s="809"/>
      <c r="DK13" s="810"/>
      <c r="DL13" s="808" t="s">
        <v>493</v>
      </c>
      <c r="DM13" s="809"/>
      <c r="DN13" s="809"/>
      <c r="DO13" s="809"/>
      <c r="DP13" s="810"/>
      <c r="DQ13" s="808" t="s">
        <v>493</v>
      </c>
      <c r="DR13" s="809"/>
      <c r="DS13" s="809"/>
      <c r="DT13" s="809"/>
      <c r="DU13" s="810"/>
      <c r="DV13" s="802"/>
      <c r="DW13" s="803"/>
      <c r="DX13" s="803"/>
      <c r="DY13" s="803"/>
      <c r="DZ13" s="804"/>
      <c r="EA13" s="205"/>
    </row>
    <row r="14" spans="1:131" s="206" customFormat="1" ht="26.25" customHeight="1">
      <c r="A14" s="212">
        <v>8</v>
      </c>
      <c r="B14" s="773" t="s">
        <v>367</v>
      </c>
      <c r="C14" s="774"/>
      <c r="D14" s="774"/>
      <c r="E14" s="774"/>
      <c r="F14" s="774"/>
      <c r="G14" s="774"/>
      <c r="H14" s="774"/>
      <c r="I14" s="774"/>
      <c r="J14" s="774"/>
      <c r="K14" s="774"/>
      <c r="L14" s="774"/>
      <c r="M14" s="774"/>
      <c r="N14" s="774"/>
      <c r="O14" s="774"/>
      <c r="P14" s="775"/>
      <c r="Q14" s="776">
        <v>430</v>
      </c>
      <c r="R14" s="777"/>
      <c r="S14" s="777"/>
      <c r="T14" s="777"/>
      <c r="U14" s="777"/>
      <c r="V14" s="777">
        <v>430</v>
      </c>
      <c r="W14" s="777"/>
      <c r="X14" s="777"/>
      <c r="Y14" s="777"/>
      <c r="Z14" s="777"/>
      <c r="AA14" s="777" t="s">
        <v>493</v>
      </c>
      <c r="AB14" s="777"/>
      <c r="AC14" s="777"/>
      <c r="AD14" s="777"/>
      <c r="AE14" s="778"/>
      <c r="AF14" s="779" t="s">
        <v>107</v>
      </c>
      <c r="AG14" s="780"/>
      <c r="AH14" s="780"/>
      <c r="AI14" s="780"/>
      <c r="AJ14" s="781"/>
      <c r="AK14" s="782" t="s">
        <v>493</v>
      </c>
      <c r="AL14" s="783"/>
      <c r="AM14" s="783"/>
      <c r="AN14" s="783"/>
      <c r="AO14" s="783"/>
      <c r="AP14" s="783" t="s">
        <v>493</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805" t="s">
        <v>560</v>
      </c>
      <c r="BT14" s="806"/>
      <c r="BU14" s="806"/>
      <c r="BV14" s="806"/>
      <c r="BW14" s="806"/>
      <c r="BX14" s="806"/>
      <c r="BY14" s="806"/>
      <c r="BZ14" s="806"/>
      <c r="CA14" s="806"/>
      <c r="CB14" s="806"/>
      <c r="CC14" s="806"/>
      <c r="CD14" s="806"/>
      <c r="CE14" s="806"/>
      <c r="CF14" s="806"/>
      <c r="CG14" s="807"/>
      <c r="CH14" s="808">
        <v>12</v>
      </c>
      <c r="CI14" s="809"/>
      <c r="CJ14" s="809"/>
      <c r="CK14" s="809"/>
      <c r="CL14" s="810"/>
      <c r="CM14" s="808">
        <v>8</v>
      </c>
      <c r="CN14" s="809"/>
      <c r="CO14" s="809"/>
      <c r="CP14" s="809"/>
      <c r="CQ14" s="810"/>
      <c r="CR14" s="808">
        <v>5</v>
      </c>
      <c r="CS14" s="809"/>
      <c r="CT14" s="809"/>
      <c r="CU14" s="809"/>
      <c r="CV14" s="810"/>
      <c r="CW14" s="808">
        <v>31</v>
      </c>
      <c r="CX14" s="809"/>
      <c r="CY14" s="809"/>
      <c r="CZ14" s="809"/>
      <c r="DA14" s="810"/>
      <c r="DB14" s="808" t="s">
        <v>553</v>
      </c>
      <c r="DC14" s="809"/>
      <c r="DD14" s="809"/>
      <c r="DE14" s="809"/>
      <c r="DF14" s="810"/>
      <c r="DG14" s="808" t="s">
        <v>553</v>
      </c>
      <c r="DH14" s="809"/>
      <c r="DI14" s="809"/>
      <c r="DJ14" s="809"/>
      <c r="DK14" s="810"/>
      <c r="DL14" s="808" t="s">
        <v>493</v>
      </c>
      <c r="DM14" s="809"/>
      <c r="DN14" s="809"/>
      <c r="DO14" s="809"/>
      <c r="DP14" s="810"/>
      <c r="DQ14" s="808" t="s">
        <v>493</v>
      </c>
      <c r="DR14" s="809"/>
      <c r="DS14" s="809"/>
      <c r="DT14" s="809"/>
      <c r="DU14" s="810"/>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805" t="s">
        <v>561</v>
      </c>
      <c r="BT15" s="806"/>
      <c r="BU15" s="806"/>
      <c r="BV15" s="806"/>
      <c r="BW15" s="806"/>
      <c r="BX15" s="806"/>
      <c r="BY15" s="806"/>
      <c r="BZ15" s="806"/>
      <c r="CA15" s="806"/>
      <c r="CB15" s="806"/>
      <c r="CC15" s="806"/>
      <c r="CD15" s="806"/>
      <c r="CE15" s="806"/>
      <c r="CF15" s="806"/>
      <c r="CG15" s="807"/>
      <c r="CH15" s="808">
        <v>7</v>
      </c>
      <c r="CI15" s="809"/>
      <c r="CJ15" s="809"/>
      <c r="CK15" s="809"/>
      <c r="CL15" s="810"/>
      <c r="CM15" s="808">
        <v>104</v>
      </c>
      <c r="CN15" s="809"/>
      <c r="CO15" s="809"/>
      <c r="CP15" s="809"/>
      <c r="CQ15" s="810"/>
      <c r="CR15" s="808">
        <v>5</v>
      </c>
      <c r="CS15" s="809"/>
      <c r="CT15" s="809"/>
      <c r="CU15" s="809"/>
      <c r="CV15" s="810"/>
      <c r="CW15" s="808">
        <v>95</v>
      </c>
      <c r="CX15" s="809"/>
      <c r="CY15" s="809"/>
      <c r="CZ15" s="809"/>
      <c r="DA15" s="810"/>
      <c r="DB15" s="808" t="s">
        <v>553</v>
      </c>
      <c r="DC15" s="809"/>
      <c r="DD15" s="809"/>
      <c r="DE15" s="809"/>
      <c r="DF15" s="810"/>
      <c r="DG15" s="808" t="s">
        <v>553</v>
      </c>
      <c r="DH15" s="809"/>
      <c r="DI15" s="809"/>
      <c r="DJ15" s="809"/>
      <c r="DK15" s="810"/>
      <c r="DL15" s="808" t="s">
        <v>493</v>
      </c>
      <c r="DM15" s="809"/>
      <c r="DN15" s="809"/>
      <c r="DO15" s="809"/>
      <c r="DP15" s="810"/>
      <c r="DQ15" s="808" t="s">
        <v>493</v>
      </c>
      <c r="DR15" s="809"/>
      <c r="DS15" s="809"/>
      <c r="DT15" s="809"/>
      <c r="DU15" s="810"/>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805" t="s">
        <v>562</v>
      </c>
      <c r="BT16" s="806"/>
      <c r="BU16" s="806"/>
      <c r="BV16" s="806"/>
      <c r="BW16" s="806"/>
      <c r="BX16" s="806"/>
      <c r="BY16" s="806"/>
      <c r="BZ16" s="806"/>
      <c r="CA16" s="806"/>
      <c r="CB16" s="806"/>
      <c r="CC16" s="806"/>
      <c r="CD16" s="806"/>
      <c r="CE16" s="806"/>
      <c r="CF16" s="806"/>
      <c r="CG16" s="807"/>
      <c r="CH16" s="808">
        <v>4</v>
      </c>
      <c r="CI16" s="809"/>
      <c r="CJ16" s="809"/>
      <c r="CK16" s="809"/>
      <c r="CL16" s="810"/>
      <c r="CM16" s="808">
        <v>378</v>
      </c>
      <c r="CN16" s="809"/>
      <c r="CO16" s="809"/>
      <c r="CP16" s="809"/>
      <c r="CQ16" s="810"/>
      <c r="CR16" s="808">
        <v>300</v>
      </c>
      <c r="CS16" s="809"/>
      <c r="CT16" s="809"/>
      <c r="CU16" s="809"/>
      <c r="CV16" s="810"/>
      <c r="CW16" s="808">
        <v>59</v>
      </c>
      <c r="CX16" s="809"/>
      <c r="CY16" s="809"/>
      <c r="CZ16" s="809"/>
      <c r="DA16" s="810"/>
      <c r="DB16" s="808" t="s">
        <v>553</v>
      </c>
      <c r="DC16" s="809"/>
      <c r="DD16" s="809"/>
      <c r="DE16" s="809"/>
      <c r="DF16" s="810"/>
      <c r="DG16" s="808" t="s">
        <v>553</v>
      </c>
      <c r="DH16" s="809"/>
      <c r="DI16" s="809"/>
      <c r="DJ16" s="809"/>
      <c r="DK16" s="810"/>
      <c r="DL16" s="808" t="s">
        <v>493</v>
      </c>
      <c r="DM16" s="809"/>
      <c r="DN16" s="809"/>
      <c r="DO16" s="809"/>
      <c r="DP16" s="810"/>
      <c r="DQ16" s="808" t="s">
        <v>493</v>
      </c>
      <c r="DR16" s="809"/>
      <c r="DS16" s="809"/>
      <c r="DT16" s="809"/>
      <c r="DU16" s="810"/>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805" t="s">
        <v>563</v>
      </c>
      <c r="BT17" s="806"/>
      <c r="BU17" s="806"/>
      <c r="BV17" s="806"/>
      <c r="BW17" s="806"/>
      <c r="BX17" s="806"/>
      <c r="BY17" s="806"/>
      <c r="BZ17" s="806"/>
      <c r="CA17" s="806"/>
      <c r="CB17" s="806"/>
      <c r="CC17" s="806"/>
      <c r="CD17" s="806"/>
      <c r="CE17" s="806"/>
      <c r="CF17" s="806"/>
      <c r="CG17" s="807"/>
      <c r="CH17" s="808">
        <v>54</v>
      </c>
      <c r="CI17" s="809"/>
      <c r="CJ17" s="809"/>
      <c r="CK17" s="809"/>
      <c r="CL17" s="810"/>
      <c r="CM17" s="808">
        <v>1059</v>
      </c>
      <c r="CN17" s="809"/>
      <c r="CO17" s="809"/>
      <c r="CP17" s="809"/>
      <c r="CQ17" s="810"/>
      <c r="CR17" s="808">
        <v>760</v>
      </c>
      <c r="CS17" s="809"/>
      <c r="CT17" s="809"/>
      <c r="CU17" s="809"/>
      <c r="CV17" s="810"/>
      <c r="CW17" s="808">
        <v>160</v>
      </c>
      <c r="CX17" s="809"/>
      <c r="CY17" s="809"/>
      <c r="CZ17" s="809"/>
      <c r="DA17" s="810"/>
      <c r="DB17" s="808" t="s">
        <v>553</v>
      </c>
      <c r="DC17" s="809"/>
      <c r="DD17" s="809"/>
      <c r="DE17" s="809"/>
      <c r="DF17" s="810"/>
      <c r="DG17" s="808" t="s">
        <v>553</v>
      </c>
      <c r="DH17" s="809"/>
      <c r="DI17" s="809"/>
      <c r="DJ17" s="809"/>
      <c r="DK17" s="810"/>
      <c r="DL17" s="808" t="s">
        <v>493</v>
      </c>
      <c r="DM17" s="809"/>
      <c r="DN17" s="809"/>
      <c r="DO17" s="809"/>
      <c r="DP17" s="810"/>
      <c r="DQ17" s="808" t="s">
        <v>493</v>
      </c>
      <c r="DR17" s="809"/>
      <c r="DS17" s="809"/>
      <c r="DT17" s="809"/>
      <c r="DU17" s="810"/>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805" t="s">
        <v>564</v>
      </c>
      <c r="BT18" s="806"/>
      <c r="BU18" s="806"/>
      <c r="BV18" s="806"/>
      <c r="BW18" s="806"/>
      <c r="BX18" s="806"/>
      <c r="BY18" s="806"/>
      <c r="BZ18" s="806"/>
      <c r="CA18" s="806"/>
      <c r="CB18" s="806"/>
      <c r="CC18" s="806"/>
      <c r="CD18" s="806"/>
      <c r="CE18" s="806"/>
      <c r="CF18" s="806"/>
      <c r="CG18" s="807"/>
      <c r="CH18" s="808">
        <v>100</v>
      </c>
      <c r="CI18" s="809"/>
      <c r="CJ18" s="809"/>
      <c r="CK18" s="809"/>
      <c r="CL18" s="810"/>
      <c r="CM18" s="808">
        <v>3373</v>
      </c>
      <c r="CN18" s="809"/>
      <c r="CO18" s="809"/>
      <c r="CP18" s="809"/>
      <c r="CQ18" s="810"/>
      <c r="CR18" s="808">
        <v>1650</v>
      </c>
      <c r="CS18" s="809"/>
      <c r="CT18" s="809"/>
      <c r="CU18" s="809"/>
      <c r="CV18" s="810"/>
      <c r="CW18" s="808" t="s">
        <v>553</v>
      </c>
      <c r="CX18" s="809"/>
      <c r="CY18" s="809"/>
      <c r="CZ18" s="809"/>
      <c r="DA18" s="810"/>
      <c r="DB18" s="808" t="s">
        <v>553</v>
      </c>
      <c r="DC18" s="809"/>
      <c r="DD18" s="809"/>
      <c r="DE18" s="809"/>
      <c r="DF18" s="810"/>
      <c r="DG18" s="808" t="s">
        <v>553</v>
      </c>
      <c r="DH18" s="809"/>
      <c r="DI18" s="809"/>
      <c r="DJ18" s="809"/>
      <c r="DK18" s="810"/>
      <c r="DL18" s="808" t="s">
        <v>493</v>
      </c>
      <c r="DM18" s="809"/>
      <c r="DN18" s="809"/>
      <c r="DO18" s="809"/>
      <c r="DP18" s="810"/>
      <c r="DQ18" s="808" t="s">
        <v>493</v>
      </c>
      <c r="DR18" s="809"/>
      <c r="DS18" s="809"/>
      <c r="DT18" s="809"/>
      <c r="DU18" s="810"/>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805" t="s">
        <v>565</v>
      </c>
      <c r="BT19" s="806"/>
      <c r="BU19" s="806"/>
      <c r="BV19" s="806"/>
      <c r="BW19" s="806"/>
      <c r="BX19" s="806"/>
      <c r="BY19" s="806"/>
      <c r="BZ19" s="806"/>
      <c r="CA19" s="806"/>
      <c r="CB19" s="806"/>
      <c r="CC19" s="806"/>
      <c r="CD19" s="806"/>
      <c r="CE19" s="806"/>
      <c r="CF19" s="806"/>
      <c r="CG19" s="807"/>
      <c r="CH19" s="808">
        <v>-30</v>
      </c>
      <c r="CI19" s="809"/>
      <c r="CJ19" s="809"/>
      <c r="CK19" s="809"/>
      <c r="CL19" s="810"/>
      <c r="CM19" s="808">
        <v>1400</v>
      </c>
      <c r="CN19" s="809"/>
      <c r="CO19" s="809"/>
      <c r="CP19" s="809"/>
      <c r="CQ19" s="810"/>
      <c r="CR19" s="808">
        <v>100</v>
      </c>
      <c r="CS19" s="809"/>
      <c r="CT19" s="809"/>
      <c r="CU19" s="809"/>
      <c r="CV19" s="810"/>
      <c r="CW19" s="808">
        <v>101</v>
      </c>
      <c r="CX19" s="809"/>
      <c r="CY19" s="809"/>
      <c r="CZ19" s="809"/>
      <c r="DA19" s="810"/>
      <c r="DB19" s="808" t="s">
        <v>553</v>
      </c>
      <c r="DC19" s="809"/>
      <c r="DD19" s="809"/>
      <c r="DE19" s="809"/>
      <c r="DF19" s="810"/>
      <c r="DG19" s="808" t="s">
        <v>553</v>
      </c>
      <c r="DH19" s="809"/>
      <c r="DI19" s="809"/>
      <c r="DJ19" s="809"/>
      <c r="DK19" s="810"/>
      <c r="DL19" s="808" t="s">
        <v>493</v>
      </c>
      <c r="DM19" s="809"/>
      <c r="DN19" s="809"/>
      <c r="DO19" s="809"/>
      <c r="DP19" s="810"/>
      <c r="DQ19" s="808" t="s">
        <v>493</v>
      </c>
      <c r="DR19" s="809"/>
      <c r="DS19" s="809"/>
      <c r="DT19" s="809"/>
      <c r="DU19" s="810"/>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805" t="s">
        <v>566</v>
      </c>
      <c r="BT20" s="806"/>
      <c r="BU20" s="806"/>
      <c r="BV20" s="806"/>
      <c r="BW20" s="806"/>
      <c r="BX20" s="806"/>
      <c r="BY20" s="806"/>
      <c r="BZ20" s="806"/>
      <c r="CA20" s="806"/>
      <c r="CB20" s="806"/>
      <c r="CC20" s="806"/>
      <c r="CD20" s="806"/>
      <c r="CE20" s="806"/>
      <c r="CF20" s="806"/>
      <c r="CG20" s="807"/>
      <c r="CH20" s="808">
        <v>-7</v>
      </c>
      <c r="CI20" s="809"/>
      <c r="CJ20" s="809"/>
      <c r="CK20" s="809"/>
      <c r="CL20" s="810"/>
      <c r="CM20" s="808">
        <v>606</v>
      </c>
      <c r="CN20" s="809"/>
      <c r="CO20" s="809"/>
      <c r="CP20" s="809"/>
      <c r="CQ20" s="810"/>
      <c r="CR20" s="808">
        <v>210</v>
      </c>
      <c r="CS20" s="809"/>
      <c r="CT20" s="809"/>
      <c r="CU20" s="809"/>
      <c r="CV20" s="810"/>
      <c r="CW20" s="808">
        <v>33</v>
      </c>
      <c r="CX20" s="809"/>
      <c r="CY20" s="809"/>
      <c r="CZ20" s="809"/>
      <c r="DA20" s="810"/>
      <c r="DB20" s="808" t="s">
        <v>553</v>
      </c>
      <c r="DC20" s="809"/>
      <c r="DD20" s="809"/>
      <c r="DE20" s="809"/>
      <c r="DF20" s="810"/>
      <c r="DG20" s="808" t="s">
        <v>553</v>
      </c>
      <c r="DH20" s="809"/>
      <c r="DI20" s="809"/>
      <c r="DJ20" s="809"/>
      <c r="DK20" s="810"/>
      <c r="DL20" s="808" t="s">
        <v>493</v>
      </c>
      <c r="DM20" s="809"/>
      <c r="DN20" s="809"/>
      <c r="DO20" s="809"/>
      <c r="DP20" s="810"/>
      <c r="DQ20" s="808" t="s">
        <v>493</v>
      </c>
      <c r="DR20" s="809"/>
      <c r="DS20" s="809"/>
      <c r="DT20" s="809"/>
      <c r="DU20" s="810"/>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805" t="s">
        <v>567</v>
      </c>
      <c r="BT21" s="806"/>
      <c r="BU21" s="806"/>
      <c r="BV21" s="806"/>
      <c r="BW21" s="806"/>
      <c r="BX21" s="806"/>
      <c r="BY21" s="806"/>
      <c r="BZ21" s="806"/>
      <c r="CA21" s="806"/>
      <c r="CB21" s="806"/>
      <c r="CC21" s="806"/>
      <c r="CD21" s="806"/>
      <c r="CE21" s="806"/>
      <c r="CF21" s="806"/>
      <c r="CG21" s="807"/>
      <c r="CH21" s="808">
        <v>47</v>
      </c>
      <c r="CI21" s="809"/>
      <c r="CJ21" s="809"/>
      <c r="CK21" s="809"/>
      <c r="CL21" s="810"/>
      <c r="CM21" s="808">
        <v>808</v>
      </c>
      <c r="CN21" s="809"/>
      <c r="CO21" s="809"/>
      <c r="CP21" s="809"/>
      <c r="CQ21" s="810"/>
      <c r="CR21" s="808">
        <v>3</v>
      </c>
      <c r="CS21" s="809"/>
      <c r="CT21" s="809"/>
      <c r="CU21" s="809"/>
      <c r="CV21" s="810"/>
      <c r="CW21" s="808" t="s">
        <v>553</v>
      </c>
      <c r="CX21" s="809"/>
      <c r="CY21" s="809"/>
      <c r="CZ21" s="809"/>
      <c r="DA21" s="810"/>
      <c r="DB21" s="808" t="s">
        <v>553</v>
      </c>
      <c r="DC21" s="809"/>
      <c r="DD21" s="809"/>
      <c r="DE21" s="809"/>
      <c r="DF21" s="810"/>
      <c r="DG21" s="808" t="s">
        <v>553</v>
      </c>
      <c r="DH21" s="809"/>
      <c r="DI21" s="809"/>
      <c r="DJ21" s="809"/>
      <c r="DK21" s="810"/>
      <c r="DL21" s="808" t="s">
        <v>493</v>
      </c>
      <c r="DM21" s="809"/>
      <c r="DN21" s="809"/>
      <c r="DO21" s="809"/>
      <c r="DP21" s="810"/>
      <c r="DQ21" s="808" t="s">
        <v>493</v>
      </c>
      <c r="DR21" s="809"/>
      <c r="DS21" s="809"/>
      <c r="DT21" s="809"/>
      <c r="DU21" s="810"/>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11"/>
      <c r="R22" s="812"/>
      <c r="S22" s="812"/>
      <c r="T22" s="812"/>
      <c r="U22" s="812"/>
      <c r="V22" s="812"/>
      <c r="W22" s="812"/>
      <c r="X22" s="812"/>
      <c r="Y22" s="812"/>
      <c r="Z22" s="812"/>
      <c r="AA22" s="812"/>
      <c r="AB22" s="812"/>
      <c r="AC22" s="812"/>
      <c r="AD22" s="812"/>
      <c r="AE22" s="813"/>
      <c r="AF22" s="779"/>
      <c r="AG22" s="780"/>
      <c r="AH22" s="780"/>
      <c r="AI22" s="780"/>
      <c r="AJ22" s="781"/>
      <c r="AK22" s="826"/>
      <c r="AL22" s="827"/>
      <c r="AM22" s="827"/>
      <c r="AN22" s="827"/>
      <c r="AO22" s="827"/>
      <c r="AP22" s="827"/>
      <c r="AQ22" s="827"/>
      <c r="AR22" s="827"/>
      <c r="AS22" s="827"/>
      <c r="AT22" s="827"/>
      <c r="AU22" s="828"/>
      <c r="AV22" s="828"/>
      <c r="AW22" s="828"/>
      <c r="AX22" s="828"/>
      <c r="AY22" s="829"/>
      <c r="AZ22" s="830" t="s">
        <v>368</v>
      </c>
      <c r="BA22" s="830"/>
      <c r="BB22" s="830"/>
      <c r="BC22" s="830"/>
      <c r="BD22" s="831"/>
      <c r="BE22" s="204"/>
      <c r="BF22" s="204"/>
      <c r="BG22" s="204"/>
      <c r="BH22" s="204"/>
      <c r="BI22" s="204"/>
      <c r="BJ22" s="204"/>
      <c r="BK22" s="204"/>
      <c r="BL22" s="204"/>
      <c r="BM22" s="204"/>
      <c r="BN22" s="204"/>
      <c r="BO22" s="204"/>
      <c r="BP22" s="204"/>
      <c r="BQ22" s="213">
        <v>16</v>
      </c>
      <c r="BR22" s="214"/>
      <c r="BS22" s="786" t="s">
        <v>568</v>
      </c>
      <c r="BT22" s="787"/>
      <c r="BU22" s="787"/>
      <c r="BV22" s="787"/>
      <c r="BW22" s="787"/>
      <c r="BX22" s="787"/>
      <c r="BY22" s="787"/>
      <c r="BZ22" s="787"/>
      <c r="CA22" s="787"/>
      <c r="CB22" s="787"/>
      <c r="CC22" s="787"/>
      <c r="CD22" s="787"/>
      <c r="CE22" s="787"/>
      <c r="CF22" s="787"/>
      <c r="CG22" s="788"/>
      <c r="CH22" s="799">
        <v>-19</v>
      </c>
      <c r="CI22" s="800"/>
      <c r="CJ22" s="800"/>
      <c r="CK22" s="800"/>
      <c r="CL22" s="801"/>
      <c r="CM22" s="799">
        <v>2298</v>
      </c>
      <c r="CN22" s="800"/>
      <c r="CO22" s="800"/>
      <c r="CP22" s="800"/>
      <c r="CQ22" s="801"/>
      <c r="CR22" s="799">
        <v>570</v>
      </c>
      <c r="CS22" s="800"/>
      <c r="CT22" s="800"/>
      <c r="CU22" s="800"/>
      <c r="CV22" s="801"/>
      <c r="CW22" s="799">
        <v>4</v>
      </c>
      <c r="CX22" s="800"/>
      <c r="CY22" s="800"/>
      <c r="CZ22" s="800"/>
      <c r="DA22" s="801"/>
      <c r="DB22" s="799" t="s">
        <v>493</v>
      </c>
      <c r="DC22" s="800"/>
      <c r="DD22" s="800"/>
      <c r="DE22" s="800"/>
      <c r="DF22" s="801"/>
      <c r="DG22" s="799" t="s">
        <v>493</v>
      </c>
      <c r="DH22" s="800"/>
      <c r="DI22" s="800"/>
      <c r="DJ22" s="800"/>
      <c r="DK22" s="801"/>
      <c r="DL22" s="799" t="s">
        <v>493</v>
      </c>
      <c r="DM22" s="800"/>
      <c r="DN22" s="800"/>
      <c r="DO22" s="800"/>
      <c r="DP22" s="801"/>
      <c r="DQ22" s="808" t="s">
        <v>493</v>
      </c>
      <c r="DR22" s="809"/>
      <c r="DS22" s="809"/>
      <c r="DT22" s="809"/>
      <c r="DU22" s="810"/>
      <c r="DV22" s="802"/>
      <c r="DW22" s="803"/>
      <c r="DX22" s="803"/>
      <c r="DY22" s="803"/>
      <c r="DZ22" s="804"/>
      <c r="EA22" s="205"/>
    </row>
    <row r="23" spans="1:131" s="206" customFormat="1" ht="26.25" customHeight="1" thickBot="1">
      <c r="A23" s="215" t="s">
        <v>369</v>
      </c>
      <c r="B23" s="814" t="s">
        <v>370</v>
      </c>
      <c r="C23" s="815"/>
      <c r="D23" s="815"/>
      <c r="E23" s="815"/>
      <c r="F23" s="815"/>
      <c r="G23" s="815"/>
      <c r="H23" s="815"/>
      <c r="I23" s="815"/>
      <c r="J23" s="815"/>
      <c r="K23" s="815"/>
      <c r="L23" s="815"/>
      <c r="M23" s="815"/>
      <c r="N23" s="815"/>
      <c r="O23" s="815"/>
      <c r="P23" s="816"/>
      <c r="Q23" s="817">
        <v>735498</v>
      </c>
      <c r="R23" s="818"/>
      <c r="S23" s="818"/>
      <c r="T23" s="818"/>
      <c r="U23" s="818"/>
      <c r="V23" s="818">
        <v>730943</v>
      </c>
      <c r="W23" s="818"/>
      <c r="X23" s="818"/>
      <c r="Y23" s="818"/>
      <c r="Z23" s="818"/>
      <c r="AA23" s="818">
        <f t="shared" ref="AA23" si="0">SUM(AA7:AE22)</f>
        <v>4555</v>
      </c>
      <c r="AB23" s="818"/>
      <c r="AC23" s="818"/>
      <c r="AD23" s="818"/>
      <c r="AE23" s="819"/>
      <c r="AF23" s="820">
        <v>2184</v>
      </c>
      <c r="AG23" s="818"/>
      <c r="AH23" s="818"/>
      <c r="AI23" s="818"/>
      <c r="AJ23" s="821"/>
      <c r="AK23" s="822"/>
      <c r="AL23" s="823"/>
      <c r="AM23" s="823"/>
      <c r="AN23" s="823"/>
      <c r="AO23" s="823"/>
      <c r="AP23" s="818">
        <f>SUM(AP7:AT22)</f>
        <v>1059068</v>
      </c>
      <c r="AQ23" s="818"/>
      <c r="AR23" s="818"/>
      <c r="AS23" s="818"/>
      <c r="AT23" s="818"/>
      <c r="AU23" s="824"/>
      <c r="AV23" s="824"/>
      <c r="AW23" s="824"/>
      <c r="AX23" s="824"/>
      <c r="AY23" s="825"/>
      <c r="AZ23" s="833" t="s">
        <v>107</v>
      </c>
      <c r="BA23" s="834"/>
      <c r="BB23" s="834"/>
      <c r="BC23" s="834"/>
      <c r="BD23" s="835"/>
      <c r="BE23" s="204"/>
      <c r="BF23" s="204"/>
      <c r="BG23" s="204"/>
      <c r="BH23" s="204"/>
      <c r="BI23" s="204"/>
      <c r="BJ23" s="204"/>
      <c r="BK23" s="204"/>
      <c r="BL23" s="204"/>
      <c r="BM23" s="204"/>
      <c r="BN23" s="204"/>
      <c r="BO23" s="204"/>
      <c r="BP23" s="204"/>
      <c r="BQ23" s="213">
        <v>17</v>
      </c>
      <c r="BR23" s="214"/>
      <c r="BS23" s="786" t="s">
        <v>569</v>
      </c>
      <c r="BT23" s="787"/>
      <c r="BU23" s="787"/>
      <c r="BV23" s="787"/>
      <c r="BW23" s="787"/>
      <c r="BX23" s="787"/>
      <c r="BY23" s="787"/>
      <c r="BZ23" s="787"/>
      <c r="CA23" s="787"/>
      <c r="CB23" s="787"/>
      <c r="CC23" s="787"/>
      <c r="CD23" s="787"/>
      <c r="CE23" s="787"/>
      <c r="CF23" s="787"/>
      <c r="CG23" s="788"/>
      <c r="CH23" s="799">
        <v>77</v>
      </c>
      <c r="CI23" s="800"/>
      <c r="CJ23" s="800"/>
      <c r="CK23" s="800"/>
      <c r="CL23" s="801"/>
      <c r="CM23" s="799">
        <v>1957</v>
      </c>
      <c r="CN23" s="800"/>
      <c r="CO23" s="800"/>
      <c r="CP23" s="800"/>
      <c r="CQ23" s="801"/>
      <c r="CR23" s="799">
        <v>78</v>
      </c>
      <c r="CS23" s="800"/>
      <c r="CT23" s="800"/>
      <c r="CU23" s="800"/>
      <c r="CV23" s="801"/>
      <c r="CW23" s="799">
        <v>1</v>
      </c>
      <c r="CX23" s="800"/>
      <c r="CY23" s="800"/>
      <c r="CZ23" s="800"/>
      <c r="DA23" s="801"/>
      <c r="DB23" s="799" t="s">
        <v>493</v>
      </c>
      <c r="DC23" s="800"/>
      <c r="DD23" s="800"/>
      <c r="DE23" s="800"/>
      <c r="DF23" s="801"/>
      <c r="DG23" s="799" t="s">
        <v>493</v>
      </c>
      <c r="DH23" s="800"/>
      <c r="DI23" s="800"/>
      <c r="DJ23" s="800"/>
      <c r="DK23" s="801"/>
      <c r="DL23" s="799" t="s">
        <v>493</v>
      </c>
      <c r="DM23" s="800"/>
      <c r="DN23" s="800"/>
      <c r="DO23" s="800"/>
      <c r="DP23" s="801"/>
      <c r="DQ23" s="808" t="s">
        <v>493</v>
      </c>
      <c r="DR23" s="809"/>
      <c r="DS23" s="809"/>
      <c r="DT23" s="809"/>
      <c r="DU23" s="810"/>
      <c r="DV23" s="802"/>
      <c r="DW23" s="803"/>
      <c r="DX23" s="803"/>
      <c r="DY23" s="803"/>
      <c r="DZ23" s="804"/>
      <c r="EA23" s="205"/>
    </row>
    <row r="24" spans="1:131" s="206" customFormat="1" ht="26.25" customHeight="1">
      <c r="A24" s="832" t="s">
        <v>371</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203"/>
      <c r="BA24" s="203"/>
      <c r="BB24" s="203"/>
      <c r="BC24" s="203"/>
      <c r="BD24" s="203"/>
      <c r="BE24" s="204"/>
      <c r="BF24" s="204"/>
      <c r="BG24" s="204"/>
      <c r="BH24" s="204"/>
      <c r="BI24" s="204"/>
      <c r="BJ24" s="204"/>
      <c r="BK24" s="204"/>
      <c r="BL24" s="204"/>
      <c r="BM24" s="204"/>
      <c r="BN24" s="204"/>
      <c r="BO24" s="204"/>
      <c r="BP24" s="204"/>
      <c r="BQ24" s="213">
        <v>18</v>
      </c>
      <c r="BR24" s="214"/>
      <c r="BS24" s="786" t="s">
        <v>570</v>
      </c>
      <c r="BT24" s="787"/>
      <c r="BU24" s="787"/>
      <c r="BV24" s="787"/>
      <c r="BW24" s="787"/>
      <c r="BX24" s="787"/>
      <c r="BY24" s="787"/>
      <c r="BZ24" s="787"/>
      <c r="CA24" s="787"/>
      <c r="CB24" s="787"/>
      <c r="CC24" s="787"/>
      <c r="CD24" s="787"/>
      <c r="CE24" s="787"/>
      <c r="CF24" s="787"/>
      <c r="CG24" s="788"/>
      <c r="CH24" s="799">
        <v>-127</v>
      </c>
      <c r="CI24" s="800"/>
      <c r="CJ24" s="800"/>
      <c r="CK24" s="800"/>
      <c r="CL24" s="801"/>
      <c r="CM24" s="799">
        <v>1883</v>
      </c>
      <c r="CN24" s="800"/>
      <c r="CO24" s="800"/>
      <c r="CP24" s="800"/>
      <c r="CQ24" s="801"/>
      <c r="CR24" s="799">
        <v>5</v>
      </c>
      <c r="CS24" s="800"/>
      <c r="CT24" s="800"/>
      <c r="CU24" s="800"/>
      <c r="CV24" s="801"/>
      <c r="CW24" s="799">
        <v>2</v>
      </c>
      <c r="CX24" s="800"/>
      <c r="CY24" s="800"/>
      <c r="CZ24" s="800"/>
      <c r="DA24" s="801"/>
      <c r="DB24" s="799" t="s">
        <v>493</v>
      </c>
      <c r="DC24" s="800"/>
      <c r="DD24" s="800"/>
      <c r="DE24" s="800"/>
      <c r="DF24" s="801"/>
      <c r="DG24" s="799" t="s">
        <v>493</v>
      </c>
      <c r="DH24" s="800"/>
      <c r="DI24" s="800"/>
      <c r="DJ24" s="800"/>
      <c r="DK24" s="801"/>
      <c r="DL24" s="799" t="s">
        <v>493</v>
      </c>
      <c r="DM24" s="800"/>
      <c r="DN24" s="800"/>
      <c r="DO24" s="800"/>
      <c r="DP24" s="801"/>
      <c r="DQ24" s="808" t="s">
        <v>493</v>
      </c>
      <c r="DR24" s="809"/>
      <c r="DS24" s="809"/>
      <c r="DT24" s="809"/>
      <c r="DU24" s="810"/>
      <c r="DV24" s="802"/>
      <c r="DW24" s="803"/>
      <c r="DX24" s="803"/>
      <c r="DY24" s="803"/>
      <c r="DZ24" s="804"/>
      <c r="EA24" s="205"/>
    </row>
    <row r="25" spans="1:131" s="198" customFormat="1" ht="26.25" customHeight="1" thickBot="1">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805" t="s">
        <v>571</v>
      </c>
      <c r="BT25" s="806"/>
      <c r="BU25" s="806"/>
      <c r="BV25" s="806"/>
      <c r="BW25" s="806"/>
      <c r="BX25" s="806"/>
      <c r="BY25" s="806"/>
      <c r="BZ25" s="806"/>
      <c r="CA25" s="806"/>
      <c r="CB25" s="806"/>
      <c r="CC25" s="806"/>
      <c r="CD25" s="806"/>
      <c r="CE25" s="806"/>
      <c r="CF25" s="806"/>
      <c r="CG25" s="807"/>
      <c r="CH25" s="808">
        <v>-46</v>
      </c>
      <c r="CI25" s="809"/>
      <c r="CJ25" s="809"/>
      <c r="CK25" s="809"/>
      <c r="CL25" s="810"/>
      <c r="CM25" s="808">
        <v>12948</v>
      </c>
      <c r="CN25" s="809"/>
      <c r="CO25" s="809"/>
      <c r="CP25" s="809"/>
      <c r="CQ25" s="810"/>
      <c r="CR25" s="808">
        <v>3000</v>
      </c>
      <c r="CS25" s="809"/>
      <c r="CT25" s="809"/>
      <c r="CU25" s="809"/>
      <c r="CV25" s="810"/>
      <c r="CW25" s="808">
        <v>100</v>
      </c>
      <c r="CX25" s="809"/>
      <c r="CY25" s="809"/>
      <c r="CZ25" s="809"/>
      <c r="DA25" s="810"/>
      <c r="DB25" s="808">
        <v>1300</v>
      </c>
      <c r="DC25" s="809"/>
      <c r="DD25" s="809"/>
      <c r="DE25" s="809"/>
      <c r="DF25" s="810"/>
      <c r="DG25" s="808" t="s">
        <v>553</v>
      </c>
      <c r="DH25" s="809"/>
      <c r="DI25" s="809"/>
      <c r="DJ25" s="809"/>
      <c r="DK25" s="810"/>
      <c r="DL25" s="808" t="s">
        <v>493</v>
      </c>
      <c r="DM25" s="809"/>
      <c r="DN25" s="809"/>
      <c r="DO25" s="809"/>
      <c r="DP25" s="810"/>
      <c r="DQ25" s="808" t="s">
        <v>493</v>
      </c>
      <c r="DR25" s="809"/>
      <c r="DS25" s="809"/>
      <c r="DT25" s="809"/>
      <c r="DU25" s="810"/>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6" t="s">
        <v>376</v>
      </c>
      <c r="AG26" s="837"/>
      <c r="AH26" s="837"/>
      <c r="AI26" s="837"/>
      <c r="AJ26" s="838"/>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350</v>
      </c>
      <c r="BF26" s="736"/>
      <c r="BG26" s="736"/>
      <c r="BH26" s="736"/>
      <c r="BI26" s="747"/>
      <c r="BJ26" s="203"/>
      <c r="BK26" s="203"/>
      <c r="BL26" s="203"/>
      <c r="BM26" s="203"/>
      <c r="BN26" s="203"/>
      <c r="BO26" s="216"/>
      <c r="BP26" s="216"/>
      <c r="BQ26" s="213">
        <v>20</v>
      </c>
      <c r="BR26" s="214"/>
      <c r="BS26" s="805" t="s">
        <v>572</v>
      </c>
      <c r="BT26" s="806"/>
      <c r="BU26" s="806"/>
      <c r="BV26" s="806"/>
      <c r="BW26" s="806"/>
      <c r="BX26" s="806"/>
      <c r="BY26" s="806"/>
      <c r="BZ26" s="806"/>
      <c r="CA26" s="806"/>
      <c r="CB26" s="806"/>
      <c r="CC26" s="806"/>
      <c r="CD26" s="806"/>
      <c r="CE26" s="806"/>
      <c r="CF26" s="806"/>
      <c r="CG26" s="807"/>
      <c r="CH26" s="808">
        <v>15</v>
      </c>
      <c r="CI26" s="809"/>
      <c r="CJ26" s="809"/>
      <c r="CK26" s="809"/>
      <c r="CL26" s="810"/>
      <c r="CM26" s="808">
        <v>21</v>
      </c>
      <c r="CN26" s="809"/>
      <c r="CO26" s="809"/>
      <c r="CP26" s="809"/>
      <c r="CQ26" s="810"/>
      <c r="CR26" s="808">
        <v>10</v>
      </c>
      <c r="CS26" s="809"/>
      <c r="CT26" s="809"/>
      <c r="CU26" s="809"/>
      <c r="CV26" s="810"/>
      <c r="CW26" s="808" t="s">
        <v>553</v>
      </c>
      <c r="CX26" s="809"/>
      <c r="CY26" s="809"/>
      <c r="CZ26" s="809"/>
      <c r="DA26" s="810"/>
      <c r="DB26" s="808">
        <v>72</v>
      </c>
      <c r="DC26" s="809"/>
      <c r="DD26" s="809"/>
      <c r="DE26" s="809"/>
      <c r="DF26" s="810"/>
      <c r="DG26" s="808" t="s">
        <v>553</v>
      </c>
      <c r="DH26" s="809"/>
      <c r="DI26" s="809"/>
      <c r="DJ26" s="809"/>
      <c r="DK26" s="810"/>
      <c r="DL26" s="808" t="s">
        <v>493</v>
      </c>
      <c r="DM26" s="809"/>
      <c r="DN26" s="809"/>
      <c r="DO26" s="809"/>
      <c r="DP26" s="810"/>
      <c r="DQ26" s="808" t="s">
        <v>493</v>
      </c>
      <c r="DR26" s="809"/>
      <c r="DS26" s="809"/>
      <c r="DT26" s="809"/>
      <c r="DU26" s="810"/>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9"/>
      <c r="AG27" s="840"/>
      <c r="AH27" s="840"/>
      <c r="AI27" s="840"/>
      <c r="AJ27" s="84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805" t="s">
        <v>573</v>
      </c>
      <c r="BT27" s="806"/>
      <c r="BU27" s="806"/>
      <c r="BV27" s="806"/>
      <c r="BW27" s="806"/>
      <c r="BX27" s="806"/>
      <c r="BY27" s="806"/>
      <c r="BZ27" s="806"/>
      <c r="CA27" s="806"/>
      <c r="CB27" s="806"/>
      <c r="CC27" s="806"/>
      <c r="CD27" s="806"/>
      <c r="CE27" s="806"/>
      <c r="CF27" s="806"/>
      <c r="CG27" s="807"/>
      <c r="CH27" s="808">
        <v>13</v>
      </c>
      <c r="CI27" s="809"/>
      <c r="CJ27" s="809"/>
      <c r="CK27" s="809"/>
      <c r="CL27" s="810"/>
      <c r="CM27" s="808">
        <v>325</v>
      </c>
      <c r="CN27" s="809"/>
      <c r="CO27" s="809"/>
      <c r="CP27" s="809"/>
      <c r="CQ27" s="810"/>
      <c r="CR27" s="808">
        <v>5</v>
      </c>
      <c r="CS27" s="809"/>
      <c r="CT27" s="809"/>
      <c r="CU27" s="809"/>
      <c r="CV27" s="810"/>
      <c r="CW27" s="808" t="s">
        <v>553</v>
      </c>
      <c r="CX27" s="809"/>
      <c r="CY27" s="809"/>
      <c r="CZ27" s="809"/>
      <c r="DA27" s="810"/>
      <c r="DB27" s="808" t="s">
        <v>553</v>
      </c>
      <c r="DC27" s="809"/>
      <c r="DD27" s="809"/>
      <c r="DE27" s="809"/>
      <c r="DF27" s="810"/>
      <c r="DG27" s="808" t="s">
        <v>553</v>
      </c>
      <c r="DH27" s="809"/>
      <c r="DI27" s="809"/>
      <c r="DJ27" s="809"/>
      <c r="DK27" s="810"/>
      <c r="DL27" s="808" t="s">
        <v>493</v>
      </c>
      <c r="DM27" s="809"/>
      <c r="DN27" s="809"/>
      <c r="DO27" s="809"/>
      <c r="DP27" s="810"/>
      <c r="DQ27" s="808" t="s">
        <v>493</v>
      </c>
      <c r="DR27" s="809"/>
      <c r="DS27" s="809"/>
      <c r="DT27" s="809"/>
      <c r="DU27" s="810"/>
      <c r="DV27" s="802"/>
      <c r="DW27" s="803"/>
      <c r="DX27" s="803"/>
      <c r="DY27" s="803"/>
      <c r="DZ27" s="804"/>
      <c r="EA27" s="197"/>
    </row>
    <row r="28" spans="1:131" s="198" customFormat="1" ht="26.25" customHeight="1" thickTop="1">
      <c r="A28" s="217">
        <v>1</v>
      </c>
      <c r="B28" s="749" t="s">
        <v>381</v>
      </c>
      <c r="C28" s="750"/>
      <c r="D28" s="750"/>
      <c r="E28" s="750"/>
      <c r="F28" s="750"/>
      <c r="G28" s="750"/>
      <c r="H28" s="750"/>
      <c r="I28" s="750"/>
      <c r="J28" s="750"/>
      <c r="K28" s="750"/>
      <c r="L28" s="750"/>
      <c r="M28" s="750"/>
      <c r="N28" s="750"/>
      <c r="O28" s="750"/>
      <c r="P28" s="751"/>
      <c r="Q28" s="846">
        <v>133816</v>
      </c>
      <c r="R28" s="847"/>
      <c r="S28" s="847"/>
      <c r="T28" s="847"/>
      <c r="U28" s="847"/>
      <c r="V28" s="847">
        <v>133438</v>
      </c>
      <c r="W28" s="847"/>
      <c r="X28" s="847"/>
      <c r="Y28" s="847"/>
      <c r="Z28" s="847"/>
      <c r="AA28" s="847">
        <v>378</v>
      </c>
      <c r="AB28" s="847"/>
      <c r="AC28" s="847"/>
      <c r="AD28" s="847"/>
      <c r="AE28" s="848"/>
      <c r="AF28" s="849">
        <v>378</v>
      </c>
      <c r="AG28" s="847"/>
      <c r="AH28" s="847"/>
      <c r="AI28" s="847"/>
      <c r="AJ28" s="850"/>
      <c r="AK28" s="851">
        <v>15553</v>
      </c>
      <c r="AL28" s="842"/>
      <c r="AM28" s="842"/>
      <c r="AN28" s="842"/>
      <c r="AO28" s="842"/>
      <c r="AP28" s="842">
        <v>397</v>
      </c>
      <c r="AQ28" s="842"/>
      <c r="AR28" s="842"/>
      <c r="AS28" s="842"/>
      <c r="AT28" s="842"/>
      <c r="AU28" s="842" t="s">
        <v>493</v>
      </c>
      <c r="AV28" s="842"/>
      <c r="AW28" s="842"/>
      <c r="AX28" s="842"/>
      <c r="AY28" s="842"/>
      <c r="AZ28" s="843"/>
      <c r="BA28" s="843"/>
      <c r="BB28" s="843"/>
      <c r="BC28" s="843"/>
      <c r="BD28" s="843"/>
      <c r="BE28" s="844"/>
      <c r="BF28" s="844"/>
      <c r="BG28" s="844"/>
      <c r="BH28" s="844"/>
      <c r="BI28" s="845"/>
      <c r="BJ28" s="203"/>
      <c r="BK28" s="203"/>
      <c r="BL28" s="203"/>
      <c r="BM28" s="203"/>
      <c r="BN28" s="203"/>
      <c r="BO28" s="216"/>
      <c r="BP28" s="216"/>
      <c r="BQ28" s="213">
        <v>22</v>
      </c>
      <c r="BR28" s="214"/>
      <c r="BS28" s="805" t="s">
        <v>574</v>
      </c>
      <c r="BT28" s="806"/>
      <c r="BU28" s="806"/>
      <c r="BV28" s="806"/>
      <c r="BW28" s="806"/>
      <c r="BX28" s="806"/>
      <c r="BY28" s="806"/>
      <c r="BZ28" s="806"/>
      <c r="CA28" s="806"/>
      <c r="CB28" s="806"/>
      <c r="CC28" s="806"/>
      <c r="CD28" s="806"/>
      <c r="CE28" s="806"/>
      <c r="CF28" s="806"/>
      <c r="CG28" s="807"/>
      <c r="CH28" s="808">
        <v>808</v>
      </c>
      <c r="CI28" s="809"/>
      <c r="CJ28" s="809"/>
      <c r="CK28" s="809"/>
      <c r="CL28" s="810"/>
      <c r="CM28" s="808">
        <v>10360</v>
      </c>
      <c r="CN28" s="809"/>
      <c r="CO28" s="809"/>
      <c r="CP28" s="809"/>
      <c r="CQ28" s="810"/>
      <c r="CR28" s="808">
        <v>670</v>
      </c>
      <c r="CS28" s="809"/>
      <c r="CT28" s="809"/>
      <c r="CU28" s="809"/>
      <c r="CV28" s="810"/>
      <c r="CW28" s="808" t="s">
        <v>553</v>
      </c>
      <c r="CX28" s="809"/>
      <c r="CY28" s="809"/>
      <c r="CZ28" s="809"/>
      <c r="DA28" s="810"/>
      <c r="DB28" s="808" t="s">
        <v>553</v>
      </c>
      <c r="DC28" s="809"/>
      <c r="DD28" s="809"/>
      <c r="DE28" s="809"/>
      <c r="DF28" s="810"/>
      <c r="DG28" s="808" t="s">
        <v>553</v>
      </c>
      <c r="DH28" s="809"/>
      <c r="DI28" s="809"/>
      <c r="DJ28" s="809"/>
      <c r="DK28" s="810"/>
      <c r="DL28" s="808" t="s">
        <v>493</v>
      </c>
      <c r="DM28" s="809"/>
      <c r="DN28" s="809"/>
      <c r="DO28" s="809"/>
      <c r="DP28" s="810"/>
      <c r="DQ28" s="808" t="s">
        <v>493</v>
      </c>
      <c r="DR28" s="809"/>
      <c r="DS28" s="809"/>
      <c r="DT28" s="809"/>
      <c r="DU28" s="810"/>
      <c r="DV28" s="802"/>
      <c r="DW28" s="803"/>
      <c r="DX28" s="803"/>
      <c r="DY28" s="803"/>
      <c r="DZ28" s="804"/>
      <c r="EA28" s="197"/>
    </row>
    <row r="29" spans="1:131" s="198" customFormat="1" ht="26.25" customHeight="1">
      <c r="A29" s="217">
        <v>2</v>
      </c>
      <c r="B29" s="773" t="s">
        <v>382</v>
      </c>
      <c r="C29" s="774"/>
      <c r="D29" s="774"/>
      <c r="E29" s="774"/>
      <c r="F29" s="774"/>
      <c r="G29" s="774"/>
      <c r="H29" s="774"/>
      <c r="I29" s="774"/>
      <c r="J29" s="774"/>
      <c r="K29" s="774"/>
      <c r="L29" s="774"/>
      <c r="M29" s="774"/>
      <c r="N29" s="774"/>
      <c r="O29" s="774"/>
      <c r="P29" s="775"/>
      <c r="Q29" s="776">
        <v>89508</v>
      </c>
      <c r="R29" s="777"/>
      <c r="S29" s="777"/>
      <c r="T29" s="777"/>
      <c r="U29" s="777"/>
      <c r="V29" s="777">
        <v>86863</v>
      </c>
      <c r="W29" s="777"/>
      <c r="X29" s="777"/>
      <c r="Y29" s="777"/>
      <c r="Z29" s="777"/>
      <c r="AA29" s="777">
        <v>2645</v>
      </c>
      <c r="AB29" s="777"/>
      <c r="AC29" s="777"/>
      <c r="AD29" s="777"/>
      <c r="AE29" s="778"/>
      <c r="AF29" s="779">
        <v>2645</v>
      </c>
      <c r="AG29" s="780"/>
      <c r="AH29" s="780"/>
      <c r="AI29" s="780"/>
      <c r="AJ29" s="781"/>
      <c r="AK29" s="854">
        <v>13027</v>
      </c>
      <c r="AL29" s="855"/>
      <c r="AM29" s="855"/>
      <c r="AN29" s="855"/>
      <c r="AO29" s="855"/>
      <c r="AP29" s="855" t="s">
        <v>493</v>
      </c>
      <c r="AQ29" s="855"/>
      <c r="AR29" s="855"/>
      <c r="AS29" s="855"/>
      <c r="AT29" s="855"/>
      <c r="AU29" s="855" t="s">
        <v>493</v>
      </c>
      <c r="AV29" s="855"/>
      <c r="AW29" s="855"/>
      <c r="AX29" s="855"/>
      <c r="AY29" s="855"/>
      <c r="AZ29" s="856"/>
      <c r="BA29" s="856"/>
      <c r="BB29" s="856"/>
      <c r="BC29" s="856"/>
      <c r="BD29" s="856"/>
      <c r="BE29" s="852"/>
      <c r="BF29" s="852"/>
      <c r="BG29" s="852"/>
      <c r="BH29" s="852"/>
      <c r="BI29" s="853"/>
      <c r="BJ29" s="203"/>
      <c r="BK29" s="203"/>
      <c r="BL29" s="203"/>
      <c r="BM29" s="203"/>
      <c r="BN29" s="203"/>
      <c r="BO29" s="216"/>
      <c r="BP29" s="216"/>
      <c r="BQ29" s="213">
        <v>23</v>
      </c>
      <c r="BR29" s="214"/>
      <c r="BS29" s="805" t="s">
        <v>575</v>
      </c>
      <c r="BT29" s="806"/>
      <c r="BU29" s="806"/>
      <c r="BV29" s="806"/>
      <c r="BW29" s="806"/>
      <c r="BX29" s="806"/>
      <c r="BY29" s="806"/>
      <c r="BZ29" s="806"/>
      <c r="CA29" s="806"/>
      <c r="CB29" s="806"/>
      <c r="CC29" s="806"/>
      <c r="CD29" s="806"/>
      <c r="CE29" s="806"/>
      <c r="CF29" s="806"/>
      <c r="CG29" s="807"/>
      <c r="CH29" s="808">
        <v>4</v>
      </c>
      <c r="CI29" s="809"/>
      <c r="CJ29" s="809"/>
      <c r="CK29" s="809"/>
      <c r="CL29" s="810"/>
      <c r="CM29" s="808">
        <v>396</v>
      </c>
      <c r="CN29" s="809"/>
      <c r="CO29" s="809"/>
      <c r="CP29" s="809"/>
      <c r="CQ29" s="810"/>
      <c r="CR29" s="808">
        <v>196</v>
      </c>
      <c r="CS29" s="809"/>
      <c r="CT29" s="809"/>
      <c r="CU29" s="809"/>
      <c r="CV29" s="810"/>
      <c r="CW29" s="808" t="s">
        <v>553</v>
      </c>
      <c r="CX29" s="809"/>
      <c r="CY29" s="809"/>
      <c r="CZ29" s="809"/>
      <c r="DA29" s="810"/>
      <c r="DB29" s="808" t="s">
        <v>553</v>
      </c>
      <c r="DC29" s="809"/>
      <c r="DD29" s="809"/>
      <c r="DE29" s="809"/>
      <c r="DF29" s="810"/>
      <c r="DG29" s="808" t="s">
        <v>553</v>
      </c>
      <c r="DH29" s="809"/>
      <c r="DI29" s="809"/>
      <c r="DJ29" s="809"/>
      <c r="DK29" s="810"/>
      <c r="DL29" s="808" t="s">
        <v>493</v>
      </c>
      <c r="DM29" s="809"/>
      <c r="DN29" s="809"/>
      <c r="DO29" s="809"/>
      <c r="DP29" s="810"/>
      <c r="DQ29" s="808" t="s">
        <v>493</v>
      </c>
      <c r="DR29" s="809"/>
      <c r="DS29" s="809"/>
      <c r="DT29" s="809"/>
      <c r="DU29" s="810"/>
      <c r="DV29" s="802"/>
      <c r="DW29" s="803"/>
      <c r="DX29" s="803"/>
      <c r="DY29" s="803"/>
      <c r="DZ29" s="804"/>
      <c r="EA29" s="197"/>
    </row>
    <row r="30" spans="1:131" s="198" customFormat="1" ht="26.25" customHeight="1">
      <c r="A30" s="217">
        <v>3</v>
      </c>
      <c r="B30" s="773" t="s">
        <v>383</v>
      </c>
      <c r="C30" s="774"/>
      <c r="D30" s="774"/>
      <c r="E30" s="774"/>
      <c r="F30" s="774"/>
      <c r="G30" s="774"/>
      <c r="H30" s="774"/>
      <c r="I30" s="774"/>
      <c r="J30" s="774"/>
      <c r="K30" s="774"/>
      <c r="L30" s="774"/>
      <c r="M30" s="774"/>
      <c r="N30" s="774"/>
      <c r="O30" s="774"/>
      <c r="P30" s="775"/>
      <c r="Q30" s="776">
        <v>15113</v>
      </c>
      <c r="R30" s="777"/>
      <c r="S30" s="777"/>
      <c r="T30" s="777"/>
      <c r="U30" s="777"/>
      <c r="V30" s="777">
        <v>14319</v>
      </c>
      <c r="W30" s="777"/>
      <c r="X30" s="777"/>
      <c r="Y30" s="777"/>
      <c r="Z30" s="777"/>
      <c r="AA30" s="777">
        <v>794</v>
      </c>
      <c r="AB30" s="777"/>
      <c r="AC30" s="777"/>
      <c r="AD30" s="777"/>
      <c r="AE30" s="778"/>
      <c r="AF30" s="779">
        <v>794</v>
      </c>
      <c r="AG30" s="780"/>
      <c r="AH30" s="780"/>
      <c r="AI30" s="780"/>
      <c r="AJ30" s="781"/>
      <c r="AK30" s="854">
        <v>3657</v>
      </c>
      <c r="AL30" s="855"/>
      <c r="AM30" s="855"/>
      <c r="AN30" s="855"/>
      <c r="AO30" s="855"/>
      <c r="AP30" s="855" t="s">
        <v>493</v>
      </c>
      <c r="AQ30" s="855"/>
      <c r="AR30" s="855"/>
      <c r="AS30" s="855"/>
      <c r="AT30" s="855"/>
      <c r="AU30" s="855" t="s">
        <v>493</v>
      </c>
      <c r="AV30" s="855"/>
      <c r="AW30" s="855"/>
      <c r="AX30" s="855"/>
      <c r="AY30" s="855"/>
      <c r="AZ30" s="856"/>
      <c r="BA30" s="856"/>
      <c r="BB30" s="856"/>
      <c r="BC30" s="856"/>
      <c r="BD30" s="856"/>
      <c r="BE30" s="852"/>
      <c r="BF30" s="852"/>
      <c r="BG30" s="852"/>
      <c r="BH30" s="852"/>
      <c r="BI30" s="853"/>
      <c r="BJ30" s="203"/>
      <c r="BK30" s="203"/>
      <c r="BL30" s="203"/>
      <c r="BM30" s="203"/>
      <c r="BN30" s="203"/>
      <c r="BO30" s="216"/>
      <c r="BP30" s="216"/>
      <c r="BQ30" s="213">
        <v>24</v>
      </c>
      <c r="BR30" s="214"/>
      <c r="BS30" s="805" t="s">
        <v>576</v>
      </c>
      <c r="BT30" s="806"/>
      <c r="BU30" s="806"/>
      <c r="BV30" s="806"/>
      <c r="BW30" s="806"/>
      <c r="BX30" s="806"/>
      <c r="BY30" s="806"/>
      <c r="BZ30" s="806"/>
      <c r="CA30" s="806"/>
      <c r="CB30" s="806"/>
      <c r="CC30" s="806"/>
      <c r="CD30" s="806"/>
      <c r="CE30" s="806"/>
      <c r="CF30" s="806"/>
      <c r="CG30" s="807"/>
      <c r="CH30" s="808">
        <v>62</v>
      </c>
      <c r="CI30" s="809"/>
      <c r="CJ30" s="809"/>
      <c r="CK30" s="809"/>
      <c r="CL30" s="810"/>
      <c r="CM30" s="808">
        <v>4082</v>
      </c>
      <c r="CN30" s="809"/>
      <c r="CO30" s="809"/>
      <c r="CP30" s="809"/>
      <c r="CQ30" s="810"/>
      <c r="CR30" s="808">
        <v>1000</v>
      </c>
      <c r="CS30" s="809"/>
      <c r="CT30" s="809"/>
      <c r="CU30" s="809"/>
      <c r="CV30" s="810"/>
      <c r="CW30" s="808" t="s">
        <v>553</v>
      </c>
      <c r="CX30" s="809"/>
      <c r="CY30" s="809"/>
      <c r="CZ30" s="809"/>
      <c r="DA30" s="810"/>
      <c r="DB30" s="808" t="s">
        <v>553</v>
      </c>
      <c r="DC30" s="809"/>
      <c r="DD30" s="809"/>
      <c r="DE30" s="809"/>
      <c r="DF30" s="810"/>
      <c r="DG30" s="808" t="s">
        <v>553</v>
      </c>
      <c r="DH30" s="809"/>
      <c r="DI30" s="809"/>
      <c r="DJ30" s="809"/>
      <c r="DK30" s="810"/>
      <c r="DL30" s="808" t="s">
        <v>493</v>
      </c>
      <c r="DM30" s="809"/>
      <c r="DN30" s="809"/>
      <c r="DO30" s="809"/>
      <c r="DP30" s="810"/>
      <c r="DQ30" s="808" t="s">
        <v>493</v>
      </c>
      <c r="DR30" s="809"/>
      <c r="DS30" s="809"/>
      <c r="DT30" s="809"/>
      <c r="DU30" s="810"/>
      <c r="DV30" s="802"/>
      <c r="DW30" s="803"/>
      <c r="DX30" s="803"/>
      <c r="DY30" s="803"/>
      <c r="DZ30" s="804"/>
      <c r="EA30" s="197"/>
    </row>
    <row r="31" spans="1:131" s="198" customFormat="1" ht="26.25" customHeight="1">
      <c r="A31" s="217">
        <v>4</v>
      </c>
      <c r="B31" s="773" t="s">
        <v>384</v>
      </c>
      <c r="C31" s="774"/>
      <c r="D31" s="774"/>
      <c r="E31" s="774"/>
      <c r="F31" s="774"/>
      <c r="G31" s="774"/>
      <c r="H31" s="774"/>
      <c r="I31" s="774"/>
      <c r="J31" s="774"/>
      <c r="K31" s="774"/>
      <c r="L31" s="774"/>
      <c r="M31" s="774"/>
      <c r="N31" s="774"/>
      <c r="O31" s="774"/>
      <c r="P31" s="775"/>
      <c r="Q31" s="776">
        <v>475</v>
      </c>
      <c r="R31" s="777"/>
      <c r="S31" s="777"/>
      <c r="T31" s="777"/>
      <c r="U31" s="777"/>
      <c r="V31" s="777">
        <v>316</v>
      </c>
      <c r="W31" s="777"/>
      <c r="X31" s="777"/>
      <c r="Y31" s="777"/>
      <c r="Z31" s="777"/>
      <c r="AA31" s="777">
        <v>159</v>
      </c>
      <c r="AB31" s="777"/>
      <c r="AC31" s="777"/>
      <c r="AD31" s="777"/>
      <c r="AE31" s="778"/>
      <c r="AF31" s="779">
        <v>150</v>
      </c>
      <c r="AG31" s="780"/>
      <c r="AH31" s="780"/>
      <c r="AI31" s="780"/>
      <c r="AJ31" s="781"/>
      <c r="AK31" s="854" t="s">
        <v>493</v>
      </c>
      <c r="AL31" s="855"/>
      <c r="AM31" s="855"/>
      <c r="AN31" s="855"/>
      <c r="AO31" s="855"/>
      <c r="AP31" s="855">
        <v>694</v>
      </c>
      <c r="AQ31" s="855"/>
      <c r="AR31" s="855"/>
      <c r="AS31" s="855"/>
      <c r="AT31" s="855"/>
      <c r="AU31" s="855">
        <v>62</v>
      </c>
      <c r="AV31" s="855"/>
      <c r="AW31" s="855"/>
      <c r="AX31" s="855"/>
      <c r="AY31" s="855"/>
      <c r="AZ31" s="856"/>
      <c r="BA31" s="856"/>
      <c r="BB31" s="856"/>
      <c r="BC31" s="856"/>
      <c r="BD31" s="856"/>
      <c r="BE31" s="852"/>
      <c r="BF31" s="852"/>
      <c r="BG31" s="852"/>
      <c r="BH31" s="852"/>
      <c r="BI31" s="853"/>
      <c r="BJ31" s="203"/>
      <c r="BK31" s="203"/>
      <c r="BL31" s="203"/>
      <c r="BM31" s="203"/>
      <c r="BN31" s="203"/>
      <c r="BO31" s="216"/>
      <c r="BP31" s="216"/>
      <c r="BQ31" s="213">
        <v>25</v>
      </c>
      <c r="BR31" s="214"/>
      <c r="BS31" s="805" t="s">
        <v>577</v>
      </c>
      <c r="BT31" s="806"/>
      <c r="BU31" s="806"/>
      <c r="BV31" s="806"/>
      <c r="BW31" s="806"/>
      <c r="BX31" s="806"/>
      <c r="BY31" s="806"/>
      <c r="BZ31" s="806"/>
      <c r="CA31" s="806"/>
      <c r="CB31" s="806"/>
      <c r="CC31" s="806"/>
      <c r="CD31" s="806"/>
      <c r="CE31" s="806"/>
      <c r="CF31" s="806"/>
      <c r="CG31" s="807"/>
      <c r="CH31" s="808">
        <v>292</v>
      </c>
      <c r="CI31" s="809"/>
      <c r="CJ31" s="809"/>
      <c r="CK31" s="809"/>
      <c r="CL31" s="810"/>
      <c r="CM31" s="808">
        <v>5125</v>
      </c>
      <c r="CN31" s="809"/>
      <c r="CO31" s="809"/>
      <c r="CP31" s="809"/>
      <c r="CQ31" s="810"/>
      <c r="CR31" s="808">
        <v>1867</v>
      </c>
      <c r="CS31" s="809"/>
      <c r="CT31" s="809"/>
      <c r="CU31" s="809"/>
      <c r="CV31" s="810"/>
      <c r="CW31" s="808" t="s">
        <v>553</v>
      </c>
      <c r="CX31" s="809"/>
      <c r="CY31" s="809"/>
      <c r="CZ31" s="809"/>
      <c r="DA31" s="810"/>
      <c r="DB31" s="808" t="s">
        <v>553</v>
      </c>
      <c r="DC31" s="809"/>
      <c r="DD31" s="809"/>
      <c r="DE31" s="809"/>
      <c r="DF31" s="810"/>
      <c r="DG31" s="808" t="s">
        <v>553</v>
      </c>
      <c r="DH31" s="809"/>
      <c r="DI31" s="809"/>
      <c r="DJ31" s="809"/>
      <c r="DK31" s="810"/>
      <c r="DL31" s="808" t="s">
        <v>493</v>
      </c>
      <c r="DM31" s="809"/>
      <c r="DN31" s="809"/>
      <c r="DO31" s="809"/>
      <c r="DP31" s="810"/>
      <c r="DQ31" s="808" t="s">
        <v>493</v>
      </c>
      <c r="DR31" s="809"/>
      <c r="DS31" s="809"/>
      <c r="DT31" s="809"/>
      <c r="DU31" s="810"/>
      <c r="DV31" s="802"/>
      <c r="DW31" s="803"/>
      <c r="DX31" s="803"/>
      <c r="DY31" s="803"/>
      <c r="DZ31" s="804"/>
      <c r="EA31" s="197"/>
    </row>
    <row r="32" spans="1:131" s="198" customFormat="1" ht="26.25" customHeight="1">
      <c r="A32" s="217">
        <v>5</v>
      </c>
      <c r="B32" s="773" t="s">
        <v>385</v>
      </c>
      <c r="C32" s="774"/>
      <c r="D32" s="774"/>
      <c r="E32" s="774"/>
      <c r="F32" s="774"/>
      <c r="G32" s="774"/>
      <c r="H32" s="774"/>
      <c r="I32" s="774"/>
      <c r="J32" s="774"/>
      <c r="K32" s="774"/>
      <c r="L32" s="774"/>
      <c r="M32" s="774"/>
      <c r="N32" s="774"/>
      <c r="O32" s="774"/>
      <c r="P32" s="775"/>
      <c r="Q32" s="776">
        <v>107932</v>
      </c>
      <c r="R32" s="777"/>
      <c r="S32" s="777"/>
      <c r="T32" s="777"/>
      <c r="U32" s="777"/>
      <c r="V32" s="777">
        <v>106852</v>
      </c>
      <c r="W32" s="777"/>
      <c r="X32" s="777"/>
      <c r="Y32" s="777"/>
      <c r="Z32" s="777"/>
      <c r="AA32" s="777">
        <v>1080</v>
      </c>
      <c r="AB32" s="777"/>
      <c r="AC32" s="777"/>
      <c r="AD32" s="777"/>
      <c r="AE32" s="778"/>
      <c r="AF32" s="779">
        <v>64</v>
      </c>
      <c r="AG32" s="780"/>
      <c r="AH32" s="780"/>
      <c r="AI32" s="780"/>
      <c r="AJ32" s="781"/>
      <c r="AK32" s="854" t="s">
        <v>493</v>
      </c>
      <c r="AL32" s="855"/>
      <c r="AM32" s="855"/>
      <c r="AN32" s="855"/>
      <c r="AO32" s="855"/>
      <c r="AP32" s="855">
        <v>19072</v>
      </c>
      <c r="AQ32" s="855"/>
      <c r="AR32" s="855"/>
      <c r="AS32" s="855"/>
      <c r="AT32" s="855"/>
      <c r="AU32" s="855" t="s">
        <v>493</v>
      </c>
      <c r="AV32" s="855"/>
      <c r="AW32" s="855"/>
      <c r="AX32" s="855"/>
      <c r="AY32" s="855"/>
      <c r="AZ32" s="856"/>
      <c r="BA32" s="856"/>
      <c r="BB32" s="856"/>
      <c r="BC32" s="856"/>
      <c r="BD32" s="856"/>
      <c r="BE32" s="852"/>
      <c r="BF32" s="852"/>
      <c r="BG32" s="852"/>
      <c r="BH32" s="852"/>
      <c r="BI32" s="853"/>
      <c r="BJ32" s="203"/>
      <c r="BK32" s="203"/>
      <c r="BL32" s="203"/>
      <c r="BM32" s="203"/>
      <c r="BN32" s="203"/>
      <c r="BO32" s="216"/>
      <c r="BP32" s="216"/>
      <c r="BQ32" s="213">
        <v>26</v>
      </c>
      <c r="BR32" s="214"/>
      <c r="BS32" s="805" t="s">
        <v>578</v>
      </c>
      <c r="BT32" s="806"/>
      <c r="BU32" s="806"/>
      <c r="BV32" s="806"/>
      <c r="BW32" s="806"/>
      <c r="BX32" s="806"/>
      <c r="BY32" s="806"/>
      <c r="BZ32" s="806"/>
      <c r="CA32" s="806"/>
      <c r="CB32" s="806"/>
      <c r="CC32" s="806"/>
      <c r="CD32" s="806"/>
      <c r="CE32" s="806"/>
      <c r="CF32" s="806"/>
      <c r="CG32" s="807"/>
      <c r="CH32" s="808">
        <v>10</v>
      </c>
      <c r="CI32" s="809"/>
      <c r="CJ32" s="809"/>
      <c r="CK32" s="809"/>
      <c r="CL32" s="810"/>
      <c r="CM32" s="808">
        <v>1990</v>
      </c>
      <c r="CN32" s="809"/>
      <c r="CO32" s="809"/>
      <c r="CP32" s="809"/>
      <c r="CQ32" s="810"/>
      <c r="CR32" s="808">
        <v>610</v>
      </c>
      <c r="CS32" s="809"/>
      <c r="CT32" s="809"/>
      <c r="CU32" s="809"/>
      <c r="CV32" s="810"/>
      <c r="CW32" s="808" t="s">
        <v>553</v>
      </c>
      <c r="CX32" s="809"/>
      <c r="CY32" s="809"/>
      <c r="CZ32" s="809"/>
      <c r="DA32" s="810"/>
      <c r="DB32" s="808" t="s">
        <v>553</v>
      </c>
      <c r="DC32" s="809"/>
      <c r="DD32" s="809"/>
      <c r="DE32" s="809"/>
      <c r="DF32" s="810"/>
      <c r="DG32" s="808" t="s">
        <v>553</v>
      </c>
      <c r="DH32" s="809"/>
      <c r="DI32" s="809"/>
      <c r="DJ32" s="809"/>
      <c r="DK32" s="810"/>
      <c r="DL32" s="808" t="s">
        <v>493</v>
      </c>
      <c r="DM32" s="809"/>
      <c r="DN32" s="809"/>
      <c r="DO32" s="809"/>
      <c r="DP32" s="810"/>
      <c r="DQ32" s="808" t="s">
        <v>493</v>
      </c>
      <c r="DR32" s="809"/>
      <c r="DS32" s="809"/>
      <c r="DT32" s="809"/>
      <c r="DU32" s="810"/>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18787</v>
      </c>
      <c r="R33" s="777"/>
      <c r="S33" s="777"/>
      <c r="T33" s="777"/>
      <c r="U33" s="777"/>
      <c r="V33" s="777">
        <v>17563</v>
      </c>
      <c r="W33" s="777"/>
      <c r="X33" s="777"/>
      <c r="Y33" s="777"/>
      <c r="Z33" s="777"/>
      <c r="AA33" s="777">
        <v>1224</v>
      </c>
      <c r="AB33" s="777"/>
      <c r="AC33" s="777"/>
      <c r="AD33" s="777"/>
      <c r="AE33" s="778"/>
      <c r="AF33" s="779">
        <v>5265</v>
      </c>
      <c r="AG33" s="780"/>
      <c r="AH33" s="780"/>
      <c r="AI33" s="780"/>
      <c r="AJ33" s="781"/>
      <c r="AK33" s="854">
        <v>158</v>
      </c>
      <c r="AL33" s="855"/>
      <c r="AM33" s="855"/>
      <c r="AN33" s="855"/>
      <c r="AO33" s="855"/>
      <c r="AP33" s="855">
        <v>63998</v>
      </c>
      <c r="AQ33" s="855"/>
      <c r="AR33" s="855"/>
      <c r="AS33" s="855"/>
      <c r="AT33" s="855"/>
      <c r="AU33" s="855" t="s">
        <v>493</v>
      </c>
      <c r="AV33" s="855"/>
      <c r="AW33" s="855"/>
      <c r="AX33" s="855"/>
      <c r="AY33" s="855"/>
      <c r="AZ33" s="856"/>
      <c r="BA33" s="856"/>
      <c r="BB33" s="856"/>
      <c r="BC33" s="856"/>
      <c r="BD33" s="856"/>
      <c r="BE33" s="852" t="s">
        <v>387</v>
      </c>
      <c r="BF33" s="852"/>
      <c r="BG33" s="852"/>
      <c r="BH33" s="852"/>
      <c r="BI33" s="853"/>
      <c r="BJ33" s="203"/>
      <c r="BK33" s="203"/>
      <c r="BL33" s="203"/>
      <c r="BM33" s="203"/>
      <c r="BN33" s="203"/>
      <c r="BO33" s="216"/>
      <c r="BP33" s="216"/>
      <c r="BQ33" s="213">
        <v>27</v>
      </c>
      <c r="BR33" s="214"/>
      <c r="BS33" s="805" t="s">
        <v>579</v>
      </c>
      <c r="BT33" s="806"/>
      <c r="BU33" s="806"/>
      <c r="BV33" s="806"/>
      <c r="BW33" s="806"/>
      <c r="BX33" s="806"/>
      <c r="BY33" s="806"/>
      <c r="BZ33" s="806"/>
      <c r="CA33" s="806"/>
      <c r="CB33" s="806"/>
      <c r="CC33" s="806"/>
      <c r="CD33" s="806"/>
      <c r="CE33" s="806"/>
      <c r="CF33" s="806"/>
      <c r="CG33" s="807"/>
      <c r="CH33" s="808">
        <v>-10</v>
      </c>
      <c r="CI33" s="809"/>
      <c r="CJ33" s="809"/>
      <c r="CK33" s="809"/>
      <c r="CL33" s="810"/>
      <c r="CM33" s="808">
        <v>90</v>
      </c>
      <c r="CN33" s="809"/>
      <c r="CO33" s="809"/>
      <c r="CP33" s="809"/>
      <c r="CQ33" s="810"/>
      <c r="CR33" s="808">
        <v>54</v>
      </c>
      <c r="CS33" s="809"/>
      <c r="CT33" s="809"/>
      <c r="CU33" s="809"/>
      <c r="CV33" s="810"/>
      <c r="CW33" s="808" t="s">
        <v>553</v>
      </c>
      <c r="CX33" s="809"/>
      <c r="CY33" s="809"/>
      <c r="CZ33" s="809"/>
      <c r="DA33" s="810"/>
      <c r="DB33" s="808" t="s">
        <v>553</v>
      </c>
      <c r="DC33" s="809"/>
      <c r="DD33" s="809"/>
      <c r="DE33" s="809"/>
      <c r="DF33" s="810"/>
      <c r="DG33" s="808" t="s">
        <v>553</v>
      </c>
      <c r="DH33" s="809"/>
      <c r="DI33" s="809"/>
      <c r="DJ33" s="809"/>
      <c r="DK33" s="810"/>
      <c r="DL33" s="808" t="s">
        <v>493</v>
      </c>
      <c r="DM33" s="809"/>
      <c r="DN33" s="809"/>
      <c r="DO33" s="809"/>
      <c r="DP33" s="810"/>
      <c r="DQ33" s="808" t="s">
        <v>493</v>
      </c>
      <c r="DR33" s="809"/>
      <c r="DS33" s="809"/>
      <c r="DT33" s="809"/>
      <c r="DU33" s="810"/>
      <c r="DV33" s="802"/>
      <c r="DW33" s="803"/>
      <c r="DX33" s="803"/>
      <c r="DY33" s="803"/>
      <c r="DZ33" s="804"/>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1689</v>
      </c>
      <c r="R34" s="777"/>
      <c r="S34" s="777"/>
      <c r="T34" s="777"/>
      <c r="U34" s="777"/>
      <c r="V34" s="777">
        <v>1314</v>
      </c>
      <c r="W34" s="777"/>
      <c r="X34" s="777"/>
      <c r="Y34" s="777"/>
      <c r="Z34" s="777"/>
      <c r="AA34" s="777">
        <v>375</v>
      </c>
      <c r="AB34" s="777"/>
      <c r="AC34" s="777"/>
      <c r="AD34" s="777"/>
      <c r="AE34" s="778"/>
      <c r="AF34" s="779">
        <v>1759</v>
      </c>
      <c r="AG34" s="780"/>
      <c r="AH34" s="780"/>
      <c r="AI34" s="780"/>
      <c r="AJ34" s="781"/>
      <c r="AK34" s="854">
        <v>3</v>
      </c>
      <c r="AL34" s="855"/>
      <c r="AM34" s="855"/>
      <c r="AN34" s="855"/>
      <c r="AO34" s="855"/>
      <c r="AP34" s="855">
        <v>2109</v>
      </c>
      <c r="AQ34" s="855"/>
      <c r="AR34" s="855"/>
      <c r="AS34" s="855"/>
      <c r="AT34" s="855"/>
      <c r="AU34" s="855" t="s">
        <v>493</v>
      </c>
      <c r="AV34" s="855"/>
      <c r="AW34" s="855"/>
      <c r="AX34" s="855"/>
      <c r="AY34" s="855"/>
      <c r="AZ34" s="856"/>
      <c r="BA34" s="856"/>
      <c r="BB34" s="856"/>
      <c r="BC34" s="856"/>
      <c r="BD34" s="856"/>
      <c r="BE34" s="852" t="s">
        <v>387</v>
      </c>
      <c r="BF34" s="852"/>
      <c r="BG34" s="852"/>
      <c r="BH34" s="852"/>
      <c r="BI34" s="853"/>
      <c r="BJ34" s="203"/>
      <c r="BK34" s="203"/>
      <c r="BL34" s="203"/>
      <c r="BM34" s="203"/>
      <c r="BN34" s="203"/>
      <c r="BO34" s="216"/>
      <c r="BP34" s="216"/>
      <c r="BQ34" s="213">
        <v>28</v>
      </c>
      <c r="BR34" s="214"/>
      <c r="BS34" s="805" t="s">
        <v>580</v>
      </c>
      <c r="BT34" s="806"/>
      <c r="BU34" s="806"/>
      <c r="BV34" s="806"/>
      <c r="BW34" s="806"/>
      <c r="BX34" s="806"/>
      <c r="BY34" s="806"/>
      <c r="BZ34" s="806"/>
      <c r="CA34" s="806"/>
      <c r="CB34" s="806"/>
      <c r="CC34" s="806"/>
      <c r="CD34" s="806"/>
      <c r="CE34" s="806"/>
      <c r="CF34" s="806"/>
      <c r="CG34" s="807"/>
      <c r="CH34" s="799">
        <v>-15</v>
      </c>
      <c r="CI34" s="800"/>
      <c r="CJ34" s="800"/>
      <c r="CK34" s="800"/>
      <c r="CL34" s="801"/>
      <c r="CM34" s="799">
        <v>45</v>
      </c>
      <c r="CN34" s="800"/>
      <c r="CO34" s="800"/>
      <c r="CP34" s="800"/>
      <c r="CQ34" s="801"/>
      <c r="CR34" s="808">
        <v>15</v>
      </c>
      <c r="CS34" s="809"/>
      <c r="CT34" s="809"/>
      <c r="CU34" s="809"/>
      <c r="CV34" s="810"/>
      <c r="CW34" s="808" t="s">
        <v>553</v>
      </c>
      <c r="CX34" s="809"/>
      <c r="CY34" s="809"/>
      <c r="CZ34" s="809"/>
      <c r="DA34" s="810"/>
      <c r="DB34" s="808" t="s">
        <v>553</v>
      </c>
      <c r="DC34" s="809"/>
      <c r="DD34" s="809"/>
      <c r="DE34" s="809"/>
      <c r="DF34" s="810"/>
      <c r="DG34" s="808" t="s">
        <v>553</v>
      </c>
      <c r="DH34" s="809"/>
      <c r="DI34" s="809"/>
      <c r="DJ34" s="809"/>
      <c r="DK34" s="810"/>
      <c r="DL34" s="808" t="s">
        <v>493</v>
      </c>
      <c r="DM34" s="809"/>
      <c r="DN34" s="809"/>
      <c r="DO34" s="809"/>
      <c r="DP34" s="810"/>
      <c r="DQ34" s="808" t="s">
        <v>493</v>
      </c>
      <c r="DR34" s="809"/>
      <c r="DS34" s="809"/>
      <c r="DT34" s="809"/>
      <c r="DU34" s="810"/>
      <c r="DV34" s="802"/>
      <c r="DW34" s="803"/>
      <c r="DX34" s="803"/>
      <c r="DY34" s="803"/>
      <c r="DZ34" s="804"/>
      <c r="EA34" s="197"/>
    </row>
    <row r="35" spans="1:131" s="198" customFormat="1" ht="26.25" customHeight="1">
      <c r="A35" s="217">
        <v>8</v>
      </c>
      <c r="B35" s="773" t="s">
        <v>389</v>
      </c>
      <c r="C35" s="774"/>
      <c r="D35" s="774"/>
      <c r="E35" s="774"/>
      <c r="F35" s="774"/>
      <c r="G35" s="774"/>
      <c r="H35" s="774"/>
      <c r="I35" s="774"/>
      <c r="J35" s="774"/>
      <c r="K35" s="774"/>
      <c r="L35" s="774"/>
      <c r="M35" s="774"/>
      <c r="N35" s="774"/>
      <c r="O35" s="774"/>
      <c r="P35" s="775"/>
      <c r="Q35" s="776">
        <v>1719</v>
      </c>
      <c r="R35" s="777"/>
      <c r="S35" s="777"/>
      <c r="T35" s="777"/>
      <c r="U35" s="777"/>
      <c r="V35" s="777">
        <v>1662</v>
      </c>
      <c r="W35" s="777"/>
      <c r="X35" s="777"/>
      <c r="Y35" s="777"/>
      <c r="Z35" s="777"/>
      <c r="AA35" s="777">
        <v>57</v>
      </c>
      <c r="AB35" s="777"/>
      <c r="AC35" s="777"/>
      <c r="AD35" s="777"/>
      <c r="AE35" s="778"/>
      <c r="AF35" s="779">
        <v>1647</v>
      </c>
      <c r="AG35" s="780"/>
      <c r="AH35" s="780"/>
      <c r="AI35" s="780"/>
      <c r="AJ35" s="781"/>
      <c r="AK35" s="854">
        <v>130</v>
      </c>
      <c r="AL35" s="855"/>
      <c r="AM35" s="855"/>
      <c r="AN35" s="855"/>
      <c r="AO35" s="855"/>
      <c r="AP35" s="855">
        <v>171</v>
      </c>
      <c r="AQ35" s="855"/>
      <c r="AR35" s="855"/>
      <c r="AS35" s="855"/>
      <c r="AT35" s="855"/>
      <c r="AU35" s="855" t="s">
        <v>493</v>
      </c>
      <c r="AV35" s="855"/>
      <c r="AW35" s="855"/>
      <c r="AX35" s="855"/>
      <c r="AY35" s="855"/>
      <c r="AZ35" s="856"/>
      <c r="BA35" s="856"/>
      <c r="BB35" s="856"/>
      <c r="BC35" s="856"/>
      <c r="BD35" s="856"/>
      <c r="BE35" s="852" t="s">
        <v>387</v>
      </c>
      <c r="BF35" s="852"/>
      <c r="BG35" s="852"/>
      <c r="BH35" s="852"/>
      <c r="BI35" s="853"/>
      <c r="BJ35" s="203"/>
      <c r="BK35" s="203"/>
      <c r="BL35" s="203"/>
      <c r="BM35" s="203"/>
      <c r="BN35" s="203"/>
      <c r="BO35" s="216"/>
      <c r="BP35" s="216"/>
      <c r="BQ35" s="213">
        <v>29</v>
      </c>
      <c r="BR35" s="214"/>
      <c r="BS35" s="805" t="s">
        <v>581</v>
      </c>
      <c r="BT35" s="806"/>
      <c r="BU35" s="806"/>
      <c r="BV35" s="806"/>
      <c r="BW35" s="806"/>
      <c r="BX35" s="806"/>
      <c r="BY35" s="806"/>
      <c r="BZ35" s="806"/>
      <c r="CA35" s="806"/>
      <c r="CB35" s="806"/>
      <c r="CC35" s="806"/>
      <c r="CD35" s="806"/>
      <c r="CE35" s="806"/>
      <c r="CF35" s="806"/>
      <c r="CG35" s="807"/>
      <c r="CH35" s="808">
        <v>82</v>
      </c>
      <c r="CI35" s="809"/>
      <c r="CJ35" s="809"/>
      <c r="CK35" s="809"/>
      <c r="CL35" s="810"/>
      <c r="CM35" s="808">
        <v>6879</v>
      </c>
      <c r="CN35" s="809"/>
      <c r="CO35" s="809"/>
      <c r="CP35" s="809"/>
      <c r="CQ35" s="810"/>
      <c r="CR35" s="808">
        <v>1526</v>
      </c>
      <c r="CS35" s="809"/>
      <c r="CT35" s="809"/>
      <c r="CU35" s="809"/>
      <c r="CV35" s="810"/>
      <c r="CW35" s="808" t="s">
        <v>553</v>
      </c>
      <c r="CX35" s="809"/>
      <c r="CY35" s="809"/>
      <c r="CZ35" s="809"/>
      <c r="DA35" s="810"/>
      <c r="DB35" s="808">
        <v>1125</v>
      </c>
      <c r="DC35" s="809"/>
      <c r="DD35" s="809"/>
      <c r="DE35" s="809"/>
      <c r="DF35" s="810"/>
      <c r="DG35" s="808" t="s">
        <v>553</v>
      </c>
      <c r="DH35" s="809"/>
      <c r="DI35" s="809"/>
      <c r="DJ35" s="809"/>
      <c r="DK35" s="810"/>
      <c r="DL35" s="808" t="s">
        <v>493</v>
      </c>
      <c r="DM35" s="809"/>
      <c r="DN35" s="809"/>
      <c r="DO35" s="809"/>
      <c r="DP35" s="810"/>
      <c r="DQ35" s="808" t="s">
        <v>493</v>
      </c>
      <c r="DR35" s="809"/>
      <c r="DS35" s="809"/>
      <c r="DT35" s="809"/>
      <c r="DU35" s="810"/>
      <c r="DV35" s="802"/>
      <c r="DW35" s="803"/>
      <c r="DX35" s="803"/>
      <c r="DY35" s="803"/>
      <c r="DZ35" s="804"/>
      <c r="EA35" s="197"/>
    </row>
    <row r="36" spans="1:131" s="198" customFormat="1" ht="26.25" customHeight="1">
      <c r="A36" s="217">
        <v>9</v>
      </c>
      <c r="B36" s="773" t="s">
        <v>390</v>
      </c>
      <c r="C36" s="774"/>
      <c r="D36" s="774"/>
      <c r="E36" s="774"/>
      <c r="F36" s="774"/>
      <c r="G36" s="774"/>
      <c r="H36" s="774"/>
      <c r="I36" s="774"/>
      <c r="J36" s="774"/>
      <c r="K36" s="774"/>
      <c r="L36" s="774"/>
      <c r="M36" s="774"/>
      <c r="N36" s="774"/>
      <c r="O36" s="774"/>
      <c r="P36" s="775"/>
      <c r="Q36" s="776">
        <v>23521</v>
      </c>
      <c r="R36" s="777"/>
      <c r="S36" s="777"/>
      <c r="T36" s="777"/>
      <c r="U36" s="777"/>
      <c r="V36" s="777">
        <v>24672</v>
      </c>
      <c r="W36" s="777"/>
      <c r="X36" s="777"/>
      <c r="Y36" s="777"/>
      <c r="Z36" s="777"/>
      <c r="AA36" s="777">
        <v>-1151</v>
      </c>
      <c r="AB36" s="777"/>
      <c r="AC36" s="777"/>
      <c r="AD36" s="777"/>
      <c r="AE36" s="778"/>
      <c r="AF36" s="779">
        <v>3702</v>
      </c>
      <c r="AG36" s="780"/>
      <c r="AH36" s="780"/>
      <c r="AI36" s="780"/>
      <c r="AJ36" s="781"/>
      <c r="AK36" s="854">
        <v>3341</v>
      </c>
      <c r="AL36" s="855"/>
      <c r="AM36" s="855"/>
      <c r="AN36" s="855"/>
      <c r="AO36" s="855"/>
      <c r="AP36" s="855">
        <v>15563</v>
      </c>
      <c r="AQ36" s="855"/>
      <c r="AR36" s="855"/>
      <c r="AS36" s="855"/>
      <c r="AT36" s="855"/>
      <c r="AU36" s="855">
        <v>9715</v>
      </c>
      <c r="AV36" s="855"/>
      <c r="AW36" s="855"/>
      <c r="AX36" s="855"/>
      <c r="AY36" s="855"/>
      <c r="AZ36" s="856"/>
      <c r="BA36" s="856"/>
      <c r="BB36" s="856"/>
      <c r="BC36" s="856"/>
      <c r="BD36" s="856"/>
      <c r="BE36" s="852" t="s">
        <v>387</v>
      </c>
      <c r="BF36" s="852"/>
      <c r="BG36" s="852"/>
      <c r="BH36" s="852"/>
      <c r="BI36" s="853"/>
      <c r="BJ36" s="203"/>
      <c r="BK36" s="203"/>
      <c r="BL36" s="203"/>
      <c r="BM36" s="203"/>
      <c r="BN36" s="203"/>
      <c r="BO36" s="216"/>
      <c r="BP36" s="216"/>
      <c r="BQ36" s="213">
        <v>30</v>
      </c>
      <c r="BR36" s="214"/>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2"/>
      <c r="DW36" s="803"/>
      <c r="DX36" s="803"/>
      <c r="DY36" s="803"/>
      <c r="DZ36" s="804"/>
      <c r="EA36" s="197"/>
    </row>
    <row r="37" spans="1:131" s="198" customFormat="1" ht="26.25" customHeight="1">
      <c r="A37" s="217">
        <v>10</v>
      </c>
      <c r="B37" s="773" t="s">
        <v>391</v>
      </c>
      <c r="C37" s="774"/>
      <c r="D37" s="774"/>
      <c r="E37" s="774"/>
      <c r="F37" s="774"/>
      <c r="G37" s="774"/>
      <c r="H37" s="774"/>
      <c r="I37" s="774"/>
      <c r="J37" s="774"/>
      <c r="K37" s="774"/>
      <c r="L37" s="774"/>
      <c r="M37" s="774"/>
      <c r="N37" s="774"/>
      <c r="O37" s="774"/>
      <c r="P37" s="775"/>
      <c r="Q37" s="776">
        <v>28265</v>
      </c>
      <c r="R37" s="777"/>
      <c r="S37" s="777"/>
      <c r="T37" s="777"/>
      <c r="U37" s="777"/>
      <c r="V37" s="777">
        <v>26891</v>
      </c>
      <c r="W37" s="777"/>
      <c r="X37" s="777"/>
      <c r="Y37" s="777"/>
      <c r="Z37" s="777"/>
      <c r="AA37" s="777">
        <v>1374</v>
      </c>
      <c r="AB37" s="777"/>
      <c r="AC37" s="777"/>
      <c r="AD37" s="777"/>
      <c r="AE37" s="778"/>
      <c r="AF37" s="779">
        <v>3093</v>
      </c>
      <c r="AG37" s="780"/>
      <c r="AH37" s="780"/>
      <c r="AI37" s="780"/>
      <c r="AJ37" s="781"/>
      <c r="AK37" s="854">
        <v>10015</v>
      </c>
      <c r="AL37" s="855"/>
      <c r="AM37" s="855"/>
      <c r="AN37" s="855"/>
      <c r="AO37" s="855"/>
      <c r="AP37" s="855">
        <v>165665</v>
      </c>
      <c r="AQ37" s="855"/>
      <c r="AR37" s="855"/>
      <c r="AS37" s="855"/>
      <c r="AT37" s="855"/>
      <c r="AU37" s="855">
        <v>63373</v>
      </c>
      <c r="AV37" s="855"/>
      <c r="AW37" s="855"/>
      <c r="AX37" s="855"/>
      <c r="AY37" s="855"/>
      <c r="AZ37" s="856"/>
      <c r="BA37" s="856"/>
      <c r="BB37" s="856"/>
      <c r="BC37" s="856"/>
      <c r="BD37" s="856"/>
      <c r="BE37" s="852" t="s">
        <v>387</v>
      </c>
      <c r="BF37" s="852"/>
      <c r="BG37" s="852"/>
      <c r="BH37" s="852"/>
      <c r="BI37" s="853"/>
      <c r="BJ37" s="203"/>
      <c r="BK37" s="203"/>
      <c r="BL37" s="203"/>
      <c r="BM37" s="203"/>
      <c r="BN37" s="203"/>
      <c r="BO37" s="216"/>
      <c r="BP37" s="216"/>
      <c r="BQ37" s="213">
        <v>31</v>
      </c>
      <c r="BR37" s="214"/>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2"/>
      <c r="DW37" s="803"/>
      <c r="DX37" s="803"/>
      <c r="DY37" s="803"/>
      <c r="DZ37" s="804"/>
      <c r="EA37" s="197"/>
    </row>
    <row r="38" spans="1:131" s="198" customFormat="1" ht="26.25" customHeight="1">
      <c r="A38" s="217">
        <v>11</v>
      </c>
      <c r="B38" s="773" t="s">
        <v>392</v>
      </c>
      <c r="C38" s="774"/>
      <c r="D38" s="774"/>
      <c r="E38" s="774"/>
      <c r="F38" s="774"/>
      <c r="G38" s="774"/>
      <c r="H38" s="774"/>
      <c r="I38" s="774"/>
      <c r="J38" s="774"/>
      <c r="K38" s="774"/>
      <c r="L38" s="774"/>
      <c r="M38" s="774"/>
      <c r="N38" s="774"/>
      <c r="O38" s="774"/>
      <c r="P38" s="775"/>
      <c r="Q38" s="776">
        <v>509</v>
      </c>
      <c r="R38" s="777"/>
      <c r="S38" s="777"/>
      <c r="T38" s="777"/>
      <c r="U38" s="777"/>
      <c r="V38" s="777">
        <v>442</v>
      </c>
      <c r="W38" s="777"/>
      <c r="X38" s="777"/>
      <c r="Y38" s="777"/>
      <c r="Z38" s="777"/>
      <c r="AA38" s="777">
        <v>67</v>
      </c>
      <c r="AB38" s="777"/>
      <c r="AC38" s="777"/>
      <c r="AD38" s="777"/>
      <c r="AE38" s="778"/>
      <c r="AF38" s="779">
        <v>67</v>
      </c>
      <c r="AG38" s="780"/>
      <c r="AH38" s="780"/>
      <c r="AI38" s="780"/>
      <c r="AJ38" s="781"/>
      <c r="AK38" s="854">
        <v>216</v>
      </c>
      <c r="AL38" s="855"/>
      <c r="AM38" s="855"/>
      <c r="AN38" s="855"/>
      <c r="AO38" s="855"/>
      <c r="AP38" s="855">
        <v>631</v>
      </c>
      <c r="AQ38" s="855"/>
      <c r="AR38" s="855"/>
      <c r="AS38" s="855"/>
      <c r="AT38" s="855"/>
      <c r="AU38" s="855">
        <v>631</v>
      </c>
      <c r="AV38" s="855"/>
      <c r="AW38" s="855"/>
      <c r="AX38" s="855"/>
      <c r="AY38" s="855"/>
      <c r="AZ38" s="856"/>
      <c r="BA38" s="856"/>
      <c r="BB38" s="856"/>
      <c r="BC38" s="856"/>
      <c r="BD38" s="856"/>
      <c r="BE38" s="852" t="s">
        <v>393</v>
      </c>
      <c r="BF38" s="852"/>
      <c r="BG38" s="852"/>
      <c r="BH38" s="852"/>
      <c r="BI38" s="853"/>
      <c r="BJ38" s="203"/>
      <c r="BK38" s="203"/>
      <c r="BL38" s="203"/>
      <c r="BM38" s="203"/>
      <c r="BN38" s="203"/>
      <c r="BO38" s="216"/>
      <c r="BP38" s="216"/>
      <c r="BQ38" s="213">
        <v>32</v>
      </c>
      <c r="BR38" s="214"/>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2"/>
      <c r="DW38" s="803"/>
      <c r="DX38" s="803"/>
      <c r="DY38" s="803"/>
      <c r="DZ38" s="804"/>
      <c r="EA38" s="197"/>
    </row>
    <row r="39" spans="1:131" s="198" customFormat="1" ht="26.25" customHeight="1">
      <c r="A39" s="217">
        <v>12</v>
      </c>
      <c r="B39" s="773" t="s">
        <v>394</v>
      </c>
      <c r="C39" s="774"/>
      <c r="D39" s="774"/>
      <c r="E39" s="774"/>
      <c r="F39" s="774"/>
      <c r="G39" s="774"/>
      <c r="H39" s="774"/>
      <c r="I39" s="774"/>
      <c r="J39" s="774"/>
      <c r="K39" s="774"/>
      <c r="L39" s="774"/>
      <c r="M39" s="774"/>
      <c r="N39" s="774"/>
      <c r="O39" s="774"/>
      <c r="P39" s="775"/>
      <c r="Q39" s="776">
        <v>962</v>
      </c>
      <c r="R39" s="777"/>
      <c r="S39" s="777"/>
      <c r="T39" s="777"/>
      <c r="U39" s="777"/>
      <c r="V39" s="777">
        <v>798</v>
      </c>
      <c r="W39" s="777"/>
      <c r="X39" s="777"/>
      <c r="Y39" s="777"/>
      <c r="Z39" s="777"/>
      <c r="AA39" s="777">
        <v>164</v>
      </c>
      <c r="AB39" s="777"/>
      <c r="AC39" s="777"/>
      <c r="AD39" s="777"/>
      <c r="AE39" s="778"/>
      <c r="AF39" s="779">
        <v>164</v>
      </c>
      <c r="AG39" s="780"/>
      <c r="AH39" s="780"/>
      <c r="AI39" s="780"/>
      <c r="AJ39" s="781"/>
      <c r="AK39" s="854">
        <v>5</v>
      </c>
      <c r="AL39" s="855"/>
      <c r="AM39" s="855"/>
      <c r="AN39" s="855"/>
      <c r="AO39" s="855"/>
      <c r="AP39" s="855">
        <v>1265</v>
      </c>
      <c r="AQ39" s="855"/>
      <c r="AR39" s="855"/>
      <c r="AS39" s="855"/>
      <c r="AT39" s="855"/>
      <c r="AU39" s="855">
        <v>224</v>
      </c>
      <c r="AV39" s="855"/>
      <c r="AW39" s="855"/>
      <c r="AX39" s="855"/>
      <c r="AY39" s="855"/>
      <c r="AZ39" s="856"/>
      <c r="BA39" s="856"/>
      <c r="BB39" s="856"/>
      <c r="BC39" s="856"/>
      <c r="BD39" s="856"/>
      <c r="BE39" s="852" t="s">
        <v>393</v>
      </c>
      <c r="BF39" s="852"/>
      <c r="BG39" s="852"/>
      <c r="BH39" s="852"/>
      <c r="BI39" s="853"/>
      <c r="BJ39" s="203"/>
      <c r="BK39" s="203"/>
      <c r="BL39" s="203"/>
      <c r="BM39" s="203"/>
      <c r="BN39" s="203"/>
      <c r="BO39" s="216"/>
      <c r="BP39" s="216"/>
      <c r="BQ39" s="213">
        <v>33</v>
      </c>
      <c r="BR39" s="214"/>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2"/>
      <c r="DW39" s="803"/>
      <c r="DX39" s="803"/>
      <c r="DY39" s="803"/>
      <c r="DZ39" s="804"/>
      <c r="EA39" s="197"/>
    </row>
    <row r="40" spans="1:131" s="198" customFormat="1" ht="26.25" customHeight="1">
      <c r="A40" s="212">
        <v>13</v>
      </c>
      <c r="B40" s="773" t="s">
        <v>395</v>
      </c>
      <c r="C40" s="774"/>
      <c r="D40" s="774"/>
      <c r="E40" s="774"/>
      <c r="F40" s="774"/>
      <c r="G40" s="774"/>
      <c r="H40" s="774"/>
      <c r="I40" s="774"/>
      <c r="J40" s="774"/>
      <c r="K40" s="774"/>
      <c r="L40" s="774"/>
      <c r="M40" s="774"/>
      <c r="N40" s="774"/>
      <c r="O40" s="774"/>
      <c r="P40" s="775"/>
      <c r="Q40" s="776">
        <v>366</v>
      </c>
      <c r="R40" s="777"/>
      <c r="S40" s="777"/>
      <c r="T40" s="777"/>
      <c r="U40" s="777"/>
      <c r="V40" s="777">
        <v>302</v>
      </c>
      <c r="W40" s="777"/>
      <c r="X40" s="777"/>
      <c r="Y40" s="777"/>
      <c r="Z40" s="777"/>
      <c r="AA40" s="777">
        <v>64</v>
      </c>
      <c r="AB40" s="777"/>
      <c r="AC40" s="777"/>
      <c r="AD40" s="777"/>
      <c r="AE40" s="778"/>
      <c r="AF40" s="779">
        <v>63</v>
      </c>
      <c r="AG40" s="780"/>
      <c r="AH40" s="780"/>
      <c r="AI40" s="780"/>
      <c r="AJ40" s="781"/>
      <c r="AK40" s="854">
        <v>245</v>
      </c>
      <c r="AL40" s="855"/>
      <c r="AM40" s="855"/>
      <c r="AN40" s="855"/>
      <c r="AO40" s="855"/>
      <c r="AP40" s="855">
        <v>62</v>
      </c>
      <c r="AQ40" s="855"/>
      <c r="AR40" s="855"/>
      <c r="AS40" s="855"/>
      <c r="AT40" s="855"/>
      <c r="AU40" s="855">
        <v>39</v>
      </c>
      <c r="AV40" s="855"/>
      <c r="AW40" s="855"/>
      <c r="AX40" s="855"/>
      <c r="AY40" s="855"/>
      <c r="AZ40" s="856"/>
      <c r="BA40" s="856"/>
      <c r="BB40" s="856"/>
      <c r="BC40" s="856"/>
      <c r="BD40" s="856"/>
      <c r="BE40" s="852" t="s">
        <v>393</v>
      </c>
      <c r="BF40" s="852"/>
      <c r="BG40" s="852"/>
      <c r="BH40" s="852"/>
      <c r="BI40" s="853"/>
      <c r="BJ40" s="203"/>
      <c r="BK40" s="203"/>
      <c r="BL40" s="203"/>
      <c r="BM40" s="203"/>
      <c r="BN40" s="203"/>
      <c r="BO40" s="216"/>
      <c r="BP40" s="216"/>
      <c r="BQ40" s="213">
        <v>34</v>
      </c>
      <c r="BR40" s="214"/>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2"/>
      <c r="DW40" s="803"/>
      <c r="DX40" s="803"/>
      <c r="DY40" s="803"/>
      <c r="DZ40" s="804"/>
      <c r="EA40" s="197"/>
    </row>
    <row r="41" spans="1:131" s="198" customFormat="1" ht="26.25" customHeight="1">
      <c r="A41" s="212">
        <v>14</v>
      </c>
      <c r="B41" s="773" t="s">
        <v>396</v>
      </c>
      <c r="C41" s="774"/>
      <c r="D41" s="774"/>
      <c r="E41" s="774"/>
      <c r="F41" s="774"/>
      <c r="G41" s="774"/>
      <c r="H41" s="774"/>
      <c r="I41" s="774"/>
      <c r="J41" s="774"/>
      <c r="K41" s="774"/>
      <c r="L41" s="774"/>
      <c r="M41" s="774"/>
      <c r="N41" s="774"/>
      <c r="O41" s="774"/>
      <c r="P41" s="775"/>
      <c r="Q41" s="776">
        <v>4723</v>
      </c>
      <c r="R41" s="777"/>
      <c r="S41" s="777"/>
      <c r="T41" s="777"/>
      <c r="U41" s="777"/>
      <c r="V41" s="777">
        <v>1787</v>
      </c>
      <c r="W41" s="777"/>
      <c r="X41" s="777"/>
      <c r="Y41" s="777"/>
      <c r="Z41" s="777"/>
      <c r="AA41" s="777">
        <v>2936</v>
      </c>
      <c r="AB41" s="777"/>
      <c r="AC41" s="777"/>
      <c r="AD41" s="777"/>
      <c r="AE41" s="778"/>
      <c r="AF41" s="779">
        <v>2936</v>
      </c>
      <c r="AG41" s="780"/>
      <c r="AH41" s="780"/>
      <c r="AI41" s="780"/>
      <c r="AJ41" s="781"/>
      <c r="AK41" s="854" t="s">
        <v>493</v>
      </c>
      <c r="AL41" s="855"/>
      <c r="AM41" s="855"/>
      <c r="AN41" s="855"/>
      <c r="AO41" s="855"/>
      <c r="AP41" s="855">
        <v>431</v>
      </c>
      <c r="AQ41" s="855"/>
      <c r="AR41" s="855"/>
      <c r="AS41" s="855"/>
      <c r="AT41" s="855"/>
      <c r="AU41" s="855" t="s">
        <v>493</v>
      </c>
      <c r="AV41" s="855"/>
      <c r="AW41" s="855"/>
      <c r="AX41" s="855"/>
      <c r="AY41" s="855"/>
      <c r="AZ41" s="856"/>
      <c r="BA41" s="856"/>
      <c r="BB41" s="856"/>
      <c r="BC41" s="856"/>
      <c r="BD41" s="856"/>
      <c r="BE41" s="852" t="s">
        <v>393</v>
      </c>
      <c r="BF41" s="852"/>
      <c r="BG41" s="852"/>
      <c r="BH41" s="852"/>
      <c r="BI41" s="853"/>
      <c r="BJ41" s="203"/>
      <c r="BK41" s="203"/>
      <c r="BL41" s="203"/>
      <c r="BM41" s="203"/>
      <c r="BN41" s="203"/>
      <c r="BO41" s="216"/>
      <c r="BP41" s="216"/>
      <c r="BQ41" s="213">
        <v>35</v>
      </c>
      <c r="BR41" s="214"/>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2"/>
      <c r="DW41" s="803"/>
      <c r="DX41" s="803"/>
      <c r="DY41" s="803"/>
      <c r="DZ41" s="804"/>
      <c r="EA41" s="197"/>
    </row>
    <row r="42" spans="1:131" s="198" customFormat="1" ht="26.25" customHeight="1">
      <c r="A42" s="212">
        <v>15</v>
      </c>
      <c r="B42" s="773" t="s">
        <v>397</v>
      </c>
      <c r="C42" s="774"/>
      <c r="D42" s="774"/>
      <c r="E42" s="774"/>
      <c r="F42" s="774"/>
      <c r="G42" s="774"/>
      <c r="H42" s="774"/>
      <c r="I42" s="774"/>
      <c r="J42" s="774"/>
      <c r="K42" s="774"/>
      <c r="L42" s="774"/>
      <c r="M42" s="774"/>
      <c r="N42" s="774"/>
      <c r="O42" s="774"/>
      <c r="P42" s="775"/>
      <c r="Q42" s="776">
        <v>142</v>
      </c>
      <c r="R42" s="777"/>
      <c r="S42" s="777"/>
      <c r="T42" s="777"/>
      <c r="U42" s="777"/>
      <c r="V42" s="777">
        <v>127</v>
      </c>
      <c r="W42" s="777"/>
      <c r="X42" s="777"/>
      <c r="Y42" s="777"/>
      <c r="Z42" s="777"/>
      <c r="AA42" s="777">
        <v>15</v>
      </c>
      <c r="AB42" s="777"/>
      <c r="AC42" s="777"/>
      <c r="AD42" s="777"/>
      <c r="AE42" s="778"/>
      <c r="AF42" s="779">
        <v>15</v>
      </c>
      <c r="AG42" s="780"/>
      <c r="AH42" s="780"/>
      <c r="AI42" s="780"/>
      <c r="AJ42" s="781"/>
      <c r="AK42" s="854">
        <v>26</v>
      </c>
      <c r="AL42" s="855"/>
      <c r="AM42" s="855"/>
      <c r="AN42" s="855"/>
      <c r="AO42" s="855"/>
      <c r="AP42" s="855">
        <v>180</v>
      </c>
      <c r="AQ42" s="855"/>
      <c r="AR42" s="855"/>
      <c r="AS42" s="855"/>
      <c r="AT42" s="855"/>
      <c r="AU42" s="855">
        <v>180</v>
      </c>
      <c r="AV42" s="855"/>
      <c r="AW42" s="855"/>
      <c r="AX42" s="855"/>
      <c r="AY42" s="855"/>
      <c r="AZ42" s="856"/>
      <c r="BA42" s="856"/>
      <c r="BB42" s="856"/>
      <c r="BC42" s="856"/>
      <c r="BD42" s="856"/>
      <c r="BE42" s="852" t="s">
        <v>393</v>
      </c>
      <c r="BF42" s="852"/>
      <c r="BG42" s="852"/>
      <c r="BH42" s="852"/>
      <c r="BI42" s="853"/>
      <c r="BJ42" s="203"/>
      <c r="BK42" s="203"/>
      <c r="BL42" s="203"/>
      <c r="BM42" s="203"/>
      <c r="BN42" s="203"/>
      <c r="BO42" s="216"/>
      <c r="BP42" s="216"/>
      <c r="BQ42" s="213">
        <v>36</v>
      </c>
      <c r="BR42" s="214"/>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2"/>
      <c r="DW42" s="803"/>
      <c r="DX42" s="803"/>
      <c r="DY42" s="803"/>
      <c r="DZ42" s="804"/>
      <c r="EA42" s="197"/>
    </row>
    <row r="43" spans="1:131" s="198" customFormat="1" ht="26.25" customHeight="1">
      <c r="A43" s="212">
        <v>16</v>
      </c>
      <c r="B43" s="773" t="s">
        <v>398</v>
      </c>
      <c r="C43" s="774"/>
      <c r="D43" s="774"/>
      <c r="E43" s="774"/>
      <c r="F43" s="774"/>
      <c r="G43" s="774"/>
      <c r="H43" s="774"/>
      <c r="I43" s="774"/>
      <c r="J43" s="774"/>
      <c r="K43" s="774"/>
      <c r="L43" s="774"/>
      <c r="M43" s="774"/>
      <c r="N43" s="774"/>
      <c r="O43" s="774"/>
      <c r="P43" s="775"/>
      <c r="Q43" s="776">
        <v>7234</v>
      </c>
      <c r="R43" s="777"/>
      <c r="S43" s="777"/>
      <c r="T43" s="777"/>
      <c r="U43" s="777"/>
      <c r="V43" s="777">
        <v>6539</v>
      </c>
      <c r="W43" s="777"/>
      <c r="X43" s="777"/>
      <c r="Y43" s="777"/>
      <c r="Z43" s="777"/>
      <c r="AA43" s="777">
        <v>695</v>
      </c>
      <c r="AB43" s="777"/>
      <c r="AC43" s="777"/>
      <c r="AD43" s="777"/>
      <c r="AE43" s="778"/>
      <c r="AF43" s="779">
        <v>695</v>
      </c>
      <c r="AG43" s="780"/>
      <c r="AH43" s="780"/>
      <c r="AI43" s="780"/>
      <c r="AJ43" s="781"/>
      <c r="AK43" s="854" t="s">
        <v>493</v>
      </c>
      <c r="AL43" s="855"/>
      <c r="AM43" s="855"/>
      <c r="AN43" s="855"/>
      <c r="AO43" s="855"/>
      <c r="AP43" s="855">
        <v>26028</v>
      </c>
      <c r="AQ43" s="855"/>
      <c r="AR43" s="855"/>
      <c r="AS43" s="855"/>
      <c r="AT43" s="855"/>
      <c r="AU43" s="855" t="s">
        <v>493</v>
      </c>
      <c r="AV43" s="855"/>
      <c r="AW43" s="855"/>
      <c r="AX43" s="855"/>
      <c r="AY43" s="855"/>
      <c r="AZ43" s="856"/>
      <c r="BA43" s="856"/>
      <c r="BB43" s="856"/>
      <c r="BC43" s="856"/>
      <c r="BD43" s="856"/>
      <c r="BE43" s="852" t="s">
        <v>393</v>
      </c>
      <c r="BF43" s="852"/>
      <c r="BG43" s="852"/>
      <c r="BH43" s="852"/>
      <c r="BI43" s="853"/>
      <c r="BJ43" s="203"/>
      <c r="BK43" s="203"/>
      <c r="BL43" s="203"/>
      <c r="BM43" s="203"/>
      <c r="BN43" s="203"/>
      <c r="BO43" s="216"/>
      <c r="BP43" s="216"/>
      <c r="BQ43" s="213">
        <v>37</v>
      </c>
      <c r="BR43" s="214"/>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2"/>
      <c r="DW43" s="803"/>
      <c r="DX43" s="803"/>
      <c r="DY43" s="803"/>
      <c r="DZ43" s="804"/>
      <c r="EA43" s="197"/>
    </row>
    <row r="44" spans="1:131" s="198" customFormat="1" ht="26.25" customHeight="1">
      <c r="A44" s="212">
        <v>17</v>
      </c>
      <c r="B44" s="773" t="s">
        <v>399</v>
      </c>
      <c r="C44" s="774"/>
      <c r="D44" s="774"/>
      <c r="E44" s="774"/>
      <c r="F44" s="774"/>
      <c r="G44" s="774"/>
      <c r="H44" s="774"/>
      <c r="I44" s="774"/>
      <c r="J44" s="774"/>
      <c r="K44" s="774"/>
      <c r="L44" s="774"/>
      <c r="M44" s="774"/>
      <c r="N44" s="774"/>
      <c r="O44" s="774"/>
      <c r="P44" s="775"/>
      <c r="Q44" s="776">
        <v>177</v>
      </c>
      <c r="R44" s="777"/>
      <c r="S44" s="777"/>
      <c r="T44" s="777"/>
      <c r="U44" s="777"/>
      <c r="V44" s="777">
        <v>61</v>
      </c>
      <c r="W44" s="777"/>
      <c r="X44" s="777"/>
      <c r="Y44" s="777"/>
      <c r="Z44" s="777"/>
      <c r="AA44" s="777">
        <v>116</v>
      </c>
      <c r="AB44" s="777"/>
      <c r="AC44" s="777"/>
      <c r="AD44" s="777"/>
      <c r="AE44" s="778"/>
      <c r="AF44" s="779">
        <v>116</v>
      </c>
      <c r="AG44" s="780"/>
      <c r="AH44" s="780"/>
      <c r="AI44" s="780"/>
      <c r="AJ44" s="781"/>
      <c r="AK44" s="854" t="s">
        <v>493</v>
      </c>
      <c r="AL44" s="855"/>
      <c r="AM44" s="855"/>
      <c r="AN44" s="855"/>
      <c r="AO44" s="855"/>
      <c r="AP44" s="855">
        <v>500</v>
      </c>
      <c r="AQ44" s="855"/>
      <c r="AR44" s="855"/>
      <c r="AS44" s="855"/>
      <c r="AT44" s="855"/>
      <c r="AU44" s="855" t="s">
        <v>493</v>
      </c>
      <c r="AV44" s="855"/>
      <c r="AW44" s="855"/>
      <c r="AX44" s="855"/>
      <c r="AY44" s="855"/>
      <c r="AZ44" s="856"/>
      <c r="BA44" s="856"/>
      <c r="BB44" s="856"/>
      <c r="BC44" s="856"/>
      <c r="BD44" s="856"/>
      <c r="BE44" s="852" t="s">
        <v>393</v>
      </c>
      <c r="BF44" s="852"/>
      <c r="BG44" s="852"/>
      <c r="BH44" s="852"/>
      <c r="BI44" s="853"/>
      <c r="BJ44" s="203"/>
      <c r="BK44" s="203"/>
      <c r="BL44" s="203"/>
      <c r="BM44" s="203"/>
      <c r="BN44" s="203"/>
      <c r="BO44" s="216"/>
      <c r="BP44" s="216"/>
      <c r="BQ44" s="213">
        <v>38</v>
      </c>
      <c r="BR44" s="214"/>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2"/>
      <c r="DW44" s="803"/>
      <c r="DX44" s="803"/>
      <c r="DY44" s="803"/>
      <c r="DZ44" s="804"/>
      <c r="EA44" s="197"/>
    </row>
    <row r="45" spans="1:131" s="198" customFormat="1" ht="26.25" customHeight="1">
      <c r="A45" s="212">
        <v>18</v>
      </c>
      <c r="B45" s="773" t="s">
        <v>400</v>
      </c>
      <c r="C45" s="774"/>
      <c r="D45" s="774"/>
      <c r="E45" s="774"/>
      <c r="F45" s="774"/>
      <c r="G45" s="774"/>
      <c r="H45" s="774"/>
      <c r="I45" s="774"/>
      <c r="J45" s="774"/>
      <c r="K45" s="774"/>
      <c r="L45" s="774"/>
      <c r="M45" s="774"/>
      <c r="N45" s="774"/>
      <c r="O45" s="774"/>
      <c r="P45" s="775"/>
      <c r="Q45" s="776">
        <v>2646</v>
      </c>
      <c r="R45" s="777"/>
      <c r="S45" s="777"/>
      <c r="T45" s="777"/>
      <c r="U45" s="777"/>
      <c r="V45" s="777">
        <v>1093</v>
      </c>
      <c r="W45" s="777"/>
      <c r="X45" s="777"/>
      <c r="Y45" s="777"/>
      <c r="Z45" s="777"/>
      <c r="AA45" s="777">
        <v>1553</v>
      </c>
      <c r="AB45" s="777"/>
      <c r="AC45" s="777"/>
      <c r="AD45" s="777"/>
      <c r="AE45" s="778"/>
      <c r="AF45" s="779" t="s">
        <v>107</v>
      </c>
      <c r="AG45" s="780"/>
      <c r="AH45" s="780"/>
      <c r="AI45" s="780"/>
      <c r="AJ45" s="781"/>
      <c r="AK45" s="854" t="s">
        <v>493</v>
      </c>
      <c r="AL45" s="855"/>
      <c r="AM45" s="855"/>
      <c r="AN45" s="855"/>
      <c r="AO45" s="855"/>
      <c r="AP45" s="855">
        <v>3922</v>
      </c>
      <c r="AQ45" s="855"/>
      <c r="AR45" s="855"/>
      <c r="AS45" s="855"/>
      <c r="AT45" s="855"/>
      <c r="AU45" s="855" t="s">
        <v>493</v>
      </c>
      <c r="AV45" s="855"/>
      <c r="AW45" s="855"/>
      <c r="AX45" s="855"/>
      <c r="AY45" s="855"/>
      <c r="AZ45" s="856"/>
      <c r="BA45" s="856"/>
      <c r="BB45" s="856"/>
      <c r="BC45" s="856"/>
      <c r="BD45" s="856"/>
      <c r="BE45" s="852" t="s">
        <v>393</v>
      </c>
      <c r="BF45" s="852"/>
      <c r="BG45" s="852"/>
      <c r="BH45" s="852"/>
      <c r="BI45" s="853"/>
      <c r="BJ45" s="203"/>
      <c r="BK45" s="203"/>
      <c r="BL45" s="203"/>
      <c r="BM45" s="203"/>
      <c r="BN45" s="203"/>
      <c r="BO45" s="216"/>
      <c r="BP45" s="216"/>
      <c r="BQ45" s="213">
        <v>39</v>
      </c>
      <c r="BR45" s="214"/>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2"/>
      <c r="DW45" s="803"/>
      <c r="DX45" s="803"/>
      <c r="DY45" s="803"/>
      <c r="DZ45" s="804"/>
      <c r="EA45" s="197"/>
    </row>
    <row r="46" spans="1:131" s="198" customFormat="1" ht="26.25" customHeight="1">
      <c r="A46" s="212">
        <v>19</v>
      </c>
      <c r="B46" s="773" t="s">
        <v>402</v>
      </c>
      <c r="C46" s="774"/>
      <c r="D46" s="774"/>
      <c r="E46" s="774"/>
      <c r="F46" s="774"/>
      <c r="G46" s="774"/>
      <c r="H46" s="774"/>
      <c r="I46" s="774"/>
      <c r="J46" s="774"/>
      <c r="K46" s="774"/>
      <c r="L46" s="774"/>
      <c r="M46" s="774"/>
      <c r="N46" s="774"/>
      <c r="O46" s="774"/>
      <c r="P46" s="775"/>
      <c r="Q46" s="865">
        <v>5533</v>
      </c>
      <c r="R46" s="780"/>
      <c r="S46" s="780"/>
      <c r="T46" s="780"/>
      <c r="U46" s="866"/>
      <c r="V46" s="778">
        <v>3069</v>
      </c>
      <c r="W46" s="780"/>
      <c r="X46" s="780"/>
      <c r="Y46" s="780"/>
      <c r="Z46" s="866"/>
      <c r="AA46" s="778">
        <v>2464</v>
      </c>
      <c r="AB46" s="780"/>
      <c r="AC46" s="780"/>
      <c r="AD46" s="780"/>
      <c r="AE46" s="781"/>
      <c r="AF46" s="779" t="s">
        <v>107</v>
      </c>
      <c r="AG46" s="780"/>
      <c r="AH46" s="780"/>
      <c r="AI46" s="780"/>
      <c r="AJ46" s="781"/>
      <c r="AK46" s="867">
        <v>355</v>
      </c>
      <c r="AL46" s="858"/>
      <c r="AM46" s="858"/>
      <c r="AN46" s="858"/>
      <c r="AO46" s="854"/>
      <c r="AP46" s="857">
        <v>12406</v>
      </c>
      <c r="AQ46" s="858"/>
      <c r="AR46" s="858"/>
      <c r="AS46" s="858"/>
      <c r="AT46" s="854"/>
      <c r="AU46" s="857">
        <v>6349</v>
      </c>
      <c r="AV46" s="858"/>
      <c r="AW46" s="858"/>
      <c r="AX46" s="858"/>
      <c r="AY46" s="854"/>
      <c r="AZ46" s="859"/>
      <c r="BA46" s="860"/>
      <c r="BB46" s="860"/>
      <c r="BC46" s="860"/>
      <c r="BD46" s="861"/>
      <c r="BE46" s="862" t="s">
        <v>393</v>
      </c>
      <c r="BF46" s="863"/>
      <c r="BG46" s="863"/>
      <c r="BH46" s="863"/>
      <c r="BI46" s="864"/>
      <c r="BJ46" s="203"/>
      <c r="BK46" s="203"/>
      <c r="BL46" s="203"/>
      <c r="BM46" s="203"/>
      <c r="BN46" s="203"/>
      <c r="BO46" s="216"/>
      <c r="BP46" s="216"/>
      <c r="BQ46" s="213">
        <v>40</v>
      </c>
      <c r="BR46" s="214"/>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2"/>
      <c r="DW46" s="803"/>
      <c r="DX46" s="803"/>
      <c r="DY46" s="803"/>
      <c r="DZ46" s="804"/>
      <c r="EA46" s="197"/>
    </row>
    <row r="47" spans="1:131" s="198" customFormat="1" ht="26.25" customHeight="1">
      <c r="A47" s="212">
        <v>20</v>
      </c>
      <c r="B47" s="773" t="s">
        <v>403</v>
      </c>
      <c r="C47" s="774"/>
      <c r="D47" s="774"/>
      <c r="E47" s="774"/>
      <c r="F47" s="774"/>
      <c r="G47" s="774"/>
      <c r="H47" s="774"/>
      <c r="I47" s="774"/>
      <c r="J47" s="774"/>
      <c r="K47" s="774"/>
      <c r="L47" s="774"/>
      <c r="M47" s="774"/>
      <c r="N47" s="774"/>
      <c r="O47" s="774"/>
      <c r="P47" s="775"/>
      <c r="Q47" s="776">
        <v>45145</v>
      </c>
      <c r="R47" s="777"/>
      <c r="S47" s="777"/>
      <c r="T47" s="777"/>
      <c r="U47" s="777"/>
      <c r="V47" s="777">
        <v>45145</v>
      </c>
      <c r="W47" s="777"/>
      <c r="X47" s="777"/>
      <c r="Y47" s="777"/>
      <c r="Z47" s="777"/>
      <c r="AA47" s="777" t="s">
        <v>493</v>
      </c>
      <c r="AB47" s="777"/>
      <c r="AC47" s="777"/>
      <c r="AD47" s="777"/>
      <c r="AE47" s="778"/>
      <c r="AF47" s="779" t="s">
        <v>107</v>
      </c>
      <c r="AG47" s="780"/>
      <c r="AH47" s="780"/>
      <c r="AI47" s="780"/>
      <c r="AJ47" s="781"/>
      <c r="AK47" s="854">
        <v>40371</v>
      </c>
      <c r="AL47" s="855"/>
      <c r="AM47" s="855"/>
      <c r="AN47" s="855"/>
      <c r="AO47" s="855"/>
      <c r="AP47" s="855">
        <v>20945</v>
      </c>
      <c r="AQ47" s="855"/>
      <c r="AR47" s="855"/>
      <c r="AS47" s="855"/>
      <c r="AT47" s="855"/>
      <c r="AU47" s="855" t="s">
        <v>493</v>
      </c>
      <c r="AV47" s="855"/>
      <c r="AW47" s="855"/>
      <c r="AX47" s="855"/>
      <c r="AY47" s="855"/>
      <c r="AZ47" s="856"/>
      <c r="BA47" s="856"/>
      <c r="BB47" s="856"/>
      <c r="BC47" s="856"/>
      <c r="BD47" s="856"/>
      <c r="BE47" s="852" t="s">
        <v>393</v>
      </c>
      <c r="BF47" s="852"/>
      <c r="BG47" s="852"/>
      <c r="BH47" s="852"/>
      <c r="BI47" s="853"/>
      <c r="BJ47" s="203"/>
      <c r="BK47" s="203"/>
      <c r="BL47" s="203"/>
      <c r="BM47" s="203"/>
      <c r="BN47" s="203"/>
      <c r="BO47" s="216"/>
      <c r="BP47" s="216"/>
      <c r="BQ47" s="213">
        <v>41</v>
      </c>
      <c r="BR47" s="214"/>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2"/>
      <c r="DW47" s="803"/>
      <c r="DX47" s="803"/>
      <c r="DY47" s="803"/>
      <c r="DZ47" s="804"/>
      <c r="EA47" s="197"/>
    </row>
    <row r="48" spans="1:131" s="198" customFormat="1" ht="26.25" customHeight="1">
      <c r="A48" s="212">
        <v>21</v>
      </c>
      <c r="B48" s="773" t="s">
        <v>401</v>
      </c>
      <c r="C48" s="774"/>
      <c r="D48" s="774"/>
      <c r="E48" s="774"/>
      <c r="F48" s="774"/>
      <c r="G48" s="774"/>
      <c r="H48" s="774"/>
      <c r="I48" s="774"/>
      <c r="J48" s="774"/>
      <c r="K48" s="774"/>
      <c r="L48" s="774"/>
      <c r="M48" s="774"/>
      <c r="N48" s="774"/>
      <c r="O48" s="774"/>
      <c r="P48" s="775"/>
      <c r="Q48" s="776">
        <v>26</v>
      </c>
      <c r="R48" s="777"/>
      <c r="S48" s="777"/>
      <c r="T48" s="777"/>
      <c r="U48" s="777"/>
      <c r="V48" s="777">
        <v>2</v>
      </c>
      <c r="W48" s="777"/>
      <c r="X48" s="777"/>
      <c r="Y48" s="777"/>
      <c r="Z48" s="777"/>
      <c r="AA48" s="777">
        <v>24</v>
      </c>
      <c r="AB48" s="777"/>
      <c r="AC48" s="777"/>
      <c r="AD48" s="777"/>
      <c r="AE48" s="778"/>
      <c r="AF48" s="779">
        <v>115</v>
      </c>
      <c r="AG48" s="780"/>
      <c r="AH48" s="780"/>
      <c r="AI48" s="780"/>
      <c r="AJ48" s="781"/>
      <c r="AK48" s="854" t="s">
        <v>493</v>
      </c>
      <c r="AL48" s="855"/>
      <c r="AM48" s="855"/>
      <c r="AN48" s="855"/>
      <c r="AO48" s="855"/>
      <c r="AP48" s="855">
        <v>38</v>
      </c>
      <c r="AQ48" s="855"/>
      <c r="AR48" s="855"/>
      <c r="AS48" s="855"/>
      <c r="AT48" s="855"/>
      <c r="AU48" s="855" t="s">
        <v>493</v>
      </c>
      <c r="AV48" s="855"/>
      <c r="AW48" s="855"/>
      <c r="AX48" s="855"/>
      <c r="AY48" s="855"/>
      <c r="AZ48" s="856"/>
      <c r="BA48" s="856"/>
      <c r="BB48" s="856"/>
      <c r="BC48" s="856"/>
      <c r="BD48" s="856"/>
      <c r="BE48" s="852" t="s">
        <v>393</v>
      </c>
      <c r="BF48" s="852"/>
      <c r="BG48" s="852"/>
      <c r="BH48" s="852"/>
      <c r="BI48" s="853"/>
      <c r="BJ48" s="203"/>
      <c r="BK48" s="203"/>
      <c r="BL48" s="203"/>
      <c r="BM48" s="203"/>
      <c r="BN48" s="203"/>
      <c r="BO48" s="216"/>
      <c r="BP48" s="216"/>
      <c r="BQ48" s="213">
        <v>42</v>
      </c>
      <c r="BR48" s="214"/>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3"/>
      <c r="BK49" s="203"/>
      <c r="BL49" s="203"/>
      <c r="BM49" s="203"/>
      <c r="BN49" s="203"/>
      <c r="BO49" s="216"/>
      <c r="BP49" s="216"/>
      <c r="BQ49" s="213">
        <v>43</v>
      </c>
      <c r="BR49" s="214"/>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776"/>
      <c r="R50" s="777"/>
      <c r="S50" s="777"/>
      <c r="T50" s="777"/>
      <c r="U50" s="777"/>
      <c r="V50" s="777"/>
      <c r="W50" s="777"/>
      <c r="X50" s="777"/>
      <c r="Y50" s="777"/>
      <c r="Z50" s="777"/>
      <c r="AA50" s="777"/>
      <c r="AB50" s="777"/>
      <c r="AC50" s="777"/>
      <c r="AD50" s="777"/>
      <c r="AE50" s="778"/>
      <c r="AF50" s="779"/>
      <c r="AG50" s="780"/>
      <c r="AH50" s="780"/>
      <c r="AI50" s="780"/>
      <c r="AJ50" s="781"/>
      <c r="AK50" s="854"/>
      <c r="AL50" s="855"/>
      <c r="AM50" s="855"/>
      <c r="AN50" s="855"/>
      <c r="AO50" s="855"/>
      <c r="AP50" s="855"/>
      <c r="AQ50" s="855"/>
      <c r="AR50" s="855"/>
      <c r="AS50" s="855"/>
      <c r="AT50" s="855"/>
      <c r="AU50" s="855"/>
      <c r="AV50" s="855"/>
      <c r="AW50" s="855"/>
      <c r="AX50" s="855"/>
      <c r="AY50" s="855"/>
      <c r="AZ50" s="856"/>
      <c r="BA50" s="856"/>
      <c r="BB50" s="856"/>
      <c r="BC50" s="856"/>
      <c r="BD50" s="856"/>
      <c r="BE50" s="852"/>
      <c r="BF50" s="852"/>
      <c r="BG50" s="852"/>
      <c r="BH50" s="852"/>
      <c r="BI50" s="853"/>
      <c r="BJ50" s="203"/>
      <c r="BK50" s="203"/>
      <c r="BL50" s="203"/>
      <c r="BM50" s="203"/>
      <c r="BN50" s="203"/>
      <c r="BO50" s="216"/>
      <c r="BP50" s="216"/>
      <c r="BQ50" s="213">
        <v>44</v>
      </c>
      <c r="BR50" s="214"/>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8"/>
      <c r="R51" s="869"/>
      <c r="S51" s="869"/>
      <c r="T51" s="869"/>
      <c r="U51" s="869"/>
      <c r="V51" s="869"/>
      <c r="W51" s="869"/>
      <c r="X51" s="869"/>
      <c r="Y51" s="869"/>
      <c r="Z51" s="869"/>
      <c r="AA51" s="869"/>
      <c r="AB51" s="869"/>
      <c r="AC51" s="869"/>
      <c r="AD51" s="869"/>
      <c r="AE51" s="870"/>
      <c r="AF51" s="779"/>
      <c r="AG51" s="780"/>
      <c r="AH51" s="780"/>
      <c r="AI51" s="780"/>
      <c r="AJ51" s="781"/>
      <c r="AK51" s="872"/>
      <c r="AL51" s="869"/>
      <c r="AM51" s="869"/>
      <c r="AN51" s="869"/>
      <c r="AO51" s="869"/>
      <c r="AP51" s="869"/>
      <c r="AQ51" s="869"/>
      <c r="AR51" s="869"/>
      <c r="AS51" s="869"/>
      <c r="AT51" s="869"/>
      <c r="AU51" s="869"/>
      <c r="AV51" s="869"/>
      <c r="AW51" s="869"/>
      <c r="AX51" s="869"/>
      <c r="AY51" s="869"/>
      <c r="AZ51" s="871"/>
      <c r="BA51" s="871"/>
      <c r="BB51" s="871"/>
      <c r="BC51" s="871"/>
      <c r="BD51" s="871"/>
      <c r="BE51" s="852"/>
      <c r="BF51" s="852"/>
      <c r="BG51" s="852"/>
      <c r="BH51" s="852"/>
      <c r="BI51" s="853"/>
      <c r="BJ51" s="203"/>
      <c r="BK51" s="203"/>
      <c r="BL51" s="203"/>
      <c r="BM51" s="203"/>
      <c r="BN51" s="203"/>
      <c r="BO51" s="216"/>
      <c r="BP51" s="216"/>
      <c r="BQ51" s="213">
        <v>45</v>
      </c>
      <c r="BR51" s="214"/>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8"/>
      <c r="R52" s="869"/>
      <c r="S52" s="869"/>
      <c r="T52" s="869"/>
      <c r="U52" s="869"/>
      <c r="V52" s="869"/>
      <c r="W52" s="869"/>
      <c r="X52" s="869"/>
      <c r="Y52" s="869"/>
      <c r="Z52" s="869"/>
      <c r="AA52" s="869"/>
      <c r="AB52" s="869"/>
      <c r="AC52" s="869"/>
      <c r="AD52" s="869"/>
      <c r="AE52" s="870"/>
      <c r="AF52" s="779"/>
      <c r="AG52" s="780"/>
      <c r="AH52" s="780"/>
      <c r="AI52" s="780"/>
      <c r="AJ52" s="781"/>
      <c r="AK52" s="872"/>
      <c r="AL52" s="869"/>
      <c r="AM52" s="869"/>
      <c r="AN52" s="869"/>
      <c r="AO52" s="869"/>
      <c r="AP52" s="869"/>
      <c r="AQ52" s="869"/>
      <c r="AR52" s="869"/>
      <c r="AS52" s="869"/>
      <c r="AT52" s="869"/>
      <c r="AU52" s="869"/>
      <c r="AV52" s="869"/>
      <c r="AW52" s="869"/>
      <c r="AX52" s="869"/>
      <c r="AY52" s="869"/>
      <c r="AZ52" s="871"/>
      <c r="BA52" s="871"/>
      <c r="BB52" s="871"/>
      <c r="BC52" s="871"/>
      <c r="BD52" s="871"/>
      <c r="BE52" s="852"/>
      <c r="BF52" s="852"/>
      <c r="BG52" s="852"/>
      <c r="BH52" s="852"/>
      <c r="BI52" s="853"/>
      <c r="BJ52" s="203"/>
      <c r="BK52" s="203"/>
      <c r="BL52" s="203"/>
      <c r="BM52" s="203"/>
      <c r="BN52" s="203"/>
      <c r="BO52" s="216"/>
      <c r="BP52" s="216"/>
      <c r="BQ52" s="213">
        <v>46</v>
      </c>
      <c r="BR52" s="214"/>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8"/>
      <c r="R53" s="869"/>
      <c r="S53" s="869"/>
      <c r="T53" s="869"/>
      <c r="U53" s="869"/>
      <c r="V53" s="869"/>
      <c r="W53" s="869"/>
      <c r="X53" s="869"/>
      <c r="Y53" s="869"/>
      <c r="Z53" s="869"/>
      <c r="AA53" s="869"/>
      <c r="AB53" s="869"/>
      <c r="AC53" s="869"/>
      <c r="AD53" s="869"/>
      <c r="AE53" s="870"/>
      <c r="AF53" s="779"/>
      <c r="AG53" s="780"/>
      <c r="AH53" s="780"/>
      <c r="AI53" s="780"/>
      <c r="AJ53" s="781"/>
      <c r="AK53" s="872"/>
      <c r="AL53" s="869"/>
      <c r="AM53" s="869"/>
      <c r="AN53" s="869"/>
      <c r="AO53" s="869"/>
      <c r="AP53" s="869"/>
      <c r="AQ53" s="869"/>
      <c r="AR53" s="869"/>
      <c r="AS53" s="869"/>
      <c r="AT53" s="869"/>
      <c r="AU53" s="869"/>
      <c r="AV53" s="869"/>
      <c r="AW53" s="869"/>
      <c r="AX53" s="869"/>
      <c r="AY53" s="869"/>
      <c r="AZ53" s="871"/>
      <c r="BA53" s="871"/>
      <c r="BB53" s="871"/>
      <c r="BC53" s="871"/>
      <c r="BD53" s="871"/>
      <c r="BE53" s="852"/>
      <c r="BF53" s="852"/>
      <c r="BG53" s="852"/>
      <c r="BH53" s="852"/>
      <c r="BI53" s="853"/>
      <c r="BJ53" s="203"/>
      <c r="BK53" s="203"/>
      <c r="BL53" s="203"/>
      <c r="BM53" s="203"/>
      <c r="BN53" s="203"/>
      <c r="BO53" s="216"/>
      <c r="BP53" s="216"/>
      <c r="BQ53" s="213">
        <v>47</v>
      </c>
      <c r="BR53" s="214"/>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8"/>
      <c r="R54" s="869"/>
      <c r="S54" s="869"/>
      <c r="T54" s="869"/>
      <c r="U54" s="869"/>
      <c r="V54" s="869"/>
      <c r="W54" s="869"/>
      <c r="X54" s="869"/>
      <c r="Y54" s="869"/>
      <c r="Z54" s="869"/>
      <c r="AA54" s="869"/>
      <c r="AB54" s="869"/>
      <c r="AC54" s="869"/>
      <c r="AD54" s="869"/>
      <c r="AE54" s="870"/>
      <c r="AF54" s="779"/>
      <c r="AG54" s="780"/>
      <c r="AH54" s="780"/>
      <c r="AI54" s="780"/>
      <c r="AJ54" s="781"/>
      <c r="AK54" s="872"/>
      <c r="AL54" s="869"/>
      <c r="AM54" s="869"/>
      <c r="AN54" s="869"/>
      <c r="AO54" s="869"/>
      <c r="AP54" s="869"/>
      <c r="AQ54" s="869"/>
      <c r="AR54" s="869"/>
      <c r="AS54" s="869"/>
      <c r="AT54" s="869"/>
      <c r="AU54" s="869"/>
      <c r="AV54" s="869"/>
      <c r="AW54" s="869"/>
      <c r="AX54" s="869"/>
      <c r="AY54" s="869"/>
      <c r="AZ54" s="871"/>
      <c r="BA54" s="871"/>
      <c r="BB54" s="871"/>
      <c r="BC54" s="871"/>
      <c r="BD54" s="871"/>
      <c r="BE54" s="852"/>
      <c r="BF54" s="852"/>
      <c r="BG54" s="852"/>
      <c r="BH54" s="852"/>
      <c r="BI54" s="853"/>
      <c r="BJ54" s="203"/>
      <c r="BK54" s="203"/>
      <c r="BL54" s="203"/>
      <c r="BM54" s="203"/>
      <c r="BN54" s="203"/>
      <c r="BO54" s="216"/>
      <c r="BP54" s="216"/>
      <c r="BQ54" s="213">
        <v>48</v>
      </c>
      <c r="BR54" s="214"/>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8"/>
      <c r="R55" s="869"/>
      <c r="S55" s="869"/>
      <c r="T55" s="869"/>
      <c r="U55" s="869"/>
      <c r="V55" s="869"/>
      <c r="W55" s="869"/>
      <c r="X55" s="869"/>
      <c r="Y55" s="869"/>
      <c r="Z55" s="869"/>
      <c r="AA55" s="869"/>
      <c r="AB55" s="869"/>
      <c r="AC55" s="869"/>
      <c r="AD55" s="869"/>
      <c r="AE55" s="870"/>
      <c r="AF55" s="779"/>
      <c r="AG55" s="780"/>
      <c r="AH55" s="780"/>
      <c r="AI55" s="780"/>
      <c r="AJ55" s="781"/>
      <c r="AK55" s="872"/>
      <c r="AL55" s="869"/>
      <c r="AM55" s="869"/>
      <c r="AN55" s="869"/>
      <c r="AO55" s="869"/>
      <c r="AP55" s="869"/>
      <c r="AQ55" s="869"/>
      <c r="AR55" s="869"/>
      <c r="AS55" s="869"/>
      <c r="AT55" s="869"/>
      <c r="AU55" s="869"/>
      <c r="AV55" s="869"/>
      <c r="AW55" s="869"/>
      <c r="AX55" s="869"/>
      <c r="AY55" s="869"/>
      <c r="AZ55" s="871"/>
      <c r="BA55" s="871"/>
      <c r="BB55" s="871"/>
      <c r="BC55" s="871"/>
      <c r="BD55" s="871"/>
      <c r="BE55" s="852"/>
      <c r="BF55" s="852"/>
      <c r="BG55" s="852"/>
      <c r="BH55" s="852"/>
      <c r="BI55" s="853"/>
      <c r="BJ55" s="203"/>
      <c r="BK55" s="203"/>
      <c r="BL55" s="203"/>
      <c r="BM55" s="203"/>
      <c r="BN55" s="203"/>
      <c r="BO55" s="216"/>
      <c r="BP55" s="216"/>
      <c r="BQ55" s="213">
        <v>49</v>
      </c>
      <c r="BR55" s="214"/>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8"/>
      <c r="R56" s="869"/>
      <c r="S56" s="869"/>
      <c r="T56" s="869"/>
      <c r="U56" s="869"/>
      <c r="V56" s="869"/>
      <c r="W56" s="869"/>
      <c r="X56" s="869"/>
      <c r="Y56" s="869"/>
      <c r="Z56" s="869"/>
      <c r="AA56" s="869"/>
      <c r="AB56" s="869"/>
      <c r="AC56" s="869"/>
      <c r="AD56" s="869"/>
      <c r="AE56" s="870"/>
      <c r="AF56" s="779"/>
      <c r="AG56" s="780"/>
      <c r="AH56" s="780"/>
      <c r="AI56" s="780"/>
      <c r="AJ56" s="781"/>
      <c r="AK56" s="872"/>
      <c r="AL56" s="869"/>
      <c r="AM56" s="869"/>
      <c r="AN56" s="869"/>
      <c r="AO56" s="869"/>
      <c r="AP56" s="869"/>
      <c r="AQ56" s="869"/>
      <c r="AR56" s="869"/>
      <c r="AS56" s="869"/>
      <c r="AT56" s="869"/>
      <c r="AU56" s="869"/>
      <c r="AV56" s="869"/>
      <c r="AW56" s="869"/>
      <c r="AX56" s="869"/>
      <c r="AY56" s="869"/>
      <c r="AZ56" s="871"/>
      <c r="BA56" s="871"/>
      <c r="BB56" s="871"/>
      <c r="BC56" s="871"/>
      <c r="BD56" s="871"/>
      <c r="BE56" s="852"/>
      <c r="BF56" s="852"/>
      <c r="BG56" s="852"/>
      <c r="BH56" s="852"/>
      <c r="BI56" s="853"/>
      <c r="BJ56" s="203"/>
      <c r="BK56" s="203"/>
      <c r="BL56" s="203"/>
      <c r="BM56" s="203"/>
      <c r="BN56" s="203"/>
      <c r="BO56" s="216"/>
      <c r="BP56" s="216"/>
      <c r="BQ56" s="213">
        <v>50</v>
      </c>
      <c r="BR56" s="214"/>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8"/>
      <c r="R57" s="869"/>
      <c r="S57" s="869"/>
      <c r="T57" s="869"/>
      <c r="U57" s="869"/>
      <c r="V57" s="869"/>
      <c r="W57" s="869"/>
      <c r="X57" s="869"/>
      <c r="Y57" s="869"/>
      <c r="Z57" s="869"/>
      <c r="AA57" s="869"/>
      <c r="AB57" s="869"/>
      <c r="AC57" s="869"/>
      <c r="AD57" s="869"/>
      <c r="AE57" s="870"/>
      <c r="AF57" s="779"/>
      <c r="AG57" s="780"/>
      <c r="AH57" s="780"/>
      <c r="AI57" s="780"/>
      <c r="AJ57" s="781"/>
      <c r="AK57" s="872"/>
      <c r="AL57" s="869"/>
      <c r="AM57" s="869"/>
      <c r="AN57" s="869"/>
      <c r="AO57" s="869"/>
      <c r="AP57" s="869"/>
      <c r="AQ57" s="869"/>
      <c r="AR57" s="869"/>
      <c r="AS57" s="869"/>
      <c r="AT57" s="869"/>
      <c r="AU57" s="869"/>
      <c r="AV57" s="869"/>
      <c r="AW57" s="869"/>
      <c r="AX57" s="869"/>
      <c r="AY57" s="869"/>
      <c r="AZ57" s="871"/>
      <c r="BA57" s="871"/>
      <c r="BB57" s="871"/>
      <c r="BC57" s="871"/>
      <c r="BD57" s="871"/>
      <c r="BE57" s="852"/>
      <c r="BF57" s="852"/>
      <c r="BG57" s="852"/>
      <c r="BH57" s="852"/>
      <c r="BI57" s="853"/>
      <c r="BJ57" s="203"/>
      <c r="BK57" s="203"/>
      <c r="BL57" s="203"/>
      <c r="BM57" s="203"/>
      <c r="BN57" s="203"/>
      <c r="BO57" s="216"/>
      <c r="BP57" s="216"/>
      <c r="BQ57" s="213">
        <v>51</v>
      </c>
      <c r="BR57" s="214"/>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8"/>
      <c r="R58" s="869"/>
      <c r="S58" s="869"/>
      <c r="T58" s="869"/>
      <c r="U58" s="869"/>
      <c r="V58" s="869"/>
      <c r="W58" s="869"/>
      <c r="X58" s="869"/>
      <c r="Y58" s="869"/>
      <c r="Z58" s="869"/>
      <c r="AA58" s="869"/>
      <c r="AB58" s="869"/>
      <c r="AC58" s="869"/>
      <c r="AD58" s="869"/>
      <c r="AE58" s="870"/>
      <c r="AF58" s="779"/>
      <c r="AG58" s="780"/>
      <c r="AH58" s="780"/>
      <c r="AI58" s="780"/>
      <c r="AJ58" s="781"/>
      <c r="AK58" s="872"/>
      <c r="AL58" s="869"/>
      <c r="AM58" s="869"/>
      <c r="AN58" s="869"/>
      <c r="AO58" s="869"/>
      <c r="AP58" s="869"/>
      <c r="AQ58" s="869"/>
      <c r="AR58" s="869"/>
      <c r="AS58" s="869"/>
      <c r="AT58" s="869"/>
      <c r="AU58" s="869"/>
      <c r="AV58" s="869"/>
      <c r="AW58" s="869"/>
      <c r="AX58" s="869"/>
      <c r="AY58" s="869"/>
      <c r="AZ58" s="871"/>
      <c r="BA58" s="871"/>
      <c r="BB58" s="871"/>
      <c r="BC58" s="871"/>
      <c r="BD58" s="871"/>
      <c r="BE58" s="852"/>
      <c r="BF58" s="852"/>
      <c r="BG58" s="852"/>
      <c r="BH58" s="852"/>
      <c r="BI58" s="853"/>
      <c r="BJ58" s="203"/>
      <c r="BK58" s="203"/>
      <c r="BL58" s="203"/>
      <c r="BM58" s="203"/>
      <c r="BN58" s="203"/>
      <c r="BO58" s="216"/>
      <c r="BP58" s="216"/>
      <c r="BQ58" s="213">
        <v>52</v>
      </c>
      <c r="BR58" s="214"/>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8"/>
      <c r="R59" s="869"/>
      <c r="S59" s="869"/>
      <c r="T59" s="869"/>
      <c r="U59" s="869"/>
      <c r="V59" s="869"/>
      <c r="W59" s="869"/>
      <c r="X59" s="869"/>
      <c r="Y59" s="869"/>
      <c r="Z59" s="869"/>
      <c r="AA59" s="869"/>
      <c r="AB59" s="869"/>
      <c r="AC59" s="869"/>
      <c r="AD59" s="869"/>
      <c r="AE59" s="870"/>
      <c r="AF59" s="779"/>
      <c r="AG59" s="780"/>
      <c r="AH59" s="780"/>
      <c r="AI59" s="780"/>
      <c r="AJ59" s="781"/>
      <c r="AK59" s="872"/>
      <c r="AL59" s="869"/>
      <c r="AM59" s="869"/>
      <c r="AN59" s="869"/>
      <c r="AO59" s="869"/>
      <c r="AP59" s="869"/>
      <c r="AQ59" s="869"/>
      <c r="AR59" s="869"/>
      <c r="AS59" s="869"/>
      <c r="AT59" s="869"/>
      <c r="AU59" s="869"/>
      <c r="AV59" s="869"/>
      <c r="AW59" s="869"/>
      <c r="AX59" s="869"/>
      <c r="AY59" s="869"/>
      <c r="AZ59" s="871"/>
      <c r="BA59" s="871"/>
      <c r="BB59" s="871"/>
      <c r="BC59" s="871"/>
      <c r="BD59" s="871"/>
      <c r="BE59" s="852"/>
      <c r="BF59" s="852"/>
      <c r="BG59" s="852"/>
      <c r="BH59" s="852"/>
      <c r="BI59" s="853"/>
      <c r="BJ59" s="203"/>
      <c r="BK59" s="203"/>
      <c r="BL59" s="203"/>
      <c r="BM59" s="203"/>
      <c r="BN59" s="203"/>
      <c r="BO59" s="216"/>
      <c r="BP59" s="216"/>
      <c r="BQ59" s="213">
        <v>53</v>
      </c>
      <c r="BR59" s="214"/>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8"/>
      <c r="R60" s="869"/>
      <c r="S60" s="869"/>
      <c r="T60" s="869"/>
      <c r="U60" s="869"/>
      <c r="V60" s="869"/>
      <c r="W60" s="869"/>
      <c r="X60" s="869"/>
      <c r="Y60" s="869"/>
      <c r="Z60" s="869"/>
      <c r="AA60" s="869"/>
      <c r="AB60" s="869"/>
      <c r="AC60" s="869"/>
      <c r="AD60" s="869"/>
      <c r="AE60" s="870"/>
      <c r="AF60" s="779"/>
      <c r="AG60" s="780"/>
      <c r="AH60" s="780"/>
      <c r="AI60" s="780"/>
      <c r="AJ60" s="781"/>
      <c r="AK60" s="872"/>
      <c r="AL60" s="869"/>
      <c r="AM60" s="869"/>
      <c r="AN60" s="869"/>
      <c r="AO60" s="869"/>
      <c r="AP60" s="869"/>
      <c r="AQ60" s="869"/>
      <c r="AR60" s="869"/>
      <c r="AS60" s="869"/>
      <c r="AT60" s="869"/>
      <c r="AU60" s="869"/>
      <c r="AV60" s="869"/>
      <c r="AW60" s="869"/>
      <c r="AX60" s="869"/>
      <c r="AY60" s="869"/>
      <c r="AZ60" s="871"/>
      <c r="BA60" s="871"/>
      <c r="BB60" s="871"/>
      <c r="BC60" s="871"/>
      <c r="BD60" s="871"/>
      <c r="BE60" s="852"/>
      <c r="BF60" s="852"/>
      <c r="BG60" s="852"/>
      <c r="BH60" s="852"/>
      <c r="BI60" s="853"/>
      <c r="BJ60" s="203"/>
      <c r="BK60" s="203"/>
      <c r="BL60" s="203"/>
      <c r="BM60" s="203"/>
      <c r="BN60" s="203"/>
      <c r="BO60" s="216"/>
      <c r="BP60" s="216"/>
      <c r="BQ60" s="213">
        <v>54</v>
      </c>
      <c r="BR60" s="214"/>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8"/>
      <c r="R61" s="869"/>
      <c r="S61" s="869"/>
      <c r="T61" s="869"/>
      <c r="U61" s="869"/>
      <c r="V61" s="869"/>
      <c r="W61" s="869"/>
      <c r="X61" s="869"/>
      <c r="Y61" s="869"/>
      <c r="Z61" s="869"/>
      <c r="AA61" s="869"/>
      <c r="AB61" s="869"/>
      <c r="AC61" s="869"/>
      <c r="AD61" s="869"/>
      <c r="AE61" s="870"/>
      <c r="AF61" s="779"/>
      <c r="AG61" s="780"/>
      <c r="AH61" s="780"/>
      <c r="AI61" s="780"/>
      <c r="AJ61" s="781"/>
      <c r="AK61" s="872"/>
      <c r="AL61" s="869"/>
      <c r="AM61" s="869"/>
      <c r="AN61" s="869"/>
      <c r="AO61" s="869"/>
      <c r="AP61" s="869"/>
      <c r="AQ61" s="869"/>
      <c r="AR61" s="869"/>
      <c r="AS61" s="869"/>
      <c r="AT61" s="869"/>
      <c r="AU61" s="869"/>
      <c r="AV61" s="869"/>
      <c r="AW61" s="869"/>
      <c r="AX61" s="869"/>
      <c r="AY61" s="869"/>
      <c r="AZ61" s="871"/>
      <c r="BA61" s="871"/>
      <c r="BB61" s="871"/>
      <c r="BC61" s="871"/>
      <c r="BD61" s="871"/>
      <c r="BE61" s="852"/>
      <c r="BF61" s="852"/>
      <c r="BG61" s="852"/>
      <c r="BH61" s="852"/>
      <c r="BI61" s="853"/>
      <c r="BJ61" s="203"/>
      <c r="BK61" s="203"/>
      <c r="BL61" s="203"/>
      <c r="BM61" s="203"/>
      <c r="BN61" s="203"/>
      <c r="BO61" s="216"/>
      <c r="BP61" s="216"/>
      <c r="BQ61" s="213">
        <v>55</v>
      </c>
      <c r="BR61" s="214"/>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8"/>
      <c r="R62" s="869"/>
      <c r="S62" s="869"/>
      <c r="T62" s="869"/>
      <c r="U62" s="869"/>
      <c r="V62" s="869"/>
      <c r="W62" s="869"/>
      <c r="X62" s="869"/>
      <c r="Y62" s="869"/>
      <c r="Z62" s="869"/>
      <c r="AA62" s="869"/>
      <c r="AB62" s="869"/>
      <c r="AC62" s="869"/>
      <c r="AD62" s="869"/>
      <c r="AE62" s="870"/>
      <c r="AF62" s="779"/>
      <c r="AG62" s="780"/>
      <c r="AH62" s="780"/>
      <c r="AI62" s="780"/>
      <c r="AJ62" s="781"/>
      <c r="AK62" s="872"/>
      <c r="AL62" s="869"/>
      <c r="AM62" s="869"/>
      <c r="AN62" s="869"/>
      <c r="AO62" s="869"/>
      <c r="AP62" s="869"/>
      <c r="AQ62" s="869"/>
      <c r="AR62" s="869"/>
      <c r="AS62" s="869"/>
      <c r="AT62" s="869"/>
      <c r="AU62" s="869"/>
      <c r="AV62" s="869"/>
      <c r="AW62" s="869"/>
      <c r="AX62" s="869"/>
      <c r="AY62" s="869"/>
      <c r="AZ62" s="871"/>
      <c r="BA62" s="871"/>
      <c r="BB62" s="871"/>
      <c r="BC62" s="871"/>
      <c r="BD62" s="871"/>
      <c r="BE62" s="852"/>
      <c r="BF62" s="852"/>
      <c r="BG62" s="852"/>
      <c r="BH62" s="852"/>
      <c r="BI62" s="853"/>
      <c r="BJ62" s="880" t="s">
        <v>404</v>
      </c>
      <c r="BK62" s="830"/>
      <c r="BL62" s="830"/>
      <c r="BM62" s="830"/>
      <c r="BN62" s="831"/>
      <c r="BO62" s="216"/>
      <c r="BP62" s="216"/>
      <c r="BQ62" s="213">
        <v>56</v>
      </c>
      <c r="BR62" s="214"/>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2"/>
      <c r="DW62" s="803"/>
      <c r="DX62" s="803"/>
      <c r="DY62" s="803"/>
      <c r="DZ62" s="804"/>
      <c r="EA62" s="197"/>
    </row>
    <row r="63" spans="1:131" s="198" customFormat="1" ht="26.25" customHeight="1" thickBot="1">
      <c r="A63" s="215" t="s">
        <v>369</v>
      </c>
      <c r="B63" s="814" t="s">
        <v>405</v>
      </c>
      <c r="C63" s="815"/>
      <c r="D63" s="815"/>
      <c r="E63" s="815"/>
      <c r="F63" s="815"/>
      <c r="G63" s="815"/>
      <c r="H63" s="815"/>
      <c r="I63" s="815"/>
      <c r="J63" s="815"/>
      <c r="K63" s="815"/>
      <c r="L63" s="815"/>
      <c r="M63" s="815"/>
      <c r="N63" s="815"/>
      <c r="O63" s="815"/>
      <c r="P63" s="816"/>
      <c r="Q63" s="873"/>
      <c r="R63" s="874"/>
      <c r="S63" s="874"/>
      <c r="T63" s="874"/>
      <c r="U63" s="874"/>
      <c r="V63" s="874"/>
      <c r="W63" s="874"/>
      <c r="X63" s="874"/>
      <c r="Y63" s="874"/>
      <c r="Z63" s="874"/>
      <c r="AA63" s="874"/>
      <c r="AB63" s="874"/>
      <c r="AC63" s="874"/>
      <c r="AD63" s="874"/>
      <c r="AE63" s="875"/>
      <c r="AF63" s="876">
        <f>SUM(AF28:AJ62)</f>
        <v>23668</v>
      </c>
      <c r="AG63" s="877"/>
      <c r="AH63" s="877"/>
      <c r="AI63" s="877"/>
      <c r="AJ63" s="878"/>
      <c r="AK63" s="879"/>
      <c r="AL63" s="874"/>
      <c r="AM63" s="874"/>
      <c r="AN63" s="874"/>
      <c r="AO63" s="874"/>
      <c r="AP63" s="877">
        <f t="shared" ref="AP63" si="1">SUM(AP28:AT62)</f>
        <v>334077</v>
      </c>
      <c r="AQ63" s="877"/>
      <c r="AR63" s="877"/>
      <c r="AS63" s="877"/>
      <c r="AT63" s="877"/>
      <c r="AU63" s="877">
        <f t="shared" ref="AU63" si="2">SUM(AU28:AY62)</f>
        <v>80573</v>
      </c>
      <c r="AV63" s="877"/>
      <c r="AW63" s="877"/>
      <c r="AX63" s="877"/>
      <c r="AY63" s="877"/>
      <c r="AZ63" s="881"/>
      <c r="BA63" s="881"/>
      <c r="BB63" s="881"/>
      <c r="BC63" s="881"/>
      <c r="BD63" s="881"/>
      <c r="BE63" s="882"/>
      <c r="BF63" s="882"/>
      <c r="BG63" s="882"/>
      <c r="BH63" s="882"/>
      <c r="BI63" s="883"/>
      <c r="BJ63" s="884" t="s">
        <v>107</v>
      </c>
      <c r="BK63" s="885"/>
      <c r="BL63" s="885"/>
      <c r="BM63" s="885"/>
      <c r="BN63" s="886"/>
      <c r="BO63" s="216"/>
      <c r="BP63" s="216"/>
      <c r="BQ63" s="213">
        <v>57</v>
      </c>
      <c r="BR63" s="214"/>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2"/>
      <c r="DW64" s="803"/>
      <c r="DX64" s="803"/>
      <c r="DY64" s="803"/>
      <c r="DZ64" s="804"/>
      <c r="EA64" s="197"/>
    </row>
    <row r="65" spans="1:131" s="198" customFormat="1" ht="26.25" customHeight="1" thickBot="1">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2"/>
      <c r="DW65" s="803"/>
      <c r="DX65" s="803"/>
      <c r="DY65" s="803"/>
      <c r="DZ65" s="804"/>
      <c r="EA65" s="197"/>
    </row>
    <row r="66" spans="1:131" s="198" customFormat="1" ht="26.25" customHeight="1">
      <c r="A66" s="758" t="s">
        <v>407</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87" t="s">
        <v>376</v>
      </c>
      <c r="AG66" s="837"/>
      <c r="AH66" s="837"/>
      <c r="AI66" s="837"/>
      <c r="AJ66" s="888"/>
      <c r="AK66" s="735" t="s">
        <v>377</v>
      </c>
      <c r="AL66" s="759"/>
      <c r="AM66" s="759"/>
      <c r="AN66" s="759"/>
      <c r="AO66" s="760"/>
      <c r="AP66" s="735" t="s">
        <v>378</v>
      </c>
      <c r="AQ66" s="736"/>
      <c r="AR66" s="736"/>
      <c r="AS66" s="736"/>
      <c r="AT66" s="737"/>
      <c r="AU66" s="735" t="s">
        <v>408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8"/>
      <c r="BT66" s="899"/>
      <c r="BU66" s="899"/>
      <c r="BV66" s="899"/>
      <c r="BW66" s="899"/>
      <c r="BX66" s="899"/>
      <c r="BY66" s="899"/>
      <c r="BZ66" s="899"/>
      <c r="CA66" s="899"/>
      <c r="CB66" s="899"/>
      <c r="CC66" s="899"/>
      <c r="CD66" s="899"/>
      <c r="CE66" s="899"/>
      <c r="CF66" s="899"/>
      <c r="CG66" s="900"/>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9"/>
      <c r="AG67" s="840"/>
      <c r="AH67" s="840"/>
      <c r="AI67" s="840"/>
      <c r="AJ67" s="890"/>
      <c r="AK67" s="891"/>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8"/>
      <c r="BT67" s="899"/>
      <c r="BU67" s="899"/>
      <c r="BV67" s="899"/>
      <c r="BW67" s="899"/>
      <c r="BX67" s="899"/>
      <c r="BY67" s="899"/>
      <c r="BZ67" s="899"/>
      <c r="CA67" s="899"/>
      <c r="CB67" s="899"/>
      <c r="CC67" s="899"/>
      <c r="CD67" s="899"/>
      <c r="CE67" s="899"/>
      <c r="CF67" s="899"/>
      <c r="CG67" s="900"/>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197"/>
    </row>
    <row r="68" spans="1:131" s="198" customFormat="1" ht="26.25" customHeight="1" thickTop="1">
      <c r="A68" s="209">
        <v>1</v>
      </c>
      <c r="B68" s="904" t="s">
        <v>548</v>
      </c>
      <c r="C68" s="905"/>
      <c r="D68" s="905"/>
      <c r="E68" s="905"/>
      <c r="F68" s="905"/>
      <c r="G68" s="905"/>
      <c r="H68" s="905"/>
      <c r="I68" s="905"/>
      <c r="J68" s="905"/>
      <c r="K68" s="905"/>
      <c r="L68" s="905"/>
      <c r="M68" s="905"/>
      <c r="N68" s="905"/>
      <c r="O68" s="905"/>
      <c r="P68" s="906"/>
      <c r="Q68" s="907">
        <v>248</v>
      </c>
      <c r="R68" s="901"/>
      <c r="S68" s="901"/>
      <c r="T68" s="901"/>
      <c r="U68" s="901"/>
      <c r="V68" s="901">
        <v>236</v>
      </c>
      <c r="W68" s="901"/>
      <c r="X68" s="901"/>
      <c r="Y68" s="901"/>
      <c r="Z68" s="901"/>
      <c r="AA68" s="901">
        <v>12</v>
      </c>
      <c r="AB68" s="901"/>
      <c r="AC68" s="901"/>
      <c r="AD68" s="901"/>
      <c r="AE68" s="901"/>
      <c r="AF68" s="901">
        <v>12</v>
      </c>
      <c r="AG68" s="901"/>
      <c r="AH68" s="901"/>
      <c r="AI68" s="901"/>
      <c r="AJ68" s="901"/>
      <c r="AK68" s="901" t="s">
        <v>493</v>
      </c>
      <c r="AL68" s="901"/>
      <c r="AM68" s="901"/>
      <c r="AN68" s="901"/>
      <c r="AO68" s="901"/>
      <c r="AP68" s="901" t="s">
        <v>493</v>
      </c>
      <c r="AQ68" s="901"/>
      <c r="AR68" s="901"/>
      <c r="AS68" s="901"/>
      <c r="AT68" s="901"/>
      <c r="AU68" s="901" t="s">
        <v>493</v>
      </c>
      <c r="AV68" s="901"/>
      <c r="AW68" s="901"/>
      <c r="AX68" s="901"/>
      <c r="AY68" s="901"/>
      <c r="AZ68" s="902"/>
      <c r="BA68" s="902"/>
      <c r="BB68" s="902"/>
      <c r="BC68" s="902"/>
      <c r="BD68" s="903"/>
      <c r="BE68" s="216"/>
      <c r="BF68" s="216"/>
      <c r="BG68" s="216"/>
      <c r="BH68" s="216"/>
      <c r="BI68" s="216"/>
      <c r="BJ68" s="216"/>
      <c r="BK68" s="216"/>
      <c r="BL68" s="216"/>
      <c r="BM68" s="216"/>
      <c r="BN68" s="216"/>
      <c r="BO68" s="216"/>
      <c r="BP68" s="216"/>
      <c r="BQ68" s="213">
        <v>62</v>
      </c>
      <c r="BR68" s="218"/>
      <c r="BS68" s="898"/>
      <c r="BT68" s="899"/>
      <c r="BU68" s="899"/>
      <c r="BV68" s="899"/>
      <c r="BW68" s="899"/>
      <c r="BX68" s="899"/>
      <c r="BY68" s="899"/>
      <c r="BZ68" s="899"/>
      <c r="CA68" s="899"/>
      <c r="CB68" s="899"/>
      <c r="CC68" s="899"/>
      <c r="CD68" s="899"/>
      <c r="CE68" s="899"/>
      <c r="CF68" s="899"/>
      <c r="CG68" s="900"/>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197"/>
    </row>
    <row r="69" spans="1:131" s="198" customFormat="1" ht="26.25" customHeight="1">
      <c r="A69" s="212">
        <v>2</v>
      </c>
      <c r="B69" s="908" t="s">
        <v>549</v>
      </c>
      <c r="C69" s="863"/>
      <c r="D69" s="863"/>
      <c r="E69" s="863"/>
      <c r="F69" s="863"/>
      <c r="G69" s="863"/>
      <c r="H69" s="863"/>
      <c r="I69" s="863"/>
      <c r="J69" s="863"/>
      <c r="K69" s="863"/>
      <c r="L69" s="863"/>
      <c r="M69" s="863"/>
      <c r="N69" s="863"/>
      <c r="O69" s="863"/>
      <c r="P69" s="909"/>
      <c r="Q69" s="910">
        <v>39</v>
      </c>
      <c r="R69" s="855"/>
      <c r="S69" s="855"/>
      <c r="T69" s="855"/>
      <c r="U69" s="855"/>
      <c r="V69" s="855">
        <v>36</v>
      </c>
      <c r="W69" s="855"/>
      <c r="X69" s="855"/>
      <c r="Y69" s="855"/>
      <c r="Z69" s="855"/>
      <c r="AA69" s="855">
        <v>3</v>
      </c>
      <c r="AB69" s="855"/>
      <c r="AC69" s="855"/>
      <c r="AD69" s="855"/>
      <c r="AE69" s="855"/>
      <c r="AF69" s="855">
        <v>3</v>
      </c>
      <c r="AG69" s="855"/>
      <c r="AH69" s="855"/>
      <c r="AI69" s="855"/>
      <c r="AJ69" s="855"/>
      <c r="AK69" s="855" t="s">
        <v>493</v>
      </c>
      <c r="AL69" s="855"/>
      <c r="AM69" s="855"/>
      <c r="AN69" s="855"/>
      <c r="AO69" s="855"/>
      <c r="AP69" s="855" t="s">
        <v>493</v>
      </c>
      <c r="AQ69" s="855"/>
      <c r="AR69" s="855"/>
      <c r="AS69" s="855"/>
      <c r="AT69" s="855"/>
      <c r="AU69" s="855" t="s">
        <v>493</v>
      </c>
      <c r="AV69" s="855"/>
      <c r="AW69" s="855"/>
      <c r="AX69" s="855"/>
      <c r="AY69" s="855"/>
      <c r="AZ69" s="911"/>
      <c r="BA69" s="911"/>
      <c r="BB69" s="911"/>
      <c r="BC69" s="911"/>
      <c r="BD69" s="912"/>
      <c r="BE69" s="216"/>
      <c r="BF69" s="216"/>
      <c r="BG69" s="216"/>
      <c r="BH69" s="216"/>
      <c r="BI69" s="216"/>
      <c r="BJ69" s="216"/>
      <c r="BK69" s="216"/>
      <c r="BL69" s="216"/>
      <c r="BM69" s="216"/>
      <c r="BN69" s="216"/>
      <c r="BO69" s="216"/>
      <c r="BP69" s="216"/>
      <c r="BQ69" s="213">
        <v>63</v>
      </c>
      <c r="BR69" s="218"/>
      <c r="BS69" s="898"/>
      <c r="BT69" s="899"/>
      <c r="BU69" s="899"/>
      <c r="BV69" s="899"/>
      <c r="BW69" s="899"/>
      <c r="BX69" s="899"/>
      <c r="BY69" s="899"/>
      <c r="BZ69" s="899"/>
      <c r="CA69" s="899"/>
      <c r="CB69" s="899"/>
      <c r="CC69" s="899"/>
      <c r="CD69" s="899"/>
      <c r="CE69" s="899"/>
      <c r="CF69" s="899"/>
      <c r="CG69" s="900"/>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197"/>
    </row>
    <row r="70" spans="1:131" s="198" customFormat="1" ht="26.25" customHeight="1">
      <c r="A70" s="212">
        <v>3</v>
      </c>
      <c r="B70" s="908" t="s">
        <v>550</v>
      </c>
      <c r="C70" s="863"/>
      <c r="D70" s="863"/>
      <c r="E70" s="863"/>
      <c r="F70" s="863"/>
      <c r="G70" s="863"/>
      <c r="H70" s="863"/>
      <c r="I70" s="863"/>
      <c r="J70" s="863"/>
      <c r="K70" s="863"/>
      <c r="L70" s="863"/>
      <c r="M70" s="863"/>
      <c r="N70" s="863"/>
      <c r="O70" s="863"/>
      <c r="P70" s="909"/>
      <c r="Q70" s="910">
        <v>738514</v>
      </c>
      <c r="R70" s="855"/>
      <c r="S70" s="855"/>
      <c r="T70" s="855"/>
      <c r="U70" s="855"/>
      <c r="V70" s="855">
        <v>706059</v>
      </c>
      <c r="W70" s="855"/>
      <c r="X70" s="855"/>
      <c r="Y70" s="855"/>
      <c r="Z70" s="855"/>
      <c r="AA70" s="855">
        <v>32455</v>
      </c>
      <c r="AB70" s="855"/>
      <c r="AC70" s="855"/>
      <c r="AD70" s="855"/>
      <c r="AE70" s="855"/>
      <c r="AF70" s="855">
        <v>32455</v>
      </c>
      <c r="AG70" s="855"/>
      <c r="AH70" s="855"/>
      <c r="AI70" s="855"/>
      <c r="AJ70" s="855"/>
      <c r="AK70" s="855">
        <v>200</v>
      </c>
      <c r="AL70" s="855"/>
      <c r="AM70" s="855"/>
      <c r="AN70" s="855"/>
      <c r="AO70" s="855"/>
      <c r="AP70" s="855" t="s">
        <v>493</v>
      </c>
      <c r="AQ70" s="855"/>
      <c r="AR70" s="855"/>
      <c r="AS70" s="855"/>
      <c r="AT70" s="855"/>
      <c r="AU70" s="855" t="s">
        <v>493</v>
      </c>
      <c r="AV70" s="855"/>
      <c r="AW70" s="855"/>
      <c r="AX70" s="855"/>
      <c r="AY70" s="855"/>
      <c r="AZ70" s="911"/>
      <c r="BA70" s="911"/>
      <c r="BB70" s="911"/>
      <c r="BC70" s="911"/>
      <c r="BD70" s="912"/>
      <c r="BE70" s="216"/>
      <c r="BF70" s="216"/>
      <c r="BG70" s="216"/>
      <c r="BH70" s="216"/>
      <c r="BI70" s="216"/>
      <c r="BJ70" s="216"/>
      <c r="BK70" s="216"/>
      <c r="BL70" s="216"/>
      <c r="BM70" s="216"/>
      <c r="BN70" s="216"/>
      <c r="BO70" s="216"/>
      <c r="BP70" s="216"/>
      <c r="BQ70" s="213">
        <v>64</v>
      </c>
      <c r="BR70" s="218"/>
      <c r="BS70" s="898"/>
      <c r="BT70" s="899"/>
      <c r="BU70" s="899"/>
      <c r="BV70" s="899"/>
      <c r="BW70" s="899"/>
      <c r="BX70" s="899"/>
      <c r="BY70" s="899"/>
      <c r="BZ70" s="899"/>
      <c r="CA70" s="899"/>
      <c r="CB70" s="899"/>
      <c r="CC70" s="899"/>
      <c r="CD70" s="899"/>
      <c r="CE70" s="899"/>
      <c r="CF70" s="899"/>
      <c r="CG70" s="900"/>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197"/>
    </row>
    <row r="71" spans="1:131" s="198" customFormat="1" ht="26.25" customHeight="1">
      <c r="A71" s="212">
        <v>4</v>
      </c>
      <c r="B71" s="908"/>
      <c r="C71" s="863"/>
      <c r="D71" s="863"/>
      <c r="E71" s="863"/>
      <c r="F71" s="863"/>
      <c r="G71" s="863"/>
      <c r="H71" s="863"/>
      <c r="I71" s="863"/>
      <c r="J71" s="863"/>
      <c r="K71" s="863"/>
      <c r="L71" s="863"/>
      <c r="M71" s="863"/>
      <c r="N71" s="863"/>
      <c r="O71" s="863"/>
      <c r="P71" s="909"/>
      <c r="Q71" s="910"/>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c r="AT71" s="855"/>
      <c r="AU71" s="855"/>
      <c r="AV71" s="855"/>
      <c r="AW71" s="855"/>
      <c r="AX71" s="855"/>
      <c r="AY71" s="855"/>
      <c r="AZ71" s="911"/>
      <c r="BA71" s="911"/>
      <c r="BB71" s="911"/>
      <c r="BC71" s="911"/>
      <c r="BD71" s="912"/>
      <c r="BE71" s="216"/>
      <c r="BF71" s="216"/>
      <c r="BG71" s="216"/>
      <c r="BH71" s="216"/>
      <c r="BI71" s="216"/>
      <c r="BJ71" s="216"/>
      <c r="BK71" s="216"/>
      <c r="BL71" s="216"/>
      <c r="BM71" s="216"/>
      <c r="BN71" s="216"/>
      <c r="BO71" s="216"/>
      <c r="BP71" s="216"/>
      <c r="BQ71" s="213">
        <v>65</v>
      </c>
      <c r="BR71" s="218"/>
      <c r="BS71" s="898"/>
      <c r="BT71" s="899"/>
      <c r="BU71" s="899"/>
      <c r="BV71" s="899"/>
      <c r="BW71" s="899"/>
      <c r="BX71" s="899"/>
      <c r="BY71" s="899"/>
      <c r="BZ71" s="899"/>
      <c r="CA71" s="899"/>
      <c r="CB71" s="899"/>
      <c r="CC71" s="899"/>
      <c r="CD71" s="899"/>
      <c r="CE71" s="899"/>
      <c r="CF71" s="899"/>
      <c r="CG71" s="900"/>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197"/>
    </row>
    <row r="72" spans="1:131" s="198" customFormat="1" ht="26.25" customHeight="1">
      <c r="A72" s="212">
        <v>5</v>
      </c>
      <c r="B72" s="908"/>
      <c r="C72" s="863"/>
      <c r="D72" s="863"/>
      <c r="E72" s="863"/>
      <c r="F72" s="863"/>
      <c r="G72" s="863"/>
      <c r="H72" s="863"/>
      <c r="I72" s="863"/>
      <c r="J72" s="863"/>
      <c r="K72" s="863"/>
      <c r="L72" s="863"/>
      <c r="M72" s="863"/>
      <c r="N72" s="863"/>
      <c r="O72" s="863"/>
      <c r="P72" s="909"/>
      <c r="Q72" s="910"/>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c r="AT72" s="855"/>
      <c r="AU72" s="855"/>
      <c r="AV72" s="855"/>
      <c r="AW72" s="855"/>
      <c r="AX72" s="855"/>
      <c r="AY72" s="855"/>
      <c r="AZ72" s="911"/>
      <c r="BA72" s="911"/>
      <c r="BB72" s="911"/>
      <c r="BC72" s="911"/>
      <c r="BD72" s="912"/>
      <c r="BE72" s="216"/>
      <c r="BF72" s="216"/>
      <c r="BG72" s="216"/>
      <c r="BH72" s="216"/>
      <c r="BI72" s="216"/>
      <c r="BJ72" s="216"/>
      <c r="BK72" s="216"/>
      <c r="BL72" s="216"/>
      <c r="BM72" s="216"/>
      <c r="BN72" s="216"/>
      <c r="BO72" s="216"/>
      <c r="BP72" s="216"/>
      <c r="BQ72" s="213">
        <v>66</v>
      </c>
      <c r="BR72" s="218"/>
      <c r="BS72" s="898"/>
      <c r="BT72" s="899"/>
      <c r="BU72" s="899"/>
      <c r="BV72" s="899"/>
      <c r="BW72" s="899"/>
      <c r="BX72" s="899"/>
      <c r="BY72" s="899"/>
      <c r="BZ72" s="899"/>
      <c r="CA72" s="899"/>
      <c r="CB72" s="899"/>
      <c r="CC72" s="899"/>
      <c r="CD72" s="899"/>
      <c r="CE72" s="899"/>
      <c r="CF72" s="899"/>
      <c r="CG72" s="900"/>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197"/>
    </row>
    <row r="73" spans="1:131" s="198" customFormat="1" ht="26.25" customHeight="1">
      <c r="A73" s="212">
        <v>6</v>
      </c>
      <c r="B73" s="908"/>
      <c r="C73" s="863"/>
      <c r="D73" s="863"/>
      <c r="E73" s="863"/>
      <c r="F73" s="863"/>
      <c r="G73" s="863"/>
      <c r="H73" s="863"/>
      <c r="I73" s="863"/>
      <c r="J73" s="863"/>
      <c r="K73" s="863"/>
      <c r="L73" s="863"/>
      <c r="M73" s="863"/>
      <c r="N73" s="863"/>
      <c r="O73" s="863"/>
      <c r="P73" s="909"/>
      <c r="Q73" s="910"/>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55"/>
      <c r="AU73" s="855"/>
      <c r="AV73" s="855"/>
      <c r="AW73" s="855"/>
      <c r="AX73" s="855"/>
      <c r="AY73" s="855"/>
      <c r="AZ73" s="911"/>
      <c r="BA73" s="911"/>
      <c r="BB73" s="911"/>
      <c r="BC73" s="911"/>
      <c r="BD73" s="912"/>
      <c r="BE73" s="216"/>
      <c r="BF73" s="216"/>
      <c r="BG73" s="216"/>
      <c r="BH73" s="216"/>
      <c r="BI73" s="216"/>
      <c r="BJ73" s="216"/>
      <c r="BK73" s="216"/>
      <c r="BL73" s="216"/>
      <c r="BM73" s="216"/>
      <c r="BN73" s="216"/>
      <c r="BO73" s="216"/>
      <c r="BP73" s="216"/>
      <c r="BQ73" s="213">
        <v>67</v>
      </c>
      <c r="BR73" s="218"/>
      <c r="BS73" s="898"/>
      <c r="BT73" s="899"/>
      <c r="BU73" s="899"/>
      <c r="BV73" s="899"/>
      <c r="BW73" s="899"/>
      <c r="BX73" s="899"/>
      <c r="BY73" s="899"/>
      <c r="BZ73" s="899"/>
      <c r="CA73" s="899"/>
      <c r="CB73" s="899"/>
      <c r="CC73" s="899"/>
      <c r="CD73" s="899"/>
      <c r="CE73" s="899"/>
      <c r="CF73" s="899"/>
      <c r="CG73" s="900"/>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197"/>
    </row>
    <row r="74" spans="1:131" s="198" customFormat="1" ht="26.25" customHeight="1">
      <c r="A74" s="212">
        <v>7</v>
      </c>
      <c r="B74" s="908"/>
      <c r="C74" s="863"/>
      <c r="D74" s="863"/>
      <c r="E74" s="863"/>
      <c r="F74" s="863"/>
      <c r="G74" s="863"/>
      <c r="H74" s="863"/>
      <c r="I74" s="863"/>
      <c r="J74" s="863"/>
      <c r="K74" s="863"/>
      <c r="L74" s="863"/>
      <c r="M74" s="863"/>
      <c r="N74" s="863"/>
      <c r="O74" s="863"/>
      <c r="P74" s="909"/>
      <c r="Q74" s="910"/>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911"/>
      <c r="BA74" s="911"/>
      <c r="BB74" s="911"/>
      <c r="BC74" s="911"/>
      <c r="BD74" s="912"/>
      <c r="BE74" s="216"/>
      <c r="BF74" s="216"/>
      <c r="BG74" s="216"/>
      <c r="BH74" s="216"/>
      <c r="BI74" s="216"/>
      <c r="BJ74" s="216"/>
      <c r="BK74" s="216"/>
      <c r="BL74" s="216"/>
      <c r="BM74" s="216"/>
      <c r="BN74" s="216"/>
      <c r="BO74" s="216"/>
      <c r="BP74" s="216"/>
      <c r="BQ74" s="213">
        <v>68</v>
      </c>
      <c r="BR74" s="218"/>
      <c r="BS74" s="898"/>
      <c r="BT74" s="899"/>
      <c r="BU74" s="899"/>
      <c r="BV74" s="899"/>
      <c r="BW74" s="899"/>
      <c r="BX74" s="899"/>
      <c r="BY74" s="899"/>
      <c r="BZ74" s="899"/>
      <c r="CA74" s="899"/>
      <c r="CB74" s="899"/>
      <c r="CC74" s="899"/>
      <c r="CD74" s="899"/>
      <c r="CE74" s="899"/>
      <c r="CF74" s="899"/>
      <c r="CG74" s="900"/>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197"/>
    </row>
    <row r="75" spans="1:131" s="198" customFormat="1" ht="26.25" customHeight="1">
      <c r="A75" s="212">
        <v>8</v>
      </c>
      <c r="B75" s="908"/>
      <c r="C75" s="863"/>
      <c r="D75" s="863"/>
      <c r="E75" s="863"/>
      <c r="F75" s="863"/>
      <c r="G75" s="863"/>
      <c r="H75" s="863"/>
      <c r="I75" s="863"/>
      <c r="J75" s="863"/>
      <c r="K75" s="863"/>
      <c r="L75" s="863"/>
      <c r="M75" s="863"/>
      <c r="N75" s="863"/>
      <c r="O75" s="863"/>
      <c r="P75" s="909"/>
      <c r="Q75" s="913"/>
      <c r="R75" s="858"/>
      <c r="S75" s="858"/>
      <c r="T75" s="858"/>
      <c r="U75" s="854"/>
      <c r="V75" s="857"/>
      <c r="W75" s="858"/>
      <c r="X75" s="858"/>
      <c r="Y75" s="858"/>
      <c r="Z75" s="854"/>
      <c r="AA75" s="857"/>
      <c r="AB75" s="858"/>
      <c r="AC75" s="858"/>
      <c r="AD75" s="858"/>
      <c r="AE75" s="854"/>
      <c r="AF75" s="857"/>
      <c r="AG75" s="858"/>
      <c r="AH75" s="858"/>
      <c r="AI75" s="858"/>
      <c r="AJ75" s="854"/>
      <c r="AK75" s="857"/>
      <c r="AL75" s="858"/>
      <c r="AM75" s="858"/>
      <c r="AN75" s="858"/>
      <c r="AO75" s="854"/>
      <c r="AP75" s="857"/>
      <c r="AQ75" s="858"/>
      <c r="AR75" s="858"/>
      <c r="AS75" s="858"/>
      <c r="AT75" s="854"/>
      <c r="AU75" s="857"/>
      <c r="AV75" s="858"/>
      <c r="AW75" s="858"/>
      <c r="AX75" s="858"/>
      <c r="AY75" s="854"/>
      <c r="AZ75" s="911"/>
      <c r="BA75" s="911"/>
      <c r="BB75" s="911"/>
      <c r="BC75" s="911"/>
      <c r="BD75" s="912"/>
      <c r="BE75" s="216"/>
      <c r="BF75" s="216"/>
      <c r="BG75" s="216"/>
      <c r="BH75" s="216"/>
      <c r="BI75" s="216"/>
      <c r="BJ75" s="216"/>
      <c r="BK75" s="216"/>
      <c r="BL75" s="216"/>
      <c r="BM75" s="216"/>
      <c r="BN75" s="216"/>
      <c r="BO75" s="216"/>
      <c r="BP75" s="216"/>
      <c r="BQ75" s="213">
        <v>69</v>
      </c>
      <c r="BR75" s="218"/>
      <c r="BS75" s="898"/>
      <c r="BT75" s="899"/>
      <c r="BU75" s="899"/>
      <c r="BV75" s="899"/>
      <c r="BW75" s="899"/>
      <c r="BX75" s="899"/>
      <c r="BY75" s="899"/>
      <c r="BZ75" s="899"/>
      <c r="CA75" s="899"/>
      <c r="CB75" s="899"/>
      <c r="CC75" s="899"/>
      <c r="CD75" s="899"/>
      <c r="CE75" s="899"/>
      <c r="CF75" s="899"/>
      <c r="CG75" s="900"/>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197"/>
    </row>
    <row r="76" spans="1:131" s="198" customFormat="1" ht="26.25" customHeight="1">
      <c r="A76" s="212">
        <v>9</v>
      </c>
      <c r="B76" s="908"/>
      <c r="C76" s="863"/>
      <c r="D76" s="863"/>
      <c r="E76" s="863"/>
      <c r="F76" s="863"/>
      <c r="G76" s="863"/>
      <c r="H76" s="863"/>
      <c r="I76" s="863"/>
      <c r="J76" s="863"/>
      <c r="K76" s="863"/>
      <c r="L76" s="863"/>
      <c r="M76" s="863"/>
      <c r="N76" s="863"/>
      <c r="O76" s="863"/>
      <c r="P76" s="909"/>
      <c r="Q76" s="913"/>
      <c r="R76" s="858"/>
      <c r="S76" s="858"/>
      <c r="T76" s="858"/>
      <c r="U76" s="854"/>
      <c r="V76" s="857"/>
      <c r="W76" s="858"/>
      <c r="X76" s="858"/>
      <c r="Y76" s="858"/>
      <c r="Z76" s="854"/>
      <c r="AA76" s="857"/>
      <c r="AB76" s="858"/>
      <c r="AC76" s="858"/>
      <c r="AD76" s="858"/>
      <c r="AE76" s="854"/>
      <c r="AF76" s="857"/>
      <c r="AG76" s="858"/>
      <c r="AH76" s="858"/>
      <c r="AI76" s="858"/>
      <c r="AJ76" s="854"/>
      <c r="AK76" s="857"/>
      <c r="AL76" s="858"/>
      <c r="AM76" s="858"/>
      <c r="AN76" s="858"/>
      <c r="AO76" s="854"/>
      <c r="AP76" s="857"/>
      <c r="AQ76" s="858"/>
      <c r="AR76" s="858"/>
      <c r="AS76" s="858"/>
      <c r="AT76" s="854"/>
      <c r="AU76" s="857"/>
      <c r="AV76" s="858"/>
      <c r="AW76" s="858"/>
      <c r="AX76" s="858"/>
      <c r="AY76" s="854"/>
      <c r="AZ76" s="911"/>
      <c r="BA76" s="911"/>
      <c r="BB76" s="911"/>
      <c r="BC76" s="911"/>
      <c r="BD76" s="912"/>
      <c r="BE76" s="216"/>
      <c r="BF76" s="216"/>
      <c r="BG76" s="216"/>
      <c r="BH76" s="216"/>
      <c r="BI76" s="216"/>
      <c r="BJ76" s="216"/>
      <c r="BK76" s="216"/>
      <c r="BL76" s="216"/>
      <c r="BM76" s="216"/>
      <c r="BN76" s="216"/>
      <c r="BO76" s="216"/>
      <c r="BP76" s="216"/>
      <c r="BQ76" s="213">
        <v>70</v>
      </c>
      <c r="BR76" s="218"/>
      <c r="BS76" s="898"/>
      <c r="BT76" s="899"/>
      <c r="BU76" s="899"/>
      <c r="BV76" s="899"/>
      <c r="BW76" s="899"/>
      <c r="BX76" s="899"/>
      <c r="BY76" s="899"/>
      <c r="BZ76" s="899"/>
      <c r="CA76" s="899"/>
      <c r="CB76" s="899"/>
      <c r="CC76" s="899"/>
      <c r="CD76" s="899"/>
      <c r="CE76" s="899"/>
      <c r="CF76" s="899"/>
      <c r="CG76" s="900"/>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197"/>
    </row>
    <row r="77" spans="1:131" s="198" customFormat="1" ht="26.25" customHeight="1">
      <c r="A77" s="212">
        <v>10</v>
      </c>
      <c r="B77" s="908"/>
      <c r="C77" s="863"/>
      <c r="D77" s="863"/>
      <c r="E77" s="863"/>
      <c r="F77" s="863"/>
      <c r="G77" s="863"/>
      <c r="H77" s="863"/>
      <c r="I77" s="863"/>
      <c r="J77" s="863"/>
      <c r="K77" s="863"/>
      <c r="L77" s="863"/>
      <c r="M77" s="863"/>
      <c r="N77" s="863"/>
      <c r="O77" s="863"/>
      <c r="P77" s="909"/>
      <c r="Q77" s="913"/>
      <c r="R77" s="858"/>
      <c r="S77" s="858"/>
      <c r="T77" s="858"/>
      <c r="U77" s="854"/>
      <c r="V77" s="857"/>
      <c r="W77" s="858"/>
      <c r="X77" s="858"/>
      <c r="Y77" s="858"/>
      <c r="Z77" s="854"/>
      <c r="AA77" s="857"/>
      <c r="AB77" s="858"/>
      <c r="AC77" s="858"/>
      <c r="AD77" s="858"/>
      <c r="AE77" s="854"/>
      <c r="AF77" s="857"/>
      <c r="AG77" s="858"/>
      <c r="AH77" s="858"/>
      <c r="AI77" s="858"/>
      <c r="AJ77" s="854"/>
      <c r="AK77" s="857"/>
      <c r="AL77" s="858"/>
      <c r="AM77" s="858"/>
      <c r="AN77" s="858"/>
      <c r="AO77" s="854"/>
      <c r="AP77" s="857"/>
      <c r="AQ77" s="858"/>
      <c r="AR77" s="858"/>
      <c r="AS77" s="858"/>
      <c r="AT77" s="854"/>
      <c r="AU77" s="857"/>
      <c r="AV77" s="858"/>
      <c r="AW77" s="858"/>
      <c r="AX77" s="858"/>
      <c r="AY77" s="854"/>
      <c r="AZ77" s="911"/>
      <c r="BA77" s="911"/>
      <c r="BB77" s="911"/>
      <c r="BC77" s="911"/>
      <c r="BD77" s="912"/>
      <c r="BE77" s="216"/>
      <c r="BF77" s="216"/>
      <c r="BG77" s="216"/>
      <c r="BH77" s="216"/>
      <c r="BI77" s="216"/>
      <c r="BJ77" s="216"/>
      <c r="BK77" s="216"/>
      <c r="BL77" s="216"/>
      <c r="BM77" s="216"/>
      <c r="BN77" s="216"/>
      <c r="BO77" s="216"/>
      <c r="BP77" s="216"/>
      <c r="BQ77" s="213">
        <v>71</v>
      </c>
      <c r="BR77" s="218"/>
      <c r="BS77" s="898"/>
      <c r="BT77" s="899"/>
      <c r="BU77" s="899"/>
      <c r="BV77" s="899"/>
      <c r="BW77" s="899"/>
      <c r="BX77" s="899"/>
      <c r="BY77" s="899"/>
      <c r="BZ77" s="899"/>
      <c r="CA77" s="899"/>
      <c r="CB77" s="899"/>
      <c r="CC77" s="899"/>
      <c r="CD77" s="899"/>
      <c r="CE77" s="899"/>
      <c r="CF77" s="899"/>
      <c r="CG77" s="900"/>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197"/>
    </row>
    <row r="78" spans="1:131" s="198" customFormat="1" ht="26.25" customHeight="1">
      <c r="A78" s="212">
        <v>11</v>
      </c>
      <c r="B78" s="908"/>
      <c r="C78" s="863"/>
      <c r="D78" s="863"/>
      <c r="E78" s="863"/>
      <c r="F78" s="863"/>
      <c r="G78" s="863"/>
      <c r="H78" s="863"/>
      <c r="I78" s="863"/>
      <c r="J78" s="863"/>
      <c r="K78" s="863"/>
      <c r="L78" s="863"/>
      <c r="M78" s="863"/>
      <c r="N78" s="863"/>
      <c r="O78" s="863"/>
      <c r="P78" s="909"/>
      <c r="Q78" s="910"/>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11"/>
      <c r="BA78" s="911"/>
      <c r="BB78" s="911"/>
      <c r="BC78" s="911"/>
      <c r="BD78" s="912"/>
      <c r="BE78" s="216"/>
      <c r="BF78" s="216"/>
      <c r="BG78" s="216"/>
      <c r="BH78" s="216"/>
      <c r="BI78" s="216"/>
      <c r="BJ78" s="219"/>
      <c r="BK78" s="219"/>
      <c r="BL78" s="219"/>
      <c r="BM78" s="219"/>
      <c r="BN78" s="219"/>
      <c r="BO78" s="216"/>
      <c r="BP78" s="216"/>
      <c r="BQ78" s="213">
        <v>72</v>
      </c>
      <c r="BR78" s="218"/>
      <c r="BS78" s="898"/>
      <c r="BT78" s="899"/>
      <c r="BU78" s="899"/>
      <c r="BV78" s="899"/>
      <c r="BW78" s="899"/>
      <c r="BX78" s="899"/>
      <c r="BY78" s="899"/>
      <c r="BZ78" s="899"/>
      <c r="CA78" s="899"/>
      <c r="CB78" s="899"/>
      <c r="CC78" s="899"/>
      <c r="CD78" s="899"/>
      <c r="CE78" s="899"/>
      <c r="CF78" s="899"/>
      <c r="CG78" s="900"/>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197"/>
    </row>
    <row r="79" spans="1:131" s="198" customFormat="1" ht="26.25" customHeight="1">
      <c r="A79" s="212">
        <v>12</v>
      </c>
      <c r="B79" s="908"/>
      <c r="C79" s="863"/>
      <c r="D79" s="863"/>
      <c r="E79" s="863"/>
      <c r="F79" s="863"/>
      <c r="G79" s="863"/>
      <c r="H79" s="863"/>
      <c r="I79" s="863"/>
      <c r="J79" s="863"/>
      <c r="K79" s="863"/>
      <c r="L79" s="863"/>
      <c r="M79" s="863"/>
      <c r="N79" s="863"/>
      <c r="O79" s="863"/>
      <c r="P79" s="909"/>
      <c r="Q79" s="910"/>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11"/>
      <c r="BA79" s="911"/>
      <c r="BB79" s="911"/>
      <c r="BC79" s="911"/>
      <c r="BD79" s="912"/>
      <c r="BE79" s="216"/>
      <c r="BF79" s="216"/>
      <c r="BG79" s="216"/>
      <c r="BH79" s="216"/>
      <c r="BI79" s="216"/>
      <c r="BJ79" s="219"/>
      <c r="BK79" s="219"/>
      <c r="BL79" s="219"/>
      <c r="BM79" s="219"/>
      <c r="BN79" s="219"/>
      <c r="BO79" s="216"/>
      <c r="BP79" s="216"/>
      <c r="BQ79" s="213">
        <v>73</v>
      </c>
      <c r="BR79" s="218"/>
      <c r="BS79" s="898"/>
      <c r="BT79" s="899"/>
      <c r="BU79" s="899"/>
      <c r="BV79" s="899"/>
      <c r="BW79" s="899"/>
      <c r="BX79" s="899"/>
      <c r="BY79" s="899"/>
      <c r="BZ79" s="899"/>
      <c r="CA79" s="899"/>
      <c r="CB79" s="899"/>
      <c r="CC79" s="899"/>
      <c r="CD79" s="899"/>
      <c r="CE79" s="899"/>
      <c r="CF79" s="899"/>
      <c r="CG79" s="900"/>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197"/>
    </row>
    <row r="80" spans="1:131" s="198" customFormat="1" ht="26.25" customHeight="1">
      <c r="A80" s="212">
        <v>13</v>
      </c>
      <c r="B80" s="908"/>
      <c r="C80" s="863"/>
      <c r="D80" s="863"/>
      <c r="E80" s="863"/>
      <c r="F80" s="863"/>
      <c r="G80" s="863"/>
      <c r="H80" s="863"/>
      <c r="I80" s="863"/>
      <c r="J80" s="863"/>
      <c r="K80" s="863"/>
      <c r="L80" s="863"/>
      <c r="M80" s="863"/>
      <c r="N80" s="863"/>
      <c r="O80" s="863"/>
      <c r="P80" s="909"/>
      <c r="Q80" s="910"/>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11"/>
      <c r="BA80" s="911"/>
      <c r="BB80" s="911"/>
      <c r="BC80" s="911"/>
      <c r="BD80" s="912"/>
      <c r="BE80" s="216"/>
      <c r="BF80" s="216"/>
      <c r="BG80" s="216"/>
      <c r="BH80" s="216"/>
      <c r="BI80" s="216"/>
      <c r="BJ80" s="216"/>
      <c r="BK80" s="216"/>
      <c r="BL80" s="216"/>
      <c r="BM80" s="216"/>
      <c r="BN80" s="216"/>
      <c r="BO80" s="216"/>
      <c r="BP80" s="216"/>
      <c r="BQ80" s="213">
        <v>74</v>
      </c>
      <c r="BR80" s="218"/>
      <c r="BS80" s="898"/>
      <c r="BT80" s="899"/>
      <c r="BU80" s="899"/>
      <c r="BV80" s="899"/>
      <c r="BW80" s="899"/>
      <c r="BX80" s="899"/>
      <c r="BY80" s="899"/>
      <c r="BZ80" s="899"/>
      <c r="CA80" s="899"/>
      <c r="CB80" s="899"/>
      <c r="CC80" s="899"/>
      <c r="CD80" s="899"/>
      <c r="CE80" s="899"/>
      <c r="CF80" s="899"/>
      <c r="CG80" s="900"/>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197"/>
    </row>
    <row r="81" spans="1:131" s="198" customFormat="1" ht="26.25" customHeight="1">
      <c r="A81" s="212">
        <v>14</v>
      </c>
      <c r="B81" s="908"/>
      <c r="C81" s="863"/>
      <c r="D81" s="863"/>
      <c r="E81" s="863"/>
      <c r="F81" s="863"/>
      <c r="G81" s="863"/>
      <c r="H81" s="863"/>
      <c r="I81" s="863"/>
      <c r="J81" s="863"/>
      <c r="K81" s="863"/>
      <c r="L81" s="863"/>
      <c r="M81" s="863"/>
      <c r="N81" s="863"/>
      <c r="O81" s="863"/>
      <c r="P81" s="909"/>
      <c r="Q81" s="910"/>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11"/>
      <c r="BA81" s="911"/>
      <c r="BB81" s="911"/>
      <c r="BC81" s="911"/>
      <c r="BD81" s="912"/>
      <c r="BE81" s="216"/>
      <c r="BF81" s="216"/>
      <c r="BG81" s="216"/>
      <c r="BH81" s="216"/>
      <c r="BI81" s="216"/>
      <c r="BJ81" s="216"/>
      <c r="BK81" s="216"/>
      <c r="BL81" s="216"/>
      <c r="BM81" s="216"/>
      <c r="BN81" s="216"/>
      <c r="BO81" s="216"/>
      <c r="BP81" s="216"/>
      <c r="BQ81" s="213">
        <v>75</v>
      </c>
      <c r="BR81" s="218"/>
      <c r="BS81" s="898"/>
      <c r="BT81" s="899"/>
      <c r="BU81" s="899"/>
      <c r="BV81" s="899"/>
      <c r="BW81" s="899"/>
      <c r="BX81" s="899"/>
      <c r="BY81" s="899"/>
      <c r="BZ81" s="899"/>
      <c r="CA81" s="899"/>
      <c r="CB81" s="899"/>
      <c r="CC81" s="899"/>
      <c r="CD81" s="899"/>
      <c r="CE81" s="899"/>
      <c r="CF81" s="899"/>
      <c r="CG81" s="900"/>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197"/>
    </row>
    <row r="82" spans="1:131" s="198" customFormat="1" ht="26.25" customHeight="1">
      <c r="A82" s="212">
        <v>15</v>
      </c>
      <c r="B82" s="908"/>
      <c r="C82" s="863"/>
      <c r="D82" s="863"/>
      <c r="E82" s="863"/>
      <c r="F82" s="863"/>
      <c r="G82" s="863"/>
      <c r="H82" s="863"/>
      <c r="I82" s="863"/>
      <c r="J82" s="863"/>
      <c r="K82" s="863"/>
      <c r="L82" s="863"/>
      <c r="M82" s="863"/>
      <c r="N82" s="863"/>
      <c r="O82" s="863"/>
      <c r="P82" s="909"/>
      <c r="Q82" s="910"/>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11"/>
      <c r="BA82" s="911"/>
      <c r="BB82" s="911"/>
      <c r="BC82" s="911"/>
      <c r="BD82" s="912"/>
      <c r="BE82" s="216"/>
      <c r="BF82" s="216"/>
      <c r="BG82" s="216"/>
      <c r="BH82" s="216"/>
      <c r="BI82" s="216"/>
      <c r="BJ82" s="216"/>
      <c r="BK82" s="216"/>
      <c r="BL82" s="216"/>
      <c r="BM82" s="216"/>
      <c r="BN82" s="216"/>
      <c r="BO82" s="216"/>
      <c r="BP82" s="216"/>
      <c r="BQ82" s="213">
        <v>76</v>
      </c>
      <c r="BR82" s="218"/>
      <c r="BS82" s="898"/>
      <c r="BT82" s="899"/>
      <c r="BU82" s="899"/>
      <c r="BV82" s="899"/>
      <c r="BW82" s="899"/>
      <c r="BX82" s="899"/>
      <c r="BY82" s="899"/>
      <c r="BZ82" s="899"/>
      <c r="CA82" s="899"/>
      <c r="CB82" s="899"/>
      <c r="CC82" s="899"/>
      <c r="CD82" s="899"/>
      <c r="CE82" s="899"/>
      <c r="CF82" s="899"/>
      <c r="CG82" s="900"/>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197"/>
    </row>
    <row r="83" spans="1:131" s="198" customFormat="1" ht="26.25" customHeight="1">
      <c r="A83" s="212">
        <v>16</v>
      </c>
      <c r="B83" s="908"/>
      <c r="C83" s="863"/>
      <c r="D83" s="863"/>
      <c r="E83" s="863"/>
      <c r="F83" s="863"/>
      <c r="G83" s="863"/>
      <c r="H83" s="863"/>
      <c r="I83" s="863"/>
      <c r="J83" s="863"/>
      <c r="K83" s="863"/>
      <c r="L83" s="863"/>
      <c r="M83" s="863"/>
      <c r="N83" s="863"/>
      <c r="O83" s="863"/>
      <c r="P83" s="909"/>
      <c r="Q83" s="910"/>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11"/>
      <c r="BA83" s="911"/>
      <c r="BB83" s="911"/>
      <c r="BC83" s="911"/>
      <c r="BD83" s="912"/>
      <c r="BE83" s="216"/>
      <c r="BF83" s="216"/>
      <c r="BG83" s="216"/>
      <c r="BH83" s="216"/>
      <c r="BI83" s="216"/>
      <c r="BJ83" s="216"/>
      <c r="BK83" s="216"/>
      <c r="BL83" s="216"/>
      <c r="BM83" s="216"/>
      <c r="BN83" s="216"/>
      <c r="BO83" s="216"/>
      <c r="BP83" s="216"/>
      <c r="BQ83" s="213">
        <v>77</v>
      </c>
      <c r="BR83" s="218"/>
      <c r="BS83" s="898"/>
      <c r="BT83" s="899"/>
      <c r="BU83" s="899"/>
      <c r="BV83" s="899"/>
      <c r="BW83" s="899"/>
      <c r="BX83" s="899"/>
      <c r="BY83" s="899"/>
      <c r="BZ83" s="899"/>
      <c r="CA83" s="899"/>
      <c r="CB83" s="899"/>
      <c r="CC83" s="899"/>
      <c r="CD83" s="899"/>
      <c r="CE83" s="899"/>
      <c r="CF83" s="899"/>
      <c r="CG83" s="900"/>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197"/>
    </row>
    <row r="84" spans="1:131" s="198" customFormat="1" ht="26.25" customHeight="1">
      <c r="A84" s="212">
        <v>17</v>
      </c>
      <c r="B84" s="908"/>
      <c r="C84" s="863"/>
      <c r="D84" s="863"/>
      <c r="E84" s="863"/>
      <c r="F84" s="863"/>
      <c r="G84" s="863"/>
      <c r="H84" s="863"/>
      <c r="I84" s="863"/>
      <c r="J84" s="863"/>
      <c r="K84" s="863"/>
      <c r="L84" s="863"/>
      <c r="M84" s="863"/>
      <c r="N84" s="863"/>
      <c r="O84" s="863"/>
      <c r="P84" s="909"/>
      <c r="Q84" s="910"/>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11"/>
      <c r="BA84" s="911"/>
      <c r="BB84" s="911"/>
      <c r="BC84" s="911"/>
      <c r="BD84" s="912"/>
      <c r="BE84" s="216"/>
      <c r="BF84" s="216"/>
      <c r="BG84" s="216"/>
      <c r="BH84" s="216"/>
      <c r="BI84" s="216"/>
      <c r="BJ84" s="216"/>
      <c r="BK84" s="216"/>
      <c r="BL84" s="216"/>
      <c r="BM84" s="216"/>
      <c r="BN84" s="216"/>
      <c r="BO84" s="216"/>
      <c r="BP84" s="216"/>
      <c r="BQ84" s="213">
        <v>78</v>
      </c>
      <c r="BR84" s="218"/>
      <c r="BS84" s="898"/>
      <c r="BT84" s="899"/>
      <c r="BU84" s="899"/>
      <c r="BV84" s="899"/>
      <c r="BW84" s="899"/>
      <c r="BX84" s="899"/>
      <c r="BY84" s="899"/>
      <c r="BZ84" s="899"/>
      <c r="CA84" s="899"/>
      <c r="CB84" s="899"/>
      <c r="CC84" s="899"/>
      <c r="CD84" s="899"/>
      <c r="CE84" s="899"/>
      <c r="CF84" s="899"/>
      <c r="CG84" s="900"/>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197"/>
    </row>
    <row r="85" spans="1:131" s="198" customFormat="1" ht="26.25" customHeight="1">
      <c r="A85" s="212">
        <v>18</v>
      </c>
      <c r="B85" s="908"/>
      <c r="C85" s="863"/>
      <c r="D85" s="863"/>
      <c r="E85" s="863"/>
      <c r="F85" s="863"/>
      <c r="G85" s="863"/>
      <c r="H85" s="863"/>
      <c r="I85" s="863"/>
      <c r="J85" s="863"/>
      <c r="K85" s="863"/>
      <c r="L85" s="863"/>
      <c r="M85" s="863"/>
      <c r="N85" s="863"/>
      <c r="O85" s="863"/>
      <c r="P85" s="909"/>
      <c r="Q85" s="910"/>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11"/>
      <c r="BA85" s="911"/>
      <c r="BB85" s="911"/>
      <c r="BC85" s="911"/>
      <c r="BD85" s="912"/>
      <c r="BE85" s="216"/>
      <c r="BF85" s="216"/>
      <c r="BG85" s="216"/>
      <c r="BH85" s="216"/>
      <c r="BI85" s="216"/>
      <c r="BJ85" s="216"/>
      <c r="BK85" s="216"/>
      <c r="BL85" s="216"/>
      <c r="BM85" s="216"/>
      <c r="BN85" s="216"/>
      <c r="BO85" s="216"/>
      <c r="BP85" s="216"/>
      <c r="BQ85" s="213">
        <v>79</v>
      </c>
      <c r="BR85" s="218"/>
      <c r="BS85" s="898"/>
      <c r="BT85" s="899"/>
      <c r="BU85" s="899"/>
      <c r="BV85" s="899"/>
      <c r="BW85" s="899"/>
      <c r="BX85" s="899"/>
      <c r="BY85" s="899"/>
      <c r="BZ85" s="899"/>
      <c r="CA85" s="899"/>
      <c r="CB85" s="899"/>
      <c r="CC85" s="899"/>
      <c r="CD85" s="899"/>
      <c r="CE85" s="899"/>
      <c r="CF85" s="899"/>
      <c r="CG85" s="900"/>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197"/>
    </row>
    <row r="86" spans="1:131" s="198" customFormat="1" ht="26.25" customHeight="1">
      <c r="A86" s="212">
        <v>19</v>
      </c>
      <c r="B86" s="908"/>
      <c r="C86" s="863"/>
      <c r="D86" s="863"/>
      <c r="E86" s="863"/>
      <c r="F86" s="863"/>
      <c r="G86" s="863"/>
      <c r="H86" s="863"/>
      <c r="I86" s="863"/>
      <c r="J86" s="863"/>
      <c r="K86" s="863"/>
      <c r="L86" s="863"/>
      <c r="M86" s="863"/>
      <c r="N86" s="863"/>
      <c r="O86" s="863"/>
      <c r="P86" s="909"/>
      <c r="Q86" s="910"/>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11"/>
      <c r="BA86" s="911"/>
      <c r="BB86" s="911"/>
      <c r="BC86" s="911"/>
      <c r="BD86" s="912"/>
      <c r="BE86" s="216"/>
      <c r="BF86" s="216"/>
      <c r="BG86" s="216"/>
      <c r="BH86" s="216"/>
      <c r="BI86" s="216"/>
      <c r="BJ86" s="216"/>
      <c r="BK86" s="216"/>
      <c r="BL86" s="216"/>
      <c r="BM86" s="216"/>
      <c r="BN86" s="216"/>
      <c r="BO86" s="216"/>
      <c r="BP86" s="216"/>
      <c r="BQ86" s="213">
        <v>80</v>
      </c>
      <c r="BR86" s="218"/>
      <c r="BS86" s="898"/>
      <c r="BT86" s="899"/>
      <c r="BU86" s="899"/>
      <c r="BV86" s="899"/>
      <c r="BW86" s="899"/>
      <c r="BX86" s="899"/>
      <c r="BY86" s="899"/>
      <c r="BZ86" s="899"/>
      <c r="CA86" s="899"/>
      <c r="CB86" s="899"/>
      <c r="CC86" s="899"/>
      <c r="CD86" s="899"/>
      <c r="CE86" s="899"/>
      <c r="CF86" s="899"/>
      <c r="CG86" s="900"/>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197"/>
    </row>
    <row r="87" spans="1:131" s="198" customFormat="1" ht="26.25" customHeight="1">
      <c r="A87" s="220">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16"/>
      <c r="BF87" s="216"/>
      <c r="BG87" s="216"/>
      <c r="BH87" s="216"/>
      <c r="BI87" s="216"/>
      <c r="BJ87" s="216"/>
      <c r="BK87" s="216"/>
      <c r="BL87" s="216"/>
      <c r="BM87" s="216"/>
      <c r="BN87" s="216"/>
      <c r="BO87" s="216"/>
      <c r="BP87" s="216"/>
      <c r="BQ87" s="213">
        <v>81</v>
      </c>
      <c r="BR87" s="218"/>
      <c r="BS87" s="898"/>
      <c r="BT87" s="899"/>
      <c r="BU87" s="899"/>
      <c r="BV87" s="899"/>
      <c r="BW87" s="899"/>
      <c r="BX87" s="899"/>
      <c r="BY87" s="899"/>
      <c r="BZ87" s="899"/>
      <c r="CA87" s="899"/>
      <c r="CB87" s="899"/>
      <c r="CC87" s="899"/>
      <c r="CD87" s="899"/>
      <c r="CE87" s="899"/>
      <c r="CF87" s="899"/>
      <c r="CG87" s="900"/>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197"/>
    </row>
    <row r="88" spans="1:131" s="198" customFormat="1" ht="26.25" customHeight="1" thickBot="1">
      <c r="A88" s="215" t="s">
        <v>369</v>
      </c>
      <c r="B88" s="814" t="s">
        <v>409</v>
      </c>
      <c r="C88" s="815"/>
      <c r="D88" s="815"/>
      <c r="E88" s="815"/>
      <c r="F88" s="815"/>
      <c r="G88" s="815"/>
      <c r="H88" s="815"/>
      <c r="I88" s="815"/>
      <c r="J88" s="815"/>
      <c r="K88" s="815"/>
      <c r="L88" s="815"/>
      <c r="M88" s="815"/>
      <c r="N88" s="815"/>
      <c r="O88" s="815"/>
      <c r="P88" s="816"/>
      <c r="Q88" s="873"/>
      <c r="R88" s="874"/>
      <c r="S88" s="874"/>
      <c r="T88" s="874"/>
      <c r="U88" s="874"/>
      <c r="V88" s="874"/>
      <c r="W88" s="874"/>
      <c r="X88" s="874"/>
      <c r="Y88" s="874"/>
      <c r="Z88" s="874"/>
      <c r="AA88" s="874"/>
      <c r="AB88" s="874"/>
      <c r="AC88" s="874"/>
      <c r="AD88" s="874"/>
      <c r="AE88" s="874"/>
      <c r="AF88" s="877">
        <f>SUM(AF68:AJ70)</f>
        <v>32470</v>
      </c>
      <c r="AG88" s="877"/>
      <c r="AH88" s="877"/>
      <c r="AI88" s="877"/>
      <c r="AJ88" s="877"/>
      <c r="AK88" s="874"/>
      <c r="AL88" s="874"/>
      <c r="AM88" s="874"/>
      <c r="AN88" s="874"/>
      <c r="AO88" s="874"/>
      <c r="AP88" s="877" t="s">
        <v>493</v>
      </c>
      <c r="AQ88" s="877"/>
      <c r="AR88" s="877"/>
      <c r="AS88" s="877"/>
      <c r="AT88" s="877"/>
      <c r="AU88" s="877" t="s">
        <v>493</v>
      </c>
      <c r="AV88" s="877"/>
      <c r="AW88" s="877"/>
      <c r="AX88" s="877"/>
      <c r="AY88" s="877"/>
      <c r="AZ88" s="882"/>
      <c r="BA88" s="882"/>
      <c r="BB88" s="882"/>
      <c r="BC88" s="882"/>
      <c r="BD88" s="883"/>
      <c r="BE88" s="216"/>
      <c r="BF88" s="216"/>
      <c r="BG88" s="216"/>
      <c r="BH88" s="216"/>
      <c r="BI88" s="216"/>
      <c r="BJ88" s="216"/>
      <c r="BK88" s="216"/>
      <c r="BL88" s="216"/>
      <c r="BM88" s="216"/>
      <c r="BN88" s="216"/>
      <c r="BO88" s="216"/>
      <c r="BP88" s="216"/>
      <c r="BQ88" s="213">
        <v>82</v>
      </c>
      <c r="BR88" s="218"/>
      <c r="BS88" s="898"/>
      <c r="BT88" s="899"/>
      <c r="BU88" s="899"/>
      <c r="BV88" s="899"/>
      <c r="BW88" s="899"/>
      <c r="BX88" s="899"/>
      <c r="BY88" s="899"/>
      <c r="BZ88" s="899"/>
      <c r="CA88" s="899"/>
      <c r="CB88" s="899"/>
      <c r="CC88" s="899"/>
      <c r="CD88" s="899"/>
      <c r="CE88" s="899"/>
      <c r="CF88" s="899"/>
      <c r="CG88" s="900"/>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8"/>
      <c r="BT89" s="899"/>
      <c r="BU89" s="899"/>
      <c r="BV89" s="899"/>
      <c r="BW89" s="899"/>
      <c r="BX89" s="899"/>
      <c r="BY89" s="899"/>
      <c r="BZ89" s="899"/>
      <c r="CA89" s="899"/>
      <c r="CB89" s="899"/>
      <c r="CC89" s="899"/>
      <c r="CD89" s="899"/>
      <c r="CE89" s="899"/>
      <c r="CF89" s="899"/>
      <c r="CG89" s="900"/>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8"/>
      <c r="BT90" s="899"/>
      <c r="BU90" s="899"/>
      <c r="BV90" s="899"/>
      <c r="BW90" s="899"/>
      <c r="BX90" s="899"/>
      <c r="BY90" s="899"/>
      <c r="BZ90" s="899"/>
      <c r="CA90" s="899"/>
      <c r="CB90" s="899"/>
      <c r="CC90" s="899"/>
      <c r="CD90" s="899"/>
      <c r="CE90" s="899"/>
      <c r="CF90" s="899"/>
      <c r="CG90" s="900"/>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8"/>
      <c r="BT91" s="899"/>
      <c r="BU91" s="899"/>
      <c r="BV91" s="899"/>
      <c r="BW91" s="899"/>
      <c r="BX91" s="899"/>
      <c r="BY91" s="899"/>
      <c r="BZ91" s="899"/>
      <c r="CA91" s="899"/>
      <c r="CB91" s="899"/>
      <c r="CC91" s="899"/>
      <c r="CD91" s="899"/>
      <c r="CE91" s="899"/>
      <c r="CF91" s="899"/>
      <c r="CG91" s="900"/>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8"/>
      <c r="BT92" s="899"/>
      <c r="BU92" s="899"/>
      <c r="BV92" s="899"/>
      <c r="BW92" s="899"/>
      <c r="BX92" s="899"/>
      <c r="BY92" s="899"/>
      <c r="BZ92" s="899"/>
      <c r="CA92" s="899"/>
      <c r="CB92" s="899"/>
      <c r="CC92" s="899"/>
      <c r="CD92" s="899"/>
      <c r="CE92" s="899"/>
      <c r="CF92" s="899"/>
      <c r="CG92" s="900"/>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8"/>
      <c r="BT93" s="899"/>
      <c r="BU93" s="899"/>
      <c r="BV93" s="899"/>
      <c r="BW93" s="899"/>
      <c r="BX93" s="899"/>
      <c r="BY93" s="899"/>
      <c r="BZ93" s="899"/>
      <c r="CA93" s="899"/>
      <c r="CB93" s="899"/>
      <c r="CC93" s="899"/>
      <c r="CD93" s="899"/>
      <c r="CE93" s="899"/>
      <c r="CF93" s="899"/>
      <c r="CG93" s="900"/>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8"/>
      <c r="BT94" s="899"/>
      <c r="BU94" s="899"/>
      <c r="BV94" s="899"/>
      <c r="BW94" s="899"/>
      <c r="BX94" s="899"/>
      <c r="BY94" s="899"/>
      <c r="BZ94" s="899"/>
      <c r="CA94" s="899"/>
      <c r="CB94" s="899"/>
      <c r="CC94" s="899"/>
      <c r="CD94" s="899"/>
      <c r="CE94" s="899"/>
      <c r="CF94" s="899"/>
      <c r="CG94" s="900"/>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8"/>
      <c r="BT95" s="899"/>
      <c r="BU95" s="899"/>
      <c r="BV95" s="899"/>
      <c r="BW95" s="899"/>
      <c r="BX95" s="899"/>
      <c r="BY95" s="899"/>
      <c r="BZ95" s="899"/>
      <c r="CA95" s="899"/>
      <c r="CB95" s="899"/>
      <c r="CC95" s="899"/>
      <c r="CD95" s="899"/>
      <c r="CE95" s="899"/>
      <c r="CF95" s="899"/>
      <c r="CG95" s="900"/>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8"/>
      <c r="BT96" s="899"/>
      <c r="BU96" s="899"/>
      <c r="BV96" s="899"/>
      <c r="BW96" s="899"/>
      <c r="BX96" s="899"/>
      <c r="BY96" s="899"/>
      <c r="BZ96" s="899"/>
      <c r="CA96" s="899"/>
      <c r="CB96" s="899"/>
      <c r="CC96" s="899"/>
      <c r="CD96" s="899"/>
      <c r="CE96" s="899"/>
      <c r="CF96" s="899"/>
      <c r="CG96" s="900"/>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8"/>
      <c r="BT97" s="899"/>
      <c r="BU97" s="899"/>
      <c r="BV97" s="899"/>
      <c r="BW97" s="899"/>
      <c r="BX97" s="899"/>
      <c r="BY97" s="899"/>
      <c r="BZ97" s="899"/>
      <c r="CA97" s="899"/>
      <c r="CB97" s="899"/>
      <c r="CC97" s="899"/>
      <c r="CD97" s="899"/>
      <c r="CE97" s="899"/>
      <c r="CF97" s="899"/>
      <c r="CG97" s="900"/>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8"/>
      <c r="BT98" s="899"/>
      <c r="BU98" s="899"/>
      <c r="BV98" s="899"/>
      <c r="BW98" s="899"/>
      <c r="BX98" s="899"/>
      <c r="BY98" s="899"/>
      <c r="BZ98" s="899"/>
      <c r="CA98" s="899"/>
      <c r="CB98" s="899"/>
      <c r="CC98" s="899"/>
      <c r="CD98" s="899"/>
      <c r="CE98" s="899"/>
      <c r="CF98" s="899"/>
      <c r="CG98" s="900"/>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8"/>
      <c r="BT99" s="899"/>
      <c r="BU99" s="899"/>
      <c r="BV99" s="899"/>
      <c r="BW99" s="899"/>
      <c r="BX99" s="899"/>
      <c r="BY99" s="899"/>
      <c r="BZ99" s="899"/>
      <c r="CA99" s="899"/>
      <c r="CB99" s="899"/>
      <c r="CC99" s="899"/>
      <c r="CD99" s="899"/>
      <c r="CE99" s="899"/>
      <c r="CF99" s="899"/>
      <c r="CG99" s="900"/>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8"/>
      <c r="BT100" s="899"/>
      <c r="BU100" s="899"/>
      <c r="BV100" s="899"/>
      <c r="BW100" s="899"/>
      <c r="BX100" s="899"/>
      <c r="BY100" s="899"/>
      <c r="BZ100" s="899"/>
      <c r="CA100" s="899"/>
      <c r="CB100" s="899"/>
      <c r="CC100" s="899"/>
      <c r="CD100" s="899"/>
      <c r="CE100" s="899"/>
      <c r="CF100" s="899"/>
      <c r="CG100" s="900"/>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8"/>
      <c r="BT101" s="899"/>
      <c r="BU101" s="899"/>
      <c r="BV101" s="899"/>
      <c r="BW101" s="899"/>
      <c r="BX101" s="899"/>
      <c r="BY101" s="899"/>
      <c r="BZ101" s="899"/>
      <c r="CA101" s="899"/>
      <c r="CB101" s="899"/>
      <c r="CC101" s="899"/>
      <c r="CD101" s="899"/>
      <c r="CE101" s="899"/>
      <c r="CF101" s="899"/>
      <c r="CG101" s="900"/>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14" t="s">
        <v>410</v>
      </c>
      <c r="BS102" s="815"/>
      <c r="BT102" s="815"/>
      <c r="BU102" s="815"/>
      <c r="BV102" s="815"/>
      <c r="BW102" s="815"/>
      <c r="BX102" s="815"/>
      <c r="BY102" s="815"/>
      <c r="BZ102" s="815"/>
      <c r="CA102" s="815"/>
      <c r="CB102" s="815"/>
      <c r="CC102" s="815"/>
      <c r="CD102" s="815"/>
      <c r="CE102" s="815"/>
      <c r="CF102" s="815"/>
      <c r="CG102" s="816"/>
      <c r="CH102" s="921"/>
      <c r="CI102" s="922"/>
      <c r="CJ102" s="922"/>
      <c r="CK102" s="922"/>
      <c r="CL102" s="923"/>
      <c r="CM102" s="921"/>
      <c r="CN102" s="922"/>
      <c r="CO102" s="922"/>
      <c r="CP102" s="922"/>
      <c r="CQ102" s="923"/>
      <c r="CR102" s="924">
        <f>SUM(CR7:CV88)</f>
        <v>60814</v>
      </c>
      <c r="CS102" s="885"/>
      <c r="CT102" s="885"/>
      <c r="CU102" s="885"/>
      <c r="CV102" s="925"/>
      <c r="CW102" s="924">
        <f t="shared" ref="CW102" si="3">SUM(CW7:DA88)</f>
        <v>4269</v>
      </c>
      <c r="CX102" s="885"/>
      <c r="CY102" s="885"/>
      <c r="CZ102" s="885"/>
      <c r="DA102" s="925"/>
      <c r="DB102" s="924">
        <f t="shared" ref="DB102" si="4">SUM(DB7:DF88)</f>
        <v>24890</v>
      </c>
      <c r="DC102" s="885"/>
      <c r="DD102" s="885"/>
      <c r="DE102" s="885"/>
      <c r="DF102" s="925"/>
      <c r="DG102" s="924">
        <f t="shared" ref="DG102" si="5">SUM(DG7:DK88)</f>
        <v>107023</v>
      </c>
      <c r="DH102" s="885"/>
      <c r="DI102" s="885"/>
      <c r="DJ102" s="885"/>
      <c r="DK102" s="925"/>
      <c r="DL102" s="924" t="s">
        <v>493</v>
      </c>
      <c r="DM102" s="885"/>
      <c r="DN102" s="885"/>
      <c r="DO102" s="885"/>
      <c r="DP102" s="925"/>
      <c r="DQ102" s="924" t="s">
        <v>493</v>
      </c>
      <c r="DR102" s="885"/>
      <c r="DS102" s="885"/>
      <c r="DT102" s="885"/>
      <c r="DU102" s="925"/>
      <c r="DV102" s="950"/>
      <c r="DW102" s="951"/>
      <c r="DX102" s="951"/>
      <c r="DY102" s="951"/>
      <c r="DZ102" s="95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3" t="s">
        <v>411</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4" t="s">
        <v>412</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5" t="s">
        <v>415</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416</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7" customFormat="1" ht="26.25" customHeight="1">
      <c r="A109" s="948" t="s">
        <v>417</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418</v>
      </c>
      <c r="AB109" s="927"/>
      <c r="AC109" s="927"/>
      <c r="AD109" s="927"/>
      <c r="AE109" s="928"/>
      <c r="AF109" s="926" t="s">
        <v>283</v>
      </c>
      <c r="AG109" s="927"/>
      <c r="AH109" s="927"/>
      <c r="AI109" s="927"/>
      <c r="AJ109" s="928"/>
      <c r="AK109" s="926" t="s">
        <v>282</v>
      </c>
      <c r="AL109" s="927"/>
      <c r="AM109" s="927"/>
      <c r="AN109" s="927"/>
      <c r="AO109" s="928"/>
      <c r="AP109" s="926" t="s">
        <v>419</v>
      </c>
      <c r="AQ109" s="927"/>
      <c r="AR109" s="927"/>
      <c r="AS109" s="927"/>
      <c r="AT109" s="929"/>
      <c r="AU109" s="948" t="s">
        <v>417</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418</v>
      </c>
      <c r="BR109" s="927"/>
      <c r="BS109" s="927"/>
      <c r="BT109" s="927"/>
      <c r="BU109" s="928"/>
      <c r="BV109" s="926" t="s">
        <v>283</v>
      </c>
      <c r="BW109" s="927"/>
      <c r="BX109" s="927"/>
      <c r="BY109" s="927"/>
      <c r="BZ109" s="928"/>
      <c r="CA109" s="926" t="s">
        <v>282</v>
      </c>
      <c r="CB109" s="927"/>
      <c r="CC109" s="927"/>
      <c r="CD109" s="927"/>
      <c r="CE109" s="928"/>
      <c r="CF109" s="949" t="s">
        <v>419</v>
      </c>
      <c r="CG109" s="949"/>
      <c r="CH109" s="949"/>
      <c r="CI109" s="949"/>
      <c r="CJ109" s="949"/>
      <c r="CK109" s="926" t="s">
        <v>420</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418</v>
      </c>
      <c r="DH109" s="927"/>
      <c r="DI109" s="927"/>
      <c r="DJ109" s="927"/>
      <c r="DK109" s="928"/>
      <c r="DL109" s="926" t="s">
        <v>283</v>
      </c>
      <c r="DM109" s="927"/>
      <c r="DN109" s="927"/>
      <c r="DO109" s="927"/>
      <c r="DP109" s="928"/>
      <c r="DQ109" s="926" t="s">
        <v>282</v>
      </c>
      <c r="DR109" s="927"/>
      <c r="DS109" s="927"/>
      <c r="DT109" s="927"/>
      <c r="DU109" s="928"/>
      <c r="DV109" s="926" t="s">
        <v>419</v>
      </c>
      <c r="DW109" s="927"/>
      <c r="DX109" s="927"/>
      <c r="DY109" s="927"/>
      <c r="DZ109" s="929"/>
    </row>
    <row r="110" spans="1:131" s="197" customFormat="1" ht="26.25" customHeight="1">
      <c r="A110" s="930" t="s">
        <v>421</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40192444</v>
      </c>
      <c r="AB110" s="934"/>
      <c r="AC110" s="934"/>
      <c r="AD110" s="934"/>
      <c r="AE110" s="935"/>
      <c r="AF110" s="936">
        <v>40094161</v>
      </c>
      <c r="AG110" s="934"/>
      <c r="AH110" s="934"/>
      <c r="AI110" s="934"/>
      <c r="AJ110" s="935"/>
      <c r="AK110" s="936">
        <v>37425807</v>
      </c>
      <c r="AL110" s="934"/>
      <c r="AM110" s="934"/>
      <c r="AN110" s="934"/>
      <c r="AO110" s="935"/>
      <c r="AP110" s="937">
        <v>18.3</v>
      </c>
      <c r="AQ110" s="938"/>
      <c r="AR110" s="938"/>
      <c r="AS110" s="938"/>
      <c r="AT110" s="939"/>
      <c r="AU110" s="940" t="s">
        <v>60</v>
      </c>
      <c r="AV110" s="941"/>
      <c r="AW110" s="941"/>
      <c r="AX110" s="941"/>
      <c r="AY110" s="942"/>
      <c r="AZ110" s="984" t="s">
        <v>422</v>
      </c>
      <c r="BA110" s="931"/>
      <c r="BB110" s="931"/>
      <c r="BC110" s="931"/>
      <c r="BD110" s="931"/>
      <c r="BE110" s="931"/>
      <c r="BF110" s="931"/>
      <c r="BG110" s="931"/>
      <c r="BH110" s="931"/>
      <c r="BI110" s="931"/>
      <c r="BJ110" s="931"/>
      <c r="BK110" s="931"/>
      <c r="BL110" s="931"/>
      <c r="BM110" s="931"/>
      <c r="BN110" s="931"/>
      <c r="BO110" s="931"/>
      <c r="BP110" s="932"/>
      <c r="BQ110" s="970">
        <v>999510733</v>
      </c>
      <c r="BR110" s="971"/>
      <c r="BS110" s="971"/>
      <c r="BT110" s="971"/>
      <c r="BU110" s="971"/>
      <c r="BV110" s="971">
        <v>1012875284</v>
      </c>
      <c r="BW110" s="971"/>
      <c r="BX110" s="971"/>
      <c r="BY110" s="971"/>
      <c r="BZ110" s="971"/>
      <c r="CA110" s="971">
        <v>1059067469</v>
      </c>
      <c r="CB110" s="971"/>
      <c r="CC110" s="971"/>
      <c r="CD110" s="971"/>
      <c r="CE110" s="971"/>
      <c r="CF110" s="985">
        <v>517.1</v>
      </c>
      <c r="CG110" s="986"/>
      <c r="CH110" s="986"/>
      <c r="CI110" s="986"/>
      <c r="CJ110" s="986"/>
      <c r="CK110" s="987" t="s">
        <v>423</v>
      </c>
      <c r="CL110" s="988"/>
      <c r="CM110" s="967" t="s">
        <v>424</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v>2640816</v>
      </c>
      <c r="DH110" s="971"/>
      <c r="DI110" s="971"/>
      <c r="DJ110" s="971"/>
      <c r="DK110" s="971"/>
      <c r="DL110" s="971">
        <v>11594213</v>
      </c>
      <c r="DM110" s="971"/>
      <c r="DN110" s="971"/>
      <c r="DO110" s="971"/>
      <c r="DP110" s="971"/>
      <c r="DQ110" s="971">
        <v>12193594</v>
      </c>
      <c r="DR110" s="971"/>
      <c r="DS110" s="971"/>
      <c r="DT110" s="971"/>
      <c r="DU110" s="971"/>
      <c r="DV110" s="972">
        <v>6</v>
      </c>
      <c r="DW110" s="972"/>
      <c r="DX110" s="972"/>
      <c r="DY110" s="972"/>
      <c r="DZ110" s="973"/>
    </row>
    <row r="111" spans="1:131" s="197" customFormat="1" ht="26.25" customHeight="1">
      <c r="A111" s="974" t="s">
        <v>425</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v>5402294</v>
      </c>
      <c r="AB111" s="978"/>
      <c r="AC111" s="978"/>
      <c r="AD111" s="978"/>
      <c r="AE111" s="979"/>
      <c r="AF111" s="980">
        <v>8866335</v>
      </c>
      <c r="AG111" s="978"/>
      <c r="AH111" s="978"/>
      <c r="AI111" s="978"/>
      <c r="AJ111" s="979"/>
      <c r="AK111" s="980">
        <v>8507248</v>
      </c>
      <c r="AL111" s="978"/>
      <c r="AM111" s="978"/>
      <c r="AN111" s="978"/>
      <c r="AO111" s="979"/>
      <c r="AP111" s="981">
        <v>4.2</v>
      </c>
      <c r="AQ111" s="982"/>
      <c r="AR111" s="982"/>
      <c r="AS111" s="982"/>
      <c r="AT111" s="983"/>
      <c r="AU111" s="943"/>
      <c r="AV111" s="944"/>
      <c r="AW111" s="944"/>
      <c r="AX111" s="944"/>
      <c r="AY111" s="945"/>
      <c r="AZ111" s="993" t="s">
        <v>426</v>
      </c>
      <c r="BA111" s="994"/>
      <c r="BB111" s="994"/>
      <c r="BC111" s="994"/>
      <c r="BD111" s="994"/>
      <c r="BE111" s="994"/>
      <c r="BF111" s="994"/>
      <c r="BG111" s="994"/>
      <c r="BH111" s="994"/>
      <c r="BI111" s="994"/>
      <c r="BJ111" s="994"/>
      <c r="BK111" s="994"/>
      <c r="BL111" s="994"/>
      <c r="BM111" s="994"/>
      <c r="BN111" s="994"/>
      <c r="BO111" s="994"/>
      <c r="BP111" s="995"/>
      <c r="BQ111" s="963">
        <v>3124715</v>
      </c>
      <c r="BR111" s="964"/>
      <c r="BS111" s="964"/>
      <c r="BT111" s="964"/>
      <c r="BU111" s="964"/>
      <c r="BV111" s="964">
        <v>11836163</v>
      </c>
      <c r="BW111" s="964"/>
      <c r="BX111" s="964"/>
      <c r="BY111" s="964"/>
      <c r="BZ111" s="964"/>
      <c r="CA111" s="964">
        <v>12193594</v>
      </c>
      <c r="CB111" s="964"/>
      <c r="CC111" s="964"/>
      <c r="CD111" s="964"/>
      <c r="CE111" s="964"/>
      <c r="CF111" s="958">
        <v>6</v>
      </c>
      <c r="CG111" s="959"/>
      <c r="CH111" s="959"/>
      <c r="CI111" s="959"/>
      <c r="CJ111" s="959"/>
      <c r="CK111" s="989"/>
      <c r="CL111" s="990"/>
      <c r="CM111" s="960" t="s">
        <v>427</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107</v>
      </c>
      <c r="DH111" s="964"/>
      <c r="DI111" s="964"/>
      <c r="DJ111" s="964"/>
      <c r="DK111" s="964"/>
      <c r="DL111" s="964" t="s">
        <v>107</v>
      </c>
      <c r="DM111" s="964"/>
      <c r="DN111" s="964"/>
      <c r="DO111" s="964"/>
      <c r="DP111" s="964"/>
      <c r="DQ111" s="964" t="s">
        <v>107</v>
      </c>
      <c r="DR111" s="964"/>
      <c r="DS111" s="964"/>
      <c r="DT111" s="964"/>
      <c r="DU111" s="964"/>
      <c r="DV111" s="965" t="s">
        <v>107</v>
      </c>
      <c r="DW111" s="965"/>
      <c r="DX111" s="965"/>
      <c r="DY111" s="965"/>
      <c r="DZ111" s="966"/>
    </row>
    <row r="112" spans="1:131" s="197" customFormat="1" ht="26.25" customHeight="1">
      <c r="A112" s="996" t="s">
        <v>428</v>
      </c>
      <c r="B112" s="997"/>
      <c r="C112" s="994" t="s">
        <v>429</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v>30279275</v>
      </c>
      <c r="AB112" s="1003"/>
      <c r="AC112" s="1003"/>
      <c r="AD112" s="1003"/>
      <c r="AE112" s="1004"/>
      <c r="AF112" s="1005">
        <v>32151493</v>
      </c>
      <c r="AG112" s="1003"/>
      <c r="AH112" s="1003"/>
      <c r="AI112" s="1003"/>
      <c r="AJ112" s="1004"/>
      <c r="AK112" s="1005">
        <v>33484475</v>
      </c>
      <c r="AL112" s="1003"/>
      <c r="AM112" s="1003"/>
      <c r="AN112" s="1003"/>
      <c r="AO112" s="1004"/>
      <c r="AP112" s="1006">
        <v>16.3</v>
      </c>
      <c r="AQ112" s="1007"/>
      <c r="AR112" s="1007"/>
      <c r="AS112" s="1007"/>
      <c r="AT112" s="1008"/>
      <c r="AU112" s="943"/>
      <c r="AV112" s="944"/>
      <c r="AW112" s="944"/>
      <c r="AX112" s="944"/>
      <c r="AY112" s="945"/>
      <c r="AZ112" s="993" t="s">
        <v>430</v>
      </c>
      <c r="BA112" s="994"/>
      <c r="BB112" s="994"/>
      <c r="BC112" s="994"/>
      <c r="BD112" s="994"/>
      <c r="BE112" s="994"/>
      <c r="BF112" s="994"/>
      <c r="BG112" s="994"/>
      <c r="BH112" s="994"/>
      <c r="BI112" s="994"/>
      <c r="BJ112" s="994"/>
      <c r="BK112" s="994"/>
      <c r="BL112" s="994"/>
      <c r="BM112" s="994"/>
      <c r="BN112" s="994"/>
      <c r="BO112" s="994"/>
      <c r="BP112" s="995"/>
      <c r="BQ112" s="963">
        <v>105940812</v>
      </c>
      <c r="BR112" s="964"/>
      <c r="BS112" s="964"/>
      <c r="BT112" s="964"/>
      <c r="BU112" s="964"/>
      <c r="BV112" s="964">
        <v>101937569</v>
      </c>
      <c r="BW112" s="964"/>
      <c r="BX112" s="964"/>
      <c r="BY112" s="964"/>
      <c r="BZ112" s="964"/>
      <c r="CA112" s="964">
        <v>80574147</v>
      </c>
      <c r="CB112" s="964"/>
      <c r="CC112" s="964"/>
      <c r="CD112" s="964"/>
      <c r="CE112" s="964"/>
      <c r="CF112" s="958">
        <v>39.299999999999997</v>
      </c>
      <c r="CG112" s="959"/>
      <c r="CH112" s="959"/>
      <c r="CI112" s="959"/>
      <c r="CJ112" s="959"/>
      <c r="CK112" s="989"/>
      <c r="CL112" s="990"/>
      <c r="CM112" s="960" t="s">
        <v>431</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107</v>
      </c>
      <c r="DH112" s="964"/>
      <c r="DI112" s="964"/>
      <c r="DJ112" s="964"/>
      <c r="DK112" s="964"/>
      <c r="DL112" s="964" t="s">
        <v>107</v>
      </c>
      <c r="DM112" s="964"/>
      <c r="DN112" s="964"/>
      <c r="DO112" s="964"/>
      <c r="DP112" s="964"/>
      <c r="DQ112" s="964" t="s">
        <v>107</v>
      </c>
      <c r="DR112" s="964"/>
      <c r="DS112" s="964"/>
      <c r="DT112" s="964"/>
      <c r="DU112" s="964"/>
      <c r="DV112" s="965" t="s">
        <v>107</v>
      </c>
      <c r="DW112" s="965"/>
      <c r="DX112" s="965"/>
      <c r="DY112" s="965"/>
      <c r="DZ112" s="966"/>
    </row>
    <row r="113" spans="1:130" s="197" customFormat="1" ht="26.25" customHeight="1">
      <c r="A113" s="998"/>
      <c r="B113" s="999"/>
      <c r="C113" s="994" t="s">
        <v>432</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8371900</v>
      </c>
      <c r="AB113" s="978"/>
      <c r="AC113" s="978"/>
      <c r="AD113" s="978"/>
      <c r="AE113" s="979"/>
      <c r="AF113" s="980">
        <v>7580042</v>
      </c>
      <c r="AG113" s="978"/>
      <c r="AH113" s="978"/>
      <c r="AI113" s="978"/>
      <c r="AJ113" s="979"/>
      <c r="AK113" s="980">
        <v>7297352</v>
      </c>
      <c r="AL113" s="978"/>
      <c r="AM113" s="978"/>
      <c r="AN113" s="978"/>
      <c r="AO113" s="979"/>
      <c r="AP113" s="981">
        <v>3.6</v>
      </c>
      <c r="AQ113" s="982"/>
      <c r="AR113" s="982"/>
      <c r="AS113" s="982"/>
      <c r="AT113" s="983"/>
      <c r="AU113" s="943"/>
      <c r="AV113" s="944"/>
      <c r="AW113" s="944"/>
      <c r="AX113" s="944"/>
      <c r="AY113" s="945"/>
      <c r="AZ113" s="993" t="s">
        <v>433</v>
      </c>
      <c r="BA113" s="994"/>
      <c r="BB113" s="994"/>
      <c r="BC113" s="994"/>
      <c r="BD113" s="994"/>
      <c r="BE113" s="994"/>
      <c r="BF113" s="994"/>
      <c r="BG113" s="994"/>
      <c r="BH113" s="994"/>
      <c r="BI113" s="994"/>
      <c r="BJ113" s="994"/>
      <c r="BK113" s="994"/>
      <c r="BL113" s="994"/>
      <c r="BM113" s="994"/>
      <c r="BN113" s="994"/>
      <c r="BO113" s="994"/>
      <c r="BP113" s="995"/>
      <c r="BQ113" s="963" t="s">
        <v>107</v>
      </c>
      <c r="BR113" s="964"/>
      <c r="BS113" s="964"/>
      <c r="BT113" s="964"/>
      <c r="BU113" s="964"/>
      <c r="BV113" s="964" t="s">
        <v>107</v>
      </c>
      <c r="BW113" s="964"/>
      <c r="BX113" s="964"/>
      <c r="BY113" s="964"/>
      <c r="BZ113" s="964"/>
      <c r="CA113" s="964" t="s">
        <v>107</v>
      </c>
      <c r="CB113" s="964"/>
      <c r="CC113" s="964"/>
      <c r="CD113" s="964"/>
      <c r="CE113" s="964"/>
      <c r="CF113" s="958" t="s">
        <v>107</v>
      </c>
      <c r="CG113" s="959"/>
      <c r="CH113" s="959"/>
      <c r="CI113" s="959"/>
      <c r="CJ113" s="959"/>
      <c r="CK113" s="989"/>
      <c r="CL113" s="990"/>
      <c r="CM113" s="960" t="s">
        <v>434</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107</v>
      </c>
      <c r="DH113" s="1003"/>
      <c r="DI113" s="1003"/>
      <c r="DJ113" s="1003"/>
      <c r="DK113" s="1004"/>
      <c r="DL113" s="1005" t="s">
        <v>107</v>
      </c>
      <c r="DM113" s="1003"/>
      <c r="DN113" s="1003"/>
      <c r="DO113" s="1003"/>
      <c r="DP113" s="1004"/>
      <c r="DQ113" s="1005" t="s">
        <v>107</v>
      </c>
      <c r="DR113" s="1003"/>
      <c r="DS113" s="1003"/>
      <c r="DT113" s="1003"/>
      <c r="DU113" s="1004"/>
      <c r="DV113" s="1006" t="s">
        <v>107</v>
      </c>
      <c r="DW113" s="1007"/>
      <c r="DX113" s="1007"/>
      <c r="DY113" s="1007"/>
      <c r="DZ113" s="1008"/>
    </row>
    <row r="114" spans="1:130" s="197" customFormat="1" ht="26.25" customHeight="1">
      <c r="A114" s="998"/>
      <c r="B114" s="999"/>
      <c r="C114" s="994" t="s">
        <v>435</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t="s">
        <v>107</v>
      </c>
      <c r="AB114" s="1003"/>
      <c r="AC114" s="1003"/>
      <c r="AD114" s="1003"/>
      <c r="AE114" s="1004"/>
      <c r="AF114" s="1005" t="s">
        <v>107</v>
      </c>
      <c r="AG114" s="1003"/>
      <c r="AH114" s="1003"/>
      <c r="AI114" s="1003"/>
      <c r="AJ114" s="1004"/>
      <c r="AK114" s="1005" t="s">
        <v>107</v>
      </c>
      <c r="AL114" s="1003"/>
      <c r="AM114" s="1003"/>
      <c r="AN114" s="1003"/>
      <c r="AO114" s="1004"/>
      <c r="AP114" s="1006" t="s">
        <v>107</v>
      </c>
      <c r="AQ114" s="1007"/>
      <c r="AR114" s="1007"/>
      <c r="AS114" s="1007"/>
      <c r="AT114" s="1008"/>
      <c r="AU114" s="943"/>
      <c r="AV114" s="944"/>
      <c r="AW114" s="944"/>
      <c r="AX114" s="944"/>
      <c r="AY114" s="945"/>
      <c r="AZ114" s="993" t="s">
        <v>436</v>
      </c>
      <c r="BA114" s="994"/>
      <c r="BB114" s="994"/>
      <c r="BC114" s="994"/>
      <c r="BD114" s="994"/>
      <c r="BE114" s="994"/>
      <c r="BF114" s="994"/>
      <c r="BG114" s="994"/>
      <c r="BH114" s="994"/>
      <c r="BI114" s="994"/>
      <c r="BJ114" s="994"/>
      <c r="BK114" s="994"/>
      <c r="BL114" s="994"/>
      <c r="BM114" s="994"/>
      <c r="BN114" s="994"/>
      <c r="BO114" s="994"/>
      <c r="BP114" s="995"/>
      <c r="BQ114" s="963">
        <v>60052094</v>
      </c>
      <c r="BR114" s="964"/>
      <c r="BS114" s="964"/>
      <c r="BT114" s="964"/>
      <c r="BU114" s="964"/>
      <c r="BV114" s="964">
        <v>55962046</v>
      </c>
      <c r="BW114" s="964"/>
      <c r="BX114" s="964"/>
      <c r="BY114" s="964"/>
      <c r="BZ114" s="964"/>
      <c r="CA114" s="964">
        <v>53822575</v>
      </c>
      <c r="CB114" s="964"/>
      <c r="CC114" s="964"/>
      <c r="CD114" s="964"/>
      <c r="CE114" s="964"/>
      <c r="CF114" s="958">
        <v>26.3</v>
      </c>
      <c r="CG114" s="959"/>
      <c r="CH114" s="959"/>
      <c r="CI114" s="959"/>
      <c r="CJ114" s="959"/>
      <c r="CK114" s="989"/>
      <c r="CL114" s="990"/>
      <c r="CM114" s="960" t="s">
        <v>437</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107</v>
      </c>
      <c r="DH114" s="1003"/>
      <c r="DI114" s="1003"/>
      <c r="DJ114" s="1003"/>
      <c r="DK114" s="1004"/>
      <c r="DL114" s="1005" t="s">
        <v>107</v>
      </c>
      <c r="DM114" s="1003"/>
      <c r="DN114" s="1003"/>
      <c r="DO114" s="1003"/>
      <c r="DP114" s="1004"/>
      <c r="DQ114" s="1005" t="s">
        <v>107</v>
      </c>
      <c r="DR114" s="1003"/>
      <c r="DS114" s="1003"/>
      <c r="DT114" s="1003"/>
      <c r="DU114" s="1004"/>
      <c r="DV114" s="1006" t="s">
        <v>107</v>
      </c>
      <c r="DW114" s="1007"/>
      <c r="DX114" s="1007"/>
      <c r="DY114" s="1007"/>
      <c r="DZ114" s="1008"/>
    </row>
    <row r="115" spans="1:130" s="197" customFormat="1" ht="26.25" customHeight="1">
      <c r="A115" s="998"/>
      <c r="B115" s="999"/>
      <c r="C115" s="994" t="s">
        <v>438</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v>447250</v>
      </c>
      <c r="AB115" s="978"/>
      <c r="AC115" s="978"/>
      <c r="AD115" s="978"/>
      <c r="AE115" s="979"/>
      <c r="AF115" s="980">
        <v>447375</v>
      </c>
      <c r="AG115" s="978"/>
      <c r="AH115" s="978"/>
      <c r="AI115" s="978"/>
      <c r="AJ115" s="979"/>
      <c r="AK115" s="980">
        <v>447501</v>
      </c>
      <c r="AL115" s="978"/>
      <c r="AM115" s="978"/>
      <c r="AN115" s="978"/>
      <c r="AO115" s="979"/>
      <c r="AP115" s="981">
        <v>0.2</v>
      </c>
      <c r="AQ115" s="982"/>
      <c r="AR115" s="982"/>
      <c r="AS115" s="982"/>
      <c r="AT115" s="983"/>
      <c r="AU115" s="943"/>
      <c r="AV115" s="944"/>
      <c r="AW115" s="944"/>
      <c r="AX115" s="944"/>
      <c r="AY115" s="945"/>
      <c r="AZ115" s="993" t="s">
        <v>439</v>
      </c>
      <c r="BA115" s="994"/>
      <c r="BB115" s="994"/>
      <c r="BC115" s="994"/>
      <c r="BD115" s="994"/>
      <c r="BE115" s="994"/>
      <c r="BF115" s="994"/>
      <c r="BG115" s="994"/>
      <c r="BH115" s="994"/>
      <c r="BI115" s="994"/>
      <c r="BJ115" s="994"/>
      <c r="BK115" s="994"/>
      <c r="BL115" s="994"/>
      <c r="BM115" s="994"/>
      <c r="BN115" s="994"/>
      <c r="BO115" s="994"/>
      <c r="BP115" s="995"/>
      <c r="BQ115" s="963">
        <v>1953555</v>
      </c>
      <c r="BR115" s="964"/>
      <c r="BS115" s="964"/>
      <c r="BT115" s="964"/>
      <c r="BU115" s="964"/>
      <c r="BV115" s="964">
        <v>1898925</v>
      </c>
      <c r="BW115" s="964"/>
      <c r="BX115" s="964"/>
      <c r="BY115" s="964"/>
      <c r="BZ115" s="964"/>
      <c r="CA115" s="964">
        <v>2409614</v>
      </c>
      <c r="CB115" s="964"/>
      <c r="CC115" s="964"/>
      <c r="CD115" s="964"/>
      <c r="CE115" s="964"/>
      <c r="CF115" s="958">
        <v>1.2</v>
      </c>
      <c r="CG115" s="959"/>
      <c r="CH115" s="959"/>
      <c r="CI115" s="959"/>
      <c r="CJ115" s="959"/>
      <c r="CK115" s="989"/>
      <c r="CL115" s="990"/>
      <c r="CM115" s="993" t="s">
        <v>440</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5"/>
      <c r="DG115" s="1002" t="s">
        <v>107</v>
      </c>
      <c r="DH115" s="1003"/>
      <c r="DI115" s="1003"/>
      <c r="DJ115" s="1003"/>
      <c r="DK115" s="1004"/>
      <c r="DL115" s="1005" t="s">
        <v>107</v>
      </c>
      <c r="DM115" s="1003"/>
      <c r="DN115" s="1003"/>
      <c r="DO115" s="1003"/>
      <c r="DP115" s="1004"/>
      <c r="DQ115" s="1005" t="s">
        <v>107</v>
      </c>
      <c r="DR115" s="1003"/>
      <c r="DS115" s="1003"/>
      <c r="DT115" s="1003"/>
      <c r="DU115" s="1004"/>
      <c r="DV115" s="1006" t="s">
        <v>107</v>
      </c>
      <c r="DW115" s="1007"/>
      <c r="DX115" s="1007"/>
      <c r="DY115" s="1007"/>
      <c r="DZ115" s="1008"/>
    </row>
    <row r="116" spans="1:130" s="197" customFormat="1" ht="26.25" customHeight="1">
      <c r="A116" s="1000"/>
      <c r="B116" s="1001"/>
      <c r="C116" s="1015" t="s">
        <v>441</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2">
        <v>47628</v>
      </c>
      <c r="AB116" s="1003"/>
      <c r="AC116" s="1003"/>
      <c r="AD116" s="1003"/>
      <c r="AE116" s="1004"/>
      <c r="AF116" s="1005">
        <v>47466</v>
      </c>
      <c r="AG116" s="1003"/>
      <c r="AH116" s="1003"/>
      <c r="AI116" s="1003"/>
      <c r="AJ116" s="1004"/>
      <c r="AK116" s="1005">
        <v>4856</v>
      </c>
      <c r="AL116" s="1003"/>
      <c r="AM116" s="1003"/>
      <c r="AN116" s="1003"/>
      <c r="AO116" s="1004"/>
      <c r="AP116" s="1006">
        <v>0</v>
      </c>
      <c r="AQ116" s="1007"/>
      <c r="AR116" s="1007"/>
      <c r="AS116" s="1007"/>
      <c r="AT116" s="1008"/>
      <c r="AU116" s="943"/>
      <c r="AV116" s="944"/>
      <c r="AW116" s="944"/>
      <c r="AX116" s="944"/>
      <c r="AY116" s="945"/>
      <c r="AZ116" s="993" t="s">
        <v>442</v>
      </c>
      <c r="BA116" s="994"/>
      <c r="BB116" s="994"/>
      <c r="BC116" s="994"/>
      <c r="BD116" s="994"/>
      <c r="BE116" s="994"/>
      <c r="BF116" s="994"/>
      <c r="BG116" s="994"/>
      <c r="BH116" s="994"/>
      <c r="BI116" s="994"/>
      <c r="BJ116" s="994"/>
      <c r="BK116" s="994"/>
      <c r="BL116" s="994"/>
      <c r="BM116" s="994"/>
      <c r="BN116" s="994"/>
      <c r="BO116" s="994"/>
      <c r="BP116" s="995"/>
      <c r="BQ116" s="963" t="s">
        <v>107</v>
      </c>
      <c r="BR116" s="964"/>
      <c r="BS116" s="964"/>
      <c r="BT116" s="964"/>
      <c r="BU116" s="964"/>
      <c r="BV116" s="964" t="s">
        <v>107</v>
      </c>
      <c r="BW116" s="964"/>
      <c r="BX116" s="964"/>
      <c r="BY116" s="964"/>
      <c r="BZ116" s="964"/>
      <c r="CA116" s="964" t="s">
        <v>107</v>
      </c>
      <c r="CB116" s="964"/>
      <c r="CC116" s="964"/>
      <c r="CD116" s="964"/>
      <c r="CE116" s="964"/>
      <c r="CF116" s="958" t="s">
        <v>107</v>
      </c>
      <c r="CG116" s="959"/>
      <c r="CH116" s="959"/>
      <c r="CI116" s="959"/>
      <c r="CJ116" s="959"/>
      <c r="CK116" s="989"/>
      <c r="CL116" s="990"/>
      <c r="CM116" s="960" t="s">
        <v>443</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107</v>
      </c>
      <c r="DH116" s="1003"/>
      <c r="DI116" s="1003"/>
      <c r="DJ116" s="1003"/>
      <c r="DK116" s="1004"/>
      <c r="DL116" s="1005" t="s">
        <v>107</v>
      </c>
      <c r="DM116" s="1003"/>
      <c r="DN116" s="1003"/>
      <c r="DO116" s="1003"/>
      <c r="DP116" s="1004"/>
      <c r="DQ116" s="1005" t="s">
        <v>107</v>
      </c>
      <c r="DR116" s="1003"/>
      <c r="DS116" s="1003"/>
      <c r="DT116" s="1003"/>
      <c r="DU116" s="1004"/>
      <c r="DV116" s="1006" t="s">
        <v>107</v>
      </c>
      <c r="DW116" s="1007"/>
      <c r="DX116" s="1007"/>
      <c r="DY116" s="1007"/>
      <c r="DZ116" s="1008"/>
    </row>
    <row r="117" spans="1:130" s="197" customFormat="1" ht="26.25" customHeight="1">
      <c r="A117" s="948" t="s">
        <v>166</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37" t="s">
        <v>444</v>
      </c>
      <c r="Z117" s="928"/>
      <c r="AA117" s="1040">
        <v>84740791</v>
      </c>
      <c r="AB117" s="1010"/>
      <c r="AC117" s="1010"/>
      <c r="AD117" s="1010"/>
      <c r="AE117" s="1011"/>
      <c r="AF117" s="1009">
        <v>89186872</v>
      </c>
      <c r="AG117" s="1010"/>
      <c r="AH117" s="1010"/>
      <c r="AI117" s="1010"/>
      <c r="AJ117" s="1011"/>
      <c r="AK117" s="1009">
        <v>87167239</v>
      </c>
      <c r="AL117" s="1010"/>
      <c r="AM117" s="1010"/>
      <c r="AN117" s="1010"/>
      <c r="AO117" s="1011"/>
      <c r="AP117" s="1012"/>
      <c r="AQ117" s="1013"/>
      <c r="AR117" s="1013"/>
      <c r="AS117" s="1013"/>
      <c r="AT117" s="1014"/>
      <c r="AU117" s="943"/>
      <c r="AV117" s="944"/>
      <c r="AW117" s="944"/>
      <c r="AX117" s="944"/>
      <c r="AY117" s="945"/>
      <c r="AZ117" s="1039" t="s">
        <v>445</v>
      </c>
      <c r="BA117" s="1015"/>
      <c r="BB117" s="1015"/>
      <c r="BC117" s="1015"/>
      <c r="BD117" s="1015"/>
      <c r="BE117" s="1015"/>
      <c r="BF117" s="1015"/>
      <c r="BG117" s="1015"/>
      <c r="BH117" s="1015"/>
      <c r="BI117" s="1015"/>
      <c r="BJ117" s="1015"/>
      <c r="BK117" s="1015"/>
      <c r="BL117" s="1015"/>
      <c r="BM117" s="1015"/>
      <c r="BN117" s="1015"/>
      <c r="BO117" s="1015"/>
      <c r="BP117" s="1016"/>
      <c r="BQ117" s="1029" t="s">
        <v>107</v>
      </c>
      <c r="BR117" s="1030"/>
      <c r="BS117" s="1030"/>
      <c r="BT117" s="1030"/>
      <c r="BU117" s="1030"/>
      <c r="BV117" s="1030" t="s">
        <v>107</v>
      </c>
      <c r="BW117" s="1030"/>
      <c r="BX117" s="1030"/>
      <c r="BY117" s="1030"/>
      <c r="BZ117" s="1030"/>
      <c r="CA117" s="1030" t="s">
        <v>107</v>
      </c>
      <c r="CB117" s="1030"/>
      <c r="CC117" s="1030"/>
      <c r="CD117" s="1030"/>
      <c r="CE117" s="1030"/>
      <c r="CF117" s="958" t="s">
        <v>107</v>
      </c>
      <c r="CG117" s="959"/>
      <c r="CH117" s="959"/>
      <c r="CI117" s="959"/>
      <c r="CJ117" s="959"/>
      <c r="CK117" s="989"/>
      <c r="CL117" s="990"/>
      <c r="CM117" s="960" t="s">
        <v>446</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107</v>
      </c>
      <c r="DH117" s="1003"/>
      <c r="DI117" s="1003"/>
      <c r="DJ117" s="1003"/>
      <c r="DK117" s="1004"/>
      <c r="DL117" s="1005" t="s">
        <v>107</v>
      </c>
      <c r="DM117" s="1003"/>
      <c r="DN117" s="1003"/>
      <c r="DO117" s="1003"/>
      <c r="DP117" s="1004"/>
      <c r="DQ117" s="1005" t="s">
        <v>107</v>
      </c>
      <c r="DR117" s="1003"/>
      <c r="DS117" s="1003"/>
      <c r="DT117" s="1003"/>
      <c r="DU117" s="1004"/>
      <c r="DV117" s="1006" t="s">
        <v>107</v>
      </c>
      <c r="DW117" s="1007"/>
      <c r="DX117" s="1007"/>
      <c r="DY117" s="1007"/>
      <c r="DZ117" s="1008"/>
    </row>
    <row r="118" spans="1:130" s="197" customFormat="1" ht="26.25" customHeight="1">
      <c r="A118" s="948" t="s">
        <v>420</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418</v>
      </c>
      <c r="AB118" s="927"/>
      <c r="AC118" s="927"/>
      <c r="AD118" s="927"/>
      <c r="AE118" s="928"/>
      <c r="AF118" s="926" t="s">
        <v>283</v>
      </c>
      <c r="AG118" s="927"/>
      <c r="AH118" s="927"/>
      <c r="AI118" s="927"/>
      <c r="AJ118" s="928"/>
      <c r="AK118" s="926" t="s">
        <v>282</v>
      </c>
      <c r="AL118" s="927"/>
      <c r="AM118" s="927"/>
      <c r="AN118" s="927"/>
      <c r="AO118" s="928"/>
      <c r="AP118" s="1034" t="s">
        <v>419</v>
      </c>
      <c r="AQ118" s="1035"/>
      <c r="AR118" s="1035"/>
      <c r="AS118" s="1035"/>
      <c r="AT118" s="1036"/>
      <c r="AU118" s="946"/>
      <c r="AV118" s="947"/>
      <c r="AW118" s="947"/>
      <c r="AX118" s="947"/>
      <c r="AY118" s="947"/>
      <c r="AZ118" s="228" t="s">
        <v>166</v>
      </c>
      <c r="BA118" s="228"/>
      <c r="BB118" s="228"/>
      <c r="BC118" s="228"/>
      <c r="BD118" s="228"/>
      <c r="BE118" s="228"/>
      <c r="BF118" s="228"/>
      <c r="BG118" s="228"/>
      <c r="BH118" s="228"/>
      <c r="BI118" s="228"/>
      <c r="BJ118" s="228"/>
      <c r="BK118" s="228"/>
      <c r="BL118" s="228"/>
      <c r="BM118" s="228"/>
      <c r="BN118" s="228"/>
      <c r="BO118" s="1037" t="s">
        <v>447</v>
      </c>
      <c r="BP118" s="1038"/>
      <c r="BQ118" s="1029">
        <v>1170581909</v>
      </c>
      <c r="BR118" s="1030"/>
      <c r="BS118" s="1030"/>
      <c r="BT118" s="1030"/>
      <c r="BU118" s="1030"/>
      <c r="BV118" s="1030">
        <v>1184509987</v>
      </c>
      <c r="BW118" s="1030"/>
      <c r="BX118" s="1030"/>
      <c r="BY118" s="1030"/>
      <c r="BZ118" s="1030"/>
      <c r="CA118" s="1030">
        <v>1208067399</v>
      </c>
      <c r="CB118" s="1030"/>
      <c r="CC118" s="1030"/>
      <c r="CD118" s="1030"/>
      <c r="CE118" s="1030"/>
      <c r="CF118" s="1031"/>
      <c r="CG118" s="1032"/>
      <c r="CH118" s="1032"/>
      <c r="CI118" s="1032"/>
      <c r="CJ118" s="1033"/>
      <c r="CK118" s="989"/>
      <c r="CL118" s="990"/>
      <c r="CM118" s="960" t="s">
        <v>448</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107</v>
      </c>
      <c r="DH118" s="1003"/>
      <c r="DI118" s="1003"/>
      <c r="DJ118" s="1003"/>
      <c r="DK118" s="1004"/>
      <c r="DL118" s="1005" t="s">
        <v>107</v>
      </c>
      <c r="DM118" s="1003"/>
      <c r="DN118" s="1003"/>
      <c r="DO118" s="1003"/>
      <c r="DP118" s="1004"/>
      <c r="DQ118" s="1005" t="s">
        <v>107</v>
      </c>
      <c r="DR118" s="1003"/>
      <c r="DS118" s="1003"/>
      <c r="DT118" s="1003"/>
      <c r="DU118" s="1004"/>
      <c r="DV118" s="1006" t="s">
        <v>107</v>
      </c>
      <c r="DW118" s="1007"/>
      <c r="DX118" s="1007"/>
      <c r="DY118" s="1007"/>
      <c r="DZ118" s="1008"/>
    </row>
    <row r="119" spans="1:130" s="197" customFormat="1" ht="26.25" customHeight="1">
      <c r="A119" s="1018" t="s">
        <v>423</v>
      </c>
      <c r="B119" s="988"/>
      <c r="C119" s="967" t="s">
        <v>424</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3">
        <v>210367</v>
      </c>
      <c r="AB119" s="934"/>
      <c r="AC119" s="934"/>
      <c r="AD119" s="934"/>
      <c r="AE119" s="935"/>
      <c r="AF119" s="936">
        <v>210492</v>
      </c>
      <c r="AG119" s="934"/>
      <c r="AH119" s="934"/>
      <c r="AI119" s="934"/>
      <c r="AJ119" s="935"/>
      <c r="AK119" s="936">
        <v>210618</v>
      </c>
      <c r="AL119" s="934"/>
      <c r="AM119" s="934"/>
      <c r="AN119" s="934"/>
      <c r="AO119" s="935"/>
      <c r="AP119" s="937">
        <v>0.1</v>
      </c>
      <c r="AQ119" s="938"/>
      <c r="AR119" s="938"/>
      <c r="AS119" s="938"/>
      <c r="AT119" s="939"/>
      <c r="AU119" s="1021" t="s">
        <v>449</v>
      </c>
      <c r="AV119" s="1022"/>
      <c r="AW119" s="1022"/>
      <c r="AX119" s="1022"/>
      <c r="AY119" s="1023"/>
      <c r="AZ119" s="984" t="s">
        <v>450</v>
      </c>
      <c r="BA119" s="931"/>
      <c r="BB119" s="931"/>
      <c r="BC119" s="931"/>
      <c r="BD119" s="931"/>
      <c r="BE119" s="931"/>
      <c r="BF119" s="931"/>
      <c r="BG119" s="931"/>
      <c r="BH119" s="931"/>
      <c r="BI119" s="931"/>
      <c r="BJ119" s="931"/>
      <c r="BK119" s="931"/>
      <c r="BL119" s="931"/>
      <c r="BM119" s="931"/>
      <c r="BN119" s="931"/>
      <c r="BO119" s="931"/>
      <c r="BP119" s="932"/>
      <c r="BQ119" s="970">
        <v>130510511</v>
      </c>
      <c r="BR119" s="971"/>
      <c r="BS119" s="971"/>
      <c r="BT119" s="971"/>
      <c r="BU119" s="971"/>
      <c r="BV119" s="971">
        <v>130416568</v>
      </c>
      <c r="BW119" s="971"/>
      <c r="BX119" s="971"/>
      <c r="BY119" s="971"/>
      <c r="BZ119" s="971"/>
      <c r="CA119" s="971">
        <v>132631694</v>
      </c>
      <c r="CB119" s="971"/>
      <c r="CC119" s="971"/>
      <c r="CD119" s="971"/>
      <c r="CE119" s="971"/>
      <c r="CF119" s="985">
        <v>64.8</v>
      </c>
      <c r="CG119" s="986"/>
      <c r="CH119" s="986"/>
      <c r="CI119" s="986"/>
      <c r="CJ119" s="986"/>
      <c r="CK119" s="991"/>
      <c r="CL119" s="992"/>
      <c r="CM119" s="1048" t="s">
        <v>451</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41">
        <v>483899</v>
      </c>
      <c r="DH119" s="1042"/>
      <c r="DI119" s="1042"/>
      <c r="DJ119" s="1042"/>
      <c r="DK119" s="1043"/>
      <c r="DL119" s="1044">
        <v>241950</v>
      </c>
      <c r="DM119" s="1042"/>
      <c r="DN119" s="1042"/>
      <c r="DO119" s="1042"/>
      <c r="DP119" s="1043"/>
      <c r="DQ119" s="1044" t="s">
        <v>107</v>
      </c>
      <c r="DR119" s="1042"/>
      <c r="DS119" s="1042"/>
      <c r="DT119" s="1042"/>
      <c r="DU119" s="1043"/>
      <c r="DV119" s="1045" t="s">
        <v>107</v>
      </c>
      <c r="DW119" s="1046"/>
      <c r="DX119" s="1046"/>
      <c r="DY119" s="1046"/>
      <c r="DZ119" s="1047"/>
    </row>
    <row r="120" spans="1:130" s="197" customFormat="1" ht="26.25" customHeight="1">
      <c r="A120" s="1019"/>
      <c r="B120" s="990"/>
      <c r="C120" s="960" t="s">
        <v>427</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t="s">
        <v>107</v>
      </c>
      <c r="AB120" s="1003"/>
      <c r="AC120" s="1003"/>
      <c r="AD120" s="1003"/>
      <c r="AE120" s="1004"/>
      <c r="AF120" s="1005" t="s">
        <v>107</v>
      </c>
      <c r="AG120" s="1003"/>
      <c r="AH120" s="1003"/>
      <c r="AI120" s="1003"/>
      <c r="AJ120" s="1004"/>
      <c r="AK120" s="1005" t="s">
        <v>107</v>
      </c>
      <c r="AL120" s="1003"/>
      <c r="AM120" s="1003"/>
      <c r="AN120" s="1003"/>
      <c r="AO120" s="1004"/>
      <c r="AP120" s="1006" t="s">
        <v>107</v>
      </c>
      <c r="AQ120" s="1007"/>
      <c r="AR120" s="1007"/>
      <c r="AS120" s="1007"/>
      <c r="AT120" s="1008"/>
      <c r="AU120" s="1024"/>
      <c r="AV120" s="1025"/>
      <c r="AW120" s="1025"/>
      <c r="AX120" s="1025"/>
      <c r="AY120" s="1026"/>
      <c r="AZ120" s="993" t="s">
        <v>452</v>
      </c>
      <c r="BA120" s="994"/>
      <c r="BB120" s="994"/>
      <c r="BC120" s="994"/>
      <c r="BD120" s="994"/>
      <c r="BE120" s="994"/>
      <c r="BF120" s="994"/>
      <c r="BG120" s="994"/>
      <c r="BH120" s="994"/>
      <c r="BI120" s="994"/>
      <c r="BJ120" s="994"/>
      <c r="BK120" s="994"/>
      <c r="BL120" s="994"/>
      <c r="BM120" s="994"/>
      <c r="BN120" s="994"/>
      <c r="BO120" s="994"/>
      <c r="BP120" s="995"/>
      <c r="BQ120" s="963">
        <v>189887955</v>
      </c>
      <c r="BR120" s="964"/>
      <c r="BS120" s="964"/>
      <c r="BT120" s="964"/>
      <c r="BU120" s="964"/>
      <c r="BV120" s="964">
        <v>190580487</v>
      </c>
      <c r="BW120" s="964"/>
      <c r="BX120" s="964"/>
      <c r="BY120" s="964"/>
      <c r="BZ120" s="964"/>
      <c r="CA120" s="964">
        <v>180865564</v>
      </c>
      <c r="CB120" s="964"/>
      <c r="CC120" s="964"/>
      <c r="CD120" s="964"/>
      <c r="CE120" s="964"/>
      <c r="CF120" s="958">
        <v>88.3</v>
      </c>
      <c r="CG120" s="959"/>
      <c r="CH120" s="959"/>
      <c r="CI120" s="959"/>
      <c r="CJ120" s="959"/>
      <c r="CK120" s="1057" t="s">
        <v>453</v>
      </c>
      <c r="CL120" s="1058"/>
      <c r="CM120" s="1058"/>
      <c r="CN120" s="1058"/>
      <c r="CO120" s="1059"/>
      <c r="CP120" s="1065" t="s">
        <v>391</v>
      </c>
      <c r="CQ120" s="1066"/>
      <c r="CR120" s="1066"/>
      <c r="CS120" s="1066"/>
      <c r="CT120" s="1066"/>
      <c r="CU120" s="1066"/>
      <c r="CV120" s="1066"/>
      <c r="CW120" s="1066"/>
      <c r="CX120" s="1066"/>
      <c r="CY120" s="1066"/>
      <c r="CZ120" s="1066"/>
      <c r="DA120" s="1066"/>
      <c r="DB120" s="1066"/>
      <c r="DC120" s="1066"/>
      <c r="DD120" s="1066"/>
      <c r="DE120" s="1066"/>
      <c r="DF120" s="1067"/>
      <c r="DG120" s="970">
        <v>68195327</v>
      </c>
      <c r="DH120" s="971"/>
      <c r="DI120" s="971"/>
      <c r="DJ120" s="971"/>
      <c r="DK120" s="971"/>
      <c r="DL120" s="971">
        <v>64462878</v>
      </c>
      <c r="DM120" s="971"/>
      <c r="DN120" s="971"/>
      <c r="DO120" s="971"/>
      <c r="DP120" s="971"/>
      <c r="DQ120" s="971">
        <v>63373438</v>
      </c>
      <c r="DR120" s="971"/>
      <c r="DS120" s="971"/>
      <c r="DT120" s="971"/>
      <c r="DU120" s="971"/>
      <c r="DV120" s="972">
        <v>30.9</v>
      </c>
      <c r="DW120" s="972"/>
      <c r="DX120" s="972"/>
      <c r="DY120" s="972"/>
      <c r="DZ120" s="973"/>
    </row>
    <row r="121" spans="1:130" s="197" customFormat="1" ht="26.25" customHeight="1">
      <c r="A121" s="1019"/>
      <c r="B121" s="990"/>
      <c r="C121" s="1054" t="s">
        <v>454</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02" t="s">
        <v>107</v>
      </c>
      <c r="AB121" s="1003"/>
      <c r="AC121" s="1003"/>
      <c r="AD121" s="1003"/>
      <c r="AE121" s="1004"/>
      <c r="AF121" s="1005" t="s">
        <v>107</v>
      </c>
      <c r="AG121" s="1003"/>
      <c r="AH121" s="1003"/>
      <c r="AI121" s="1003"/>
      <c r="AJ121" s="1004"/>
      <c r="AK121" s="1005" t="s">
        <v>107</v>
      </c>
      <c r="AL121" s="1003"/>
      <c r="AM121" s="1003"/>
      <c r="AN121" s="1003"/>
      <c r="AO121" s="1004"/>
      <c r="AP121" s="1006" t="s">
        <v>107</v>
      </c>
      <c r="AQ121" s="1007"/>
      <c r="AR121" s="1007"/>
      <c r="AS121" s="1007"/>
      <c r="AT121" s="1008"/>
      <c r="AU121" s="1024"/>
      <c r="AV121" s="1025"/>
      <c r="AW121" s="1025"/>
      <c r="AX121" s="1025"/>
      <c r="AY121" s="1026"/>
      <c r="AZ121" s="1039" t="s">
        <v>455</v>
      </c>
      <c r="BA121" s="1015"/>
      <c r="BB121" s="1015"/>
      <c r="BC121" s="1015"/>
      <c r="BD121" s="1015"/>
      <c r="BE121" s="1015"/>
      <c r="BF121" s="1015"/>
      <c r="BG121" s="1015"/>
      <c r="BH121" s="1015"/>
      <c r="BI121" s="1015"/>
      <c r="BJ121" s="1015"/>
      <c r="BK121" s="1015"/>
      <c r="BL121" s="1015"/>
      <c r="BM121" s="1015"/>
      <c r="BN121" s="1015"/>
      <c r="BO121" s="1015"/>
      <c r="BP121" s="1016"/>
      <c r="BQ121" s="1029">
        <v>503306933</v>
      </c>
      <c r="BR121" s="1030"/>
      <c r="BS121" s="1030"/>
      <c r="BT121" s="1030"/>
      <c r="BU121" s="1030"/>
      <c r="BV121" s="1030">
        <v>507846574</v>
      </c>
      <c r="BW121" s="1030"/>
      <c r="BX121" s="1030"/>
      <c r="BY121" s="1030"/>
      <c r="BZ121" s="1030"/>
      <c r="CA121" s="1030">
        <v>508757176</v>
      </c>
      <c r="CB121" s="1030"/>
      <c r="CC121" s="1030"/>
      <c r="CD121" s="1030"/>
      <c r="CE121" s="1030"/>
      <c r="CF121" s="1068">
        <v>248.4</v>
      </c>
      <c r="CG121" s="1069"/>
      <c r="CH121" s="1069"/>
      <c r="CI121" s="1069"/>
      <c r="CJ121" s="1069"/>
      <c r="CK121" s="1060"/>
      <c r="CL121" s="1061"/>
      <c r="CM121" s="1061"/>
      <c r="CN121" s="1061"/>
      <c r="CO121" s="1062"/>
      <c r="CP121" s="1051" t="s">
        <v>390</v>
      </c>
      <c r="CQ121" s="1052"/>
      <c r="CR121" s="1052"/>
      <c r="CS121" s="1052"/>
      <c r="CT121" s="1052"/>
      <c r="CU121" s="1052"/>
      <c r="CV121" s="1052"/>
      <c r="CW121" s="1052"/>
      <c r="CX121" s="1052"/>
      <c r="CY121" s="1052"/>
      <c r="CZ121" s="1052"/>
      <c r="DA121" s="1052"/>
      <c r="DB121" s="1052"/>
      <c r="DC121" s="1052"/>
      <c r="DD121" s="1052"/>
      <c r="DE121" s="1052"/>
      <c r="DF121" s="1053"/>
      <c r="DG121" s="963">
        <v>9982696</v>
      </c>
      <c r="DH121" s="964"/>
      <c r="DI121" s="964"/>
      <c r="DJ121" s="964"/>
      <c r="DK121" s="964"/>
      <c r="DL121" s="964">
        <v>10202758</v>
      </c>
      <c r="DM121" s="964"/>
      <c r="DN121" s="964"/>
      <c r="DO121" s="964"/>
      <c r="DP121" s="964"/>
      <c r="DQ121" s="964">
        <v>9715141</v>
      </c>
      <c r="DR121" s="964"/>
      <c r="DS121" s="964"/>
      <c r="DT121" s="964"/>
      <c r="DU121" s="964"/>
      <c r="DV121" s="965">
        <v>4.7</v>
      </c>
      <c r="DW121" s="965"/>
      <c r="DX121" s="965"/>
      <c r="DY121" s="965"/>
      <c r="DZ121" s="966"/>
    </row>
    <row r="122" spans="1:130" s="197" customFormat="1" ht="26.25" customHeight="1">
      <c r="A122" s="1019"/>
      <c r="B122" s="990"/>
      <c r="C122" s="960" t="s">
        <v>437</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107</v>
      </c>
      <c r="AB122" s="1003"/>
      <c r="AC122" s="1003"/>
      <c r="AD122" s="1003"/>
      <c r="AE122" s="1004"/>
      <c r="AF122" s="1005" t="s">
        <v>107</v>
      </c>
      <c r="AG122" s="1003"/>
      <c r="AH122" s="1003"/>
      <c r="AI122" s="1003"/>
      <c r="AJ122" s="1004"/>
      <c r="AK122" s="1005" t="s">
        <v>107</v>
      </c>
      <c r="AL122" s="1003"/>
      <c r="AM122" s="1003"/>
      <c r="AN122" s="1003"/>
      <c r="AO122" s="1004"/>
      <c r="AP122" s="1006" t="s">
        <v>107</v>
      </c>
      <c r="AQ122" s="1007"/>
      <c r="AR122" s="1007"/>
      <c r="AS122" s="1007"/>
      <c r="AT122" s="1008"/>
      <c r="AU122" s="1027"/>
      <c r="AV122" s="1028"/>
      <c r="AW122" s="1028"/>
      <c r="AX122" s="1028"/>
      <c r="AY122" s="1028"/>
      <c r="AZ122" s="228" t="s">
        <v>166</v>
      </c>
      <c r="BA122" s="228"/>
      <c r="BB122" s="228"/>
      <c r="BC122" s="228"/>
      <c r="BD122" s="228"/>
      <c r="BE122" s="228"/>
      <c r="BF122" s="228"/>
      <c r="BG122" s="228"/>
      <c r="BH122" s="228"/>
      <c r="BI122" s="228"/>
      <c r="BJ122" s="228"/>
      <c r="BK122" s="228"/>
      <c r="BL122" s="228"/>
      <c r="BM122" s="228"/>
      <c r="BN122" s="228"/>
      <c r="BO122" s="1037" t="s">
        <v>456</v>
      </c>
      <c r="BP122" s="1038"/>
      <c r="BQ122" s="1078">
        <v>823705399</v>
      </c>
      <c r="BR122" s="1079"/>
      <c r="BS122" s="1079"/>
      <c r="BT122" s="1079"/>
      <c r="BU122" s="1079"/>
      <c r="BV122" s="1079">
        <v>828843629</v>
      </c>
      <c r="BW122" s="1079"/>
      <c r="BX122" s="1079"/>
      <c r="BY122" s="1079"/>
      <c r="BZ122" s="1079"/>
      <c r="CA122" s="1079">
        <v>822254434</v>
      </c>
      <c r="CB122" s="1079"/>
      <c r="CC122" s="1079"/>
      <c r="CD122" s="1079"/>
      <c r="CE122" s="1079"/>
      <c r="CF122" s="1031"/>
      <c r="CG122" s="1032"/>
      <c r="CH122" s="1032"/>
      <c r="CI122" s="1032"/>
      <c r="CJ122" s="1033"/>
      <c r="CK122" s="1060"/>
      <c r="CL122" s="1061"/>
      <c r="CM122" s="1061"/>
      <c r="CN122" s="1061"/>
      <c r="CO122" s="1062"/>
      <c r="CP122" s="1051" t="s">
        <v>402</v>
      </c>
      <c r="CQ122" s="1052"/>
      <c r="CR122" s="1052"/>
      <c r="CS122" s="1052"/>
      <c r="CT122" s="1052"/>
      <c r="CU122" s="1052"/>
      <c r="CV122" s="1052"/>
      <c r="CW122" s="1052"/>
      <c r="CX122" s="1052"/>
      <c r="CY122" s="1052"/>
      <c r="CZ122" s="1052"/>
      <c r="DA122" s="1052"/>
      <c r="DB122" s="1052"/>
      <c r="DC122" s="1052"/>
      <c r="DD122" s="1052"/>
      <c r="DE122" s="1052"/>
      <c r="DF122" s="1053"/>
      <c r="DG122" s="963">
        <v>5766330</v>
      </c>
      <c r="DH122" s="964"/>
      <c r="DI122" s="964"/>
      <c r="DJ122" s="964"/>
      <c r="DK122" s="964"/>
      <c r="DL122" s="964">
        <v>5935244</v>
      </c>
      <c r="DM122" s="964"/>
      <c r="DN122" s="964"/>
      <c r="DO122" s="964"/>
      <c r="DP122" s="964"/>
      <c r="DQ122" s="964">
        <v>6349447</v>
      </c>
      <c r="DR122" s="964"/>
      <c r="DS122" s="964"/>
      <c r="DT122" s="964"/>
      <c r="DU122" s="964"/>
      <c r="DV122" s="965">
        <v>3.1</v>
      </c>
      <c r="DW122" s="965"/>
      <c r="DX122" s="965"/>
      <c r="DY122" s="965"/>
      <c r="DZ122" s="966"/>
    </row>
    <row r="123" spans="1:130" s="197" customFormat="1" ht="26.25" customHeight="1" thickBot="1">
      <c r="A123" s="1019"/>
      <c r="B123" s="990"/>
      <c r="C123" s="960" t="s">
        <v>443</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107</v>
      </c>
      <c r="AB123" s="1003"/>
      <c r="AC123" s="1003"/>
      <c r="AD123" s="1003"/>
      <c r="AE123" s="1004"/>
      <c r="AF123" s="1005" t="s">
        <v>107</v>
      </c>
      <c r="AG123" s="1003"/>
      <c r="AH123" s="1003"/>
      <c r="AI123" s="1003"/>
      <c r="AJ123" s="1004"/>
      <c r="AK123" s="1005" t="s">
        <v>107</v>
      </c>
      <c r="AL123" s="1003"/>
      <c r="AM123" s="1003"/>
      <c r="AN123" s="1003"/>
      <c r="AO123" s="1004"/>
      <c r="AP123" s="1006" t="s">
        <v>107</v>
      </c>
      <c r="AQ123" s="1007"/>
      <c r="AR123" s="1007"/>
      <c r="AS123" s="1007"/>
      <c r="AT123" s="1008"/>
      <c r="AU123" s="1075" t="s">
        <v>457</v>
      </c>
      <c r="AV123" s="1076"/>
      <c r="AW123" s="1076"/>
      <c r="AX123" s="1076"/>
      <c r="AY123" s="1076"/>
      <c r="AZ123" s="1076"/>
      <c r="BA123" s="1076"/>
      <c r="BB123" s="1076"/>
      <c r="BC123" s="1076"/>
      <c r="BD123" s="1076"/>
      <c r="BE123" s="1076"/>
      <c r="BF123" s="1076"/>
      <c r="BG123" s="1076"/>
      <c r="BH123" s="1076"/>
      <c r="BI123" s="1076"/>
      <c r="BJ123" s="1076"/>
      <c r="BK123" s="1076"/>
      <c r="BL123" s="1076"/>
      <c r="BM123" s="1076"/>
      <c r="BN123" s="1076"/>
      <c r="BO123" s="1076"/>
      <c r="BP123" s="1077"/>
      <c r="BQ123" s="1070">
        <v>169.3</v>
      </c>
      <c r="BR123" s="1071"/>
      <c r="BS123" s="1071"/>
      <c r="BT123" s="1071"/>
      <c r="BU123" s="1071"/>
      <c r="BV123" s="1071">
        <v>174.3</v>
      </c>
      <c r="BW123" s="1071"/>
      <c r="BX123" s="1071"/>
      <c r="BY123" s="1071"/>
      <c r="BZ123" s="1071"/>
      <c r="CA123" s="1071">
        <v>188.3</v>
      </c>
      <c r="CB123" s="1071"/>
      <c r="CC123" s="1071"/>
      <c r="CD123" s="1071"/>
      <c r="CE123" s="1071"/>
      <c r="CF123" s="1072"/>
      <c r="CG123" s="1073"/>
      <c r="CH123" s="1073"/>
      <c r="CI123" s="1073"/>
      <c r="CJ123" s="1074"/>
      <c r="CK123" s="1060"/>
      <c r="CL123" s="1061"/>
      <c r="CM123" s="1061"/>
      <c r="CN123" s="1061"/>
      <c r="CO123" s="1062"/>
      <c r="CP123" s="1051" t="s">
        <v>392</v>
      </c>
      <c r="CQ123" s="1052"/>
      <c r="CR123" s="1052"/>
      <c r="CS123" s="1052"/>
      <c r="CT123" s="1052"/>
      <c r="CU123" s="1052"/>
      <c r="CV123" s="1052"/>
      <c r="CW123" s="1052"/>
      <c r="CX123" s="1052"/>
      <c r="CY123" s="1052"/>
      <c r="CZ123" s="1052"/>
      <c r="DA123" s="1052"/>
      <c r="DB123" s="1052"/>
      <c r="DC123" s="1052"/>
      <c r="DD123" s="1052"/>
      <c r="DE123" s="1052"/>
      <c r="DF123" s="1053"/>
      <c r="DG123" s="1002">
        <v>388883</v>
      </c>
      <c r="DH123" s="1003"/>
      <c r="DI123" s="1003"/>
      <c r="DJ123" s="1003"/>
      <c r="DK123" s="1004"/>
      <c r="DL123" s="1005">
        <v>539164</v>
      </c>
      <c r="DM123" s="1003"/>
      <c r="DN123" s="1003"/>
      <c r="DO123" s="1003"/>
      <c r="DP123" s="1004"/>
      <c r="DQ123" s="1005">
        <v>631030</v>
      </c>
      <c r="DR123" s="1003"/>
      <c r="DS123" s="1003"/>
      <c r="DT123" s="1003"/>
      <c r="DU123" s="1004"/>
      <c r="DV123" s="1006">
        <v>0.3</v>
      </c>
      <c r="DW123" s="1007"/>
      <c r="DX123" s="1007"/>
      <c r="DY123" s="1007"/>
      <c r="DZ123" s="1008"/>
    </row>
    <row r="124" spans="1:130" s="197" customFormat="1" ht="26.25" customHeight="1">
      <c r="A124" s="1019"/>
      <c r="B124" s="990"/>
      <c r="C124" s="960" t="s">
        <v>446</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107</v>
      </c>
      <c r="AB124" s="1003"/>
      <c r="AC124" s="1003"/>
      <c r="AD124" s="1003"/>
      <c r="AE124" s="1004"/>
      <c r="AF124" s="1005" t="s">
        <v>107</v>
      </c>
      <c r="AG124" s="1003"/>
      <c r="AH124" s="1003"/>
      <c r="AI124" s="1003"/>
      <c r="AJ124" s="1004"/>
      <c r="AK124" s="1005" t="s">
        <v>107</v>
      </c>
      <c r="AL124" s="1003"/>
      <c r="AM124" s="1003"/>
      <c r="AN124" s="1003"/>
      <c r="AO124" s="1004"/>
      <c r="AP124" s="1006" t="s">
        <v>107</v>
      </c>
      <c r="AQ124" s="1007"/>
      <c r="AR124" s="1007"/>
      <c r="AS124" s="1007"/>
      <c r="AT124" s="100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63"/>
      <c r="CL124" s="1063"/>
      <c r="CM124" s="1063"/>
      <c r="CN124" s="1063"/>
      <c r="CO124" s="1064"/>
      <c r="CP124" s="1051" t="s">
        <v>458</v>
      </c>
      <c r="CQ124" s="1052"/>
      <c r="CR124" s="1052"/>
      <c r="CS124" s="1052"/>
      <c r="CT124" s="1052"/>
      <c r="CU124" s="1052"/>
      <c r="CV124" s="1052"/>
      <c r="CW124" s="1052"/>
      <c r="CX124" s="1052"/>
      <c r="CY124" s="1052"/>
      <c r="CZ124" s="1052"/>
      <c r="DA124" s="1052"/>
      <c r="DB124" s="1052"/>
      <c r="DC124" s="1052"/>
      <c r="DD124" s="1052"/>
      <c r="DE124" s="1052"/>
      <c r="DF124" s="1053"/>
      <c r="DG124" s="1041">
        <v>21607576</v>
      </c>
      <c r="DH124" s="1042"/>
      <c r="DI124" s="1042"/>
      <c r="DJ124" s="1042"/>
      <c r="DK124" s="1043"/>
      <c r="DL124" s="1044">
        <v>20797525</v>
      </c>
      <c r="DM124" s="1042"/>
      <c r="DN124" s="1042"/>
      <c r="DO124" s="1042"/>
      <c r="DP124" s="1043"/>
      <c r="DQ124" s="1044">
        <v>505091</v>
      </c>
      <c r="DR124" s="1042"/>
      <c r="DS124" s="1042"/>
      <c r="DT124" s="1042"/>
      <c r="DU124" s="1043"/>
      <c r="DV124" s="1045">
        <v>0.2</v>
      </c>
      <c r="DW124" s="1046"/>
      <c r="DX124" s="1046"/>
      <c r="DY124" s="1046"/>
      <c r="DZ124" s="1047"/>
    </row>
    <row r="125" spans="1:130" s="197" customFormat="1" ht="26.25" customHeight="1" thickBot="1">
      <c r="A125" s="1019"/>
      <c r="B125" s="990"/>
      <c r="C125" s="960" t="s">
        <v>448</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107</v>
      </c>
      <c r="AB125" s="1003"/>
      <c r="AC125" s="1003"/>
      <c r="AD125" s="1003"/>
      <c r="AE125" s="1004"/>
      <c r="AF125" s="1005" t="s">
        <v>107</v>
      </c>
      <c r="AG125" s="1003"/>
      <c r="AH125" s="1003"/>
      <c r="AI125" s="1003"/>
      <c r="AJ125" s="1004"/>
      <c r="AK125" s="1005" t="s">
        <v>107</v>
      </c>
      <c r="AL125" s="1003"/>
      <c r="AM125" s="1003"/>
      <c r="AN125" s="1003"/>
      <c r="AO125" s="1004"/>
      <c r="AP125" s="1006" t="s">
        <v>107</v>
      </c>
      <c r="AQ125" s="1007"/>
      <c r="AR125" s="1007"/>
      <c r="AS125" s="1007"/>
      <c r="AT125" s="100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8" t="s">
        <v>459</v>
      </c>
      <c r="CL125" s="1058"/>
      <c r="CM125" s="1058"/>
      <c r="CN125" s="1058"/>
      <c r="CO125" s="1059"/>
      <c r="CP125" s="984" t="s">
        <v>460</v>
      </c>
      <c r="CQ125" s="931"/>
      <c r="CR125" s="931"/>
      <c r="CS125" s="931"/>
      <c r="CT125" s="931"/>
      <c r="CU125" s="931"/>
      <c r="CV125" s="931"/>
      <c r="CW125" s="931"/>
      <c r="CX125" s="931"/>
      <c r="CY125" s="931"/>
      <c r="CZ125" s="931"/>
      <c r="DA125" s="931"/>
      <c r="DB125" s="931"/>
      <c r="DC125" s="931"/>
      <c r="DD125" s="931"/>
      <c r="DE125" s="931"/>
      <c r="DF125" s="932"/>
      <c r="DG125" s="970" t="s">
        <v>107</v>
      </c>
      <c r="DH125" s="971"/>
      <c r="DI125" s="971"/>
      <c r="DJ125" s="971"/>
      <c r="DK125" s="971"/>
      <c r="DL125" s="971">
        <v>191053</v>
      </c>
      <c r="DM125" s="971"/>
      <c r="DN125" s="971"/>
      <c r="DO125" s="971"/>
      <c r="DP125" s="971"/>
      <c r="DQ125" s="971">
        <v>830307</v>
      </c>
      <c r="DR125" s="971"/>
      <c r="DS125" s="971"/>
      <c r="DT125" s="971"/>
      <c r="DU125" s="971"/>
      <c r="DV125" s="972">
        <v>0.4</v>
      </c>
      <c r="DW125" s="972"/>
      <c r="DX125" s="972"/>
      <c r="DY125" s="972"/>
      <c r="DZ125" s="973"/>
    </row>
    <row r="126" spans="1:130" s="197" customFormat="1" ht="26.25" customHeight="1">
      <c r="A126" s="1019"/>
      <c r="B126" s="990"/>
      <c r="C126" s="960" t="s">
        <v>451</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v>236883</v>
      </c>
      <c r="AB126" s="1003"/>
      <c r="AC126" s="1003"/>
      <c r="AD126" s="1003"/>
      <c r="AE126" s="1004"/>
      <c r="AF126" s="1005">
        <v>236883</v>
      </c>
      <c r="AG126" s="1003"/>
      <c r="AH126" s="1003"/>
      <c r="AI126" s="1003"/>
      <c r="AJ126" s="1004"/>
      <c r="AK126" s="1005">
        <v>236883</v>
      </c>
      <c r="AL126" s="1003"/>
      <c r="AM126" s="1003"/>
      <c r="AN126" s="1003"/>
      <c r="AO126" s="1004"/>
      <c r="AP126" s="1006">
        <v>0.1</v>
      </c>
      <c r="AQ126" s="1007"/>
      <c r="AR126" s="1007"/>
      <c r="AS126" s="1007"/>
      <c r="AT126" s="1008"/>
      <c r="AU126" s="233"/>
      <c r="AV126" s="233"/>
      <c r="AW126" s="233"/>
      <c r="AX126" s="1080" t="s">
        <v>461</v>
      </c>
      <c r="AY126" s="1081"/>
      <c r="AZ126" s="1081"/>
      <c r="BA126" s="1081"/>
      <c r="BB126" s="1081"/>
      <c r="BC126" s="1081"/>
      <c r="BD126" s="1081"/>
      <c r="BE126" s="1082"/>
      <c r="BF126" s="1096" t="s">
        <v>462</v>
      </c>
      <c r="BG126" s="1081"/>
      <c r="BH126" s="1081"/>
      <c r="BI126" s="1081"/>
      <c r="BJ126" s="1081"/>
      <c r="BK126" s="1081"/>
      <c r="BL126" s="1082"/>
      <c r="BM126" s="1096" t="s">
        <v>463</v>
      </c>
      <c r="BN126" s="1081"/>
      <c r="BO126" s="1081"/>
      <c r="BP126" s="1081"/>
      <c r="BQ126" s="1081"/>
      <c r="BR126" s="1081"/>
      <c r="BS126" s="1082"/>
      <c r="BT126" s="1096" t="s">
        <v>464</v>
      </c>
      <c r="BU126" s="1081"/>
      <c r="BV126" s="1081"/>
      <c r="BW126" s="1081"/>
      <c r="BX126" s="1081"/>
      <c r="BY126" s="1081"/>
      <c r="BZ126" s="1097"/>
      <c r="CA126" s="233"/>
      <c r="CB126" s="233"/>
      <c r="CC126" s="233"/>
      <c r="CD126" s="234"/>
      <c r="CE126" s="234"/>
      <c r="CF126" s="234"/>
      <c r="CG126" s="231"/>
      <c r="CH126" s="231"/>
      <c r="CI126" s="231"/>
      <c r="CJ126" s="232"/>
      <c r="CK126" s="1061"/>
      <c r="CL126" s="1061"/>
      <c r="CM126" s="1061"/>
      <c r="CN126" s="1061"/>
      <c r="CO126" s="1062"/>
      <c r="CP126" s="993" t="s">
        <v>465</v>
      </c>
      <c r="CQ126" s="994"/>
      <c r="CR126" s="994"/>
      <c r="CS126" s="994"/>
      <c r="CT126" s="994"/>
      <c r="CU126" s="994"/>
      <c r="CV126" s="994"/>
      <c r="CW126" s="994"/>
      <c r="CX126" s="994"/>
      <c r="CY126" s="994"/>
      <c r="CZ126" s="994"/>
      <c r="DA126" s="994"/>
      <c r="DB126" s="994"/>
      <c r="DC126" s="994"/>
      <c r="DD126" s="994"/>
      <c r="DE126" s="994"/>
      <c r="DF126" s="995"/>
      <c r="DG126" s="963" t="s">
        <v>107</v>
      </c>
      <c r="DH126" s="964"/>
      <c r="DI126" s="964"/>
      <c r="DJ126" s="964"/>
      <c r="DK126" s="964"/>
      <c r="DL126" s="964" t="s">
        <v>107</v>
      </c>
      <c r="DM126" s="964"/>
      <c r="DN126" s="964"/>
      <c r="DO126" s="964"/>
      <c r="DP126" s="964"/>
      <c r="DQ126" s="964" t="s">
        <v>107</v>
      </c>
      <c r="DR126" s="964"/>
      <c r="DS126" s="964"/>
      <c r="DT126" s="964"/>
      <c r="DU126" s="964"/>
      <c r="DV126" s="965" t="s">
        <v>107</v>
      </c>
      <c r="DW126" s="965"/>
      <c r="DX126" s="965"/>
      <c r="DY126" s="965"/>
      <c r="DZ126" s="966"/>
    </row>
    <row r="127" spans="1:130" s="197" customFormat="1" ht="26.25" customHeight="1" thickBot="1">
      <c r="A127" s="1020"/>
      <c r="B127" s="992"/>
      <c r="C127" s="1048" t="s">
        <v>466</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2" t="s">
        <v>107</v>
      </c>
      <c r="AB127" s="1003"/>
      <c r="AC127" s="1003"/>
      <c r="AD127" s="1003"/>
      <c r="AE127" s="1004"/>
      <c r="AF127" s="1005" t="s">
        <v>107</v>
      </c>
      <c r="AG127" s="1003"/>
      <c r="AH127" s="1003"/>
      <c r="AI127" s="1003"/>
      <c r="AJ127" s="1004"/>
      <c r="AK127" s="1005" t="s">
        <v>107</v>
      </c>
      <c r="AL127" s="1003"/>
      <c r="AM127" s="1003"/>
      <c r="AN127" s="1003"/>
      <c r="AO127" s="1004"/>
      <c r="AP127" s="1006" t="s">
        <v>107</v>
      </c>
      <c r="AQ127" s="1007"/>
      <c r="AR127" s="1007"/>
      <c r="AS127" s="1007"/>
      <c r="AT127" s="1008"/>
      <c r="AU127" s="233"/>
      <c r="AV127" s="233"/>
      <c r="AW127" s="233"/>
      <c r="AX127" s="930" t="s">
        <v>467</v>
      </c>
      <c r="AY127" s="931"/>
      <c r="AZ127" s="931"/>
      <c r="BA127" s="931"/>
      <c r="BB127" s="931"/>
      <c r="BC127" s="931"/>
      <c r="BD127" s="931"/>
      <c r="BE127" s="932"/>
      <c r="BF127" s="1085" t="s">
        <v>107</v>
      </c>
      <c r="BG127" s="1086"/>
      <c r="BH127" s="1086"/>
      <c r="BI127" s="1086"/>
      <c r="BJ127" s="1086"/>
      <c r="BK127" s="1086"/>
      <c r="BL127" s="1095"/>
      <c r="BM127" s="1085">
        <v>11.25</v>
      </c>
      <c r="BN127" s="1086"/>
      <c r="BO127" s="1086"/>
      <c r="BP127" s="1086"/>
      <c r="BQ127" s="1086"/>
      <c r="BR127" s="1086"/>
      <c r="BS127" s="1095"/>
      <c r="BT127" s="1085">
        <v>20</v>
      </c>
      <c r="BU127" s="1086"/>
      <c r="BV127" s="1086"/>
      <c r="BW127" s="1086"/>
      <c r="BX127" s="1086"/>
      <c r="BY127" s="1086"/>
      <c r="BZ127" s="1087"/>
      <c r="CA127" s="234"/>
      <c r="CB127" s="234"/>
      <c r="CC127" s="234"/>
      <c r="CD127" s="234"/>
      <c r="CE127" s="234"/>
      <c r="CF127" s="234"/>
      <c r="CG127" s="231"/>
      <c r="CH127" s="231"/>
      <c r="CI127" s="231"/>
      <c r="CJ127" s="232"/>
      <c r="CK127" s="1083"/>
      <c r="CL127" s="1083"/>
      <c r="CM127" s="1083"/>
      <c r="CN127" s="1083"/>
      <c r="CO127" s="1084"/>
      <c r="CP127" s="1088" t="s">
        <v>468</v>
      </c>
      <c r="CQ127" s="1089"/>
      <c r="CR127" s="1089"/>
      <c r="CS127" s="1089"/>
      <c r="CT127" s="1089"/>
      <c r="CU127" s="1089"/>
      <c r="CV127" s="1089"/>
      <c r="CW127" s="1089"/>
      <c r="CX127" s="1089"/>
      <c r="CY127" s="1089"/>
      <c r="CZ127" s="1089"/>
      <c r="DA127" s="1089"/>
      <c r="DB127" s="1089"/>
      <c r="DC127" s="1089"/>
      <c r="DD127" s="1089"/>
      <c r="DE127" s="1089"/>
      <c r="DF127" s="1090"/>
      <c r="DG127" s="1091">
        <v>1953555</v>
      </c>
      <c r="DH127" s="1092"/>
      <c r="DI127" s="1092"/>
      <c r="DJ127" s="1092"/>
      <c r="DK127" s="1092"/>
      <c r="DL127" s="1092">
        <v>1707872</v>
      </c>
      <c r="DM127" s="1092"/>
      <c r="DN127" s="1092"/>
      <c r="DO127" s="1092"/>
      <c r="DP127" s="1092"/>
      <c r="DQ127" s="1092">
        <v>1579307</v>
      </c>
      <c r="DR127" s="1092"/>
      <c r="DS127" s="1092"/>
      <c r="DT127" s="1092"/>
      <c r="DU127" s="1092"/>
      <c r="DV127" s="1093">
        <v>0.8</v>
      </c>
      <c r="DW127" s="1093"/>
      <c r="DX127" s="1093"/>
      <c r="DY127" s="1093"/>
      <c r="DZ127" s="1094"/>
    </row>
    <row r="128" spans="1:130" s="197" customFormat="1" ht="26.25" customHeight="1">
      <c r="A128" s="1115" t="s">
        <v>469</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470</v>
      </c>
      <c r="X128" s="1117"/>
      <c r="Y128" s="1117"/>
      <c r="Z128" s="1118"/>
      <c r="AA128" s="1133">
        <v>17036843</v>
      </c>
      <c r="AB128" s="1134"/>
      <c r="AC128" s="1134"/>
      <c r="AD128" s="1134"/>
      <c r="AE128" s="1135"/>
      <c r="AF128" s="1136">
        <v>16334235</v>
      </c>
      <c r="AG128" s="1134"/>
      <c r="AH128" s="1134"/>
      <c r="AI128" s="1134"/>
      <c r="AJ128" s="1135"/>
      <c r="AK128" s="1136">
        <v>15313517</v>
      </c>
      <c r="AL128" s="1134"/>
      <c r="AM128" s="1134"/>
      <c r="AN128" s="1134"/>
      <c r="AO128" s="1135"/>
      <c r="AP128" s="1137"/>
      <c r="AQ128" s="1138"/>
      <c r="AR128" s="1138"/>
      <c r="AS128" s="1138"/>
      <c r="AT128" s="1139"/>
      <c r="AU128" s="235"/>
      <c r="AV128" s="235"/>
      <c r="AW128" s="235"/>
      <c r="AX128" s="1098" t="s">
        <v>471</v>
      </c>
      <c r="AY128" s="994"/>
      <c r="AZ128" s="994"/>
      <c r="BA128" s="994"/>
      <c r="BB128" s="994"/>
      <c r="BC128" s="994"/>
      <c r="BD128" s="994"/>
      <c r="BE128" s="995"/>
      <c r="BF128" s="1110" t="s">
        <v>107</v>
      </c>
      <c r="BG128" s="1111"/>
      <c r="BH128" s="1111"/>
      <c r="BI128" s="1111"/>
      <c r="BJ128" s="1111"/>
      <c r="BK128" s="1111"/>
      <c r="BL128" s="1112"/>
      <c r="BM128" s="1110">
        <v>16.25</v>
      </c>
      <c r="BN128" s="1111"/>
      <c r="BO128" s="1111"/>
      <c r="BP128" s="1111"/>
      <c r="BQ128" s="1111"/>
      <c r="BR128" s="1111"/>
      <c r="BS128" s="1112"/>
      <c r="BT128" s="1110">
        <v>30</v>
      </c>
      <c r="BU128" s="1113"/>
      <c r="BV128" s="1113"/>
      <c r="BW128" s="1113"/>
      <c r="BX128" s="1113"/>
      <c r="BY128" s="1113"/>
      <c r="BZ128" s="111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4" t="s">
        <v>89</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04" t="s">
        <v>472</v>
      </c>
      <c r="X129" s="1105"/>
      <c r="Y129" s="1105"/>
      <c r="Z129" s="1106"/>
      <c r="AA129" s="1002">
        <v>250008098</v>
      </c>
      <c r="AB129" s="1003"/>
      <c r="AC129" s="1003"/>
      <c r="AD129" s="1003"/>
      <c r="AE129" s="1004"/>
      <c r="AF129" s="1005">
        <v>249476682</v>
      </c>
      <c r="AG129" s="1003"/>
      <c r="AH129" s="1003"/>
      <c r="AI129" s="1003"/>
      <c r="AJ129" s="1004"/>
      <c r="AK129" s="1005">
        <v>248705187</v>
      </c>
      <c r="AL129" s="1003"/>
      <c r="AM129" s="1003"/>
      <c r="AN129" s="1003"/>
      <c r="AO129" s="1004"/>
      <c r="AP129" s="1107"/>
      <c r="AQ129" s="1108"/>
      <c r="AR129" s="1108"/>
      <c r="AS129" s="1108"/>
      <c r="AT129" s="1109"/>
      <c r="AU129" s="235"/>
      <c r="AV129" s="235"/>
      <c r="AW129" s="235"/>
      <c r="AX129" s="1098" t="s">
        <v>473</v>
      </c>
      <c r="AY129" s="994"/>
      <c r="AZ129" s="994"/>
      <c r="BA129" s="994"/>
      <c r="BB129" s="994"/>
      <c r="BC129" s="994"/>
      <c r="BD129" s="994"/>
      <c r="BE129" s="995"/>
      <c r="BF129" s="1099">
        <v>12.6</v>
      </c>
      <c r="BG129" s="1100"/>
      <c r="BH129" s="1100"/>
      <c r="BI129" s="1100"/>
      <c r="BJ129" s="1100"/>
      <c r="BK129" s="1100"/>
      <c r="BL129" s="1101"/>
      <c r="BM129" s="1099">
        <v>25</v>
      </c>
      <c r="BN129" s="1100"/>
      <c r="BO129" s="1100"/>
      <c r="BP129" s="1100"/>
      <c r="BQ129" s="1100"/>
      <c r="BR129" s="1100"/>
      <c r="BS129" s="1101"/>
      <c r="BT129" s="1099">
        <v>35</v>
      </c>
      <c r="BU129" s="1102"/>
      <c r="BV129" s="1102"/>
      <c r="BW129" s="1102"/>
      <c r="BX129" s="1102"/>
      <c r="BY129" s="1102"/>
      <c r="BZ129" s="110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4" t="s">
        <v>474</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04" t="s">
        <v>475</v>
      </c>
      <c r="X130" s="1105"/>
      <c r="Y130" s="1105"/>
      <c r="Z130" s="1106"/>
      <c r="AA130" s="1002">
        <v>45121413</v>
      </c>
      <c r="AB130" s="1003"/>
      <c r="AC130" s="1003"/>
      <c r="AD130" s="1003"/>
      <c r="AE130" s="1004"/>
      <c r="AF130" s="1005">
        <v>45488904</v>
      </c>
      <c r="AG130" s="1003"/>
      <c r="AH130" s="1003"/>
      <c r="AI130" s="1003"/>
      <c r="AJ130" s="1004"/>
      <c r="AK130" s="1005">
        <v>43906766</v>
      </c>
      <c r="AL130" s="1003"/>
      <c r="AM130" s="1003"/>
      <c r="AN130" s="1003"/>
      <c r="AO130" s="1004"/>
      <c r="AP130" s="1107"/>
      <c r="AQ130" s="1108"/>
      <c r="AR130" s="1108"/>
      <c r="AS130" s="1108"/>
      <c r="AT130" s="1109"/>
      <c r="AU130" s="235"/>
      <c r="AV130" s="235"/>
      <c r="AW130" s="235"/>
      <c r="AX130" s="1157" t="s">
        <v>476</v>
      </c>
      <c r="AY130" s="1089"/>
      <c r="AZ130" s="1089"/>
      <c r="BA130" s="1089"/>
      <c r="BB130" s="1089"/>
      <c r="BC130" s="1089"/>
      <c r="BD130" s="1089"/>
      <c r="BE130" s="1090"/>
      <c r="BF130" s="1119">
        <v>188.3</v>
      </c>
      <c r="BG130" s="1120"/>
      <c r="BH130" s="1120"/>
      <c r="BI130" s="1120"/>
      <c r="BJ130" s="1120"/>
      <c r="BK130" s="1120"/>
      <c r="BL130" s="1121"/>
      <c r="BM130" s="1119">
        <v>400</v>
      </c>
      <c r="BN130" s="1120"/>
      <c r="BO130" s="1120"/>
      <c r="BP130" s="1120"/>
      <c r="BQ130" s="1120"/>
      <c r="BR130" s="1120"/>
      <c r="BS130" s="1121"/>
      <c r="BT130" s="1122"/>
      <c r="BU130" s="1123"/>
      <c r="BV130" s="1123"/>
      <c r="BW130" s="1123"/>
      <c r="BX130" s="1123"/>
      <c r="BY130" s="1123"/>
      <c r="BZ130" s="112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477</v>
      </c>
      <c r="X131" s="1128"/>
      <c r="Y131" s="1128"/>
      <c r="Z131" s="1129"/>
      <c r="AA131" s="1041">
        <v>204886685</v>
      </c>
      <c r="AB131" s="1042"/>
      <c r="AC131" s="1042"/>
      <c r="AD131" s="1042"/>
      <c r="AE131" s="1043"/>
      <c r="AF131" s="1044">
        <v>203987778</v>
      </c>
      <c r="AG131" s="1042"/>
      <c r="AH131" s="1042"/>
      <c r="AI131" s="1042"/>
      <c r="AJ131" s="1043"/>
      <c r="AK131" s="1044">
        <v>204798421</v>
      </c>
      <c r="AL131" s="1042"/>
      <c r="AM131" s="1042"/>
      <c r="AN131" s="1042"/>
      <c r="AO131" s="1043"/>
      <c r="AP131" s="1130"/>
      <c r="AQ131" s="1131"/>
      <c r="AR131" s="1131"/>
      <c r="AS131" s="1131"/>
      <c r="AT131" s="113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41" t="s">
        <v>478</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479</v>
      </c>
      <c r="W132" s="1145"/>
      <c r="X132" s="1145"/>
      <c r="Y132" s="1145"/>
      <c r="Z132" s="1146"/>
      <c r="AA132" s="1147">
        <v>11.021963189999999</v>
      </c>
      <c r="AB132" s="1148"/>
      <c r="AC132" s="1148"/>
      <c r="AD132" s="1148"/>
      <c r="AE132" s="1149"/>
      <c r="AF132" s="1150">
        <v>13.414398289999999</v>
      </c>
      <c r="AG132" s="1148"/>
      <c r="AH132" s="1148"/>
      <c r="AI132" s="1148"/>
      <c r="AJ132" s="1149"/>
      <c r="AK132" s="1150">
        <v>13.646079820000001</v>
      </c>
      <c r="AL132" s="1148"/>
      <c r="AM132" s="1148"/>
      <c r="AN132" s="1148"/>
      <c r="AO132" s="1149"/>
      <c r="AP132" s="1031"/>
      <c r="AQ132" s="1032"/>
      <c r="AR132" s="1032"/>
      <c r="AS132" s="1032"/>
      <c r="AT132" s="115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52" t="s">
        <v>480</v>
      </c>
      <c r="W133" s="1152"/>
      <c r="X133" s="1152"/>
      <c r="Y133" s="1152"/>
      <c r="Z133" s="1153"/>
      <c r="AA133" s="1154">
        <v>10.5</v>
      </c>
      <c r="AB133" s="1155"/>
      <c r="AC133" s="1155"/>
      <c r="AD133" s="1155"/>
      <c r="AE133" s="1156"/>
      <c r="AF133" s="1154">
        <v>11.8</v>
      </c>
      <c r="AG133" s="1155"/>
      <c r="AH133" s="1155"/>
      <c r="AI133" s="1155"/>
      <c r="AJ133" s="1156"/>
      <c r="AK133" s="1154">
        <v>12.6</v>
      </c>
      <c r="AL133" s="1155"/>
      <c r="AM133" s="1155"/>
      <c r="AN133" s="1155"/>
      <c r="AO133" s="1156"/>
      <c r="AP133" s="1072"/>
      <c r="AQ133" s="1073"/>
      <c r="AR133" s="1073"/>
      <c r="AS133" s="1073"/>
      <c r="AT133" s="114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X8iHs1uQ5jk/Q9gho4JLtoSQ4E3Hz5CksExfeL/wADO2a2NsCbqz5YLc9/7EToWHNjUAiRtSflcuAr0R7Yju9Q==" saltValue="p2KCaYAbwrJ4qsXAdJT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481</v>
      </c>
      <c r="B5" s="246"/>
      <c r="C5" s="246"/>
      <c r="D5" s="246"/>
      <c r="E5" s="246"/>
      <c r="F5" s="246"/>
      <c r="G5" s="246"/>
      <c r="H5" s="246"/>
      <c r="I5" s="246"/>
      <c r="J5" s="246"/>
      <c r="K5" s="246"/>
      <c r="L5" s="246"/>
      <c r="M5" s="246"/>
      <c r="N5" s="246"/>
      <c r="O5" s="247"/>
    </row>
    <row r="6" spans="1:16" ht="13.2">
      <c r="A6" s="248"/>
      <c r="B6" s="244"/>
      <c r="C6" s="244"/>
      <c r="D6" s="244"/>
      <c r="E6" s="244"/>
      <c r="F6" s="244"/>
      <c r="G6" s="249" t="s">
        <v>482</v>
      </c>
      <c r="H6" s="249"/>
      <c r="I6" s="249"/>
      <c r="J6" s="249"/>
      <c r="K6" s="244"/>
      <c r="L6" s="244"/>
      <c r="M6" s="244"/>
      <c r="N6" s="244"/>
    </row>
    <row r="7" spans="1:16" ht="13.2">
      <c r="A7" s="248"/>
      <c r="B7" s="244"/>
      <c r="C7" s="244"/>
      <c r="D7" s="244"/>
      <c r="E7" s="244"/>
      <c r="F7" s="244"/>
      <c r="G7" s="251"/>
      <c r="H7" s="252"/>
      <c r="I7" s="252"/>
      <c r="J7" s="253"/>
      <c r="K7" s="1161" t="s">
        <v>483</v>
      </c>
      <c r="L7" s="254"/>
      <c r="M7" s="255" t="s">
        <v>484</v>
      </c>
      <c r="N7" s="256"/>
    </row>
    <row r="8" spans="1:16" ht="13.2">
      <c r="A8" s="248"/>
      <c r="B8" s="244"/>
      <c r="C8" s="244"/>
      <c r="D8" s="244"/>
      <c r="E8" s="244"/>
      <c r="F8" s="244"/>
      <c r="G8" s="257"/>
      <c r="H8" s="258"/>
      <c r="I8" s="258"/>
      <c r="J8" s="259"/>
      <c r="K8" s="1162"/>
      <c r="L8" s="260" t="s">
        <v>485</v>
      </c>
      <c r="M8" s="261" t="s">
        <v>486</v>
      </c>
      <c r="N8" s="262" t="s">
        <v>487</v>
      </c>
    </row>
    <row r="9" spans="1:16" ht="13.2">
      <c r="A9" s="248"/>
      <c r="B9" s="244"/>
      <c r="C9" s="244"/>
      <c r="D9" s="244"/>
      <c r="E9" s="244"/>
      <c r="F9" s="244"/>
      <c r="G9" s="1163" t="s">
        <v>488</v>
      </c>
      <c r="H9" s="1164"/>
      <c r="I9" s="1164"/>
      <c r="J9" s="1165"/>
      <c r="K9" s="263">
        <v>65314918</v>
      </c>
      <c r="L9" s="264">
        <v>67224</v>
      </c>
      <c r="M9" s="265">
        <v>63252</v>
      </c>
      <c r="N9" s="266">
        <v>6.3</v>
      </c>
    </row>
    <row r="10" spans="1:16" ht="13.2">
      <c r="A10" s="248"/>
      <c r="B10" s="244"/>
      <c r="C10" s="244"/>
      <c r="D10" s="244"/>
      <c r="E10" s="244"/>
      <c r="F10" s="244"/>
      <c r="G10" s="1163" t="s">
        <v>489</v>
      </c>
      <c r="H10" s="1164"/>
      <c r="I10" s="1164"/>
      <c r="J10" s="1165"/>
      <c r="K10" s="267">
        <v>1114179</v>
      </c>
      <c r="L10" s="268">
        <v>1147</v>
      </c>
      <c r="M10" s="269">
        <v>1436</v>
      </c>
      <c r="N10" s="270">
        <v>-20.100000000000001</v>
      </c>
    </row>
    <row r="11" spans="1:16" ht="13.5" customHeight="1">
      <c r="A11" s="248"/>
      <c r="B11" s="244"/>
      <c r="C11" s="244"/>
      <c r="D11" s="244"/>
      <c r="E11" s="244"/>
      <c r="F11" s="244"/>
      <c r="G11" s="1163" t="s">
        <v>490</v>
      </c>
      <c r="H11" s="1164"/>
      <c r="I11" s="1164"/>
      <c r="J11" s="1165"/>
      <c r="K11" s="267">
        <v>3890</v>
      </c>
      <c r="L11" s="268">
        <v>4</v>
      </c>
      <c r="M11" s="269">
        <v>146</v>
      </c>
      <c r="N11" s="270">
        <v>-97.3</v>
      </c>
    </row>
    <row r="12" spans="1:16" ht="13.5" customHeight="1">
      <c r="A12" s="248"/>
      <c r="B12" s="244"/>
      <c r="C12" s="244"/>
      <c r="D12" s="244"/>
      <c r="E12" s="244"/>
      <c r="F12" s="244"/>
      <c r="G12" s="1163" t="s">
        <v>491</v>
      </c>
      <c r="H12" s="1164"/>
      <c r="I12" s="1164"/>
      <c r="J12" s="1165"/>
      <c r="K12" s="267">
        <v>522020</v>
      </c>
      <c r="L12" s="268">
        <v>537</v>
      </c>
      <c r="M12" s="269">
        <v>1351</v>
      </c>
      <c r="N12" s="270">
        <v>-60.3</v>
      </c>
    </row>
    <row r="13" spans="1:16" ht="13.5" customHeight="1">
      <c r="A13" s="248"/>
      <c r="B13" s="244"/>
      <c r="C13" s="244"/>
      <c r="D13" s="244"/>
      <c r="E13" s="244"/>
      <c r="F13" s="244"/>
      <c r="G13" s="1163" t="s">
        <v>492</v>
      </c>
      <c r="H13" s="1164"/>
      <c r="I13" s="1164"/>
      <c r="J13" s="1165"/>
      <c r="K13" s="267" t="s">
        <v>493</v>
      </c>
      <c r="L13" s="268" t="s">
        <v>493</v>
      </c>
      <c r="M13" s="269">
        <v>5</v>
      </c>
      <c r="N13" s="270" t="s">
        <v>493</v>
      </c>
    </row>
    <row r="14" spans="1:16" ht="13.5" customHeight="1">
      <c r="A14" s="248"/>
      <c r="B14" s="244"/>
      <c r="C14" s="244"/>
      <c r="D14" s="244"/>
      <c r="E14" s="244"/>
      <c r="F14" s="244"/>
      <c r="G14" s="1163" t="s">
        <v>494</v>
      </c>
      <c r="H14" s="1164"/>
      <c r="I14" s="1164"/>
      <c r="J14" s="1165"/>
      <c r="K14" s="267">
        <v>2651379</v>
      </c>
      <c r="L14" s="268">
        <v>2729</v>
      </c>
      <c r="M14" s="269">
        <v>1904</v>
      </c>
      <c r="N14" s="270">
        <v>43.3</v>
      </c>
    </row>
    <row r="15" spans="1:16" ht="13.5" customHeight="1">
      <c r="A15" s="248"/>
      <c r="B15" s="244"/>
      <c r="C15" s="244"/>
      <c r="D15" s="244"/>
      <c r="E15" s="244"/>
      <c r="F15" s="244"/>
      <c r="G15" s="1163" t="s">
        <v>495</v>
      </c>
      <c r="H15" s="1164"/>
      <c r="I15" s="1164"/>
      <c r="J15" s="1165"/>
      <c r="K15" s="267">
        <v>942163</v>
      </c>
      <c r="L15" s="268">
        <v>970</v>
      </c>
      <c r="M15" s="269">
        <v>1197</v>
      </c>
      <c r="N15" s="270">
        <v>-19</v>
      </c>
    </row>
    <row r="16" spans="1:16" ht="13.2">
      <c r="A16" s="248"/>
      <c r="B16" s="244"/>
      <c r="C16" s="244"/>
      <c r="D16" s="244"/>
      <c r="E16" s="244"/>
      <c r="F16" s="244"/>
      <c r="G16" s="1166" t="s">
        <v>496</v>
      </c>
      <c r="H16" s="1167"/>
      <c r="I16" s="1167"/>
      <c r="J16" s="1168"/>
      <c r="K16" s="268">
        <v>-4636809</v>
      </c>
      <c r="L16" s="268">
        <v>-4772</v>
      </c>
      <c r="M16" s="269">
        <v>-5399</v>
      </c>
      <c r="N16" s="270">
        <v>-11.6</v>
      </c>
    </row>
    <row r="17" spans="1:16" ht="13.2">
      <c r="A17" s="248"/>
      <c r="B17" s="244"/>
      <c r="C17" s="244"/>
      <c r="D17" s="244"/>
      <c r="E17" s="244"/>
      <c r="F17" s="244"/>
      <c r="G17" s="1166" t="s">
        <v>166</v>
      </c>
      <c r="H17" s="1167"/>
      <c r="I17" s="1167"/>
      <c r="J17" s="1168"/>
      <c r="K17" s="268">
        <v>65911740</v>
      </c>
      <c r="L17" s="268">
        <v>67838</v>
      </c>
      <c r="M17" s="269">
        <v>63891</v>
      </c>
      <c r="N17" s="270">
        <v>6.2</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497</v>
      </c>
      <c r="H19" s="244"/>
      <c r="I19" s="244"/>
      <c r="J19" s="244"/>
      <c r="K19" s="244"/>
      <c r="L19" s="244"/>
      <c r="M19" s="244"/>
      <c r="N19" s="244"/>
    </row>
    <row r="20" spans="1:16" ht="13.2">
      <c r="A20" s="248"/>
      <c r="B20" s="244"/>
      <c r="C20" s="244"/>
      <c r="D20" s="244"/>
      <c r="E20" s="244"/>
      <c r="F20" s="244"/>
      <c r="G20" s="272"/>
      <c r="H20" s="273"/>
      <c r="I20" s="273"/>
      <c r="J20" s="274"/>
      <c r="K20" s="275" t="s">
        <v>498</v>
      </c>
      <c r="L20" s="276" t="s">
        <v>499</v>
      </c>
      <c r="M20" s="277" t="s">
        <v>500</v>
      </c>
      <c r="N20" s="278"/>
    </row>
    <row r="21" spans="1:16" s="284" customFormat="1" ht="13.2">
      <c r="A21" s="279"/>
      <c r="B21" s="249"/>
      <c r="C21" s="249"/>
      <c r="D21" s="249"/>
      <c r="E21" s="249"/>
      <c r="F21" s="249"/>
      <c r="G21" s="1158" t="s">
        <v>501</v>
      </c>
      <c r="H21" s="1159"/>
      <c r="I21" s="1159"/>
      <c r="J21" s="1160"/>
      <c r="K21" s="280">
        <v>6.44</v>
      </c>
      <c r="L21" s="281">
        <v>6.54</v>
      </c>
      <c r="M21" s="282">
        <v>-0.1</v>
      </c>
      <c r="N21" s="249"/>
      <c r="O21" s="283"/>
      <c r="P21" s="279"/>
    </row>
    <row r="22" spans="1:16" s="284" customFormat="1" ht="13.2">
      <c r="A22" s="279"/>
      <c r="B22" s="249"/>
      <c r="C22" s="249"/>
      <c r="D22" s="249"/>
      <c r="E22" s="249"/>
      <c r="F22" s="249"/>
      <c r="G22" s="1158" t="s">
        <v>502</v>
      </c>
      <c r="H22" s="1159"/>
      <c r="I22" s="1159"/>
      <c r="J22" s="1160"/>
      <c r="K22" s="285">
        <v>103.2</v>
      </c>
      <c r="L22" s="286">
        <v>100.1</v>
      </c>
      <c r="M22" s="287">
        <v>3.1</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503</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504</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505</v>
      </c>
      <c r="H29" s="249"/>
      <c r="I29" s="249"/>
      <c r="J29" s="249"/>
      <c r="K29" s="244"/>
      <c r="L29" s="244"/>
      <c r="M29" s="244"/>
      <c r="N29" s="244"/>
      <c r="O29" s="293"/>
    </row>
    <row r="30" spans="1:16" ht="13.2">
      <c r="A30" s="248"/>
      <c r="B30" s="244"/>
      <c r="C30" s="244"/>
      <c r="D30" s="244"/>
      <c r="E30" s="244"/>
      <c r="F30" s="244"/>
      <c r="G30" s="251"/>
      <c r="H30" s="252"/>
      <c r="I30" s="252"/>
      <c r="J30" s="253"/>
      <c r="K30" s="1161" t="s">
        <v>483</v>
      </c>
      <c r="L30" s="254"/>
      <c r="M30" s="255" t="s">
        <v>484</v>
      </c>
      <c r="N30" s="256"/>
    </row>
    <row r="31" spans="1:16" ht="13.2">
      <c r="A31" s="248"/>
      <c r="B31" s="244"/>
      <c r="C31" s="244"/>
      <c r="D31" s="244"/>
      <c r="E31" s="244"/>
      <c r="F31" s="244"/>
      <c r="G31" s="257"/>
      <c r="H31" s="258"/>
      <c r="I31" s="258"/>
      <c r="J31" s="259"/>
      <c r="K31" s="1162"/>
      <c r="L31" s="260" t="s">
        <v>485</v>
      </c>
      <c r="M31" s="261" t="s">
        <v>486</v>
      </c>
      <c r="N31" s="262" t="s">
        <v>487</v>
      </c>
    </row>
    <row r="32" spans="1:16" ht="27" customHeight="1">
      <c r="A32" s="248"/>
      <c r="B32" s="244"/>
      <c r="C32" s="244"/>
      <c r="D32" s="244"/>
      <c r="E32" s="244"/>
      <c r="F32" s="244"/>
      <c r="G32" s="1174" t="s">
        <v>506</v>
      </c>
      <c r="H32" s="1175"/>
      <c r="I32" s="1175"/>
      <c r="J32" s="1176"/>
      <c r="K32" s="294">
        <v>37425807</v>
      </c>
      <c r="L32" s="294">
        <v>38519</v>
      </c>
      <c r="M32" s="295">
        <v>33324</v>
      </c>
      <c r="N32" s="296">
        <v>15.6</v>
      </c>
    </row>
    <row r="33" spans="1:16" ht="13.5" customHeight="1">
      <c r="A33" s="248"/>
      <c r="B33" s="244"/>
      <c r="C33" s="244"/>
      <c r="D33" s="244"/>
      <c r="E33" s="244"/>
      <c r="F33" s="244"/>
      <c r="G33" s="1174" t="s">
        <v>507</v>
      </c>
      <c r="H33" s="1175"/>
      <c r="I33" s="1175"/>
      <c r="J33" s="1176"/>
      <c r="K33" s="294">
        <v>8507248</v>
      </c>
      <c r="L33" s="294">
        <v>8756</v>
      </c>
      <c r="M33" s="295">
        <v>3817</v>
      </c>
      <c r="N33" s="296">
        <v>129.4</v>
      </c>
    </row>
    <row r="34" spans="1:16" ht="27" customHeight="1">
      <c r="A34" s="248"/>
      <c r="B34" s="244"/>
      <c r="C34" s="244"/>
      <c r="D34" s="244"/>
      <c r="E34" s="244"/>
      <c r="F34" s="244"/>
      <c r="G34" s="1174" t="s">
        <v>508</v>
      </c>
      <c r="H34" s="1175"/>
      <c r="I34" s="1175"/>
      <c r="J34" s="1176"/>
      <c r="K34" s="294">
        <v>33484475</v>
      </c>
      <c r="L34" s="294">
        <v>34463</v>
      </c>
      <c r="M34" s="295">
        <v>20478</v>
      </c>
      <c r="N34" s="296">
        <v>68.3</v>
      </c>
    </row>
    <row r="35" spans="1:16" ht="27" customHeight="1">
      <c r="A35" s="248"/>
      <c r="B35" s="244"/>
      <c r="C35" s="244"/>
      <c r="D35" s="244"/>
      <c r="E35" s="244"/>
      <c r="F35" s="244"/>
      <c r="G35" s="1174" t="s">
        <v>509</v>
      </c>
      <c r="H35" s="1175"/>
      <c r="I35" s="1175"/>
      <c r="J35" s="1176"/>
      <c r="K35" s="294">
        <v>7297352</v>
      </c>
      <c r="L35" s="294">
        <v>7511</v>
      </c>
      <c r="M35" s="295">
        <v>13245</v>
      </c>
      <c r="N35" s="296">
        <v>-43.3</v>
      </c>
    </row>
    <row r="36" spans="1:16" ht="27" customHeight="1">
      <c r="A36" s="248"/>
      <c r="B36" s="244"/>
      <c r="C36" s="244"/>
      <c r="D36" s="244"/>
      <c r="E36" s="244"/>
      <c r="F36" s="244"/>
      <c r="G36" s="1174" t="s">
        <v>510</v>
      </c>
      <c r="H36" s="1175"/>
      <c r="I36" s="1175"/>
      <c r="J36" s="1176"/>
      <c r="K36" s="294" t="s">
        <v>493</v>
      </c>
      <c r="L36" s="294" t="s">
        <v>493</v>
      </c>
      <c r="M36" s="295">
        <v>284</v>
      </c>
      <c r="N36" s="296" t="s">
        <v>493</v>
      </c>
    </row>
    <row r="37" spans="1:16" ht="13.5" customHeight="1">
      <c r="A37" s="248"/>
      <c r="B37" s="244"/>
      <c r="C37" s="244"/>
      <c r="D37" s="244"/>
      <c r="E37" s="244"/>
      <c r="F37" s="244"/>
      <c r="G37" s="1174" t="s">
        <v>511</v>
      </c>
      <c r="H37" s="1175"/>
      <c r="I37" s="1175"/>
      <c r="J37" s="1176"/>
      <c r="K37" s="294">
        <v>447501</v>
      </c>
      <c r="L37" s="294">
        <v>461</v>
      </c>
      <c r="M37" s="295">
        <v>1142</v>
      </c>
      <c r="N37" s="296">
        <v>-59.6</v>
      </c>
    </row>
    <row r="38" spans="1:16" ht="27" customHeight="1">
      <c r="A38" s="248"/>
      <c r="B38" s="244"/>
      <c r="C38" s="244"/>
      <c r="D38" s="244"/>
      <c r="E38" s="244"/>
      <c r="F38" s="244"/>
      <c r="G38" s="1177" t="s">
        <v>512</v>
      </c>
      <c r="H38" s="1178"/>
      <c r="I38" s="1178"/>
      <c r="J38" s="1179"/>
      <c r="K38" s="297">
        <v>4856</v>
      </c>
      <c r="L38" s="297">
        <v>5</v>
      </c>
      <c r="M38" s="298">
        <v>6</v>
      </c>
      <c r="N38" s="299">
        <v>-16.7</v>
      </c>
      <c r="O38" s="293"/>
    </row>
    <row r="39" spans="1:16" ht="13.2">
      <c r="A39" s="248"/>
      <c r="B39" s="244"/>
      <c r="C39" s="244"/>
      <c r="D39" s="244"/>
      <c r="E39" s="244"/>
      <c r="F39" s="244"/>
      <c r="G39" s="1177" t="s">
        <v>513</v>
      </c>
      <c r="H39" s="1178"/>
      <c r="I39" s="1178"/>
      <c r="J39" s="1179"/>
      <c r="K39" s="300">
        <v>-15313517</v>
      </c>
      <c r="L39" s="300">
        <v>-15761</v>
      </c>
      <c r="M39" s="301">
        <v>-16991</v>
      </c>
      <c r="N39" s="302">
        <v>-7.2</v>
      </c>
      <c r="O39" s="293"/>
    </row>
    <row r="40" spans="1:16" ht="27" customHeight="1">
      <c r="A40" s="248"/>
      <c r="B40" s="244"/>
      <c r="C40" s="244"/>
      <c r="D40" s="244"/>
      <c r="E40" s="244"/>
      <c r="F40" s="244"/>
      <c r="G40" s="1174" t="s">
        <v>514</v>
      </c>
      <c r="H40" s="1175"/>
      <c r="I40" s="1175"/>
      <c r="J40" s="1176"/>
      <c r="K40" s="300">
        <v>-43906766</v>
      </c>
      <c r="L40" s="300">
        <v>-45190</v>
      </c>
      <c r="M40" s="301">
        <v>-34589</v>
      </c>
      <c r="N40" s="302">
        <v>30.6</v>
      </c>
      <c r="O40" s="293"/>
    </row>
    <row r="41" spans="1:16" ht="13.2">
      <c r="A41" s="248"/>
      <c r="B41" s="244"/>
      <c r="C41" s="244"/>
      <c r="D41" s="244"/>
      <c r="E41" s="244"/>
      <c r="F41" s="244"/>
      <c r="G41" s="1180" t="s">
        <v>277</v>
      </c>
      <c r="H41" s="1181"/>
      <c r="I41" s="1181"/>
      <c r="J41" s="1182"/>
      <c r="K41" s="294">
        <v>27946956</v>
      </c>
      <c r="L41" s="300">
        <v>28764</v>
      </c>
      <c r="M41" s="301">
        <v>20717</v>
      </c>
      <c r="N41" s="302">
        <v>38.799999999999997</v>
      </c>
      <c r="O41" s="293"/>
    </row>
    <row r="42" spans="1:16" ht="13.2">
      <c r="A42" s="248"/>
      <c r="B42" s="244"/>
      <c r="C42" s="244"/>
      <c r="D42" s="244"/>
      <c r="E42" s="244"/>
      <c r="F42" s="244"/>
      <c r="G42" s="303" t="s">
        <v>515</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ht="13.2">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69" t="s">
        <v>483</v>
      </c>
      <c r="J49" s="1171" t="s">
        <v>518</v>
      </c>
      <c r="K49" s="1172"/>
      <c r="L49" s="1172"/>
      <c r="M49" s="1172"/>
      <c r="N49" s="1173"/>
    </row>
    <row r="50" spans="1:14" ht="13.2">
      <c r="A50" s="248"/>
      <c r="B50" s="244"/>
      <c r="C50" s="244"/>
      <c r="D50" s="244"/>
      <c r="E50" s="244"/>
      <c r="F50" s="244"/>
      <c r="G50" s="312"/>
      <c r="H50" s="313"/>
      <c r="I50" s="1170"/>
      <c r="J50" s="314" t="s">
        <v>519</v>
      </c>
      <c r="K50" s="315" t="s">
        <v>520</v>
      </c>
      <c r="L50" s="316" t="s">
        <v>521</v>
      </c>
      <c r="M50" s="317" t="s">
        <v>522</v>
      </c>
      <c r="N50" s="318" t="s">
        <v>523</v>
      </c>
    </row>
    <row r="51" spans="1:14" ht="13.2">
      <c r="A51" s="248"/>
      <c r="B51" s="244"/>
      <c r="C51" s="244"/>
      <c r="D51" s="244"/>
      <c r="E51" s="244"/>
      <c r="F51" s="244"/>
      <c r="G51" s="310" t="s">
        <v>524</v>
      </c>
      <c r="H51" s="311"/>
      <c r="I51" s="319">
        <v>73791786</v>
      </c>
      <c r="J51" s="320">
        <v>75708</v>
      </c>
      <c r="K51" s="321">
        <v>-1.4</v>
      </c>
      <c r="L51" s="322">
        <v>48794</v>
      </c>
      <c r="M51" s="323">
        <v>-6.8</v>
      </c>
      <c r="N51" s="324">
        <v>5.4</v>
      </c>
    </row>
    <row r="52" spans="1:14" ht="13.2">
      <c r="A52" s="248"/>
      <c r="B52" s="244"/>
      <c r="C52" s="244"/>
      <c r="D52" s="244"/>
      <c r="E52" s="244"/>
      <c r="F52" s="244"/>
      <c r="G52" s="325"/>
      <c r="H52" s="326" t="s">
        <v>525</v>
      </c>
      <c r="I52" s="327">
        <v>28403003</v>
      </c>
      <c r="J52" s="328">
        <v>29141</v>
      </c>
      <c r="K52" s="329">
        <v>-22.8</v>
      </c>
      <c r="L52" s="330">
        <v>25698</v>
      </c>
      <c r="M52" s="331">
        <v>-14.2</v>
      </c>
      <c r="N52" s="332">
        <v>-8.6</v>
      </c>
    </row>
    <row r="53" spans="1:14" ht="13.2">
      <c r="A53" s="248"/>
      <c r="B53" s="244"/>
      <c r="C53" s="244"/>
      <c r="D53" s="244"/>
      <c r="E53" s="244"/>
      <c r="F53" s="244"/>
      <c r="G53" s="310" t="s">
        <v>526</v>
      </c>
      <c r="H53" s="311"/>
      <c r="I53" s="319">
        <v>74312651</v>
      </c>
      <c r="J53" s="320">
        <v>75616</v>
      </c>
      <c r="K53" s="321">
        <v>-0.1</v>
      </c>
      <c r="L53" s="322">
        <v>47129</v>
      </c>
      <c r="M53" s="323">
        <v>-3.4</v>
      </c>
      <c r="N53" s="324">
        <v>3.3</v>
      </c>
    </row>
    <row r="54" spans="1:14" ht="13.2">
      <c r="A54" s="248"/>
      <c r="B54" s="244"/>
      <c r="C54" s="244"/>
      <c r="D54" s="244"/>
      <c r="E54" s="244"/>
      <c r="F54" s="244"/>
      <c r="G54" s="325"/>
      <c r="H54" s="326" t="s">
        <v>525</v>
      </c>
      <c r="I54" s="327">
        <v>29532752</v>
      </c>
      <c r="J54" s="328">
        <v>30051</v>
      </c>
      <c r="K54" s="329">
        <v>3.1</v>
      </c>
      <c r="L54" s="330">
        <v>23069</v>
      </c>
      <c r="M54" s="331">
        <v>-10.199999999999999</v>
      </c>
      <c r="N54" s="332">
        <v>13.3</v>
      </c>
    </row>
    <row r="55" spans="1:14" ht="13.2">
      <c r="A55" s="248"/>
      <c r="B55" s="244"/>
      <c r="C55" s="244"/>
      <c r="D55" s="244"/>
      <c r="E55" s="244"/>
      <c r="F55" s="244"/>
      <c r="G55" s="310" t="s">
        <v>527</v>
      </c>
      <c r="H55" s="311"/>
      <c r="I55" s="319">
        <v>67349089</v>
      </c>
      <c r="J55" s="320">
        <v>68591</v>
      </c>
      <c r="K55" s="321">
        <v>-9.3000000000000007</v>
      </c>
      <c r="L55" s="322">
        <v>50848</v>
      </c>
      <c r="M55" s="323">
        <v>7.9</v>
      </c>
      <c r="N55" s="324">
        <v>-17.2</v>
      </c>
    </row>
    <row r="56" spans="1:14" ht="13.2">
      <c r="A56" s="248"/>
      <c r="B56" s="244"/>
      <c r="C56" s="244"/>
      <c r="D56" s="244"/>
      <c r="E56" s="244"/>
      <c r="F56" s="244"/>
      <c r="G56" s="325"/>
      <c r="H56" s="326" t="s">
        <v>525</v>
      </c>
      <c r="I56" s="327">
        <v>21640446</v>
      </c>
      <c r="J56" s="328">
        <v>22040</v>
      </c>
      <c r="K56" s="329">
        <v>-26.7</v>
      </c>
      <c r="L56" s="330">
        <v>22583</v>
      </c>
      <c r="M56" s="331">
        <v>-2.1</v>
      </c>
      <c r="N56" s="332">
        <v>-24.6</v>
      </c>
    </row>
    <row r="57" spans="1:14" ht="13.2">
      <c r="A57" s="248"/>
      <c r="B57" s="244"/>
      <c r="C57" s="244"/>
      <c r="D57" s="244"/>
      <c r="E57" s="244"/>
      <c r="F57" s="244"/>
      <c r="G57" s="310" t="s">
        <v>528</v>
      </c>
      <c r="H57" s="311"/>
      <c r="I57" s="319">
        <v>72699403</v>
      </c>
      <c r="J57" s="320">
        <v>74417</v>
      </c>
      <c r="K57" s="321">
        <v>8.5</v>
      </c>
      <c r="L57" s="322">
        <v>53572</v>
      </c>
      <c r="M57" s="323">
        <v>5.4</v>
      </c>
      <c r="N57" s="324">
        <v>3.1</v>
      </c>
    </row>
    <row r="58" spans="1:14" ht="13.2">
      <c r="A58" s="248"/>
      <c r="B58" s="244"/>
      <c r="C58" s="244"/>
      <c r="D58" s="244"/>
      <c r="E58" s="244"/>
      <c r="F58" s="244"/>
      <c r="G58" s="325"/>
      <c r="H58" s="326" t="s">
        <v>525</v>
      </c>
      <c r="I58" s="327">
        <v>26455884</v>
      </c>
      <c r="J58" s="328">
        <v>27081</v>
      </c>
      <c r="K58" s="329">
        <v>22.9</v>
      </c>
      <c r="L58" s="330">
        <v>25259</v>
      </c>
      <c r="M58" s="331">
        <v>11.8</v>
      </c>
      <c r="N58" s="332">
        <v>11.1</v>
      </c>
    </row>
    <row r="59" spans="1:14" ht="13.2">
      <c r="A59" s="248"/>
      <c r="B59" s="244"/>
      <c r="C59" s="244"/>
      <c r="D59" s="244"/>
      <c r="E59" s="244"/>
      <c r="F59" s="244"/>
      <c r="G59" s="310" t="s">
        <v>529</v>
      </c>
      <c r="H59" s="311"/>
      <c r="I59" s="319">
        <v>67067225</v>
      </c>
      <c r="J59" s="320">
        <v>69027</v>
      </c>
      <c r="K59" s="321">
        <v>-7.2</v>
      </c>
      <c r="L59" s="322">
        <v>51898</v>
      </c>
      <c r="M59" s="323">
        <v>-3.1</v>
      </c>
      <c r="N59" s="324">
        <v>-4.0999999999999996</v>
      </c>
    </row>
    <row r="60" spans="1:14" ht="13.2">
      <c r="A60" s="248"/>
      <c r="B60" s="244"/>
      <c r="C60" s="244"/>
      <c r="D60" s="244"/>
      <c r="E60" s="244"/>
      <c r="F60" s="244"/>
      <c r="G60" s="325"/>
      <c r="H60" s="326" t="s">
        <v>525</v>
      </c>
      <c r="I60" s="333">
        <v>24141468</v>
      </c>
      <c r="J60" s="328">
        <v>24847</v>
      </c>
      <c r="K60" s="329">
        <v>-8.1999999999999993</v>
      </c>
      <c r="L60" s="330">
        <v>25986</v>
      </c>
      <c r="M60" s="331">
        <v>2.9</v>
      </c>
      <c r="N60" s="332">
        <v>-11.1</v>
      </c>
    </row>
    <row r="61" spans="1:14" ht="13.2">
      <c r="A61" s="248"/>
      <c r="B61" s="244"/>
      <c r="C61" s="244"/>
      <c r="D61" s="244"/>
      <c r="E61" s="244"/>
      <c r="F61" s="244"/>
      <c r="G61" s="310" t="s">
        <v>530</v>
      </c>
      <c r="H61" s="334"/>
      <c r="I61" s="335">
        <v>71044031</v>
      </c>
      <c r="J61" s="336">
        <v>72672</v>
      </c>
      <c r="K61" s="337">
        <v>-1.9</v>
      </c>
      <c r="L61" s="338">
        <v>50448</v>
      </c>
      <c r="M61" s="339">
        <v>0</v>
      </c>
      <c r="N61" s="324">
        <v>-1.9</v>
      </c>
    </row>
    <row r="62" spans="1:14" ht="13.2">
      <c r="A62" s="248"/>
      <c r="B62" s="244"/>
      <c r="C62" s="244"/>
      <c r="D62" s="244"/>
      <c r="E62" s="244"/>
      <c r="F62" s="244"/>
      <c r="G62" s="325"/>
      <c r="H62" s="326" t="s">
        <v>525</v>
      </c>
      <c r="I62" s="327">
        <v>26034711</v>
      </c>
      <c r="J62" s="328">
        <v>26632</v>
      </c>
      <c r="K62" s="329">
        <v>-6.3</v>
      </c>
      <c r="L62" s="330">
        <v>24519</v>
      </c>
      <c r="M62" s="331">
        <v>-2.4</v>
      </c>
      <c r="N62" s="332">
        <v>-3.9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IYO6AMvDJ7qzpWaxVbRA+9U815b/3eCUDotIMMTh95W8SXV2Dj5i0uc6SLg0a38tlcaLbLH9bz7PowZYCv7Skg==" saltValue="Tczx4JCVTS71mxhZfXYuHg=="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83" t="s">
        <v>3</v>
      </c>
      <c r="D47" s="1183"/>
      <c r="E47" s="1184"/>
      <c r="F47" s="11">
        <v>4.9000000000000004</v>
      </c>
      <c r="G47" s="12">
        <v>3.5</v>
      </c>
      <c r="H47" s="12">
        <v>3.76</v>
      </c>
      <c r="I47" s="12">
        <v>4.0599999999999996</v>
      </c>
      <c r="J47" s="13">
        <v>4.8099999999999996</v>
      </c>
    </row>
    <row r="48" spans="2:10" ht="57.75" customHeight="1">
      <c r="B48" s="14"/>
      <c r="C48" s="1185" t="s">
        <v>4</v>
      </c>
      <c r="D48" s="1185"/>
      <c r="E48" s="1186"/>
      <c r="F48" s="15">
        <v>0.84</v>
      </c>
      <c r="G48" s="16">
        <v>0.75</v>
      </c>
      <c r="H48" s="16">
        <v>0.87</v>
      </c>
      <c r="I48" s="16">
        <v>0.93</v>
      </c>
      <c r="J48" s="17">
        <v>0.75</v>
      </c>
    </row>
    <row r="49" spans="2:10" ht="57.75" customHeight="1" thickBot="1">
      <c r="B49" s="18"/>
      <c r="C49" s="1187" t="s">
        <v>5</v>
      </c>
      <c r="D49" s="1187"/>
      <c r="E49" s="1188"/>
      <c r="F49" s="19">
        <v>0.32</v>
      </c>
      <c r="G49" s="20" t="s">
        <v>537</v>
      </c>
      <c r="H49" s="20">
        <v>0.39</v>
      </c>
      <c r="I49" s="20">
        <v>0.35</v>
      </c>
      <c r="J49" s="21">
        <v>0.56000000000000005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2017-03-09T07:04:28Z</cp:lastPrinted>
  <dcterms:created xsi:type="dcterms:W3CDTF">2017-02-15T22:23:26Z</dcterms:created>
  <dcterms:modified xsi:type="dcterms:W3CDTF">2017-05-12T08:02:18Z</dcterms:modified>
  <cp:category/>
</cp:coreProperties>
</file>