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2" yWindow="72" windowWidth="10980" windowHeight="7992" tabRatio="891" activeTab="1"/>
  </bookViews>
  <sheets>
    <sheet name="総括表③" sheetId="1" r:id="rId1"/>
    <sheet name="３①・27" sheetId="2" r:id="rId2"/>
    <sheet name="３①・28" sheetId="3" r:id="rId3"/>
    <sheet name="３①・29" sheetId="4" r:id="rId4"/>
    <sheet name="３②総括表" sheetId="5" r:id="rId5"/>
    <sheet name="３②A・B（法適）" sheetId="6" r:id="rId6"/>
    <sheet name="３②A'・B'（法適）（一組分）" sheetId="7" r:id="rId7"/>
    <sheet name="３②C（法適）" sheetId="8" r:id="rId8"/>
    <sheet name="３②D（法適）" sheetId="9" r:id="rId9"/>
    <sheet name="３②E・F（法非適）" sheetId="10" r:id="rId10"/>
    <sheet name="３②E'・F'（法非適）（一組分）" sheetId="11" r:id="rId11"/>
    <sheet name="３②G（法非適）" sheetId="12" r:id="rId12"/>
    <sheet name="３③A" sheetId="13" r:id="rId13"/>
    <sheet name="３③Ｂ" sheetId="14" r:id="rId14"/>
  </sheets>
  <definedNames>
    <definedName name="_xlnm.Print_Area" localSheetId="1">'３①・27'!$A$1:$S$153</definedName>
    <definedName name="_xlnm.Print_Area" localSheetId="2">'３①・28'!$A$1:$S$153</definedName>
    <definedName name="_xlnm.Print_Area" localSheetId="3">'３①・29'!$A$1:$S$153</definedName>
    <definedName name="_xlnm.Print_Area" localSheetId="5">'３②A・B（法適）'!$A$1:$K$121</definedName>
    <definedName name="_xlnm.Print_Area" localSheetId="8">'３②D（法適）'!$A$1:$G$31</definedName>
    <definedName name="_xlnm.Print_Area" localSheetId="9">'３②E・F（法非適）'!$A$1:$K$121</definedName>
    <definedName name="_xlnm.Print_Area" localSheetId="10">'３②E'・F'（法非適）（一組分）'!$A$1:$M$121</definedName>
    <definedName name="_xlnm.Print_Area" localSheetId="11">'３②G（法非適）'!$A$1:$G$32</definedName>
    <definedName name="_xlnm.Print_Area" localSheetId="12">'３③A'!$A$1:$L$29</definedName>
    <definedName name="_xlnm.Print_Area" localSheetId="13">'３③Ｂ'!$A$1:$E$17</definedName>
    <definedName name="_xlnm.Print_Area" localSheetId="0">'総括表③'!$A$1:$O$23</definedName>
    <definedName name="Z_D721A0C1_B769_41BA_9ADF_8B55E40B43F1_.wvu.PrintArea" localSheetId="8" hidden="1">'３②D（法適）'!$A$1:$G$31</definedName>
    <definedName name="Z_D721A0C1_B769_41BA_9ADF_8B55E40B43F1_.wvu.PrintArea" localSheetId="11" hidden="1">'３②G（法非適）'!$A$1:$G$32</definedName>
  </definedNames>
  <calcPr fullCalcOnLoad="1"/>
</workbook>
</file>

<file path=xl/sharedStrings.xml><?xml version="1.0" encoding="utf-8"?>
<sst xmlns="http://schemas.openxmlformats.org/spreadsheetml/2006/main" count="1118" uniqueCount="422">
  <si>
    <t>（単位：千円）</t>
  </si>
  <si>
    <t>団体名</t>
  </si>
  <si>
    <t>担当者名</t>
  </si>
  <si>
    <t>電話（直通）</t>
  </si>
  <si>
    <t>千円</t>
  </si>
  <si>
    <t>＜参考＞　貴団体の積立ルール（満期一括償還方式の地方債に係る積立ルール）</t>
  </si>
  <si>
    <t>①銘柄名</t>
  </si>
  <si>
    <t>③当初発行額</t>
  </si>
  <si>
    <t>⑭　年度割相当額（④（新発債）又は⑪（借換債））</t>
  </si>
  <si>
    <t>⑮　減債基金積立相当額（年度割相当額累計）</t>
  </si>
  <si>
    <t>平成</t>
  </si>
  <si>
    <t>⑯銘柄名</t>
  </si>
  <si>
    <t>⑱１回目借換債発行額</t>
  </si>
  <si>
    <t>（基金不足率）</t>
  </si>
  <si>
    <t>＜算定式＞</t>
  </si>
  <si>
    <t>減債基金不足率　＝</t>
  </si>
  <si>
    <t>年度</t>
  </si>
  <si>
    <t>地方公共団体コード</t>
  </si>
  <si>
    <t>都道府県名</t>
  </si>
  <si>
    <t>市区町村名</t>
  </si>
  <si>
    <t>当該年度事業費</t>
  </si>
  <si>
    <t>①都市計画事業費（一般会計等分）</t>
  </si>
  <si>
    <t>②公営企業会計における都市計画事業（下水道、水道等）に対する繰出し</t>
  </si>
  <si>
    <t>公債費等</t>
  </si>
  <si>
    <t>⑤④以外の都市計画事業関連の準元利償還金</t>
  </si>
  <si>
    <t>財源内訳</t>
  </si>
  <si>
    <t>⑥当該年度事業費に対する特定財源</t>
  </si>
  <si>
    <t>⑦公債費等に対する特定財源</t>
  </si>
  <si>
    <t>都市計画税充当可能額（（③＋④＋⑤－⑦）×（⑧/（⑧＋⑨））　　　　　Ｂ</t>
  </si>
  <si>
    <t>国や都道府県等からの利子補給</t>
  </si>
  <si>
    <t>公営住宅使用料</t>
  </si>
  <si>
    <t>歳入年度</t>
  </si>
  <si>
    <t>特定財源の名称</t>
  </si>
  <si>
    <t>特定財源の額</t>
  </si>
  <si>
    <t>※Bが（③＋④＋⑤－⑦）を超えるときは、（③＋④＋⑤－⑦）の額</t>
  </si>
  <si>
    <t>繰上償還額及び借換債を財源として償還した額</t>
  </si>
  <si>
    <t>満期一括償還地方債の元金に係る分</t>
  </si>
  <si>
    <t>特定財源</t>
  </si>
  <si>
    <t>都市計画事業の財源として発行された地方債償還額に充当した都市計画税(３③Ｂ表Ｂ欄の数値)</t>
  </si>
  <si>
    <t>その他</t>
  </si>
  <si>
    <r>
      <t>満期一括償還地方債（住民参加型市場公募債及び銀行等引受債を含む。）に係る発行額等（</t>
    </r>
    <r>
      <rPr>
        <b/>
        <sz val="20"/>
        <color indexed="10"/>
        <rFont val="ＭＳ ゴシック"/>
        <family val="3"/>
      </rPr>
      <t>実額ベース</t>
    </r>
    <r>
      <rPr>
        <b/>
        <sz val="20"/>
        <rFont val="ＭＳ ゴシック"/>
        <family val="3"/>
      </rPr>
      <t>）</t>
    </r>
  </si>
  <si>
    <t>（総括表③の②に転記する数値）</t>
  </si>
  <si>
    <t>算定対象年度</t>
  </si>
  <si>
    <t>②発行年度</t>
  </si>
  <si>
    <t>備考</t>
  </si>
  <si>
    <t>借換えを行っていない場合の年度割相当額</t>
  </si>
  <si>
    <t>借換えを行っていない場合の年度割相当額累計</t>
  </si>
  <si>
    <t>部分のみ記入</t>
  </si>
  <si>
    <t>⑧直近借換債発行上限年数</t>
  </si>
  <si>
    <t>⑨直近借換債発行額</t>
  </si>
  <si>
    <t>直近借換後の年度割相当額</t>
  </si>
  <si>
    <t>⑥（新発債）又は⑬（借換債）</t>
  </si>
  <si>
    <t>前年度までに行った借換えのみ記載</t>
  </si>
  <si>
    <t>⑫直近借換後経過年数</t>
  </si>
  <si>
    <t>⑯'（満期一括償還方式での）１回目借換債発行上限年数</t>
  </si>
  <si>
    <t>⑰1回目借換債発行年度</t>
  </si>
  <si>
    <t>⑳１回目借換後経過年数</t>
  </si>
  <si>
    <t>30年－直近の借換えまでの経過年数</t>
  </si>
  <si>
    <t>1回目借換債発行後の年度割相当額</t>
  </si>
  <si>
    <t>1回目借換債発行後の年度割相当額累計</t>
  </si>
  <si>
    <r>
      <t>前年度までに⑱以外の借換えがあればそのうち直近のものを記載</t>
    </r>
    <r>
      <rPr>
        <i/>
        <sz val="6"/>
        <rFont val="ＭＳ ゴシック"/>
        <family val="3"/>
      </rPr>
      <t>（なければ空欄）</t>
    </r>
  </si>
  <si>
    <t>⑯'の年数－直近の借換えまでの経過年数</t>
  </si>
  <si>
    <t>⑥（1回目借換債）又は⑬（その他の借換債）</t>
  </si>
  <si>
    <t>＜減債基金不足率（前年度末時点）＞</t>
  </si>
  <si>
    <t>３①表　実質公債費比率の状況（満期一括償還地方債関係）</t>
  </si>
  <si>
    <t>(1)　満期一括償還方式により新発債を発行したもの</t>
  </si>
  <si>
    <t>(2)　定時償還方式により発行し、満期一括償還方式で借り換えたもの</t>
  </si>
  <si>
    <t>[23]直近借換債発行上限年数</t>
  </si>
  <si>
    <t>[24]直近借換債発行額</t>
  </si>
  <si>
    <t>[27]直近借換後経過年数</t>
  </si>
  <si>
    <t>[29]年度割相当額（⑲（１回目借換債）又は[26]（その他の借換債））</t>
  </si>
  <si>
    <t>[30]減債基金積立相当額（年度割相当額累計）</t>
  </si>
  <si>
    <t>１．(1)の地方債のうち対象年度に償還期限が満了したもの</t>
  </si>
  <si>
    <t>１．(2)の地方債のうち対象年度に償還期限が満了したもの</t>
  </si>
  <si>
    <t>満期一括償還地方債の１年当たりの元金償還金に相当するもの（年度割相当額）（千円）</t>
  </si>
  <si>
    <t>対象年度における満期一括償還方式の地方債に係る実質償還額又は理論ベースの償還額のいずれか少ない額の合計（ソ＋タ）×減債基金不足率（前年度末時点）</t>
  </si>
  <si>
    <t>30年－借換までの経過年数</t>
  </si>
  <si>
    <t>（総括表③の③に転記する数値）</t>
  </si>
  <si>
    <t>カ　積立ルール</t>
  </si>
  <si>
    <t>地方債の利子の支払金のうち、減債基金の運用によって生じた利子その他の収入金を財源として支払を行ったもの</t>
  </si>
  <si>
    <t>⑤特定財源「その他」の内訳</t>
  </si>
  <si>
    <t>元利償還金
（総括表③の①に転記する数値）
①-②-③-④</t>
  </si>
  <si>
    <t>＜３②表＞公営企業に要する経費の財源とする地方債の償還の財源に充てたと</t>
  </si>
  <si>
    <t>　　　　　　　認められる繰入金</t>
  </si>
  <si>
    <t>○総括表③「公営企業に要する経費の財源とする地方債の償還の財源に充てたと認めら</t>
  </si>
  <si>
    <t>　れる繰入金」に計上する額については、以下の様式中「合計」の額を計上することとする。</t>
  </si>
  <si>
    <t>特別会計名</t>
  </si>
  <si>
    <t>公営企業に要する経費の財源とする地方債の償還の財源に充てたと認められる繰入金※</t>
  </si>
  <si>
    <t>合　　計　※</t>
  </si>
  <si>
    <t>※各特別会計ごとに３②Ａ表の「V」と３②E表の「Z」の合計額を記入すること。</t>
  </si>
  <si>
    <t>公営企業を組合が経営している場合にあっては、各公営企業会計ごとに別紙３②Ａ’表の「V’」と３②Ｅ’表の「Z’」により</t>
  </si>
  <si>
    <t>○３②Ａ表</t>
  </si>
  <si>
    <t>＜法適用事業＞</t>
  </si>
  <si>
    <t>事業名</t>
  </si>
  <si>
    <t>資本的収支に計上された繰出金決算額
X</t>
  </si>
  <si>
    <t>準元利償還金算入額（4条分）
Ａ①＝X-B①</t>
  </si>
  <si>
    <t>収益的収支に計上された繰出金決算額
Y</t>
  </si>
  <si>
    <t>準元利償還金算入額
（3条分）
W</t>
  </si>
  <si>
    <t>準元利償還金算入額
V＝Ａ①＋W</t>
  </si>
  <si>
    <t>元利償還金に対する繰出基準額※
Z</t>
  </si>
  <si>
    <t>※Zについては、３②Ｂ表により算定する。</t>
  </si>
  <si>
    <t>按分の際に用いるC②の値</t>
  </si>
  <si>
    <t>＜あん分率計算用＞</t>
  </si>
  <si>
    <t>収益的収支における総費用
Ｅ</t>
  </si>
  <si>
    <t>収益的収支に係る減価償却費
Ｆ</t>
  </si>
  <si>
    <t>元金償還金
Ｇ</t>
  </si>
  <si>
    <t>利息
Ｈ</t>
  </si>
  <si>
    <t>納付金
Ｋ</t>
  </si>
  <si>
    <t>※C②＜０の時は
Ｉ＝Ｅ-Ｆ+Ｇ-Z＋C②－Ｂ’
とする</t>
  </si>
  <si>
    <t>※C②＜０の時は
J=Ｇ＋Ｈ-Z＋C②
とする</t>
  </si>
  <si>
    <t>○３②Ｂ表</t>
  </si>
  <si>
    <t>３②ＡのZについては、次の表により算出される合計額を記入すること。</t>
  </si>
  <si>
    <t>上水道の広域化対策に要する経費</t>
  </si>
  <si>
    <t>上水道の高料金対策に要する経費</t>
  </si>
  <si>
    <t>合計</t>
  </si>
  <si>
    <t>基準額</t>
  </si>
  <si>
    <t>＜留意事項＞</t>
  </si>
  <si>
    <t>「上水道の水源開発に要する経費」は、繰出基準第１の４(2)により算定された額。</t>
  </si>
  <si>
    <t>「上水道の広域化対策に要する経費」は、繰出基準第１の５(2)により算定された額。</t>
  </si>
  <si>
    <t>「上水道の高料金対策に要する経費」は、繰出基準第1の６(2)により算定された額。</t>
  </si>
  <si>
    <t>「統合水道に係る統合前の簡易水道の建設改良に要する経費」は、繰出基準第１の７(2)により算定された額。</t>
  </si>
  <si>
    <t>＜中水道事業＞</t>
  </si>
  <si>
    <t>「中水道の建設改良に要する経費」は、繰出基準第２の(2)により算定された額。</t>
  </si>
  <si>
    <t>＜交通事業＞</t>
  </si>
  <si>
    <t>「地方空港アクセス鉄道の整備に要する経費」は、繰出基準第４の７(2)イ②により算定された額。</t>
  </si>
  <si>
    <t>「地下高速鉄道の利子負担の軽減に要する経費」は、繰出基準第４の９(2)により算定された額。</t>
  </si>
  <si>
    <t>＜病院事業＞</t>
  </si>
  <si>
    <t>＜簡易水道事業＞</t>
  </si>
  <si>
    <t>簡易水道の高料金対策に要する経費</t>
  </si>
  <si>
    <t>＜市場事業＞</t>
  </si>
  <si>
    <t>＜下水道事業＞</t>
  </si>
  <si>
    <t>雨水処理に要する経費</t>
  </si>
  <si>
    <t>分流式下水道等に要する経費</t>
  </si>
  <si>
    <t>流域下水道の建設に要する経費</t>
  </si>
  <si>
    <t>高度処理に要する経費</t>
  </si>
  <si>
    <t>高資本費対策に要する経費</t>
  </si>
  <si>
    <t>広域化・共同化の推進に要する経費</t>
  </si>
  <si>
    <t>小規模集合排水処理施設整備事業に要する経費</t>
  </si>
  <si>
    <t>個別排水処理施設整備事業に要する経費</t>
  </si>
  <si>
    <t>&lt;留意事項&gt;</t>
  </si>
  <si>
    <t>＜港湾整備事業＞</t>
  </si>
  <si>
    <t>離島における旅客上屋の整備に要する経費</t>
  </si>
  <si>
    <t>ふ頭用地の耐震性強化に要する経費</t>
  </si>
  <si>
    <t>＜共通＞</t>
  </si>
  <si>
    <t>○３②Ａ'表（一部事務組合共通分）</t>
  </si>
  <si>
    <t>（各団体分）</t>
  </si>
  <si>
    <t>一部事務組合名</t>
  </si>
  <si>
    <t>団体名</t>
  </si>
  <si>
    <t>Vに対する当該団体の負担割合
（あん分率）</t>
  </si>
  <si>
    <t>当該団体における準元利償還金算入額
V’＝V×（あん分率）</t>
  </si>
  <si>
    <t>○３②Ｂ'表（一部事務組合共通分）</t>
  </si>
  <si>
    <t>○３②Ｃ表</t>
  </si>
  <si>
    <t>経費項目</t>
  </si>
  <si>
    <t>金額</t>
  </si>
  <si>
    <t>予算書・決算書等における位置づけ</t>
  </si>
  <si>
    <t>Ｂ①に該当する理由</t>
  </si>
  <si>
    <t>合　　　計</t>
  </si>
  <si>
    <t>※経費項目には３②Ａ表の「Ｂ①」又は３②Ａ’表の「B①」に計上した経費の内訳を記入すること</t>
  </si>
  <si>
    <t xml:space="preserve">   経費項目に計上した経費とその額は、予算書、決算書又は議会に提出された附属資料において確認できるものであること。確認できる資料名を</t>
  </si>
  <si>
    <t>○３②Ｄ表</t>
  </si>
  <si>
    <t>B②に該当する理由</t>
  </si>
  <si>
    <t>①　経費項目には３②Ａ表の「Ｂ②」又は３②Ａ’表の「B②」に計上した経費の内訳を記入すること</t>
  </si>
  <si>
    <t>②　経費項目に計上した経費とその額は、原則として予算書、決算書又は議会に提出された附属資料において確認できるものであること。</t>
  </si>
  <si>
    <t>③　法令に基づき地方公共団体が負担する経費のうち、繰出金の充当経費が元利償還金以外であることが明らかにされている経費である、</t>
  </si>
  <si>
    <t xml:space="preserve">   については、予算の積算資料等の内部資料において確認できるものであればよいこと。</t>
  </si>
  <si>
    <t>④　下水道事業における雨水処理及び高度処理に要する経費として繰出基準に基づき算定された額のうち、維持管理費に相当する額については、</t>
  </si>
  <si>
    <t>○３②Ｅ表</t>
  </si>
  <si>
    <t>＜法非適用事業＞</t>
  </si>
  <si>
    <t>公営企業会計に対する繰出金決算額　
Ｘ</t>
  </si>
  <si>
    <t>元利償還金に対する繰出基準額
Ｙ</t>
  </si>
  <si>
    <t>準元利償還金算入額※
Ｚ</t>
  </si>
  <si>
    <t>※Ｚについては、次のとおり計上する。
・Ｃ①＜Ｃ②→Ｃ①＋Ａ
・C①≧Ｃ②→Ｃ②＋（Ｃ①－Ｃ②）×Ｉ／Ｈ＋Ａ
ただしＣ②&lt;0の時はＣ②=0とする</t>
  </si>
  <si>
    <t>※Yについては、３②Ｆ表により算定する</t>
  </si>
  <si>
    <t>按分の際に用いるC②の値</t>
  </si>
  <si>
    <t>支出総額
Ｅ</t>
  </si>
  <si>
    <t>建設改良費
Ｆ</t>
  </si>
  <si>
    <t>元利償還金
Ｇ</t>
  </si>
  <si>
    <t>○３②Ｆ表</t>
  </si>
  <si>
    <t>３②Ｅ表の「Y」については、次の表により算出される合計額を記入すること。</t>
  </si>
  <si>
    <t>○３②E'表（一部事務組合共通分）</t>
  </si>
  <si>
    <t>（各団体分）</t>
  </si>
  <si>
    <t>Zに対する当該団体の負担割合
（あん分率）</t>
  </si>
  <si>
    <t>当該団体における準元利償還金算入額
Z’＝Z×（あん分率）</t>
  </si>
  <si>
    <t>○３②G表</t>
  </si>
  <si>
    <t>Ｂに該当する理由</t>
  </si>
  <si>
    <t>①　経費項目には３②Ｅ表の「Ｂ」又は３②Ｅ’表の「B」に計上した経費の内訳を記入すること</t>
  </si>
  <si>
    <t>積立不足額を考慮して算定した額（３①表「エ」欄の数値を転記）</t>
  </si>
  <si>
    <t>満期一括償還地方債の１年当たりの元金償還金に相当するもの（年度割相当額）（３①表「ウ」欄の数値を転記）</t>
  </si>
  <si>
    <t>公営企業に要する経費の財源とする地方債の償還の財源に充てたと認められる繰入金（３②表「合計※」欄の数値を転記）</t>
  </si>
  <si>
    <t>一部事務組合等の起こした地方債に充てたと認められる補助金又は負担金</t>
  </si>
  <si>
    <t>公債費に準ずる債務負担行為に係るもの</t>
  </si>
  <si>
    <t>一時借入金の利子</t>
  </si>
  <si>
    <t>特定財源の額（３③Ａ表「特定財源計」欄の数値を転記）</t>
  </si>
  <si>
    <t>実質公債費比率（単年度）</t>
  </si>
  <si>
    <t>実質公債費比率（３カ年平均）</t>
  </si>
  <si>
    <t>標準税収入額等</t>
  </si>
  <si>
    <t>普通交付税額</t>
  </si>
  <si>
    <t>臨時財政対策債発行可能額</t>
  </si>
  <si>
    <t>（参考）</t>
  </si>
  <si>
    <t>⑥の内訳</t>
  </si>
  <si>
    <t>ＰＦＩ事業に係る債務負担行為に係るもの（省令第７条第１号）</t>
  </si>
  <si>
    <t>いわゆる五省協定等により、利便施設及び公共施設を買い取るために行った債務負担行為に係るもの（省令第７条第２号）</t>
  </si>
  <si>
    <t>国営土地改良事業並びに独立行政法人森林総合研究所、独立行政法人水資源機構及び独立行政法人環境再生保全機構の行う事業に対する負担金（省令第７条第３号）</t>
  </si>
  <si>
    <t>地方公務員等共済組合が建設した職員住宅等の無償譲渡を受けるために支払う賃借料（省令第７条第４号）</t>
  </si>
  <si>
    <t>社会福祉法人が施設の建設のために借り入れた借入金の償還に対する補助（省令第７条第５号）</t>
  </si>
  <si>
    <t>損失補償又は保証に係る債務の履行に要する経費の支出（省令第７条第６号）</t>
  </si>
  <si>
    <t>地方公共団体以外の者の債務を引き受けた場合における当該債務の履行に要する経費の支出（省令第７条第７号）</t>
  </si>
  <si>
    <t>その他これらに準ずると認められるもの（省令第７条第８号）</t>
  </si>
  <si>
    <t>特定財源　計
（総括表③の⑧に転記する数値）
⑤</t>
  </si>
  <si>
    <t>[31]実質償還額</t>
  </si>
  <si>
    <t>[32]理論ベースの償還額（＝⑮の数値）</t>
  </si>
  <si>
    <t>[31]か[32]のいずれか少ない額</t>
  </si>
  <si>
    <t>[33]実質償還額</t>
  </si>
  <si>
    <t>[34]理論ベースの償還額（＝[30]の数値）</t>
  </si>
  <si>
    <t>[33]か[34]のいずれか少ない額</t>
  </si>
  <si>
    <t>⑦直近の借換年度</t>
  </si>
  <si>
    <t>⑩直近借換時実質償還額</t>
  </si>
  <si>
    <t>[22]直近の借換年度</t>
  </si>
  <si>
    <t>[25]直近借換時実質償還額</t>
  </si>
  <si>
    <t>減債基金積立不足額を考慮して算定した額（千円）</t>
  </si>
  <si>
    <t xml:space="preserve">元利償還金の額（繰上償還額等を除く）（３③Ａ表「元利償還金」欄の数値を転記）
</t>
  </si>
  <si>
    <t>算定対象年度の前年度末における満期一括償還債の状況</t>
  </si>
  <si>
    <r>
      <t>⑮’　減債基金積立相当額</t>
    </r>
    <r>
      <rPr>
        <sz val="10"/>
        <rFont val="ＭＳ ゴシック"/>
        <family val="3"/>
      </rPr>
      <t>（前年度末年度割相当額累計）</t>
    </r>
  </si>
  <si>
    <t>直近借換後の年度割相当額累計</t>
  </si>
  <si>
    <t>(30)’減債基金積立相当額（前年度末年度割相当額累計）</t>
  </si>
  <si>
    <t>※Ｂ’には、Ｂのうち記載要領19に該当するものを計上</t>
  </si>
  <si>
    <t>算定されることになるが、これらは、総括表③の⑤に計上し、上記の合計欄には含めないこと。</t>
  </si>
  <si>
    <t>臨時財政特例債の償還に要する経費</t>
  </si>
  <si>
    <t>駐車場の整備促進に要する経費</t>
  </si>
  <si>
    <r>
      <rPr>
        <sz val="11"/>
        <rFont val="ＭＳ 明朝"/>
        <family val="1"/>
      </rPr>
      <t xml:space="preserve">地方財政法第５条の３第４項第１号の規定に基づき総務大臣が定める額
</t>
    </r>
    <r>
      <rPr>
        <sz val="10"/>
        <rFont val="ＭＳ 明朝"/>
        <family val="1"/>
      </rPr>
      <t>（特別区のみ記入）</t>
    </r>
  </si>
  <si>
    <t>「地下高速鉄道の緊急整備に要する経費」は、繰出基準第４の５(2)イにより算定された額。</t>
  </si>
  <si>
    <t>○３②F'表（一部事務組合共通分）</t>
  </si>
  <si>
    <t>統合水道に係る統合前の簡易水道の建設改良に要する経費</t>
  </si>
  <si>
    <t>統合水道に係る統合後に実施する建設改良に要する経費</t>
  </si>
  <si>
    <t>「統合水道に係る統合後に実施する建設改良に要する経費」は、繰出基準第１の８（2）により算定された額。</t>
  </si>
  <si>
    <t>＜東日本大震災に係る地方公営企業施設の災害復旧事業等に対する繰出金＞</t>
  </si>
  <si>
    <t>東日本大震災に係る減収対策のために発効する資金手当債の利子負担の軽減に要する経費</t>
  </si>
  <si>
    <t>「東日本大震災に係る減収対策のために発効する資金手当債の利子負担の軽減に要する経費」は、繰出基準３（2）により算定された額。</t>
  </si>
  <si>
    <t>※Ｂ’には、Ｂ②のうち記載要領８③・④･⑤･⑥･⑦に該当するものを計上</t>
  </si>
  <si>
    <t>下水道事業債（特別措置分）の償還に要する経費</t>
  </si>
  <si>
    <r>
      <t>※一般会計等ベース</t>
    </r>
    <r>
      <rPr>
        <sz val="16"/>
        <rFont val="ＭＳ ゴシック"/>
        <family val="3"/>
      </rPr>
      <t>（単位：特記がないものは千円、年）</t>
    </r>
  </si>
  <si>
    <t>（単位：千円、年）</t>
  </si>
  <si>
    <t>千円</t>
  </si>
  <si>
    <t>公立病院改革プランに要する経費（公立病院特例債）</t>
  </si>
  <si>
    <t>軌道撤去及び路面復旧等に要する経費</t>
  </si>
  <si>
    <t>①</t>
  </si>
  <si>
    <t>②</t>
  </si>
  <si>
    <t>③</t>
  </si>
  <si>
    <t>④</t>
  </si>
  <si>
    <t>⑤</t>
  </si>
  <si>
    <t>⑥</t>
  </si>
  <si>
    <t>⑦</t>
  </si>
  <si>
    <t>⑧</t>
  </si>
  <si>
    <t>⑨</t>
  </si>
  <si>
    <t>⑩</t>
  </si>
  <si>
    <t>⑪</t>
  </si>
  <si>
    <t>⑫</t>
  </si>
  <si>
    <t>⑬</t>
  </si>
  <si>
    <t>⑭</t>
  </si>
  <si>
    <t>⑮</t>
  </si>
  <si>
    <t>e-mail</t>
  </si>
  <si>
    <t>④当初発行額×1/30</t>
  </si>
  <si>
    <t>⑤経過年数</t>
  </si>
  <si>
    <t>⑥　④×⑤</t>
  </si>
  <si>
    <t>⑪ ⑨×1/⑧</t>
  </si>
  <si>
    <t>⑬　⑪×⑫</t>
  </si>
  <si>
    <t>例）H12年度発行の場合→「12」と記入</t>
  </si>
  <si>
    <t>③－⑨</t>
  </si>
  <si>
    <t>⑲　⑱/⑯'</t>
  </si>
  <si>
    <t>[21]　⑲×⑳</t>
  </si>
  <si>
    <t>[26] [24]×1/[23]</t>
  </si>
  <si>
    <t>[28] [26]×[27]</t>
  </si>
  <si>
    <t>⑱－[24]</t>
  </si>
  <si>
    <t>２．</t>
  </si>
  <si>
    <t>満期一括償還方式の地方債に係る実質償還額又は理論ベースの償還額のいずれか少ない額の合計</t>
  </si>
  <si>
    <t>３．</t>
  </si>
  <si>
    <t>（ク＋サ）</t>
  </si>
  <si>
    <t>４．</t>
  </si>
  <si>
    <t>= 下記の算式により算定した額＝</t>
  </si>
  <si>
    <t>×（ソ＋タ）=</t>
  </si>
  <si>
    <t>１－</t>
  </si>
  <si>
    <t>テ</t>
  </si>
  <si>
    <t>１．</t>
  </si>
  <si>
    <t>ケ’＋シ’</t>
  </si>
  <si>
    <t>貸付金の財源として発行した地方債に係る貸付金の元利償還金</t>
  </si>
  <si>
    <t xml:space="preserve">③都市計画事業関連の地方債償還額 </t>
  </si>
  <si>
    <t>④都市計画事業関連の公営企業債償還に充てる繰出金（準元利償還金）</t>
  </si>
  <si>
    <t>⑧都市計画税収入</t>
  </si>
  <si>
    <t>⑨その他一般財源　Ａ－⑥－⑦－⑧</t>
  </si>
  <si>
    <t>（単位：千円）</t>
  </si>
  <si>
    <t xml:space="preserve">
B①</t>
  </si>
  <si>
    <t>※A①については、次のとおり計上する。
A①≧G→G
A①＜G→A①</t>
  </si>
  <si>
    <t>Ｂ②</t>
  </si>
  <si>
    <t>Ａ②</t>
  </si>
  <si>
    <t>Ｃ①＝
Y－（Ｂ②＋Ａ②）</t>
  </si>
  <si>
    <t>※Wについては、次のとおり計上する。
 ・Ｃ①＜Ｃ②→Ｃ①＋Ａ②</t>
  </si>
  <si>
    <t xml:space="preserve">
</t>
  </si>
  <si>
    <t>Ｃ②＝
Z－Ａ①－Ａ②</t>
  </si>
  <si>
    <t>※Wについては、次のとおり計上する。
・Ｃ①≧Ｃ②
    →Ｃ②＋（Ｃ①－Ｃ②）×J/Ｉ＋Ａ②
 　ただしＣ②&lt;0の時はＣ②=0とする</t>
  </si>
  <si>
    <t>Ｂ’</t>
  </si>
  <si>
    <t>Ｉ＝Ｅ-Ｆ+Ｇ-Z－Ｂ’</t>
  </si>
  <si>
    <t>J=Ｇ＋Ｈ（-Ｋ）-Z</t>
  </si>
  <si>
    <t>※元利償還金又は減価償却費に充てることが協定書等において確認できるものに限る。</t>
  </si>
  <si>
    <t>＜元利償還金に対する繰出基準額＞</t>
  </si>
  <si>
    <t>＜上水道事業＞</t>
  </si>
  <si>
    <t>上水道の水源開発に要する経費</t>
  </si>
  <si>
    <t>中水道の建設改良に要する経費</t>
  </si>
  <si>
    <t>地下高速鉄道の緊急整備に要する経費</t>
  </si>
  <si>
    <t>地方空港アクセス鉄道の整備に要する経費</t>
  </si>
  <si>
    <t>地下高速鉄道の利子負担の軽減に要する経費</t>
  </si>
  <si>
    <t>「軌道撤去及び路面復旧等に要する経費」は、繰出基準第４の１(2)により算定された額。</t>
  </si>
  <si>
    <t>病院の建設改良に要する経費</t>
  </si>
  <si>
    <t>救急医療の確保に要する経費</t>
  </si>
  <si>
    <t>簡易水道の建設改良に要する経費</t>
  </si>
  <si>
    <t>簡易水道未普及解消緊急対策事業に要する経費</t>
  </si>
  <si>
    <t>市場の建設改良に要する経費</t>
  </si>
  <si>
    <t>離島における旅客上屋の整備に要する経費</t>
  </si>
  <si>
    <t>ふ頭用地の耐震性強化に要する経費</t>
  </si>
  <si>
    <t>※Ｂ’には、Ｂ②のうち記載要領８③・④･⑤･⑥･⑦に該当するものを計上</t>
  </si>
  <si>
    <t>（単位：千円）</t>
  </si>
  <si>
    <t xml:space="preserve">   ”予算書・決算書等における位置づけ”の欄に、記入すること。</t>
  </si>
  <si>
    <t xml:space="preserve">   基礎年金拠出金にかかる公的負担に要する経費、地方公営企業職員に係る児童手当に要する経費、共済追加費用の負担に要する経費</t>
  </si>
  <si>
    <t>　予算の積算資料等の内部資料において確認できるものであればよいこと。　　</t>
  </si>
  <si>
    <t>⑤　確認できる資料名を”予算書・決算書等における位置づけ”の欄に、記入すること。</t>
  </si>
  <si>
    <t>Ｂ</t>
  </si>
  <si>
    <t>Ａ</t>
  </si>
  <si>
    <t>Ｃ①＝Ｘ－（Ａ＋Ｂ）</t>
  </si>
  <si>
    <t>Ｃ②＝Ｙ－Ａ</t>
  </si>
  <si>
    <t>Ｈ＝（Ｅ－Ｆ）－Ｙ－Ｂ’</t>
  </si>
  <si>
    <t>Ｉ＝Ｇ（-Ｋ）ｰＹ</t>
  </si>
  <si>
    <t>※Ｂ’には、Ｂのうち記載要領19③・④･⑤･⑥･⑦に該当するものを計上</t>
  </si>
  <si>
    <t xml:space="preserve">   基礎年金拠出金にかかる公的負担に要する経費、地方公営企業職員に係る児童手当に要する経費、共済追加費用の負担に要する経費</t>
  </si>
  <si>
    <t>③　法令に基づき地方公共団体が負担する経費のうち、繰出金の充当経費が元利償還金以外であることがあきらかにされている経費である、</t>
  </si>
  <si>
    <t>利子補給に係るもの（政令第12条第４号）</t>
  </si>
  <si>
    <t>平成27年度</t>
  </si>
  <si>
    <r>
      <t>27</t>
    </r>
    <r>
      <rPr>
        <sz val="11"/>
        <rFont val="ＭＳ Ｐゴシック"/>
        <family val="3"/>
      </rPr>
      <t>年度</t>
    </r>
  </si>
  <si>
    <t>公立病院改革の推進に要する経費（新改革プランに基づく除却等）</t>
  </si>
  <si>
    <t>船舶運行事業等の環境対策に要する経費</t>
  </si>
  <si>
    <t>公立病院改革の推進に要する経費（新改革プランに基づく公立病院再編等）</t>
  </si>
  <si>
    <t>地方公営企業法の適用に要する経費</t>
  </si>
  <si>
    <r>
      <t>28</t>
    </r>
    <r>
      <rPr>
        <sz val="11"/>
        <rFont val="ＭＳ Ｐゴシック"/>
        <family val="3"/>
      </rPr>
      <t>年度</t>
    </r>
  </si>
  <si>
    <t>「病院の建設改良に要する経費」は、繰出基準第５の１(2)により算定された額。※建設改良費分を除く。</t>
  </si>
  <si>
    <t>「公立病院改革の推進に要する経費（新改革プランに基づく除却等）」は、繰出基準第５の16(4)イ②により算定された額。</t>
  </si>
  <si>
    <t>「公立病院改革の推進に要する経費（新改革プランに基づく公立病院の再編等）」は、繰出基準第５の16(4)イ④により算定された額。</t>
  </si>
  <si>
    <t>「簡易水道の建設改良に要する経費」は、繰出基準第６の１(2)アただし書き及びイにより算定された額。</t>
  </si>
  <si>
    <t>「簡易水道の高料金対策に要する経費」は、繰出基準第６の２（2）により算定された額。</t>
  </si>
  <si>
    <t>「簡易水道未普及解消緊急対策事業に要する経費」は、繰出基準第６の３(2)イにより算定された額。</t>
  </si>
  <si>
    <t>「地方公営企業法の適用に要する経費」は、繰出基準第６の５（2）により算定された額。</t>
  </si>
  <si>
    <t>「雨水処理に要する経費」は、繰出基準第８の1（2）により算定された額のうち資本費分。</t>
  </si>
  <si>
    <t>「小規模集合排水処理施設整備事業に要する経費」は繰出基準第８の11（2）ただし書きにより算定された額。</t>
  </si>
  <si>
    <t>「個別排水処理施設整備事業に要する経費」は繰出基準第８の12（2）ただし書きにより算定された額。</t>
  </si>
  <si>
    <t>「下水道事業債(特別措置分）の償還に要する経費」は、繰出基準第８の13(2)により算定された額。</t>
  </si>
  <si>
    <t>「その他」は、繰出基準第８の14（2）により算定された額。</t>
  </si>
  <si>
    <t>平成28年度</t>
  </si>
  <si>
    <t>e-mail</t>
  </si>
  <si>
    <t>１．</t>
  </si>
  <si>
    <t>④当初発行額×1/30</t>
  </si>
  <si>
    <t>⑤経過年数</t>
  </si>
  <si>
    <t>⑥　④×⑤</t>
  </si>
  <si>
    <t>⑪ ⑨×1/⑧</t>
  </si>
  <si>
    <t>⑬　⑪×⑫</t>
  </si>
  <si>
    <t>例）H12年度発行の場合→「12」と記入</t>
  </si>
  <si>
    <t>③－⑨</t>
  </si>
  <si>
    <t>⑲　⑱/⑯'</t>
  </si>
  <si>
    <t>[21]　⑲×⑳</t>
  </si>
  <si>
    <t>[26] [24]×1/[23]</t>
  </si>
  <si>
    <t>[28] [26]×[27]</t>
  </si>
  <si>
    <t>⑱－[24]</t>
  </si>
  <si>
    <t>２．</t>
  </si>
  <si>
    <t>満期一括償還方式の地方債に係る実質償還額又は理論ベースの償還額のいずれか少ない額の合計</t>
  </si>
  <si>
    <t>３．</t>
  </si>
  <si>
    <t>（ク＋サ）</t>
  </si>
  <si>
    <t>４．</t>
  </si>
  <si>
    <t>= 下記の算式により算定した額＝</t>
  </si>
  <si>
    <t>×（ソ＋タ）=</t>
  </si>
  <si>
    <t>１－</t>
  </si>
  <si>
    <t>テ</t>
  </si>
  <si>
    <t>ケ’＋シ’</t>
  </si>
  <si>
    <t>事業費補正により基準財政需要額に算入された公債費</t>
  </si>
  <si>
    <t>災害復旧費等に係る基準財政需要額</t>
  </si>
  <si>
    <t>密度補正により基準財政需要額に算入された元利償還金及び準元利償還金(ただし、④～⑦に係るものは、地方債の元利償還額を基礎として算入されたものに限る)</t>
  </si>
  <si>
    <t>合　　計　（①～⑤）　　　　　　　　　　　　　　　　　 　　　　　Ａ</t>
  </si>
  <si>
    <r>
      <t>「公立病院改革プランに要する経費（公立病院特例債）」は、繰出基準第５の16(4)イ</t>
    </r>
    <r>
      <rPr>
        <sz val="11"/>
        <color indexed="8"/>
        <rFont val="ＭＳ Ｐゴシック"/>
        <family val="3"/>
      </rPr>
      <t>⑤により算定された額。</t>
    </r>
  </si>
  <si>
    <t>「救急医療の確保に要する経費」は、繰出基準第５の10（２）イにより算定された額。</t>
  </si>
  <si>
    <t>「市場の建設改良に要する経費」は、繰出基準第７の２(2)により算定された額。</t>
  </si>
  <si>
    <t>「地方公営企業法の適用に要する経費」は繰り出し基準第８の10（2）により算定された額。</t>
  </si>
  <si>
    <t>「離島における旅客上屋の整備に要する経費」は、繰出基準第９の１(2)により算定された額。</t>
  </si>
  <si>
    <t>「ふ頭用地の耐震性強化に要する経費」は、繰出基準第９の２(2)により算定された額。</t>
  </si>
  <si>
    <t>「分流式下水道等に要する経費」は、繰出基準第８の２(2)により算定された額。</t>
  </si>
  <si>
    <t>「流域下水道の建設に要する経費」は繰出基準第８の３（2）ただし書きにより算定された額。</t>
  </si>
  <si>
    <t>「高度処理に要する経費」は繰出基準第８の７（2）により算定された額のうち資本費分。</t>
  </si>
  <si>
    <t>「高資本費対策に要する経費」は繰出基準第８の８（2）により算定された額。</t>
  </si>
  <si>
    <t>「広域化・共同化の推進に要する経費」は繰出基準第８の９（2）により算定された額。</t>
  </si>
  <si>
    <t>「駐車場の整備促進に要する経費」は、繰出基準第10の１(2)により算定された額。</t>
  </si>
  <si>
    <r>
      <t>「臨時財政特例債の償還に要する経費」は、繰出基準第10の５</t>
    </r>
    <r>
      <rPr>
        <sz val="11"/>
        <rFont val="ＭＳ Ｐゴシック"/>
        <family val="3"/>
      </rPr>
      <t>(2)により算定された額。</t>
    </r>
  </si>
  <si>
    <t>「船舶運航事業等の環境対策に要する経費」は、繰り出し基準第４の11（2）イにより算定された額。</t>
  </si>
  <si>
    <t>「雨水処理に要する経費」は、繰出基準第８の１（2）により算定された額のうち資本費分。</t>
  </si>
  <si>
    <t>「高資本費対策に要する経費」は繰出基準第８の８の（2）により算定された額。</t>
  </si>
  <si>
    <t>「駐車場の整備促進に要する経費」は、繰出基準第10の1(2)により算定された額。</t>
  </si>
  <si>
    <r>
      <t>29</t>
    </r>
    <r>
      <rPr>
        <sz val="11"/>
        <rFont val="ＭＳ Ｐゴシック"/>
        <family val="3"/>
      </rPr>
      <t>年度</t>
    </r>
  </si>
  <si>
    <t>「救急医療の確保に要する経費」は、繰出基準第５の10(2)イにより算定された額。</t>
  </si>
  <si>
    <t>「地方公営企業法の適用に要する経費」は、繰出基準第６の５(2)により算定された額。</t>
  </si>
  <si>
    <t>「東日本大震災に係る減収対策のために発効する資金手当債の利子負担の軽減に要する経費」は、繰出基準３(2)により算定された額。</t>
  </si>
  <si>
    <t>「雨水処理に要する経費」は、繰出基準第８の１(2)により算定された額のうち資本費分。</t>
  </si>
  <si>
    <t>「高度処理に要する経費」は繰出基準第８の７(2)により算定された額のうち資本費分。</t>
  </si>
  <si>
    <t>「高資本費対策に要する経費」は繰出基準第８の８(2)により算定された額。</t>
  </si>
  <si>
    <t>「広域化・共同化の推進に要する経費」は繰出基準第８の９(2)により算定された額。</t>
  </si>
  <si>
    <t>「地方公営企業法の適用に要する経費」は繰り出し基準第８の10(2)により算定された額。</t>
  </si>
  <si>
    <t>「小規模集合排水処理施設整備事業に要する経費」は繰出基準第８の11(2)ただし書きにより算定された額。</t>
  </si>
  <si>
    <t>「個別排水処理施設整備事業に要する経費」は繰出基準第８の12(2)ただし書きにより算定された額。</t>
  </si>
  <si>
    <t>「その他」は、繰出基準第８の14(2)により算定された額。</t>
  </si>
  <si>
    <t>「船舶運航事業等の環境対策に要する経費」は、繰り出し基準第４の11(2)イにより算定された額。</t>
  </si>
  <si>
    <t>「統合水道に係る統合後に実施する建設改良に要する経費」は、繰出基準第１の８(2)により算定された額。</t>
  </si>
  <si>
    <t>「流域下水道の建設に要する経費」は繰出基準第８の３(2)ただし書きにより算定された額。</t>
  </si>
  <si>
    <r>
      <t>公債費
（</t>
    </r>
    <r>
      <rPr>
        <sz val="10"/>
        <color indexed="8"/>
        <rFont val="ＭＳ 明朝"/>
        <family val="1"/>
      </rPr>
      <t>一般会計等に係るものに限り、減債基金への積立てに係るものを除く。）</t>
    </r>
  </si>
  <si>
    <t>平成29年度</t>
  </si>
  <si>
    <r>
      <rPr>
        <sz val="14"/>
        <color indexed="10"/>
        <rFont val="ＭＳ ゴシック"/>
        <family val="3"/>
      </rPr>
      <t>前年度末</t>
    </r>
    <r>
      <rPr>
        <sz val="14"/>
        <rFont val="ＭＳ ゴシック"/>
        <family val="3"/>
      </rPr>
      <t>減債基金</t>
    </r>
    <r>
      <rPr>
        <sz val="14"/>
        <color indexed="10"/>
        <rFont val="ＭＳ ゴシック"/>
        <family val="3"/>
      </rPr>
      <t>残高</t>
    </r>
    <r>
      <rPr>
        <sz val="14"/>
        <rFont val="ＭＳ ゴシック"/>
        <family val="3"/>
      </rPr>
      <t>※</t>
    </r>
  </si>
  <si>
    <r>
      <t>Σ｛</t>
    </r>
    <r>
      <rPr>
        <sz val="14"/>
        <color indexed="10"/>
        <rFont val="ＭＳ ゴシック"/>
        <family val="3"/>
      </rPr>
      <t>前年度末</t>
    </r>
    <r>
      <rPr>
        <sz val="14"/>
        <rFont val="ＭＳ ゴシック"/>
        <family val="3"/>
      </rPr>
      <t>減債基金積立相当額｝</t>
    </r>
  </si>
  <si>
    <r>
      <t>前年度末減債基金</t>
    </r>
    <r>
      <rPr>
        <sz val="14"/>
        <color indexed="10"/>
        <rFont val="ＭＳ ゴシック"/>
        <family val="3"/>
      </rPr>
      <t>残高※</t>
    </r>
  </si>
  <si>
    <r>
      <t>【参考】　</t>
    </r>
    <r>
      <rPr>
        <sz val="14"/>
        <color indexed="10"/>
        <rFont val="ＭＳ ゴシック"/>
        <family val="3"/>
      </rPr>
      <t>年度を超えた貸付額</t>
    </r>
  </si>
  <si>
    <t>※　減債基金残高のうち、実質公債費比率の算定に用いる満期一括償還地方債の償還の財源として積み立てた額に係るもののみを記入願います。</t>
  </si>
  <si>
    <r>
      <t>※　減債基金積立金の年度を超えた一般会計</t>
    </r>
    <r>
      <rPr>
        <sz val="14"/>
        <color indexed="10"/>
        <rFont val="ＭＳ ゴシック"/>
        <family val="3"/>
      </rPr>
      <t>又は特別会計</t>
    </r>
    <r>
      <rPr>
        <sz val="14"/>
        <rFont val="ＭＳ ゴシック"/>
        <family val="3"/>
      </rPr>
      <t>への貸付</t>
    </r>
    <r>
      <rPr>
        <sz val="14"/>
        <color indexed="10"/>
        <rFont val="ＭＳ ゴシック"/>
        <family val="3"/>
      </rPr>
      <t>額（「ニ」欄）</t>
    </r>
    <r>
      <rPr>
        <sz val="14"/>
        <rFont val="ＭＳ ゴシック"/>
        <family val="3"/>
      </rPr>
      <t>は控除して記入願います。</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</si>
</sst>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00000_ "/>
    <numFmt numFmtId="178" formatCode="#,##0;&quot;△ &quot;#,##0"/>
    <numFmt numFmtId="179" formatCode="#,##0.0;&quot;△ &quot;#,##0.0"/>
    <numFmt numFmtId="180" formatCode="0_);[Red]\(0\)"/>
    <numFmt numFmtId="181" formatCode="0.0_);[Red]\(0.0\)"/>
    <numFmt numFmtId="182" formatCode="#,##0.000;&quot;△ &quot;#,##0.000"/>
    <numFmt numFmtId="183" formatCode="#,##0_ "/>
    <numFmt numFmtId="184" formatCode="#,##0\ ;&quot;△&quot;#,##0\ "/>
    <numFmt numFmtId="185" formatCode="#,##0_ ;[Red]\-#,##0\ "/>
    <numFmt numFmtId="186" formatCode="#,##0_);[Red]\(#,##0\)"/>
    <numFmt numFmtId="187" formatCode="0.0_ "/>
    <numFmt numFmtId="188" formatCode="_ * #,##0.0_ ;_ * \-#,##0.0_ ;_ * &quot;-&quot;?_ ;_ @_ "/>
    <numFmt numFmtId="189" formatCode="_ * #,##0_ ;_ * \-#,##0_ ;_ * &quot;&quot;_ ;_ @_ "/>
    <numFmt numFmtId="190" formatCode="[&lt;=999]000;[&lt;=9999]000\-00"/>
    <numFmt numFmtId="191" formatCode="#,##0.0;[Red]\-#,##0.0"/>
  </numFmts>
  <fonts count="106">
    <font>
      <sz val="11"/>
      <name val="ＭＳ Ｐゴシック"/>
      <family val="3"/>
    </font>
    <font>
      <sz val="11"/>
      <color indexed="8"/>
      <name val="ＭＳ Ｐゴシック"/>
      <family val="3"/>
    </font>
    <font>
      <sz val="6"/>
      <name val="ＭＳ Ｐゴシック"/>
      <family val="3"/>
    </font>
    <font>
      <sz val="12"/>
      <name val="ＭＳ Ｐゴシック"/>
      <family val="3"/>
    </font>
    <font>
      <sz val="14"/>
      <name val="ＭＳ 明朝"/>
      <family val="1"/>
    </font>
    <font>
      <sz val="11"/>
      <name val="ＭＳ 明朝"/>
      <family val="1"/>
    </font>
    <font>
      <sz val="12"/>
      <name val="ＭＳ 明朝"/>
      <family val="1"/>
    </font>
    <font>
      <sz val="10"/>
      <name val="ＭＳ 明朝"/>
      <family val="1"/>
    </font>
    <font>
      <sz val="10"/>
      <color indexed="8"/>
      <name val="ＭＳ 明朝"/>
      <family val="1"/>
    </font>
    <font>
      <sz val="10"/>
      <name val="ＭＳ Ｐ明朝"/>
      <family val="1"/>
    </font>
    <font>
      <sz val="16"/>
      <name val="ＭＳ ゴシック"/>
      <family val="3"/>
    </font>
    <font>
      <sz val="11"/>
      <name val="ＭＳ ゴシック"/>
      <family val="3"/>
    </font>
    <font>
      <sz val="18"/>
      <name val="ＭＳ ゴシック"/>
      <family val="3"/>
    </font>
    <font>
      <b/>
      <sz val="20"/>
      <name val="ＭＳ ゴシック"/>
      <family val="3"/>
    </font>
    <font>
      <b/>
      <sz val="20"/>
      <color indexed="10"/>
      <name val="ＭＳ ゴシック"/>
      <family val="3"/>
    </font>
    <font>
      <sz val="20"/>
      <name val="ＭＳ ゴシック"/>
      <family val="3"/>
    </font>
    <font>
      <sz val="12"/>
      <name val="ＭＳ ゴシック"/>
      <family val="3"/>
    </font>
    <font>
      <sz val="10"/>
      <name val="ＭＳ ゴシック"/>
      <family val="3"/>
    </font>
    <font>
      <sz val="14"/>
      <name val="ＭＳ ゴシック"/>
      <family val="3"/>
    </font>
    <font>
      <b/>
      <sz val="14"/>
      <color indexed="10"/>
      <name val="ＭＳ ゴシック"/>
      <family val="3"/>
    </font>
    <font>
      <sz val="8"/>
      <name val="ＭＳ ゴシック"/>
      <family val="3"/>
    </font>
    <font>
      <sz val="14"/>
      <color indexed="10"/>
      <name val="ＭＳ ゴシック"/>
      <family val="3"/>
    </font>
    <font>
      <sz val="16"/>
      <color indexed="10"/>
      <name val="ＭＳ ゴシック"/>
      <family val="3"/>
    </font>
    <font>
      <i/>
      <sz val="11"/>
      <name val="ＭＳ ゴシック"/>
      <family val="3"/>
    </font>
    <font>
      <b/>
      <sz val="11"/>
      <name val="ＭＳ ゴシック"/>
      <family val="3"/>
    </font>
    <font>
      <i/>
      <sz val="12"/>
      <name val="ＭＳ ゴシック"/>
      <family val="3"/>
    </font>
    <font>
      <i/>
      <sz val="9"/>
      <name val="ＭＳ ゴシック"/>
      <family val="3"/>
    </font>
    <font>
      <i/>
      <sz val="8"/>
      <name val="ＭＳ ゴシック"/>
      <family val="3"/>
    </font>
    <font>
      <i/>
      <sz val="6"/>
      <name val="ＭＳ ゴシック"/>
      <family val="3"/>
    </font>
    <font>
      <b/>
      <u val="single"/>
      <sz val="16"/>
      <name val="ＭＳ ゴシック"/>
      <family val="3"/>
    </font>
    <font>
      <sz val="9"/>
      <name val="ＭＳ ゴシック"/>
      <family val="3"/>
    </font>
    <font>
      <b/>
      <sz val="12"/>
      <name val="ＭＳ Ｐゴシック"/>
      <family val="3"/>
    </font>
    <font>
      <sz val="16"/>
      <name val="ＭＳ Ｐゴシック"/>
      <family val="3"/>
    </font>
    <font>
      <sz val="10"/>
      <name val="ＭＳ Ｐゴシック"/>
      <family val="3"/>
    </font>
    <font>
      <b/>
      <sz val="12"/>
      <name val="ＭＳ 明朝"/>
      <family val="1"/>
    </font>
    <font>
      <b/>
      <sz val="16"/>
      <name val="ＭＳ Ｐゴシック"/>
      <family val="3"/>
    </font>
    <font>
      <sz val="8"/>
      <name val="ＭＳ Ｐゴシック"/>
      <family val="3"/>
    </font>
    <font>
      <sz val="11"/>
      <color indexed="8"/>
      <name val="ＭＳ ゴシック"/>
      <family val="3"/>
    </font>
    <font>
      <sz val="11"/>
      <color indexed="9"/>
      <name val="ＭＳ ゴシック"/>
      <family val="3"/>
    </font>
    <font>
      <b/>
      <sz val="18"/>
      <color indexed="56"/>
      <name val="ＭＳ ゴシック"/>
      <family val="3"/>
    </font>
    <font>
      <b/>
      <sz val="11"/>
      <color indexed="9"/>
      <name val="ＭＳ ゴシック"/>
      <family val="3"/>
    </font>
    <font>
      <sz val="11"/>
      <color indexed="60"/>
      <name val="ＭＳ ゴシック"/>
      <family val="3"/>
    </font>
    <font>
      <u val="single"/>
      <sz val="1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1"/>
      <color indexed="20"/>
      <name val="ＭＳ Ｐゴシック"/>
      <family val="3"/>
    </font>
    <font>
      <sz val="11"/>
      <color indexed="17"/>
      <name val="ＭＳ ゴシック"/>
      <family val="3"/>
    </font>
    <font>
      <sz val="11"/>
      <color indexed="8"/>
      <name val="ＭＳ 明朝"/>
      <family val="1"/>
    </font>
    <font>
      <sz val="10"/>
      <color indexed="8"/>
      <name val="ＭＳ Ｐ明朝"/>
      <family val="1"/>
    </font>
    <font>
      <sz val="9"/>
      <color indexed="8"/>
      <name val="ＤＨＰ平成ゴシックW5"/>
      <family val="3"/>
    </font>
    <font>
      <sz val="12"/>
      <color indexed="8"/>
      <name val="ＭＳ ゴシック"/>
      <family val="3"/>
    </font>
    <font>
      <sz val="10"/>
      <color indexed="8"/>
      <name val="ＭＳ Ｐゴシック"/>
      <family val="3"/>
    </font>
    <font>
      <sz val="12"/>
      <color indexed="62"/>
      <name val="ＭＳ Ｐゴシック"/>
      <family val="3"/>
    </font>
    <font>
      <sz val="12"/>
      <color indexed="8"/>
      <name val="ＭＳ 明朝"/>
      <family val="1"/>
    </font>
    <font>
      <sz val="12"/>
      <color indexed="8"/>
      <name val="ＭＳ Ｐゴシック"/>
      <family val="3"/>
    </font>
    <font>
      <sz val="8"/>
      <color indexed="8"/>
      <name val="ＭＳ Ｐゴシック"/>
      <family val="3"/>
    </font>
    <font>
      <sz val="12"/>
      <color indexed="8"/>
      <name val="ＭＳ Ｐ明朝"/>
      <family val="1"/>
    </font>
    <font>
      <sz val="11"/>
      <color indexed="8"/>
      <name val="ＭＳ Ｐ明朝"/>
      <family val="1"/>
    </font>
    <font>
      <sz val="8"/>
      <color indexed="8"/>
      <name val="ＭＳ Ｐ明朝"/>
      <family val="1"/>
    </font>
    <font>
      <sz val="14"/>
      <color indexed="8"/>
      <name val="ＭＳ Ｐゴシック"/>
      <family val="3"/>
    </font>
    <font>
      <sz val="18"/>
      <color indexed="8"/>
      <name val="ＭＳ Ｐゴシック"/>
      <family val="3"/>
    </font>
    <font>
      <sz val="11"/>
      <color theme="1"/>
      <name val="Verdana"/>
      <family val="3"/>
    </font>
    <font>
      <sz val="11"/>
      <color theme="0"/>
      <name val="Verdana"/>
      <family val="3"/>
    </font>
    <font>
      <b/>
      <sz val="18"/>
      <color theme="3"/>
      <name val="Verdana"/>
      <family val="3"/>
    </font>
    <font>
      <b/>
      <sz val="11"/>
      <color theme="0"/>
      <name val="Verdana"/>
      <family val="3"/>
    </font>
    <font>
      <sz val="11"/>
      <color rgb="FF9C6500"/>
      <name val="Verdana"/>
      <family val="3"/>
    </font>
    <font>
      <u val="single"/>
      <sz val="11"/>
      <color theme="10"/>
      <name val="ＭＳ Ｐゴシック"/>
      <family val="3"/>
    </font>
    <font>
      <sz val="11"/>
      <color rgb="FFFA7D00"/>
      <name val="Verdana"/>
      <family val="3"/>
    </font>
    <font>
      <sz val="11"/>
      <color rgb="FF9C0006"/>
      <name val="Verdana"/>
      <family val="3"/>
    </font>
    <font>
      <b/>
      <sz val="11"/>
      <color rgb="FFFA7D00"/>
      <name val="Verdana"/>
      <family val="3"/>
    </font>
    <font>
      <sz val="11"/>
      <color rgb="FFFF0000"/>
      <name val="Verdana"/>
      <family val="3"/>
    </font>
    <font>
      <b/>
      <sz val="15"/>
      <color theme="3"/>
      <name val="Verdana"/>
      <family val="3"/>
    </font>
    <font>
      <b/>
      <sz val="13"/>
      <color theme="3"/>
      <name val="Verdana"/>
      <family val="3"/>
    </font>
    <font>
      <b/>
      <sz val="11"/>
      <color theme="3"/>
      <name val="Verdana"/>
      <family val="3"/>
    </font>
    <font>
      <b/>
      <sz val="11"/>
      <color theme="1"/>
      <name val="Verdana"/>
      <family val="3"/>
    </font>
    <font>
      <b/>
      <sz val="11"/>
      <color rgb="FF3F3F3F"/>
      <name val="Verdana"/>
      <family val="3"/>
    </font>
    <font>
      <i/>
      <sz val="11"/>
      <color rgb="FF7F7F7F"/>
      <name val="Verdana"/>
      <family val="3"/>
    </font>
    <font>
      <sz val="11"/>
      <color rgb="FF3F3F76"/>
      <name val="Verdana"/>
      <family val="3"/>
    </font>
    <font>
      <u val="single"/>
      <sz val="11"/>
      <color theme="11"/>
      <name val="ＭＳ Ｐゴシック"/>
      <family val="3"/>
    </font>
    <font>
      <sz val="11"/>
      <color rgb="FF006100"/>
      <name val="Verdana"/>
      <family val="3"/>
    </font>
    <font>
      <sz val="12"/>
      <name val="Verdana"/>
      <family val="3"/>
    </font>
    <font>
      <sz val="11"/>
      <color theme="1"/>
      <name val="ＭＳ 明朝"/>
      <family val="1"/>
    </font>
    <font>
      <sz val="10"/>
      <color theme="1"/>
      <name val="ＭＳ 明朝"/>
      <family val="1"/>
    </font>
    <font>
      <sz val="10"/>
      <color theme="1"/>
      <name val="ＭＳ Ｐ明朝"/>
      <family val="1"/>
    </font>
    <font>
      <sz val="9"/>
      <color theme="1"/>
      <name val="ＤＨＰ平成ゴシックW5"/>
      <family val="3"/>
    </font>
    <font>
      <i/>
      <sz val="9"/>
      <name val="Verdana"/>
      <family val="3"/>
    </font>
    <font>
      <sz val="12"/>
      <color theme="1"/>
      <name val="Verdana"/>
      <family val="3"/>
    </font>
    <font>
      <sz val="10"/>
      <color theme="1"/>
      <name val="ＭＳ Ｐゴシック"/>
      <family val="3"/>
    </font>
    <font>
      <sz val="11"/>
      <color theme="1"/>
      <name val="ＭＳ Ｐゴシック"/>
      <family val="3"/>
    </font>
    <font>
      <sz val="12"/>
      <color theme="3" tint="0.39998000860214233"/>
      <name val="ＭＳ Ｐゴシック"/>
      <family val="3"/>
    </font>
    <font>
      <sz val="12"/>
      <color theme="1"/>
      <name val="ＭＳ 明朝"/>
      <family val="1"/>
    </font>
    <font>
      <sz val="12"/>
      <color theme="1"/>
      <name val="ＭＳ Ｐゴシック"/>
      <family val="3"/>
    </font>
    <font>
      <sz val="8"/>
      <color theme="1"/>
      <name val="ＭＳ Ｐゴシック"/>
      <family val="3"/>
    </font>
    <font>
      <sz val="12"/>
      <color theme="1"/>
      <name val="ＭＳ Ｐ明朝"/>
      <family val="1"/>
    </font>
    <font>
      <sz val="11"/>
      <color theme="1"/>
      <name val="ＭＳ Ｐ明朝"/>
      <family val="1"/>
    </font>
    <font>
      <sz val="8"/>
      <color theme="1"/>
      <name val="ＭＳ Ｐ明朝"/>
      <family val="1"/>
    </font>
    <font>
      <sz val="14"/>
      <color rgb="FFFF00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26"/>
        <bgColor indexed="64"/>
      </patternFill>
    </fill>
    <fill>
      <patternFill patternType="solid">
        <fgColor indexed="41"/>
        <bgColor indexed="64"/>
      </patternFill>
    </fill>
    <fill>
      <patternFill patternType="solid">
        <fgColor theme="0" tint="-0.24997000396251678"/>
        <bgColor indexed="64"/>
      </patternFill>
    </fill>
    <fill>
      <patternFill patternType="solid">
        <fgColor indexed="13"/>
        <bgColor indexed="64"/>
      </patternFill>
    </fill>
    <fill>
      <patternFill patternType="solid">
        <fgColor rgb="FFFFFF00"/>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bottom style="medium"/>
    </border>
    <border>
      <left style="thin"/>
      <right/>
      <top style="medium"/>
      <bottom style="thin"/>
    </border>
    <border>
      <left style="thin"/>
      <right/>
      <top style="thin"/>
      <bottom style="medium"/>
    </border>
    <border>
      <left style="thin"/>
      <right/>
      <top style="medium"/>
      <bottom style="hair"/>
    </border>
    <border>
      <left style="thin"/>
      <right/>
      <top style="thin"/>
      <bottom/>
    </border>
    <border>
      <left style="thin"/>
      <right/>
      <top style="hair"/>
      <bottom style="double"/>
    </border>
    <border>
      <left style="medium"/>
      <right/>
      <top style="medium"/>
      <bottom style="hair"/>
    </border>
    <border>
      <left style="medium"/>
      <right/>
      <top style="thin"/>
      <bottom style="thin"/>
    </border>
    <border>
      <left style="medium"/>
      <right/>
      <top style="thin"/>
      <bottom/>
    </border>
    <border>
      <left style="double"/>
      <right/>
      <top style="double"/>
      <bottom style="double"/>
    </border>
    <border>
      <left/>
      <right/>
      <top style="double"/>
      <bottom style="double"/>
    </border>
    <border>
      <left/>
      <right style="thin"/>
      <top style="medium"/>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double"/>
      <top style="thin"/>
      <bottom style="thin"/>
    </border>
    <border>
      <left style="thin"/>
      <right/>
      <top style="thin"/>
      <bottom style="hair"/>
    </border>
    <border>
      <left style="thin"/>
      <right style="double"/>
      <top style="thin"/>
      <bottom style="hair"/>
    </border>
    <border>
      <left/>
      <right/>
      <top style="thin"/>
      <bottom style="hair"/>
    </border>
    <border>
      <left/>
      <right style="thin"/>
      <top style="thin"/>
      <bottom style="hair"/>
    </border>
    <border>
      <left style="thin"/>
      <right/>
      <top style="hair"/>
      <bottom style="hair"/>
    </border>
    <border>
      <left style="thin"/>
      <right style="double"/>
      <top style="hair"/>
      <bottom style="hair"/>
    </border>
    <border>
      <left/>
      <right/>
      <top style="hair"/>
      <bottom style="hair"/>
    </border>
    <border>
      <left/>
      <right style="thin"/>
      <top style="hair"/>
      <bottom style="hair"/>
    </border>
    <border>
      <left style="thin"/>
      <right/>
      <top style="hair"/>
      <bottom style="thin"/>
    </border>
    <border>
      <left style="thin"/>
      <right style="double"/>
      <top style="hair"/>
      <bottom style="thin"/>
    </border>
    <border>
      <left/>
      <right/>
      <top style="hair"/>
      <bottom style="thin"/>
    </border>
    <border>
      <left/>
      <right style="thin"/>
      <top style="hair"/>
      <bottom style="thin"/>
    </border>
    <border>
      <left style="thin"/>
      <right style="medium"/>
      <top style="medium"/>
      <bottom style="thin"/>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style="thin"/>
      <bottom style="thin"/>
    </border>
    <border>
      <left style="medium"/>
      <right style="thin"/>
      <top style="double"/>
      <bottom style="double"/>
    </border>
    <border>
      <left/>
      <right style="thin"/>
      <top style="double"/>
      <bottom style="double"/>
    </border>
    <border>
      <left style="thin"/>
      <right style="medium"/>
      <top style="double"/>
      <bottom style="double"/>
    </border>
    <border>
      <left/>
      <right/>
      <top/>
      <bottom style="thin"/>
    </border>
    <border>
      <left/>
      <right/>
      <top style="thin"/>
      <bottom style="thin"/>
    </border>
    <border diagonalUp="1">
      <left style="thin"/>
      <right style="thin"/>
      <top style="thin"/>
      <bottom style="thin"/>
      <diagonal style="thin"/>
    </border>
    <border diagonalUp="1">
      <left style="thin"/>
      <right/>
      <top style="thin"/>
      <bottom style="thin"/>
      <diagonal style="thin"/>
    </border>
    <border>
      <left/>
      <right/>
      <top style="thin"/>
      <bottom/>
    </border>
    <border>
      <left style="thin"/>
      <right/>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top/>
      <bottom/>
    </border>
    <border>
      <left style="thin"/>
      <right style="medium"/>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bottom style="thin"/>
    </border>
    <border diagonalDown="1">
      <left style="thin"/>
      <right style="thin"/>
      <top style="thin"/>
      <bottom style="medium"/>
      <diagonal style="thin"/>
    </border>
    <border diagonalDown="1">
      <left style="thin"/>
      <right style="medium"/>
      <top style="thin"/>
      <bottom style="medium"/>
      <diagonal style="thin"/>
    </border>
    <border>
      <left/>
      <right/>
      <top style="medium"/>
      <bottom/>
    </border>
    <border>
      <left style="double"/>
      <right style="thin"/>
      <top style="medium"/>
      <bottom style="thin"/>
    </border>
    <border>
      <left style="double"/>
      <right style="thin"/>
      <top style="thin"/>
      <bottom style="double"/>
    </border>
    <border>
      <left style="double"/>
      <right style="thin"/>
      <top style="double"/>
      <bottom/>
    </border>
    <border>
      <left style="double"/>
      <right style="thin"/>
      <top style="medium"/>
      <bottom style="medium"/>
    </border>
    <border>
      <left style="double"/>
      <right style="thin"/>
      <top/>
      <bottom style="medium"/>
    </border>
    <border>
      <left style="medium"/>
      <right style="medium"/>
      <top style="medium"/>
      <bottom style="thin"/>
    </border>
    <border>
      <left style="medium"/>
      <right style="medium"/>
      <top style="thin"/>
      <bottom style="double"/>
    </border>
    <border>
      <left style="medium"/>
      <right style="medium"/>
      <top style="double"/>
      <bottom style="medium"/>
    </border>
    <border>
      <left style="medium"/>
      <right style="medium"/>
      <top/>
      <bottom style="medium"/>
    </border>
    <border>
      <left style="medium"/>
      <right style="medium"/>
      <top style="thin"/>
      <bottom style="medium"/>
    </border>
    <border>
      <left style="double"/>
      <right style="thin"/>
      <top style="thin"/>
      <bottom style="medium"/>
    </border>
    <border>
      <left style="thin"/>
      <right style="medium"/>
      <top/>
      <bottom style="medium"/>
    </border>
    <border>
      <left style="medium"/>
      <right style="double"/>
      <top style="double"/>
      <bottom style="medium"/>
    </border>
    <border>
      <left style="medium"/>
      <right style="double"/>
      <top style="thin"/>
      <bottom style="medium"/>
    </border>
    <border>
      <left style="double"/>
      <right style="double"/>
      <top style="double"/>
      <bottom style="thin"/>
    </border>
    <border>
      <left style="double"/>
      <right style="double"/>
      <top style="thin"/>
      <bottom style="double"/>
    </border>
    <border>
      <left style="hair"/>
      <right/>
      <top style="thin"/>
      <bottom style="hair"/>
    </border>
    <border>
      <left style="hair"/>
      <right style="hair"/>
      <top style="thin"/>
      <bottom style="hair"/>
    </border>
    <border>
      <left style="hair"/>
      <right style="hair"/>
      <top style="hair"/>
      <bottom style="hair"/>
    </border>
    <border>
      <left style="medium"/>
      <right style="medium"/>
      <top style="medium"/>
      <bottom style="medium"/>
    </border>
    <border>
      <left style="dashed"/>
      <right/>
      <top/>
      <bottom/>
    </border>
    <border>
      <left style="medium"/>
      <right style="medium"/>
      <top style="medium"/>
      <bottom/>
    </border>
    <border>
      <left/>
      <right/>
      <top/>
      <bottom style="double"/>
    </border>
    <border>
      <left style="double"/>
      <right style="double"/>
      <top style="double"/>
      <bottom/>
    </border>
    <border>
      <left style="medium"/>
      <right style="medium"/>
      <top/>
      <bottom style="thin"/>
    </border>
    <border>
      <left style="medium"/>
      <right style="medium"/>
      <top style="thin"/>
      <bottom style="thin"/>
    </border>
    <border>
      <left style="medium"/>
      <right style="thin"/>
      <top style="medium"/>
      <bottom/>
    </border>
    <border>
      <left style="thin"/>
      <right style="thin"/>
      <top style="medium"/>
      <bottom/>
    </border>
    <border>
      <left style="thin"/>
      <right style="medium"/>
      <top style="medium"/>
      <bottom/>
    </border>
    <border>
      <left/>
      <right/>
      <top style="thin"/>
      <bottom style="medium"/>
    </border>
    <border>
      <left style="thin"/>
      <right>
        <color indexed="63"/>
      </right>
      <top style="thin"/>
      <bottom style="double"/>
    </border>
    <border>
      <left style="medium"/>
      <right/>
      <top/>
      <bottom/>
    </border>
    <border>
      <left style="medium"/>
      <right style="thin"/>
      <top style="double"/>
      <bottom/>
    </border>
    <border>
      <left style="thin"/>
      <right style="thin"/>
      <top style="double"/>
      <bottom/>
    </border>
    <border>
      <left style="thin"/>
      <right style="medium"/>
      <top style="double"/>
      <bottom/>
    </border>
    <border>
      <left style="medium"/>
      <right style="medium"/>
      <top/>
      <bottom/>
    </border>
    <border diagonalDown="1">
      <left style="medium"/>
      <right style="double"/>
      <top style="medium"/>
      <bottom/>
      <diagonal style="hair"/>
    </border>
    <border diagonalDown="1">
      <left style="medium"/>
      <right style="double"/>
      <top/>
      <bottom style="double"/>
      <diagonal style="hair"/>
    </border>
    <border>
      <left style="double"/>
      <right/>
      <top style="medium"/>
      <bottom style="thin"/>
    </border>
    <border>
      <left>
        <color indexed="63"/>
      </left>
      <right>
        <color indexed="63"/>
      </right>
      <top style="medium"/>
      <bottom style="thin"/>
    </border>
    <border>
      <left/>
      <right style="medium"/>
      <top style="medium"/>
      <bottom style="thin"/>
    </border>
    <border diagonalDown="1">
      <left style="medium"/>
      <right style="double"/>
      <top style="thin"/>
      <bottom style="double"/>
      <diagonal style="hair"/>
    </border>
    <border diagonalDown="1">
      <left style="medium"/>
      <right style="double"/>
      <top style="medium"/>
      <bottom/>
      <diagonal style="thin"/>
    </border>
    <border diagonalDown="1">
      <left style="medium"/>
      <right style="double"/>
      <top/>
      <bottom style="double"/>
      <diagonal style="thin"/>
    </border>
    <border>
      <left/>
      <right style="thin"/>
      <top style="thin"/>
      <bottom/>
    </border>
    <border>
      <left/>
      <right style="thin"/>
      <top/>
      <bottom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 diagonalDown="1">
      <left style="medium"/>
      <right style="medium"/>
      <top style="medium"/>
      <bottom style="thin"/>
      <diagonal style="thin"/>
    </border>
    <border diagonalDown="1">
      <left style="medium"/>
      <right style="medium"/>
      <top style="thin"/>
      <bottom style="thin"/>
      <diagonal style="thin"/>
    </border>
    <border diagonalDown="1">
      <left style="medium"/>
      <right style="medium"/>
      <top style="thin"/>
      <bottom style="medium"/>
      <diagonal style="thin"/>
    </border>
    <border>
      <left style="thin"/>
      <right style="thin"/>
      <top>
        <color indexed="63"/>
      </top>
      <bottom>
        <color indexed="63"/>
      </bottom>
    </border>
    <border>
      <left style="thin"/>
      <right style="thin"/>
      <top/>
      <bottom style="medium"/>
    </border>
    <border>
      <left style="thin"/>
      <right style="medium"/>
      <top/>
      <bottom/>
    </border>
    <border>
      <left/>
      <right style="thin"/>
      <top/>
      <bottom style="medium"/>
    </border>
    <border>
      <left style="medium"/>
      <right style="thin"/>
      <top/>
      <bottom style="medium"/>
    </border>
    <border>
      <left style="medium"/>
      <right style="thin"/>
      <top/>
      <bottom/>
    </border>
    <border>
      <left style="medium"/>
      <right style="thin"/>
      <top/>
      <bottom style="double"/>
    </border>
    <border>
      <left style="medium"/>
      <right style="thin"/>
      <top style="double"/>
      <bottom style="medium"/>
    </border>
    <border>
      <left style="thin"/>
      <right/>
      <top style="double"/>
      <bottom/>
    </border>
    <border>
      <left style="medium"/>
      <right style="medium"/>
      <top style="thin"/>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9" fontId="7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0" fillId="0" borderId="0" applyFont="0" applyFill="0" applyBorder="0" applyAlignment="0" applyProtection="0"/>
    <xf numFmtId="38"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86" fillId="31" borderId="4" applyNumberFormat="0" applyAlignment="0" applyProtection="0"/>
    <xf numFmtId="0" fontId="70" fillId="0" borderId="0">
      <alignment vertical="center"/>
      <protection/>
    </xf>
    <xf numFmtId="0" fontId="0" fillId="0" borderId="0">
      <alignment vertical="center"/>
      <protection/>
    </xf>
    <xf numFmtId="0" fontId="7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684">
    <xf numFmtId="0" fontId="0" fillId="0" borderId="0" xfId="0" applyAlignment="1">
      <alignment vertical="center"/>
    </xf>
    <xf numFmtId="0" fontId="7" fillId="33" borderId="10" xfId="71" applyFont="1" applyFill="1" applyBorder="1" applyAlignment="1">
      <alignment horizontal="center" vertical="center" shrinkToFit="1"/>
      <protection/>
    </xf>
    <xf numFmtId="0" fontId="7" fillId="33" borderId="11" xfId="71" applyFont="1" applyFill="1" applyBorder="1" applyAlignment="1">
      <alignment horizontal="center" vertical="center" shrinkToFit="1"/>
      <protection/>
    </xf>
    <xf numFmtId="0" fontId="3" fillId="33" borderId="0" xfId="71" applyFont="1" applyFill="1" applyBorder="1" applyAlignment="1">
      <alignment vertical="center"/>
      <protection/>
    </xf>
    <xf numFmtId="0" fontId="0" fillId="0" borderId="0" xfId="71">
      <alignment vertical="center"/>
      <protection/>
    </xf>
    <xf numFmtId="0" fontId="6" fillId="33" borderId="0" xfId="71" applyFont="1" applyFill="1" applyBorder="1" applyAlignment="1">
      <alignment horizontal="center" vertical="center"/>
      <protection/>
    </xf>
    <xf numFmtId="0" fontId="3" fillId="33" borderId="0" xfId="71" applyFont="1" applyFill="1" applyBorder="1" applyAlignment="1">
      <alignment horizontal="center" vertical="center"/>
      <protection/>
    </xf>
    <xf numFmtId="0" fontId="6" fillId="33" borderId="0" xfId="71" applyFont="1" applyFill="1" applyBorder="1" applyAlignment="1">
      <alignment horizontal="right" vertical="center"/>
      <protection/>
    </xf>
    <xf numFmtId="0" fontId="6" fillId="33" borderId="12" xfId="71" applyFont="1" applyFill="1" applyBorder="1" applyAlignment="1">
      <alignment horizontal="center" vertical="center"/>
      <protection/>
    </xf>
    <xf numFmtId="0" fontId="4" fillId="0" borderId="13" xfId="71" applyFont="1" applyBorder="1" applyAlignment="1">
      <alignment horizontal="left" vertical="center"/>
      <protection/>
    </xf>
    <xf numFmtId="0" fontId="4" fillId="0" borderId="14" xfId="71" applyFont="1" applyBorder="1" applyAlignment="1">
      <alignment horizontal="left" vertical="center" shrinkToFit="1"/>
      <protection/>
    </xf>
    <xf numFmtId="0" fontId="4" fillId="0" borderId="15" xfId="71" applyFont="1" applyBorder="1" applyAlignment="1">
      <alignment horizontal="left" vertical="center"/>
      <protection/>
    </xf>
    <xf numFmtId="0" fontId="4" fillId="0" borderId="16" xfId="71" applyFont="1" applyBorder="1" applyAlignment="1">
      <alignment horizontal="left" vertical="center" wrapText="1"/>
      <protection/>
    </xf>
    <xf numFmtId="0" fontId="4" fillId="0" borderId="17" xfId="71" applyFont="1" applyBorder="1" applyAlignment="1">
      <alignment horizontal="left" vertical="center" wrapText="1"/>
      <protection/>
    </xf>
    <xf numFmtId="0" fontId="4" fillId="0" borderId="18" xfId="71" applyFont="1" applyBorder="1" applyAlignment="1">
      <alignment horizontal="left" vertical="center"/>
      <protection/>
    </xf>
    <xf numFmtId="0" fontId="4" fillId="0" borderId="19" xfId="71" applyFont="1" applyBorder="1" applyAlignment="1">
      <alignment horizontal="left" vertical="center"/>
      <protection/>
    </xf>
    <xf numFmtId="0" fontId="4" fillId="0" borderId="19" xfId="71" applyFont="1" applyBorder="1" applyAlignment="1">
      <alignment vertical="center" wrapText="1"/>
      <protection/>
    </xf>
    <xf numFmtId="0" fontId="4" fillId="0" borderId="20" xfId="71" applyFont="1" applyBorder="1">
      <alignment vertical="center"/>
      <protection/>
    </xf>
    <xf numFmtId="0" fontId="0" fillId="34" borderId="21" xfId="71" applyFill="1" applyBorder="1">
      <alignment vertical="center"/>
      <protection/>
    </xf>
    <xf numFmtId="0" fontId="4" fillId="34" borderId="22" xfId="71" applyFont="1" applyFill="1" applyBorder="1" applyAlignment="1">
      <alignment horizontal="left" vertical="center" shrinkToFit="1"/>
      <protection/>
    </xf>
    <xf numFmtId="0" fontId="5" fillId="0" borderId="0" xfId="71" applyFont="1" applyAlignment="1">
      <alignment horizontal="right" vertical="center"/>
      <protection/>
    </xf>
    <xf numFmtId="178" fontId="0" fillId="0" borderId="0" xfId="71" applyNumberFormat="1" applyFont="1">
      <alignment vertical="center"/>
      <protection/>
    </xf>
    <xf numFmtId="178" fontId="0" fillId="0" borderId="0" xfId="71" applyNumberFormat="1" applyFont="1" applyAlignment="1">
      <alignment horizontal="right" vertical="center"/>
      <protection/>
    </xf>
    <xf numFmtId="0" fontId="89" fillId="35" borderId="0" xfId="72" applyFont="1" applyFill="1" applyBorder="1" applyAlignment="1">
      <alignment vertical="center"/>
      <protection/>
    </xf>
    <xf numFmtId="0" fontId="70" fillId="35" borderId="0" xfId="72" applyFill="1">
      <alignment vertical="center"/>
      <protection/>
    </xf>
    <xf numFmtId="0" fontId="7" fillId="35" borderId="11" xfId="72" applyFont="1" applyFill="1" applyBorder="1" applyAlignment="1">
      <alignment horizontal="center" vertical="center" shrinkToFit="1"/>
      <protection/>
    </xf>
    <xf numFmtId="0" fontId="89" fillId="35" borderId="0" xfId="72" applyFont="1" applyFill="1" applyBorder="1" applyAlignment="1">
      <alignment horizontal="left" vertical="center"/>
      <protection/>
    </xf>
    <xf numFmtId="0" fontId="7" fillId="35" borderId="0" xfId="72" applyFont="1" applyFill="1" applyBorder="1" applyAlignment="1">
      <alignment horizontal="center" vertical="center" shrinkToFit="1"/>
      <protection/>
    </xf>
    <xf numFmtId="0" fontId="90" fillId="35" borderId="0" xfId="72" applyFont="1" applyFill="1" applyAlignment="1">
      <alignment horizontal="right" vertical="center"/>
      <protection/>
    </xf>
    <xf numFmtId="0" fontId="70" fillId="35" borderId="23" xfId="72" applyFill="1" applyBorder="1" applyAlignment="1">
      <alignment horizontal="center" vertical="center"/>
      <protection/>
    </xf>
    <xf numFmtId="0" fontId="90" fillId="35" borderId="24" xfId="72" applyFont="1" applyFill="1" applyBorder="1" applyAlignment="1">
      <alignment horizontal="center" vertical="center" wrapText="1"/>
      <protection/>
    </xf>
    <xf numFmtId="0" fontId="90" fillId="35" borderId="14" xfId="72" applyFont="1" applyFill="1" applyBorder="1" applyAlignment="1">
      <alignment horizontal="center" vertical="center" wrapText="1"/>
      <protection/>
    </xf>
    <xf numFmtId="38" fontId="70" fillId="35" borderId="25" xfId="57" applyFont="1" applyFill="1" applyBorder="1" applyAlignment="1">
      <alignment vertical="center"/>
    </xf>
    <xf numFmtId="38" fontId="70" fillId="35" borderId="26" xfId="57" applyFont="1" applyFill="1" applyBorder="1" applyAlignment="1">
      <alignment vertical="center"/>
    </xf>
    <xf numFmtId="38" fontId="70" fillId="34" borderId="26" xfId="57" applyFont="1" applyFill="1" applyBorder="1" applyAlignment="1">
      <alignment vertical="center"/>
    </xf>
    <xf numFmtId="38" fontId="70" fillId="34" borderId="13" xfId="57" applyFont="1" applyFill="1" applyBorder="1" applyAlignment="1">
      <alignment vertical="center"/>
    </xf>
    <xf numFmtId="38" fontId="70" fillId="35" borderId="27" xfId="57" applyFont="1" applyFill="1" applyBorder="1" applyAlignment="1">
      <alignment vertical="center"/>
    </xf>
    <xf numFmtId="38" fontId="70" fillId="35" borderId="11" xfId="57" applyFont="1" applyFill="1" applyBorder="1" applyAlignment="1">
      <alignment vertical="center"/>
    </xf>
    <xf numFmtId="38" fontId="70" fillId="34" borderId="11" xfId="57" applyFont="1" applyFill="1" applyBorder="1" applyAlignment="1">
      <alignment vertical="center"/>
    </xf>
    <xf numFmtId="38" fontId="70" fillId="34" borderId="10" xfId="57" applyFont="1" applyFill="1" applyBorder="1" applyAlignment="1">
      <alignment vertical="center"/>
    </xf>
    <xf numFmtId="38" fontId="70" fillId="35" borderId="28" xfId="57" applyFont="1" applyFill="1" applyBorder="1" applyAlignment="1">
      <alignment vertical="center"/>
    </xf>
    <xf numFmtId="38" fontId="70" fillId="35" borderId="24" xfId="57" applyFont="1" applyFill="1" applyBorder="1" applyAlignment="1">
      <alignment vertical="center"/>
    </xf>
    <xf numFmtId="38" fontId="70" fillId="34" borderId="24" xfId="57" applyFont="1" applyFill="1" applyBorder="1" applyAlignment="1">
      <alignment vertical="center"/>
    </xf>
    <xf numFmtId="38" fontId="70" fillId="34" borderId="14" xfId="57" applyFont="1" applyFill="1" applyBorder="1" applyAlignment="1">
      <alignment vertical="center"/>
    </xf>
    <xf numFmtId="0" fontId="91" fillId="35" borderId="0" xfId="72" applyFont="1" applyFill="1">
      <alignment vertical="center"/>
      <protection/>
    </xf>
    <xf numFmtId="0" fontId="92" fillId="35" borderId="11" xfId="72" applyFont="1" applyFill="1" applyBorder="1" applyAlignment="1">
      <alignment horizontal="center" vertical="center"/>
      <protection/>
    </xf>
    <xf numFmtId="0" fontId="92" fillId="35" borderId="29" xfId="72" applyFont="1" applyFill="1" applyBorder="1" applyAlignment="1">
      <alignment horizontal="center" vertical="center"/>
      <protection/>
    </xf>
    <xf numFmtId="0" fontId="92" fillId="35" borderId="30" xfId="72" applyFont="1" applyFill="1" applyBorder="1" applyAlignment="1">
      <alignment horizontal="center" vertical="center"/>
      <protection/>
    </xf>
    <xf numFmtId="38" fontId="70" fillId="35" borderId="31" xfId="57" applyFont="1" applyFill="1" applyBorder="1" applyAlignment="1">
      <alignment vertical="center"/>
    </xf>
    <xf numFmtId="0" fontId="92" fillId="35" borderId="32" xfId="72" applyFont="1" applyFill="1" applyBorder="1" applyAlignment="1">
      <alignment horizontal="center" vertical="center"/>
      <protection/>
    </xf>
    <xf numFmtId="38" fontId="70" fillId="35" borderId="33" xfId="57" applyFont="1" applyFill="1" applyBorder="1" applyAlignment="1">
      <alignment vertical="center"/>
    </xf>
    <xf numFmtId="0" fontId="92" fillId="35" borderId="34" xfId="72" applyFont="1" applyFill="1" applyBorder="1" applyAlignment="1">
      <alignment horizontal="center" vertical="center"/>
      <protection/>
    </xf>
    <xf numFmtId="38" fontId="70" fillId="35" borderId="35" xfId="57" applyFont="1" applyFill="1" applyBorder="1" applyAlignment="1">
      <alignment vertical="center"/>
    </xf>
    <xf numFmtId="0" fontId="92" fillId="35" borderId="36" xfId="72" applyFont="1" applyFill="1" applyBorder="1" applyAlignment="1">
      <alignment horizontal="center" vertical="center"/>
      <protection/>
    </xf>
    <xf numFmtId="38" fontId="70" fillId="35" borderId="37" xfId="57" applyFont="1" applyFill="1" applyBorder="1" applyAlignment="1">
      <alignment vertical="center"/>
    </xf>
    <xf numFmtId="0" fontId="92" fillId="35" borderId="38" xfId="72" applyFont="1" applyFill="1" applyBorder="1" applyAlignment="1">
      <alignment horizontal="center" vertical="center"/>
      <protection/>
    </xf>
    <xf numFmtId="38" fontId="70" fillId="35" borderId="39" xfId="57" applyFont="1" applyFill="1" applyBorder="1" applyAlignment="1">
      <alignment vertical="center"/>
    </xf>
    <xf numFmtId="0" fontId="92" fillId="35" borderId="40" xfId="72" applyFont="1" applyFill="1" applyBorder="1" applyAlignment="1">
      <alignment horizontal="center" vertical="center"/>
      <protection/>
    </xf>
    <xf numFmtId="38" fontId="70" fillId="35" borderId="41" xfId="57" applyFont="1" applyFill="1" applyBorder="1" applyAlignment="1">
      <alignment vertical="center"/>
    </xf>
    <xf numFmtId="38" fontId="0" fillId="28" borderId="25" xfId="54" applyFill="1" applyBorder="1" applyAlignment="1">
      <alignment vertical="center"/>
    </xf>
    <xf numFmtId="38" fontId="0" fillId="28" borderId="26" xfId="54" applyFill="1" applyBorder="1" applyAlignment="1">
      <alignment vertical="center"/>
    </xf>
    <xf numFmtId="38" fontId="0" fillId="28" borderId="42" xfId="54" applyFill="1" applyBorder="1" applyAlignment="1">
      <alignment vertical="center"/>
    </xf>
    <xf numFmtId="38" fontId="0" fillId="28" borderId="28" xfId="54" applyFill="1" applyBorder="1" applyAlignment="1">
      <alignment vertical="center"/>
    </xf>
    <xf numFmtId="38" fontId="0" fillId="28" borderId="24" xfId="54" applyFill="1" applyBorder="1" applyAlignment="1">
      <alignment vertical="center"/>
    </xf>
    <xf numFmtId="38" fontId="0" fillId="28" borderId="43" xfId="54" applyFill="1" applyBorder="1" applyAlignment="1">
      <alignment vertical="center"/>
    </xf>
    <xf numFmtId="38" fontId="0" fillId="28" borderId="44" xfId="54" applyFill="1" applyBorder="1" applyAlignment="1">
      <alignment vertical="center"/>
    </xf>
    <xf numFmtId="38" fontId="0" fillId="28" borderId="45" xfId="54" applyFill="1" applyBorder="1" applyAlignment="1">
      <alignment vertical="center"/>
    </xf>
    <xf numFmtId="38" fontId="0" fillId="28" borderId="46" xfId="54" applyFill="1" applyBorder="1" applyAlignment="1">
      <alignment vertical="center"/>
    </xf>
    <xf numFmtId="38" fontId="0" fillId="28" borderId="47" xfId="54" applyFill="1" applyBorder="1" applyAlignment="1">
      <alignment vertical="center"/>
    </xf>
    <xf numFmtId="38" fontId="0" fillId="28" borderId="48" xfId="54" applyFill="1" applyBorder="1" applyAlignment="1">
      <alignment vertical="center"/>
    </xf>
    <xf numFmtId="38" fontId="0" fillId="28" borderId="49" xfId="54" applyFill="1" applyBorder="1" applyAlignment="1">
      <alignment vertical="center"/>
    </xf>
    <xf numFmtId="38" fontId="0" fillId="28" borderId="27" xfId="54" applyFill="1" applyBorder="1" applyAlignment="1">
      <alignment vertical="center"/>
    </xf>
    <xf numFmtId="38" fontId="0" fillId="28" borderId="11" xfId="54" applyFill="1" applyBorder="1" applyAlignment="1">
      <alignment vertical="center"/>
    </xf>
    <xf numFmtId="38" fontId="0" fillId="28" borderId="50" xfId="54" applyFill="1" applyBorder="1" applyAlignment="1">
      <alignment vertical="center"/>
    </xf>
    <xf numFmtId="38" fontId="0" fillId="34" borderId="51" xfId="54" applyFill="1" applyBorder="1" applyAlignment="1">
      <alignment vertical="center"/>
    </xf>
    <xf numFmtId="38" fontId="0" fillId="34" borderId="52" xfId="54" applyFill="1" applyBorder="1" applyAlignment="1">
      <alignment vertical="center"/>
    </xf>
    <xf numFmtId="38" fontId="0" fillId="34" borderId="53" xfId="54" applyFill="1" applyBorder="1" applyAlignment="1">
      <alignment vertical="center"/>
    </xf>
    <xf numFmtId="178" fontId="11" fillId="0" borderId="0" xfId="71" applyNumberFormat="1" applyFont="1">
      <alignment vertical="center"/>
      <protection/>
    </xf>
    <xf numFmtId="178" fontId="12" fillId="0" borderId="0" xfId="71" applyNumberFormat="1" applyFont="1" applyAlignment="1">
      <alignment horizontal="right" vertical="center"/>
      <protection/>
    </xf>
    <xf numFmtId="178" fontId="12" fillId="36" borderId="54" xfId="71" applyNumberFormat="1" applyFont="1" applyFill="1" applyBorder="1" applyAlignment="1">
      <alignment horizontal="left" vertical="center"/>
      <protection/>
    </xf>
    <xf numFmtId="178" fontId="12" fillId="36" borderId="55" xfId="71" applyNumberFormat="1" applyFont="1" applyFill="1" applyBorder="1" applyAlignment="1">
      <alignment horizontal="left" vertical="center"/>
      <protection/>
    </xf>
    <xf numFmtId="178" fontId="13" fillId="0" borderId="0" xfId="71" applyNumberFormat="1" applyFont="1">
      <alignment vertical="center"/>
      <protection/>
    </xf>
    <xf numFmtId="178" fontId="15" fillId="0" borderId="0" xfId="71" applyNumberFormat="1" applyFont="1">
      <alignment vertical="center"/>
      <protection/>
    </xf>
    <xf numFmtId="178" fontId="11" fillId="0" borderId="0" xfId="71" applyNumberFormat="1" applyFont="1" applyAlignment="1">
      <alignment horizontal="right" vertical="center"/>
      <protection/>
    </xf>
    <xf numFmtId="178" fontId="10" fillId="0" borderId="0" xfId="71" applyNumberFormat="1" applyFont="1" applyAlignment="1" quotePrefix="1">
      <alignment horizontal="right" vertical="center"/>
      <protection/>
    </xf>
    <xf numFmtId="178" fontId="10" fillId="0" borderId="0" xfId="71" applyNumberFormat="1" applyFont="1">
      <alignment vertical="center"/>
      <protection/>
    </xf>
    <xf numFmtId="179" fontId="10" fillId="0" borderId="0" xfId="71" applyNumberFormat="1" applyFont="1" applyFill="1" applyBorder="1" applyAlignment="1">
      <alignment horizontal="center" vertical="center"/>
      <protection/>
    </xf>
    <xf numFmtId="178" fontId="10" fillId="0" borderId="0" xfId="71" applyNumberFormat="1" applyFont="1" applyFill="1" applyBorder="1" applyAlignment="1">
      <alignment horizontal="right" vertical="center"/>
      <protection/>
    </xf>
    <xf numFmtId="179" fontId="10" fillId="0" borderId="0" xfId="71" applyNumberFormat="1" applyFont="1" applyFill="1" applyBorder="1" applyAlignment="1">
      <alignment horizontal="right" vertical="center"/>
      <protection/>
    </xf>
    <xf numFmtId="178" fontId="11" fillId="0" borderId="0" xfId="71" applyNumberFormat="1" applyFont="1" applyAlignment="1" quotePrefix="1">
      <alignment horizontal="right" vertical="center"/>
      <protection/>
    </xf>
    <xf numFmtId="178" fontId="11" fillId="0" borderId="0" xfId="71" applyNumberFormat="1" applyFont="1" applyFill="1" applyBorder="1" applyAlignment="1">
      <alignment horizontal="right" vertical="center"/>
      <protection/>
    </xf>
    <xf numFmtId="178" fontId="11" fillId="36" borderId="11" xfId="71" applyNumberFormat="1" applyFont="1" applyFill="1" applyBorder="1" applyAlignment="1">
      <alignment horizontal="center" vertical="center"/>
      <protection/>
    </xf>
    <xf numFmtId="180" fontId="11" fillId="36" borderId="11" xfId="71" applyNumberFormat="1" applyFont="1" applyFill="1" applyBorder="1" applyAlignment="1">
      <alignment horizontal="right" vertical="center"/>
      <protection/>
    </xf>
    <xf numFmtId="179" fontId="11" fillId="36" borderId="10" xfId="71" applyNumberFormat="1" applyFont="1" applyFill="1" applyBorder="1" applyAlignment="1">
      <alignment horizontal="right" vertical="center"/>
      <protection/>
    </xf>
    <xf numFmtId="179" fontId="11" fillId="0" borderId="10" xfId="71" applyNumberFormat="1" applyFont="1" applyFill="1" applyBorder="1" applyAlignment="1">
      <alignment horizontal="right" vertical="center"/>
      <protection/>
    </xf>
    <xf numFmtId="180" fontId="11" fillId="0" borderId="11" xfId="71" applyNumberFormat="1" applyFont="1" applyFill="1" applyBorder="1" applyAlignment="1">
      <alignment horizontal="right" vertical="center"/>
      <protection/>
    </xf>
    <xf numFmtId="179" fontId="11" fillId="36" borderId="11" xfId="71" applyNumberFormat="1" applyFont="1" applyFill="1" applyBorder="1" applyAlignment="1">
      <alignment horizontal="right" vertical="center"/>
      <protection/>
    </xf>
    <xf numFmtId="179" fontId="11" fillId="0" borderId="11" xfId="71" applyNumberFormat="1" applyFont="1" applyFill="1" applyBorder="1" applyAlignment="1">
      <alignment horizontal="right" vertical="center"/>
      <protection/>
    </xf>
    <xf numFmtId="179" fontId="11" fillId="0" borderId="11" xfId="71" applyNumberFormat="1" applyFont="1" applyBorder="1">
      <alignment vertical="center"/>
      <protection/>
    </xf>
    <xf numFmtId="180" fontId="11" fillId="0" borderId="56" xfId="71" applyNumberFormat="1" applyFont="1" applyBorder="1" applyAlignment="1">
      <alignment horizontal="right" vertical="center"/>
      <protection/>
    </xf>
    <xf numFmtId="181" fontId="11" fillId="0" borderId="56" xfId="71" applyNumberFormat="1" applyFont="1" applyFill="1" applyBorder="1" applyAlignment="1">
      <alignment horizontal="center" vertical="center"/>
      <protection/>
    </xf>
    <xf numFmtId="181" fontId="11" fillId="0" borderId="57" xfId="71" applyNumberFormat="1" applyFont="1" applyFill="1" applyBorder="1" applyAlignment="1">
      <alignment horizontal="right" vertical="center"/>
      <protection/>
    </xf>
    <xf numFmtId="181" fontId="11" fillId="0" borderId="56" xfId="71" applyNumberFormat="1" applyFont="1" applyBorder="1" applyAlignment="1">
      <alignment horizontal="right" vertical="center"/>
      <protection/>
    </xf>
    <xf numFmtId="181" fontId="11" fillId="0" borderId="56" xfId="71" applyNumberFormat="1" applyFont="1" applyFill="1" applyBorder="1" applyAlignment="1">
      <alignment horizontal="right" vertical="center"/>
      <protection/>
    </xf>
    <xf numFmtId="181" fontId="11" fillId="0" borderId="56" xfId="71" applyNumberFormat="1" applyFont="1" applyFill="1" applyBorder="1">
      <alignment vertical="center"/>
      <protection/>
    </xf>
    <xf numFmtId="181" fontId="11" fillId="37" borderId="11" xfId="71" applyNumberFormat="1" applyFont="1" applyFill="1" applyBorder="1" applyAlignment="1">
      <alignment horizontal="right" vertical="center"/>
      <protection/>
    </xf>
    <xf numFmtId="181" fontId="11" fillId="37" borderId="11" xfId="71" applyNumberFormat="1" applyFont="1" applyFill="1" applyBorder="1" applyAlignment="1">
      <alignment horizontal="center" vertical="center"/>
      <protection/>
    </xf>
    <xf numFmtId="178" fontId="11" fillId="0" borderId="0" xfId="71" applyNumberFormat="1" applyFont="1" applyBorder="1" applyAlignment="1">
      <alignment horizontal="right" vertical="center"/>
      <protection/>
    </xf>
    <xf numFmtId="178" fontId="11" fillId="0" borderId="0" xfId="71" applyNumberFormat="1" applyFont="1" applyAlignment="1">
      <alignment horizontal="left" vertical="center"/>
      <protection/>
    </xf>
    <xf numFmtId="178" fontId="11" fillId="0" borderId="0" xfId="71" applyNumberFormat="1" applyFont="1" applyBorder="1" applyAlignment="1">
      <alignment horizontal="center" vertical="center"/>
      <protection/>
    </xf>
    <xf numFmtId="178" fontId="11" fillId="0" borderId="0" xfId="71" applyNumberFormat="1" applyFont="1" applyFill="1">
      <alignment vertical="center"/>
      <protection/>
    </xf>
    <xf numFmtId="0" fontId="11" fillId="0" borderId="0" xfId="71" applyFont="1" applyBorder="1" applyAlignment="1">
      <alignment horizontal="right" vertical="center"/>
      <protection/>
    </xf>
    <xf numFmtId="178" fontId="18" fillId="0" borderId="0" xfId="71" applyNumberFormat="1" applyFont="1" applyAlignment="1" quotePrefix="1">
      <alignment horizontal="right" vertical="center"/>
      <protection/>
    </xf>
    <xf numFmtId="178" fontId="18" fillId="0" borderId="0" xfId="71" applyNumberFormat="1" applyFont="1">
      <alignment vertical="center"/>
      <protection/>
    </xf>
    <xf numFmtId="178" fontId="18" fillId="0" borderId="16" xfId="71" applyNumberFormat="1" applyFont="1" applyBorder="1" applyAlignment="1">
      <alignment horizontal="center" vertical="center" wrapText="1" shrinkToFit="1"/>
      <protection/>
    </xf>
    <xf numFmtId="178" fontId="18" fillId="0" borderId="58" xfId="71" applyNumberFormat="1" applyFont="1" applyBorder="1" applyAlignment="1">
      <alignment horizontal="center" vertical="center" wrapText="1" shrinkToFit="1"/>
      <protection/>
    </xf>
    <xf numFmtId="178" fontId="18" fillId="0" borderId="59" xfId="71" applyNumberFormat="1" applyFont="1" applyBorder="1" applyAlignment="1">
      <alignment horizontal="center" vertical="center" wrapText="1" shrinkToFit="1"/>
      <protection/>
    </xf>
    <xf numFmtId="178" fontId="18" fillId="0" borderId="54" xfId="71" applyNumberFormat="1" applyFont="1" applyBorder="1" applyAlignment="1">
      <alignment horizontal="center" vertical="center" wrapText="1" shrinkToFit="1"/>
      <protection/>
    </xf>
    <xf numFmtId="178" fontId="18" fillId="36" borderId="10" xfId="71" applyNumberFormat="1" applyFont="1" applyFill="1" applyBorder="1" applyAlignment="1">
      <alignment horizontal="center" vertical="center"/>
      <protection/>
    </xf>
    <xf numFmtId="178" fontId="18" fillId="36" borderId="60" xfId="71" applyNumberFormat="1" applyFont="1" applyFill="1" applyBorder="1" applyAlignment="1">
      <alignment horizontal="center" vertical="center"/>
      <protection/>
    </xf>
    <xf numFmtId="179" fontId="18" fillId="0" borderId="0" xfId="71" applyNumberFormat="1" applyFont="1">
      <alignment vertical="center"/>
      <protection/>
    </xf>
    <xf numFmtId="179" fontId="16" fillId="0" borderId="10" xfId="71" applyNumberFormat="1" applyFont="1" applyBorder="1" applyAlignment="1">
      <alignment horizontal="left" vertical="center"/>
      <protection/>
    </xf>
    <xf numFmtId="179" fontId="16" fillId="0" borderId="60" xfId="71" applyNumberFormat="1" applyFont="1" applyBorder="1" applyAlignment="1">
      <alignment horizontal="center" vertical="center"/>
      <protection/>
    </xf>
    <xf numFmtId="179" fontId="19" fillId="0" borderId="0" xfId="71" applyNumberFormat="1" applyFont="1" applyAlignment="1">
      <alignment horizontal="center" vertical="center"/>
      <protection/>
    </xf>
    <xf numFmtId="178" fontId="20" fillId="0" borderId="0" xfId="71" applyNumberFormat="1" applyFont="1" applyFill="1">
      <alignment vertical="center"/>
      <protection/>
    </xf>
    <xf numFmtId="178" fontId="18" fillId="0" borderId="0" xfId="71" applyNumberFormat="1" applyFont="1" applyBorder="1" applyAlignment="1">
      <alignment horizontal="center" vertical="center"/>
      <protection/>
    </xf>
    <xf numFmtId="179" fontId="18" fillId="0" borderId="0" xfId="71" applyNumberFormat="1" applyFont="1" applyBorder="1" applyAlignment="1">
      <alignment horizontal="center" vertical="center"/>
      <protection/>
    </xf>
    <xf numFmtId="179" fontId="18" fillId="0" borderId="0" xfId="71" applyNumberFormat="1" applyFont="1" quotePrefix="1">
      <alignment vertical="center"/>
      <protection/>
    </xf>
    <xf numFmtId="178" fontId="19" fillId="0" borderId="0" xfId="71" applyNumberFormat="1" applyFont="1" applyAlignment="1">
      <alignment horizontal="center" vertical="center"/>
      <protection/>
    </xf>
    <xf numFmtId="178" fontId="18" fillId="0" borderId="0" xfId="71" applyNumberFormat="1" applyFont="1" quotePrefix="1">
      <alignment vertical="center"/>
      <protection/>
    </xf>
    <xf numFmtId="182" fontId="19" fillId="37" borderId="0" xfId="71" applyNumberFormat="1" applyFont="1" applyFill="1" applyAlignment="1">
      <alignment horizontal="center" vertical="center"/>
      <protection/>
    </xf>
    <xf numFmtId="178" fontId="18" fillId="0" borderId="0" xfId="71" applyNumberFormat="1" applyFont="1" applyAlignment="1">
      <alignment horizontal="center" vertical="center"/>
      <protection/>
    </xf>
    <xf numFmtId="178" fontId="18" fillId="37" borderId="0" xfId="71" applyNumberFormat="1" applyFont="1" applyFill="1" applyAlignment="1">
      <alignment horizontal="center" vertical="center"/>
      <protection/>
    </xf>
    <xf numFmtId="178" fontId="18" fillId="0" borderId="58" xfId="71" applyNumberFormat="1" applyFont="1" applyBorder="1" applyAlignment="1">
      <alignment horizontal="center" vertical="center"/>
      <protection/>
    </xf>
    <xf numFmtId="178" fontId="18" fillId="37" borderId="58" xfId="71" applyNumberFormat="1" applyFont="1" applyFill="1" applyBorder="1" applyAlignment="1">
      <alignment horizontal="center" vertical="center"/>
      <protection/>
    </xf>
    <xf numFmtId="178" fontId="18" fillId="0" borderId="0" xfId="71" applyNumberFormat="1" applyFont="1" applyFill="1">
      <alignment vertical="center"/>
      <protection/>
    </xf>
    <xf numFmtId="178" fontId="18" fillId="0" borderId="0" xfId="71" applyNumberFormat="1" applyFont="1" applyFill="1" applyBorder="1" applyAlignment="1">
      <alignment horizontal="right" vertical="center"/>
      <protection/>
    </xf>
    <xf numFmtId="178" fontId="23" fillId="0" borderId="0" xfId="71" applyNumberFormat="1" applyFont="1">
      <alignment vertical="center"/>
      <protection/>
    </xf>
    <xf numFmtId="178" fontId="24" fillId="0" borderId="61" xfId="71" applyNumberFormat="1" applyFont="1" applyBorder="1">
      <alignment vertical="center"/>
      <protection/>
    </xf>
    <xf numFmtId="178" fontId="11" fillId="0" borderId="62" xfId="71" applyNumberFormat="1" applyFont="1" applyBorder="1" applyAlignment="1">
      <alignment horizontal="center" vertical="center"/>
      <protection/>
    </xf>
    <xf numFmtId="178" fontId="11" fillId="0" borderId="63" xfId="71" applyNumberFormat="1" applyFont="1" applyBorder="1" applyAlignment="1">
      <alignment horizontal="center" vertical="center"/>
      <protection/>
    </xf>
    <xf numFmtId="0" fontId="26" fillId="0" borderId="59" xfId="71" applyFont="1" applyBorder="1" applyAlignment="1">
      <alignment horizontal="center" vertical="center" wrapText="1" shrinkToFit="1"/>
      <protection/>
    </xf>
    <xf numFmtId="0" fontId="23" fillId="0" borderId="64" xfId="71" applyFont="1" applyBorder="1" applyAlignment="1">
      <alignment horizontal="center" vertical="center" wrapText="1" shrinkToFit="1"/>
      <protection/>
    </xf>
    <xf numFmtId="178" fontId="26" fillId="0" borderId="64" xfId="71" applyNumberFormat="1" applyFont="1" applyBorder="1" applyAlignment="1">
      <alignment vertical="center" wrapText="1"/>
      <protection/>
    </xf>
    <xf numFmtId="0" fontId="26" fillId="0" borderId="59" xfId="71" applyFont="1" applyBorder="1" applyAlignment="1">
      <alignment vertical="center" wrapText="1" shrinkToFit="1"/>
      <protection/>
    </xf>
    <xf numFmtId="41" fontId="26" fillId="0" borderId="59" xfId="71" applyNumberFormat="1" applyFont="1" applyBorder="1" applyAlignment="1">
      <alignment vertical="center" wrapText="1" shrinkToFit="1"/>
      <protection/>
    </xf>
    <xf numFmtId="0" fontId="26" fillId="0" borderId="64" xfId="71" applyFont="1" applyBorder="1" applyAlignment="1">
      <alignment vertical="center" wrapText="1" shrinkToFit="1"/>
      <protection/>
    </xf>
    <xf numFmtId="179" fontId="93" fillId="36" borderId="11" xfId="71" applyNumberFormat="1" applyFont="1" applyFill="1" applyBorder="1" applyAlignment="1">
      <alignment horizontal="center" vertical="center"/>
      <protection/>
    </xf>
    <xf numFmtId="181" fontId="11" fillId="0" borderId="0" xfId="71" applyNumberFormat="1" applyFont="1" applyFill="1" applyBorder="1" applyAlignment="1">
      <alignment horizontal="center" vertical="center"/>
      <protection/>
    </xf>
    <xf numFmtId="41" fontId="11" fillId="0" borderId="0" xfId="71" applyNumberFormat="1" applyFont="1" applyFill="1" applyBorder="1" applyAlignment="1">
      <alignment horizontal="center" vertical="center"/>
      <protection/>
    </xf>
    <xf numFmtId="181" fontId="11" fillId="0" borderId="0" xfId="71" applyNumberFormat="1" applyFont="1" applyFill="1" applyBorder="1">
      <alignment vertical="center"/>
      <protection/>
    </xf>
    <xf numFmtId="181" fontId="11" fillId="0" borderId="0" xfId="71" applyNumberFormat="1" applyFont="1" applyFill="1" applyBorder="1" applyAlignment="1">
      <alignment horizontal="right" vertical="center"/>
      <protection/>
    </xf>
    <xf numFmtId="178" fontId="11" fillId="0" borderId="0" xfId="71" applyNumberFormat="1" applyFont="1" applyFill="1" applyBorder="1" applyAlignment="1">
      <alignment horizontal="center" vertical="center"/>
      <protection/>
    </xf>
    <xf numFmtId="180" fontId="11" fillId="0" borderId="0" xfId="71" applyNumberFormat="1" applyFont="1" applyFill="1" applyBorder="1" applyAlignment="1">
      <alignment horizontal="right" vertical="center"/>
      <protection/>
    </xf>
    <xf numFmtId="179" fontId="11" fillId="0" borderId="0" xfId="71" applyNumberFormat="1" applyFont="1" applyFill="1">
      <alignment vertical="center"/>
      <protection/>
    </xf>
    <xf numFmtId="181" fontId="11" fillId="0" borderId="54" xfId="71" applyNumberFormat="1" applyFont="1" applyFill="1" applyBorder="1" applyAlignment="1">
      <alignment horizontal="center" vertical="center"/>
      <protection/>
    </xf>
    <xf numFmtId="0" fontId="94" fillId="0" borderId="11" xfId="0" applyFont="1" applyBorder="1" applyAlignment="1">
      <alignment vertical="center" wrapText="1"/>
    </xf>
    <xf numFmtId="0" fontId="27" fillId="0" borderId="64" xfId="71" applyFont="1" applyBorder="1" applyAlignment="1">
      <alignment vertical="center" wrapText="1" shrinkToFit="1"/>
      <protection/>
    </xf>
    <xf numFmtId="0" fontId="27" fillId="0" borderId="59" xfId="71" applyFont="1" applyBorder="1" applyAlignment="1">
      <alignment vertical="center" wrapText="1" shrinkToFit="1"/>
      <protection/>
    </xf>
    <xf numFmtId="189" fontId="11" fillId="0" borderId="10" xfId="71" applyNumberFormat="1" applyFont="1" applyFill="1" applyBorder="1" applyAlignment="1">
      <alignment vertical="center"/>
      <protection/>
    </xf>
    <xf numFmtId="178" fontId="10" fillId="0" borderId="65" xfId="71" applyNumberFormat="1" applyFont="1" applyBorder="1" applyAlignment="1">
      <alignment vertical="center"/>
      <protection/>
    </xf>
    <xf numFmtId="178" fontId="10" fillId="0" borderId="0" xfId="71" applyNumberFormat="1" applyFont="1" applyBorder="1" applyAlignment="1">
      <alignment vertical="center"/>
      <protection/>
    </xf>
    <xf numFmtId="178" fontId="11" fillId="0" borderId="0" xfId="71" applyNumberFormat="1" applyFont="1" applyBorder="1">
      <alignment vertical="center"/>
      <protection/>
    </xf>
    <xf numFmtId="178" fontId="10" fillId="0" borderId="0" xfId="71" applyNumberFormat="1" applyFont="1" applyBorder="1" applyAlignment="1">
      <alignment horizontal="center" vertical="center"/>
      <protection/>
    </xf>
    <xf numFmtId="179" fontId="10" fillId="0" borderId="0" xfId="71" applyNumberFormat="1" applyFont="1" applyBorder="1" applyAlignment="1">
      <alignment horizontal="center" vertical="center"/>
      <protection/>
    </xf>
    <xf numFmtId="178" fontId="10" fillId="0" borderId="0" xfId="71" applyNumberFormat="1" applyFont="1" applyFill="1">
      <alignment vertical="center"/>
      <protection/>
    </xf>
    <xf numFmtId="179" fontId="21" fillId="0" borderId="0" xfId="71" applyNumberFormat="1" applyFont="1" applyFill="1">
      <alignment vertical="center"/>
      <protection/>
    </xf>
    <xf numFmtId="179" fontId="10" fillId="0" borderId="0" xfId="71" applyNumberFormat="1" applyFont="1" applyFill="1" applyBorder="1" applyAlignment="1">
      <alignment horizontal="left" vertical="center"/>
      <protection/>
    </xf>
    <xf numFmtId="178" fontId="29" fillId="0" borderId="0" xfId="71" applyNumberFormat="1" applyFont="1" applyBorder="1" applyAlignment="1">
      <alignment horizontal="left" vertical="center"/>
      <protection/>
    </xf>
    <xf numFmtId="178" fontId="29" fillId="0" borderId="0" xfId="71" applyNumberFormat="1" applyFont="1">
      <alignment vertical="center"/>
      <protection/>
    </xf>
    <xf numFmtId="179" fontId="18" fillId="0" borderId="0" xfId="71" applyNumberFormat="1" applyFont="1" applyAlignment="1">
      <alignment horizontal="left" vertical="center"/>
      <protection/>
    </xf>
    <xf numFmtId="0" fontId="70" fillId="35" borderId="26" xfId="72" applyFill="1" applyBorder="1" applyAlignment="1">
      <alignment horizontal="center" vertical="center"/>
      <protection/>
    </xf>
    <xf numFmtId="38" fontId="95" fillId="34" borderId="26" xfId="57" applyFont="1" applyFill="1" applyBorder="1" applyAlignment="1">
      <alignment vertical="center"/>
    </xf>
    <xf numFmtId="38" fontId="95" fillId="34" borderId="11" xfId="57" applyFont="1" applyFill="1" applyBorder="1" applyAlignment="1">
      <alignment vertical="center"/>
    </xf>
    <xf numFmtId="38" fontId="95" fillId="34" borderId="24" xfId="57" applyFont="1" applyFill="1" applyBorder="1" applyAlignment="1">
      <alignment vertical="center"/>
    </xf>
    <xf numFmtId="0" fontId="31" fillId="35" borderId="0" xfId="0" applyFont="1" applyFill="1" applyAlignment="1">
      <alignment vertical="center"/>
    </xf>
    <xf numFmtId="0" fontId="32" fillId="35" borderId="0" xfId="0" applyFont="1" applyFill="1" applyBorder="1" applyAlignment="1">
      <alignment vertical="center"/>
    </xf>
    <xf numFmtId="0" fontId="32" fillId="35" borderId="0" xfId="0" applyFont="1" applyFill="1" applyAlignment="1">
      <alignment vertical="center"/>
    </xf>
    <xf numFmtId="0" fontId="0" fillId="35" borderId="0" xfId="0" applyFill="1" applyAlignment="1">
      <alignment vertical="center"/>
    </xf>
    <xf numFmtId="0" fontId="3" fillId="35" borderId="0" xfId="0" applyFont="1" applyFill="1" applyAlignment="1">
      <alignment vertical="center"/>
    </xf>
    <xf numFmtId="0" fontId="0" fillId="35" borderId="0" xfId="0" applyFill="1" applyAlignment="1">
      <alignment horizontal="right" vertical="center"/>
    </xf>
    <xf numFmtId="0" fontId="3" fillId="35" borderId="64" xfId="0" applyFont="1" applyFill="1" applyBorder="1" applyAlignment="1" applyProtection="1">
      <alignment horizontal="distributed" vertical="distributed" indent="1"/>
      <protection locked="0"/>
    </xf>
    <xf numFmtId="183" fontId="3" fillId="35" borderId="64" xfId="0" applyNumberFormat="1" applyFont="1" applyFill="1" applyBorder="1" applyAlignment="1" applyProtection="1">
      <alignment horizontal="right" vertical="center"/>
      <protection locked="0"/>
    </xf>
    <xf numFmtId="184" fontId="3" fillId="35" borderId="64" xfId="0" applyNumberFormat="1" applyFont="1" applyFill="1" applyBorder="1" applyAlignment="1" applyProtection="1">
      <alignment vertical="center"/>
      <protection locked="0"/>
    </xf>
    <xf numFmtId="0" fontId="3" fillId="35" borderId="66" xfId="0" applyFont="1" applyFill="1" applyBorder="1" applyAlignment="1">
      <alignment vertical="center"/>
    </xf>
    <xf numFmtId="0" fontId="3" fillId="35" borderId="11" xfId="0" applyFont="1" applyFill="1" applyBorder="1" applyAlignment="1" applyProtection="1">
      <alignment horizontal="distributed" vertical="distributed" indent="1"/>
      <protection locked="0"/>
    </xf>
    <xf numFmtId="183" fontId="3" fillId="35" borderId="11" xfId="0" applyNumberFormat="1" applyFont="1" applyFill="1" applyBorder="1" applyAlignment="1" applyProtection="1">
      <alignment horizontal="right" vertical="center"/>
      <protection locked="0"/>
    </xf>
    <xf numFmtId="184" fontId="3" fillId="35" borderId="11" xfId="0" applyNumberFormat="1" applyFont="1" applyFill="1" applyBorder="1" applyAlignment="1" applyProtection="1">
      <alignment vertical="center"/>
      <protection locked="0"/>
    </xf>
    <xf numFmtId="0" fontId="3" fillId="35" borderId="50" xfId="0" applyFont="1" applyFill="1" applyBorder="1" applyAlignment="1">
      <alignment vertical="center"/>
    </xf>
    <xf numFmtId="0" fontId="3" fillId="34" borderId="24" xfId="0" applyFont="1" applyFill="1" applyBorder="1" applyAlignment="1">
      <alignment horizontal="center" vertical="center"/>
    </xf>
    <xf numFmtId="183" fontId="3" fillId="34" borderId="24" xfId="0" applyNumberFormat="1" applyFont="1" applyFill="1" applyBorder="1" applyAlignment="1">
      <alignment horizontal="right" vertical="center"/>
    </xf>
    <xf numFmtId="183" fontId="3" fillId="34" borderId="43" xfId="0" applyNumberFormat="1" applyFont="1" applyFill="1" applyBorder="1" applyAlignment="1">
      <alignment horizontal="right" vertical="center"/>
    </xf>
    <xf numFmtId="0" fontId="0" fillId="35" borderId="0" xfId="0" applyFill="1" applyBorder="1" applyAlignment="1" applyProtection="1">
      <alignment horizontal="center" vertical="center"/>
      <protection locked="0"/>
    </xf>
    <xf numFmtId="0" fontId="0" fillId="35" borderId="0" xfId="0" applyFill="1" applyBorder="1" applyAlignment="1">
      <alignment horizontal="center" vertical="center"/>
    </xf>
    <xf numFmtId="184" fontId="0" fillId="35" borderId="0" xfId="0" applyNumberFormat="1" applyFill="1" applyBorder="1" applyAlignment="1">
      <alignment vertical="center"/>
    </xf>
    <xf numFmtId="38" fontId="96" fillId="0" borderId="11" xfId="50" applyFont="1" applyFill="1" applyBorder="1" applyAlignment="1">
      <alignment horizontal="center" vertical="center" wrapText="1"/>
    </xf>
    <xf numFmtId="0" fontId="96" fillId="0" borderId="11" xfId="0" applyFont="1" applyFill="1" applyBorder="1" applyAlignment="1">
      <alignment horizontal="center" vertical="center"/>
    </xf>
    <xf numFmtId="0" fontId="97" fillId="0" borderId="0" xfId="0" applyFont="1" applyFill="1" applyBorder="1" applyAlignment="1">
      <alignment horizontal="left" vertical="top"/>
    </xf>
    <xf numFmtId="0" fontId="97" fillId="0" borderId="0" xfId="0" applyFont="1" applyFill="1" applyBorder="1" applyAlignment="1">
      <alignment vertical="center"/>
    </xf>
    <xf numFmtId="0" fontId="0" fillId="35" borderId="0" xfId="0" applyFont="1" applyFill="1" applyAlignment="1">
      <alignment vertical="center"/>
    </xf>
    <xf numFmtId="0" fontId="3" fillId="35" borderId="54" xfId="0" applyFont="1" applyFill="1" applyBorder="1" applyAlignment="1">
      <alignment vertical="center"/>
    </xf>
    <xf numFmtId="0" fontId="3" fillId="35" borderId="54" xfId="0" applyFont="1" applyFill="1" applyBorder="1" applyAlignment="1">
      <alignment horizontal="right" vertical="center"/>
    </xf>
    <xf numFmtId="0" fontId="3" fillId="35" borderId="0" xfId="0" applyFont="1" applyFill="1" applyAlignment="1">
      <alignment horizontal="right" vertical="center"/>
    </xf>
    <xf numFmtId="0" fontId="0" fillId="35" borderId="0" xfId="0" applyFont="1" applyFill="1" applyAlignment="1">
      <alignment horizontal="right" vertical="center"/>
    </xf>
    <xf numFmtId="0" fontId="3" fillId="35" borderId="0" xfId="0" applyFont="1" applyFill="1" applyBorder="1" applyAlignment="1">
      <alignment vertical="center"/>
    </xf>
    <xf numFmtId="0" fontId="3" fillId="35" borderId="0" xfId="0" applyFont="1" applyFill="1" applyBorder="1" applyAlignment="1">
      <alignment horizontal="right" vertical="center"/>
    </xf>
    <xf numFmtId="0" fontId="0" fillId="35" borderId="0" xfId="0" applyFont="1" applyFill="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vertical="center"/>
    </xf>
    <xf numFmtId="183" fontId="0" fillId="35" borderId="64" xfId="0" applyNumberFormat="1" applyFont="1" applyFill="1" applyBorder="1" applyAlignment="1">
      <alignment vertical="center"/>
    </xf>
    <xf numFmtId="0" fontId="0" fillId="35" borderId="64" xfId="0" applyFont="1" applyFill="1" applyBorder="1" applyAlignment="1">
      <alignment vertical="center"/>
    </xf>
    <xf numFmtId="0" fontId="0" fillId="35" borderId="66" xfId="0" applyFont="1" applyFill="1" applyBorder="1" applyAlignment="1">
      <alignment vertical="center"/>
    </xf>
    <xf numFmtId="0" fontId="0" fillId="35" borderId="27" xfId="0" applyFont="1" applyFill="1" applyBorder="1" applyAlignment="1">
      <alignment vertical="center"/>
    </xf>
    <xf numFmtId="183" fontId="0" fillId="35" borderId="11" xfId="0" applyNumberFormat="1" applyFont="1" applyFill="1" applyBorder="1" applyAlignment="1">
      <alignment vertical="center"/>
    </xf>
    <xf numFmtId="0" fontId="0" fillId="35" borderId="11" xfId="0" applyFont="1" applyFill="1" applyBorder="1" applyAlignment="1">
      <alignment vertical="center"/>
    </xf>
    <xf numFmtId="0" fontId="0" fillId="35" borderId="50" xfId="0" applyFont="1" applyFill="1" applyBorder="1" applyAlignment="1">
      <alignment vertical="center"/>
    </xf>
    <xf numFmtId="0" fontId="0" fillId="35" borderId="28" xfId="0" applyFont="1" applyFill="1" applyBorder="1" applyAlignment="1">
      <alignment vertical="center"/>
    </xf>
    <xf numFmtId="183" fontId="0" fillId="35" borderId="24" xfId="0" applyNumberFormat="1" applyFont="1" applyFill="1" applyBorder="1" applyAlignment="1">
      <alignment vertical="center"/>
    </xf>
    <xf numFmtId="0" fontId="0" fillId="35" borderId="24" xfId="0" applyFont="1" applyFill="1" applyBorder="1" applyAlignment="1">
      <alignment vertical="center"/>
    </xf>
    <xf numFmtId="0" fontId="0" fillId="35" borderId="43" xfId="0" applyFont="1" applyFill="1" applyBorder="1" applyAlignment="1">
      <alignment vertical="center"/>
    </xf>
    <xf numFmtId="0" fontId="0" fillId="34" borderId="28" xfId="0" applyFont="1" applyFill="1" applyBorder="1" applyAlignment="1">
      <alignment horizontal="center" vertical="center"/>
    </xf>
    <xf numFmtId="183" fontId="0" fillId="34" borderId="24" xfId="0" applyNumberFormat="1" applyFont="1" applyFill="1" applyBorder="1" applyAlignment="1">
      <alignment vertical="center"/>
    </xf>
    <xf numFmtId="0" fontId="0" fillId="35" borderId="71" xfId="0" applyFont="1" applyFill="1" applyBorder="1" applyAlignment="1">
      <alignment vertical="center"/>
    </xf>
    <xf numFmtId="0" fontId="0" fillId="35" borderId="72" xfId="0" applyFont="1" applyFill="1" applyBorder="1" applyAlignment="1">
      <alignment vertical="center"/>
    </xf>
    <xf numFmtId="0" fontId="0" fillId="35" borderId="0" xfId="0" applyFont="1" applyFill="1" applyAlignment="1">
      <alignment horizontal="left" vertical="center"/>
    </xf>
    <xf numFmtId="0" fontId="97" fillId="0" borderId="45" xfId="0" applyFont="1" applyFill="1" applyBorder="1" applyAlignment="1">
      <alignment horizontal="center" vertical="center" wrapText="1"/>
    </xf>
    <xf numFmtId="0" fontId="3" fillId="35" borderId="0" xfId="75" applyFont="1" applyFill="1" applyBorder="1" applyAlignment="1" applyProtection="1">
      <alignment vertical="center" shrinkToFit="1"/>
      <protection/>
    </xf>
    <xf numFmtId="0" fontId="3" fillId="35" borderId="0" xfId="75" applyFont="1" applyFill="1" applyBorder="1" applyAlignment="1" applyProtection="1">
      <alignment horizontal="center" vertical="center" shrinkToFit="1"/>
      <protection/>
    </xf>
    <xf numFmtId="0" fontId="3" fillId="35" borderId="0" xfId="75" applyFont="1" applyFill="1" applyProtection="1">
      <alignment vertical="center"/>
      <protection/>
    </xf>
    <xf numFmtId="0" fontId="3" fillId="35" borderId="0" xfId="75" applyFont="1" applyFill="1" applyAlignment="1" applyProtection="1">
      <alignment horizontal="right" vertical="center"/>
      <protection/>
    </xf>
    <xf numFmtId="0" fontId="3" fillId="35" borderId="0" xfId="75" applyFont="1" applyFill="1" applyBorder="1" applyAlignment="1" applyProtection="1">
      <alignment horizontal="left" vertical="center"/>
      <protection/>
    </xf>
    <xf numFmtId="0" fontId="3" fillId="35" borderId="0" xfId="75" applyFont="1" applyFill="1" applyBorder="1" applyAlignment="1" applyProtection="1">
      <alignment horizontal="center" vertical="center"/>
      <protection/>
    </xf>
    <xf numFmtId="0" fontId="98" fillId="35" borderId="0" xfId="75" applyFont="1" applyFill="1" applyAlignment="1" applyProtection="1">
      <alignment horizontal="right" vertical="center"/>
      <protection hidden="1"/>
    </xf>
    <xf numFmtId="0" fontId="3" fillId="35" borderId="73" xfId="75" applyFont="1" applyFill="1" applyBorder="1" applyAlignment="1" applyProtection="1">
      <alignment horizontal="left" vertical="center"/>
      <protection/>
    </xf>
    <xf numFmtId="0" fontId="3" fillId="35" borderId="0" xfId="75" applyFont="1" applyFill="1" applyBorder="1" applyAlignment="1" applyProtection="1">
      <alignment vertical="center"/>
      <protection/>
    </xf>
    <xf numFmtId="0" fontId="3" fillId="35" borderId="0" xfId="75" applyFont="1" applyFill="1" applyBorder="1" applyProtection="1">
      <alignment vertical="center"/>
      <protection/>
    </xf>
    <xf numFmtId="0" fontId="6" fillId="35" borderId="0" xfId="75" applyFont="1" applyFill="1" applyAlignment="1" applyProtection="1">
      <alignment horizontal="right" vertical="center"/>
      <protection/>
    </xf>
    <xf numFmtId="0" fontId="3" fillId="35" borderId="74" xfId="75" applyFont="1" applyFill="1" applyBorder="1" applyAlignment="1" applyProtection="1">
      <alignment horizontal="center" vertical="center"/>
      <protection/>
    </xf>
    <xf numFmtId="0" fontId="3" fillId="35" borderId="26" xfId="75" applyFont="1" applyFill="1" applyBorder="1" applyAlignment="1" applyProtection="1">
      <alignment horizontal="center" vertical="center"/>
      <protection/>
    </xf>
    <xf numFmtId="0" fontId="5" fillId="35" borderId="75" xfId="75" applyFont="1" applyFill="1" applyBorder="1" applyAlignment="1" applyProtection="1">
      <alignment horizontal="left" vertical="top" wrapText="1"/>
      <protection/>
    </xf>
    <xf numFmtId="0" fontId="5" fillId="35" borderId="48" xfId="75" applyFont="1" applyFill="1" applyBorder="1" applyAlignment="1" applyProtection="1">
      <alignment horizontal="left" vertical="top" wrapText="1"/>
      <protection/>
    </xf>
    <xf numFmtId="38" fontId="3" fillId="28" borderId="76" xfId="53" applyFont="1" applyFill="1" applyBorder="1" applyAlignment="1" applyProtection="1">
      <alignment horizontal="right" vertical="center" shrinkToFit="1"/>
      <protection locked="0"/>
    </xf>
    <xf numFmtId="38" fontId="3" fillId="28" borderId="24" xfId="53" applyFont="1" applyFill="1" applyBorder="1" applyAlignment="1" applyProtection="1">
      <alignment horizontal="right" vertical="center" shrinkToFit="1"/>
      <protection locked="0"/>
    </xf>
    <xf numFmtId="38" fontId="3" fillId="28" borderId="24" xfId="53" applyFont="1" applyFill="1" applyBorder="1" applyAlignment="1" applyProtection="1">
      <alignment horizontal="right" vertical="center" shrinkToFit="1"/>
      <protection/>
    </xf>
    <xf numFmtId="38" fontId="3" fillId="34" borderId="24" xfId="53" applyFont="1" applyFill="1" applyBorder="1" applyAlignment="1" applyProtection="1">
      <alignment horizontal="right" vertical="center" shrinkToFit="1"/>
      <protection locked="0"/>
    </xf>
    <xf numFmtId="38" fontId="3" fillId="28" borderId="77" xfId="53" applyFont="1" applyFill="1" applyBorder="1" applyAlignment="1" applyProtection="1">
      <alignment horizontal="right" vertical="center" shrinkToFit="1"/>
      <protection locked="0"/>
    </xf>
    <xf numFmtId="38" fontId="3" fillId="28" borderId="78" xfId="53" applyFont="1" applyFill="1" applyBorder="1" applyAlignment="1" applyProtection="1">
      <alignment horizontal="right" vertical="center" shrinkToFit="1"/>
      <protection locked="0"/>
    </xf>
    <xf numFmtId="0" fontId="34" fillId="35" borderId="0" xfId="75" applyFont="1" applyFill="1" applyBorder="1" applyAlignment="1" applyProtection="1">
      <alignment vertical="center"/>
      <protection/>
    </xf>
    <xf numFmtId="0" fontId="3" fillId="35" borderId="0" xfId="75" applyFont="1" applyFill="1" applyAlignment="1" applyProtection="1">
      <alignment horizontal="center" vertical="center"/>
      <protection/>
    </xf>
    <xf numFmtId="0" fontId="6" fillId="35" borderId="74" xfId="75" applyFont="1" applyFill="1" applyBorder="1" applyAlignment="1" applyProtection="1">
      <alignment horizontal="center" vertical="center"/>
      <protection/>
    </xf>
    <xf numFmtId="0" fontId="6" fillId="35" borderId="23" xfId="75" applyFont="1" applyFill="1" applyBorder="1" applyAlignment="1" applyProtection="1">
      <alignment horizontal="center" vertical="center"/>
      <protection/>
    </xf>
    <xf numFmtId="0" fontId="6" fillId="35" borderId="0" xfId="75" applyFont="1" applyFill="1" applyProtection="1">
      <alignment vertical="center"/>
      <protection/>
    </xf>
    <xf numFmtId="0" fontId="3" fillId="35" borderId="79" xfId="75" applyFont="1" applyFill="1" applyBorder="1" applyAlignment="1" applyProtection="1">
      <alignment horizontal="center" vertical="center"/>
      <protection/>
    </xf>
    <xf numFmtId="0" fontId="6" fillId="35" borderId="80" xfId="75" applyFont="1" applyFill="1" applyBorder="1" applyAlignment="1" applyProtection="1">
      <alignment horizontal="left" vertical="top" wrapText="1"/>
      <protection/>
    </xf>
    <xf numFmtId="38" fontId="3" fillId="28" borderId="81" xfId="53" applyFont="1" applyFill="1" applyBorder="1" applyAlignment="1" applyProtection="1">
      <alignment horizontal="right" vertical="center" shrinkToFit="1"/>
      <protection locked="0"/>
    </xf>
    <xf numFmtId="177" fontId="31" fillId="34" borderId="82" xfId="75" applyNumberFormat="1" applyFont="1" applyFill="1" applyBorder="1" applyAlignment="1" applyProtection="1">
      <alignment horizontal="right" vertical="center" shrinkToFit="1"/>
      <protection/>
    </xf>
    <xf numFmtId="38" fontId="3" fillId="28" borderId="83" xfId="53" applyFont="1" applyFill="1" applyBorder="1" applyAlignment="1" applyProtection="1">
      <alignment horizontal="right" vertical="center" shrinkToFit="1"/>
      <protection locked="0"/>
    </xf>
    <xf numFmtId="0" fontId="6" fillId="35" borderId="0" xfId="75" applyFont="1" applyFill="1" applyBorder="1" applyAlignment="1" applyProtection="1">
      <alignment horizontal="center" vertical="center"/>
      <protection/>
    </xf>
    <xf numFmtId="176" fontId="3" fillId="35" borderId="0" xfId="75" applyNumberFormat="1" applyFont="1" applyFill="1" applyBorder="1" applyAlignment="1" applyProtection="1">
      <alignment horizontal="right" vertical="center"/>
      <protection/>
    </xf>
    <xf numFmtId="177" fontId="31" fillId="35" borderId="0" xfId="75" applyNumberFormat="1" applyFont="1" applyFill="1" applyBorder="1" applyAlignment="1" applyProtection="1">
      <alignment horizontal="center" vertical="center"/>
      <protection/>
    </xf>
    <xf numFmtId="0" fontId="7" fillId="35" borderId="75" xfId="75" applyFont="1" applyFill="1" applyBorder="1" applyAlignment="1" applyProtection="1">
      <alignment horizontal="left" vertical="top" wrapText="1"/>
      <protection/>
    </xf>
    <xf numFmtId="0" fontId="7" fillId="35" borderId="48" xfId="75" applyFont="1" applyFill="1" applyBorder="1" applyAlignment="1" applyProtection="1">
      <alignment horizontal="left" vertical="top" wrapText="1"/>
      <protection/>
    </xf>
    <xf numFmtId="0" fontId="7" fillId="35" borderId="49" xfId="75" applyFont="1" applyFill="1" applyBorder="1" applyAlignment="1" applyProtection="1">
      <alignment horizontal="left" vertical="top" wrapText="1"/>
      <protection/>
    </xf>
    <xf numFmtId="176" fontId="3" fillId="28" borderId="84" xfId="75" applyNumberFormat="1" applyFont="1" applyFill="1" applyBorder="1" applyAlignment="1" applyProtection="1">
      <alignment horizontal="right" vertical="center" shrinkToFit="1"/>
      <protection locked="0"/>
    </xf>
    <xf numFmtId="176" fontId="3" fillId="28" borderId="24" xfId="75" applyNumberFormat="1" applyFont="1" applyFill="1" applyBorder="1" applyAlignment="1" applyProtection="1">
      <alignment horizontal="right" vertical="center" shrinkToFit="1"/>
      <protection locked="0"/>
    </xf>
    <xf numFmtId="176" fontId="3" fillId="28" borderId="43" xfId="75" applyNumberFormat="1" applyFont="1" applyFill="1" applyBorder="1" applyAlignment="1" applyProtection="1">
      <alignment horizontal="right" vertical="center" shrinkToFit="1"/>
      <protection locked="0"/>
    </xf>
    <xf numFmtId="38" fontId="3" fillId="34" borderId="42" xfId="57" applyFont="1" applyFill="1" applyBorder="1" applyAlignment="1" applyProtection="1">
      <alignment horizontal="right" vertical="center"/>
      <protection/>
    </xf>
    <xf numFmtId="38" fontId="3" fillId="34" borderId="66" xfId="57" applyFont="1" applyFill="1" applyBorder="1" applyAlignment="1" applyProtection="1">
      <alignment horizontal="right" vertical="center"/>
      <protection/>
    </xf>
    <xf numFmtId="38" fontId="3" fillId="34" borderId="85" xfId="57" applyFont="1" applyFill="1" applyBorder="1" applyAlignment="1" applyProtection="1">
      <alignment horizontal="right" vertical="center"/>
      <protection/>
    </xf>
    <xf numFmtId="0" fontId="91" fillId="35" borderId="24" xfId="72" applyFont="1" applyFill="1" applyBorder="1" applyAlignment="1">
      <alignment vertical="center" wrapText="1"/>
      <protection/>
    </xf>
    <xf numFmtId="178" fontId="11" fillId="38" borderId="62" xfId="71" applyNumberFormat="1" applyFont="1" applyFill="1" applyBorder="1" applyAlignment="1">
      <alignment horizontal="center" vertical="center"/>
      <protection/>
    </xf>
    <xf numFmtId="0" fontId="99" fillId="35" borderId="86" xfId="75" applyFont="1" applyFill="1" applyBorder="1" applyAlignment="1" applyProtection="1">
      <alignment horizontal="center" vertical="center"/>
      <protection/>
    </xf>
    <xf numFmtId="0" fontId="99" fillId="35" borderId="87" xfId="75" applyFont="1" applyFill="1" applyBorder="1" applyAlignment="1" applyProtection="1">
      <alignment horizontal="center" vertical="center"/>
      <protection/>
    </xf>
    <xf numFmtId="0" fontId="99" fillId="35" borderId="87" xfId="75" applyFont="1" applyFill="1" applyBorder="1" applyAlignment="1" applyProtection="1">
      <alignment horizontal="center" vertical="center" shrinkToFit="1"/>
      <protection/>
    </xf>
    <xf numFmtId="0" fontId="100" fillId="0" borderId="0" xfId="0" applyFont="1" applyAlignment="1">
      <alignment vertical="center"/>
    </xf>
    <xf numFmtId="0" fontId="100" fillId="0" borderId="54" xfId="0" applyFont="1" applyBorder="1" applyAlignment="1">
      <alignment vertical="center"/>
    </xf>
    <xf numFmtId="0" fontId="100" fillId="0" borderId="0" xfId="0" applyFont="1" applyFill="1" applyBorder="1" applyAlignment="1" applyProtection="1">
      <alignment horizontal="left" vertical="center"/>
      <protection locked="0"/>
    </xf>
    <xf numFmtId="0" fontId="100" fillId="0" borderId="0" xfId="0" applyFont="1" applyBorder="1" applyAlignment="1">
      <alignment vertical="center"/>
    </xf>
    <xf numFmtId="0" fontId="100" fillId="0" borderId="0" xfId="0" applyFont="1" applyFill="1" applyBorder="1" applyAlignment="1">
      <alignment horizontal="right" vertical="center"/>
    </xf>
    <xf numFmtId="0" fontId="100" fillId="0" borderId="0" xfId="0" applyFont="1" applyFill="1" applyAlignment="1">
      <alignment horizontal="right" vertical="center"/>
    </xf>
    <xf numFmtId="0" fontId="96" fillId="0" borderId="0" xfId="0" applyFont="1" applyAlignment="1">
      <alignment vertical="center"/>
    </xf>
    <xf numFmtId="0" fontId="96" fillId="0" borderId="11" xfId="0" applyFont="1" applyFill="1" applyBorder="1" applyAlignment="1">
      <alignment horizontal="center" vertical="center" wrapText="1"/>
    </xf>
    <xf numFmtId="0" fontId="96" fillId="0" borderId="10" xfId="0" applyFont="1" applyFill="1" applyBorder="1" applyAlignment="1">
      <alignment horizontal="center" vertical="center" wrapText="1"/>
    </xf>
    <xf numFmtId="0" fontId="96" fillId="0" borderId="0" xfId="0" applyFont="1" applyFill="1" applyBorder="1" applyAlignment="1">
      <alignment horizontal="center" vertical="center" wrapText="1"/>
    </xf>
    <xf numFmtId="0" fontId="96" fillId="0" borderId="0" xfId="0" applyFont="1" applyFill="1" applyAlignment="1">
      <alignment vertical="center"/>
    </xf>
    <xf numFmtId="0" fontId="96" fillId="0" borderId="0" xfId="0" applyFont="1" applyFill="1" applyAlignment="1">
      <alignment vertical="center" wrapText="1"/>
    </xf>
    <xf numFmtId="185" fontId="96" fillId="39" borderId="11" xfId="50" applyNumberFormat="1" applyFont="1" applyFill="1" applyBorder="1" applyAlignment="1">
      <alignment vertical="center"/>
    </xf>
    <xf numFmtId="185" fontId="96" fillId="39" borderId="10" xfId="50" applyNumberFormat="1" applyFont="1" applyFill="1" applyBorder="1" applyAlignment="1">
      <alignment vertical="center"/>
    </xf>
    <xf numFmtId="185" fontId="96" fillId="0" borderId="64" xfId="50" applyNumberFormat="1" applyFont="1" applyFill="1" applyBorder="1" applyAlignment="1">
      <alignment vertical="center"/>
    </xf>
    <xf numFmtId="185" fontId="96" fillId="0" borderId="0" xfId="50" applyNumberFormat="1" applyFont="1" applyFill="1" applyBorder="1" applyAlignment="1">
      <alignment vertical="center"/>
    </xf>
    <xf numFmtId="0" fontId="96" fillId="0" borderId="79" xfId="0" applyFont="1" applyFill="1" applyBorder="1" applyAlignment="1">
      <alignment horizontal="center" vertical="center" wrapText="1"/>
    </xf>
    <xf numFmtId="0" fontId="100" fillId="0" borderId="88" xfId="0" applyFont="1" applyFill="1" applyBorder="1" applyAlignment="1">
      <alignment horizontal="center" vertical="center" wrapText="1"/>
    </xf>
    <xf numFmtId="0" fontId="96" fillId="0" borderId="0" xfId="0" applyFont="1" applyAlignment="1">
      <alignment vertical="center" wrapText="1"/>
    </xf>
    <xf numFmtId="185" fontId="96" fillId="39" borderId="64" xfId="50" applyNumberFormat="1" applyFont="1" applyFill="1" applyBorder="1" applyAlignment="1">
      <alignment vertical="center"/>
    </xf>
    <xf numFmtId="185" fontId="96" fillId="0" borderId="11" xfId="50" applyNumberFormat="1" applyFont="1" applyFill="1" applyBorder="1" applyAlignment="1">
      <alignment vertical="center"/>
    </xf>
    <xf numFmtId="185" fontId="96" fillId="0" borderId="83" xfId="50" applyNumberFormat="1" applyFont="1" applyFill="1" applyBorder="1" applyAlignment="1">
      <alignment vertical="center"/>
    </xf>
    <xf numFmtId="185" fontId="96" fillId="0" borderId="0" xfId="50" applyNumberFormat="1" applyFont="1" applyFill="1" applyAlignment="1">
      <alignment vertical="center"/>
    </xf>
    <xf numFmtId="185" fontId="96" fillId="0" borderId="89" xfId="50" applyNumberFormat="1" applyFont="1" applyFill="1" applyBorder="1" applyAlignment="1">
      <alignment vertical="center"/>
    </xf>
    <xf numFmtId="184" fontId="97" fillId="0" borderId="0" xfId="0" applyNumberFormat="1" applyFont="1" applyFill="1" applyBorder="1" applyAlignment="1">
      <alignment vertical="center"/>
    </xf>
    <xf numFmtId="0" fontId="101" fillId="0" borderId="0" xfId="0" applyFont="1" applyFill="1" applyBorder="1" applyAlignment="1">
      <alignment vertical="center" wrapText="1"/>
    </xf>
    <xf numFmtId="0" fontId="96" fillId="0" borderId="0" xfId="0" applyFont="1" applyBorder="1" applyAlignment="1">
      <alignment vertical="center"/>
    </xf>
    <xf numFmtId="184" fontId="97" fillId="0" borderId="90" xfId="0" applyNumberFormat="1" applyFont="1" applyFill="1" applyBorder="1" applyAlignment="1">
      <alignment vertical="center" wrapText="1"/>
    </xf>
    <xf numFmtId="0" fontId="101" fillId="0" borderId="91" xfId="0" applyFont="1" applyBorder="1" applyAlignment="1">
      <alignment vertical="center" wrapText="1"/>
    </xf>
    <xf numFmtId="0" fontId="96" fillId="0" borderId="92" xfId="0" applyFont="1" applyBorder="1" applyAlignment="1">
      <alignment vertical="center"/>
    </xf>
    <xf numFmtId="0" fontId="96" fillId="0" borderId="11" xfId="0" applyFont="1" applyBorder="1" applyAlignment="1">
      <alignment horizontal="center" vertical="center" wrapText="1"/>
    </xf>
    <xf numFmtId="186" fontId="96" fillId="39" borderId="11" xfId="0" applyNumberFormat="1" applyFont="1" applyFill="1" applyBorder="1" applyAlignment="1">
      <alignment vertical="center"/>
    </xf>
    <xf numFmtId="186" fontId="96" fillId="0" borderId="11" xfId="0" applyNumberFormat="1" applyFont="1" applyBorder="1" applyAlignment="1">
      <alignment vertical="center"/>
    </xf>
    <xf numFmtId="186" fontId="96" fillId="0" borderId="0" xfId="0" applyNumberFormat="1" applyFont="1" applyFill="1" applyBorder="1" applyAlignment="1">
      <alignment vertical="center"/>
    </xf>
    <xf numFmtId="185" fontId="96" fillId="0" borderId="0" xfId="50" applyNumberFormat="1" applyFont="1" applyFill="1" applyBorder="1" applyAlignment="1">
      <alignment vertical="center" wrapText="1"/>
    </xf>
    <xf numFmtId="186" fontId="96" fillId="0" borderId="0" xfId="0" applyNumberFormat="1" applyFont="1" applyBorder="1" applyAlignment="1">
      <alignment vertical="center" wrapText="1"/>
    </xf>
    <xf numFmtId="0" fontId="97" fillId="0" borderId="0" xfId="0" applyFont="1" applyFill="1" applyAlignment="1">
      <alignment vertical="center"/>
    </xf>
    <xf numFmtId="184" fontId="97" fillId="0" borderId="0" xfId="0" applyNumberFormat="1" applyFont="1" applyFill="1" applyBorder="1" applyAlignment="1" applyProtection="1">
      <alignment vertical="center"/>
      <protection locked="0"/>
    </xf>
    <xf numFmtId="0" fontId="97" fillId="0" borderId="0" xfId="0" applyFont="1" applyFill="1" applyBorder="1" applyAlignment="1" applyProtection="1">
      <alignment vertical="center"/>
      <protection locked="0"/>
    </xf>
    <xf numFmtId="0" fontId="97" fillId="0" borderId="0" xfId="0" applyFont="1" applyFill="1" applyBorder="1" applyAlignment="1">
      <alignment horizontal="left" vertical="top" wrapText="1"/>
    </xf>
    <xf numFmtId="183" fontId="97" fillId="0" borderId="0" xfId="0" applyNumberFormat="1" applyFont="1" applyFill="1" applyBorder="1" applyAlignment="1">
      <alignment vertical="center" wrapText="1"/>
    </xf>
    <xf numFmtId="0" fontId="97" fillId="0" borderId="0" xfId="0" applyFont="1" applyFill="1" applyAlignment="1">
      <alignment horizontal="right" vertical="center"/>
    </xf>
    <xf numFmtId="0" fontId="97" fillId="0" borderId="0" xfId="0" applyFont="1" applyAlignment="1">
      <alignment vertical="center"/>
    </xf>
    <xf numFmtId="0" fontId="97" fillId="0" borderId="11" xfId="0" applyFont="1" applyFill="1" applyBorder="1" applyAlignment="1">
      <alignment horizontal="left" vertical="top" wrapText="1"/>
    </xf>
    <xf numFmtId="0" fontId="97" fillId="0" borderId="45" xfId="0" applyFont="1" applyFill="1" applyBorder="1" applyAlignment="1">
      <alignment horizontal="left" vertical="top" wrapText="1"/>
    </xf>
    <xf numFmtId="0" fontId="97" fillId="0" borderId="0" xfId="0" applyFont="1" applyFill="1" applyAlignment="1">
      <alignment horizontal="left" vertical="top" wrapText="1"/>
    </xf>
    <xf numFmtId="0" fontId="97" fillId="0" borderId="11" xfId="0" applyFont="1" applyFill="1" applyBorder="1" applyAlignment="1">
      <alignment vertical="center" wrapText="1"/>
    </xf>
    <xf numFmtId="183" fontId="97" fillId="39" borderId="11" xfId="0" applyNumberFormat="1" applyFont="1" applyFill="1" applyBorder="1" applyAlignment="1">
      <alignment horizontal="left" vertical="top" wrapText="1"/>
    </xf>
    <xf numFmtId="183" fontId="97" fillId="0" borderId="93" xfId="0" applyNumberFormat="1" applyFont="1" applyFill="1" applyBorder="1" applyAlignment="1">
      <alignment horizontal="left" vertical="top" wrapText="1"/>
    </xf>
    <xf numFmtId="0" fontId="97" fillId="0" borderId="0" xfId="0" applyFont="1" applyFill="1" applyBorder="1" applyAlignment="1">
      <alignment vertical="center"/>
    </xf>
    <xf numFmtId="0" fontId="97" fillId="0" borderId="0" xfId="0" applyFont="1" applyFill="1" applyBorder="1" applyAlignment="1">
      <alignment horizontal="center" vertical="top" wrapText="1"/>
    </xf>
    <xf numFmtId="186" fontId="97" fillId="0" borderId="0" xfId="50" applyNumberFormat="1" applyFont="1" applyFill="1" applyBorder="1" applyAlignment="1">
      <alignment vertical="center"/>
    </xf>
    <xf numFmtId="186" fontId="97" fillId="0" borderId="0" xfId="50" applyNumberFormat="1" applyFont="1" applyBorder="1" applyAlignment="1">
      <alignment vertical="center"/>
    </xf>
    <xf numFmtId="0" fontId="100" fillId="0" borderId="94" xfId="0" applyFont="1" applyBorder="1" applyAlignment="1">
      <alignment vertical="center"/>
    </xf>
    <xf numFmtId="0" fontId="100" fillId="0" borderId="54" xfId="0" applyFont="1" applyFill="1" applyBorder="1" applyAlignment="1">
      <alignment horizontal="right" vertical="center"/>
    </xf>
    <xf numFmtId="0" fontId="96" fillId="0" borderId="94" xfId="0" applyFont="1" applyBorder="1" applyAlignment="1">
      <alignment vertical="center"/>
    </xf>
    <xf numFmtId="0" fontId="96" fillId="0" borderId="95" xfId="0" applyFont="1" applyBorder="1" applyAlignment="1">
      <alignment horizontal="center" vertical="center" wrapText="1"/>
    </xf>
    <xf numFmtId="0" fontId="96" fillId="0" borderId="83" xfId="0" applyFont="1" applyBorder="1" applyAlignment="1">
      <alignment vertical="center"/>
    </xf>
    <xf numFmtId="0" fontId="96" fillId="0" borderId="73" xfId="0" applyFont="1" applyBorder="1" applyAlignment="1">
      <alignment vertical="center"/>
    </xf>
    <xf numFmtId="0" fontId="96" fillId="0" borderId="96" xfId="0" applyFont="1" applyBorder="1" applyAlignment="1">
      <alignment vertical="center"/>
    </xf>
    <xf numFmtId="0" fontId="97" fillId="35" borderId="0" xfId="0" applyFont="1" applyFill="1" applyAlignment="1">
      <alignment vertical="center"/>
    </xf>
    <xf numFmtId="0" fontId="100" fillId="35" borderId="54" xfId="0" applyFont="1" applyFill="1" applyBorder="1" applyAlignment="1">
      <alignment vertical="center"/>
    </xf>
    <xf numFmtId="0" fontId="100" fillId="35" borderId="0" xfId="0" applyFont="1" applyFill="1" applyAlignment="1">
      <alignment vertical="center"/>
    </xf>
    <xf numFmtId="0" fontId="100" fillId="35" borderId="54" xfId="0" applyFont="1" applyFill="1" applyBorder="1" applyAlignment="1">
      <alignment horizontal="right" vertical="center"/>
    </xf>
    <xf numFmtId="0" fontId="100" fillId="35" borderId="0" xfId="0" applyFont="1" applyFill="1" applyAlignment="1">
      <alignment horizontal="right" vertical="center"/>
    </xf>
    <xf numFmtId="0" fontId="97" fillId="35" borderId="0" xfId="0" applyFont="1" applyFill="1" applyAlignment="1">
      <alignment horizontal="right" vertical="center"/>
    </xf>
    <xf numFmtId="0" fontId="97" fillId="35" borderId="0" xfId="0" applyFont="1" applyFill="1" applyAlignment="1">
      <alignment horizontal="center" vertical="center"/>
    </xf>
    <xf numFmtId="0" fontId="97" fillId="35" borderId="67" xfId="0" applyFont="1" applyFill="1" applyBorder="1" applyAlignment="1">
      <alignment horizontal="center" vertical="center"/>
    </xf>
    <xf numFmtId="0" fontId="97" fillId="35" borderId="68" xfId="0" applyFont="1" applyFill="1" applyBorder="1" applyAlignment="1">
      <alignment horizontal="center" vertical="center"/>
    </xf>
    <xf numFmtId="0" fontId="97" fillId="35" borderId="69" xfId="0" applyFont="1" applyFill="1" applyBorder="1" applyAlignment="1">
      <alignment horizontal="center" vertical="center"/>
    </xf>
    <xf numFmtId="0" fontId="97" fillId="35" borderId="70" xfId="0" applyFont="1" applyFill="1" applyBorder="1" applyAlignment="1">
      <alignment vertical="center"/>
    </xf>
    <xf numFmtId="183" fontId="97" fillId="35" borderId="64" xfId="0" applyNumberFormat="1" applyFont="1" applyFill="1" applyBorder="1" applyAlignment="1">
      <alignment vertical="center"/>
    </xf>
    <xf numFmtId="0" fontId="97" fillId="35" borderId="64" xfId="0" applyFont="1" applyFill="1" applyBorder="1" applyAlignment="1">
      <alignment vertical="center"/>
    </xf>
    <xf numFmtId="0" fontId="97" fillId="35" borderId="66" xfId="0" applyFont="1" applyFill="1" applyBorder="1" applyAlignment="1">
      <alignment vertical="center"/>
    </xf>
    <xf numFmtId="0" fontId="97" fillId="35" borderId="27" xfId="0" applyFont="1" applyFill="1" applyBorder="1" applyAlignment="1">
      <alignment vertical="center"/>
    </xf>
    <xf numFmtId="183" fontId="97" fillId="35" borderId="11" xfId="0" applyNumberFormat="1" applyFont="1" applyFill="1" applyBorder="1" applyAlignment="1">
      <alignment vertical="center"/>
    </xf>
    <xf numFmtId="0" fontId="97" fillId="35" borderId="11" xfId="0" applyFont="1" applyFill="1" applyBorder="1" applyAlignment="1">
      <alignment vertical="center"/>
    </xf>
    <xf numFmtId="0" fontId="97" fillId="35" borderId="50" xfId="0" applyFont="1" applyFill="1" applyBorder="1" applyAlignment="1">
      <alignment vertical="center"/>
    </xf>
    <xf numFmtId="0" fontId="97" fillId="35" borderId="28" xfId="0" applyFont="1" applyFill="1" applyBorder="1" applyAlignment="1">
      <alignment vertical="center"/>
    </xf>
    <xf numFmtId="183" fontId="97" fillId="35" borderId="24" xfId="0" applyNumberFormat="1" applyFont="1" applyFill="1" applyBorder="1" applyAlignment="1">
      <alignment vertical="center"/>
    </xf>
    <xf numFmtId="0" fontId="97" fillId="35" borderId="24" xfId="0" applyFont="1" applyFill="1" applyBorder="1" applyAlignment="1">
      <alignment vertical="center"/>
    </xf>
    <xf numFmtId="0" fontId="97" fillId="35" borderId="43" xfId="0" applyFont="1" applyFill="1" applyBorder="1" applyAlignment="1">
      <alignment vertical="center"/>
    </xf>
    <xf numFmtId="0" fontId="97" fillId="34" borderId="28" xfId="0" applyFont="1" applyFill="1" applyBorder="1" applyAlignment="1">
      <alignment horizontal="center" vertical="center"/>
    </xf>
    <xf numFmtId="183" fontId="97" fillId="34" borderId="24" xfId="0" applyNumberFormat="1" applyFont="1" applyFill="1" applyBorder="1" applyAlignment="1">
      <alignment vertical="center"/>
    </xf>
    <xf numFmtId="0" fontId="97" fillId="35" borderId="71" xfId="0" applyFont="1" applyFill="1" applyBorder="1" applyAlignment="1">
      <alignment vertical="center"/>
    </xf>
    <xf numFmtId="0" fontId="97" fillId="35" borderId="72" xfId="0" applyFont="1" applyFill="1" applyBorder="1" applyAlignment="1">
      <alignment vertical="center"/>
    </xf>
    <xf numFmtId="0" fontId="97" fillId="35" borderId="0" xfId="0" applyFont="1" applyFill="1" applyAlignment="1">
      <alignment horizontal="left" vertical="center"/>
    </xf>
    <xf numFmtId="0" fontId="97" fillId="0" borderId="11" xfId="0" applyFont="1" applyFill="1" applyBorder="1" applyAlignment="1">
      <alignment horizontal="center" vertical="center" wrapText="1"/>
    </xf>
    <xf numFmtId="186" fontId="97" fillId="39" borderId="10" xfId="0" applyNumberFormat="1" applyFont="1" applyFill="1" applyBorder="1" applyAlignment="1" applyProtection="1">
      <alignment vertical="center"/>
      <protection locked="0"/>
    </xf>
    <xf numFmtId="186" fontId="97" fillId="39" borderId="11" xfId="0" applyNumberFormat="1" applyFont="1" applyFill="1" applyBorder="1" applyAlignment="1" applyProtection="1">
      <alignment vertical="center"/>
      <protection locked="0"/>
    </xf>
    <xf numFmtId="186" fontId="97" fillId="0" borderId="11" xfId="0" applyNumberFormat="1" applyFont="1" applyFill="1" applyBorder="1" applyAlignment="1" applyProtection="1">
      <alignment vertical="center"/>
      <protection locked="0"/>
    </xf>
    <xf numFmtId="0" fontId="97" fillId="0" borderId="0" xfId="0" applyFont="1" applyFill="1" applyBorder="1" applyAlignment="1" applyProtection="1">
      <alignment horizontal="center" vertical="center"/>
      <protection locked="0"/>
    </xf>
    <xf numFmtId="0" fontId="97" fillId="0" borderId="0" xfId="0" applyFont="1" applyFill="1" applyBorder="1" applyAlignment="1">
      <alignment horizontal="center" vertical="center"/>
    </xf>
    <xf numFmtId="0" fontId="97" fillId="0" borderId="16" xfId="0" applyFont="1" applyFill="1" applyBorder="1" applyAlignment="1">
      <alignment horizontal="center" vertical="center" wrapText="1"/>
    </xf>
    <xf numFmtId="0" fontId="97" fillId="0" borderId="10" xfId="0" applyFont="1" applyFill="1" applyBorder="1" applyAlignment="1">
      <alignment horizontal="center" vertical="center" wrapText="1"/>
    </xf>
    <xf numFmtId="0" fontId="97" fillId="0" borderId="97" xfId="0" applyFont="1" applyFill="1" applyBorder="1" applyAlignment="1">
      <alignment horizontal="center" vertical="center" wrapText="1"/>
    </xf>
    <xf numFmtId="186" fontId="97" fillId="39" borderId="10" xfId="50" applyNumberFormat="1" applyFont="1" applyFill="1" applyBorder="1" applyAlignment="1" applyProtection="1">
      <alignment vertical="center"/>
      <protection locked="0"/>
    </xf>
    <xf numFmtId="186" fontId="97" fillId="0" borderId="10" xfId="50" applyNumberFormat="1" applyFont="1" applyFill="1" applyBorder="1" applyAlignment="1" applyProtection="1">
      <alignment vertical="center"/>
      <protection locked="0"/>
    </xf>
    <xf numFmtId="186" fontId="97" fillId="0" borderId="89" xfId="0" applyNumberFormat="1" applyFont="1" applyFill="1" applyBorder="1" applyAlignment="1">
      <alignment vertical="center"/>
    </xf>
    <xf numFmtId="0" fontId="97" fillId="0" borderId="0" xfId="0" applyFont="1" applyFill="1" applyBorder="1" applyAlignment="1">
      <alignment horizontal="left" vertical="center" wrapText="1"/>
    </xf>
    <xf numFmtId="184" fontId="97" fillId="0" borderId="91" xfId="0" applyNumberFormat="1" applyFont="1" applyFill="1" applyBorder="1" applyAlignment="1">
      <alignment vertical="center" wrapText="1"/>
    </xf>
    <xf numFmtId="184" fontId="97" fillId="0" borderId="92" xfId="0" applyNumberFormat="1" applyFont="1" applyFill="1" applyBorder="1" applyAlignment="1">
      <alignment vertical="center"/>
    </xf>
    <xf numFmtId="0" fontId="97" fillId="0" borderId="11" xfId="0" applyFont="1" applyFill="1" applyBorder="1" applyAlignment="1" applyProtection="1">
      <alignment horizontal="center" vertical="center" wrapText="1"/>
      <protection locked="0"/>
    </xf>
    <xf numFmtId="184" fontId="97" fillId="0" borderId="11" xfId="0" applyNumberFormat="1" applyFont="1" applyFill="1" applyBorder="1" applyAlignment="1">
      <alignment horizontal="center" vertical="center" wrapText="1"/>
    </xf>
    <xf numFmtId="186" fontId="97" fillId="39" borderId="11" xfId="0" applyNumberFormat="1" applyFont="1" applyFill="1" applyBorder="1" applyAlignment="1" applyProtection="1">
      <alignment horizontal="center" vertical="center"/>
      <protection locked="0"/>
    </xf>
    <xf numFmtId="186" fontId="97" fillId="39" borderId="11" xfId="0" applyNumberFormat="1" applyFont="1" applyFill="1" applyBorder="1" applyAlignment="1">
      <alignment horizontal="center" vertical="center"/>
    </xf>
    <xf numFmtId="186" fontId="97" fillId="39" borderId="11" xfId="0" applyNumberFormat="1" applyFont="1" applyFill="1" applyBorder="1" applyAlignment="1">
      <alignment vertical="center"/>
    </xf>
    <xf numFmtId="186" fontId="97" fillId="0" borderId="11" xfId="50" applyNumberFormat="1" applyFont="1" applyFill="1" applyBorder="1" applyAlignment="1" applyProtection="1">
      <alignment vertical="center"/>
      <protection locked="0"/>
    </xf>
    <xf numFmtId="184" fontId="100" fillId="0" borderId="0" xfId="0" applyNumberFormat="1" applyFont="1" applyFill="1" applyBorder="1" applyAlignment="1">
      <alignment vertical="center"/>
    </xf>
    <xf numFmtId="0" fontId="100" fillId="0" borderId="58" xfId="0" applyFont="1" applyBorder="1" applyAlignment="1">
      <alignment vertical="center"/>
    </xf>
    <xf numFmtId="0" fontId="96" fillId="0" borderId="12" xfId="0" applyFont="1" applyBorder="1" applyAlignment="1">
      <alignment vertical="center"/>
    </xf>
    <xf numFmtId="0" fontId="97" fillId="0" borderId="94" xfId="0" applyFont="1" applyBorder="1" applyAlignment="1">
      <alignment vertical="center"/>
    </xf>
    <xf numFmtId="0" fontId="97" fillId="0" borderId="88" xfId="0" applyFont="1" applyFill="1" applyBorder="1" applyAlignment="1">
      <alignment horizontal="center" vertical="center" wrapText="1"/>
    </xf>
    <xf numFmtId="0" fontId="102" fillId="35" borderId="98" xfId="72" applyFont="1" applyFill="1" applyBorder="1" applyAlignment="1" applyProtection="1">
      <alignment horizontal="center" vertical="center" shrinkToFit="1"/>
      <protection/>
    </xf>
    <xf numFmtId="0" fontId="102" fillId="35" borderId="99" xfId="72" applyFont="1" applyFill="1" applyBorder="1" applyAlignment="1" applyProtection="1">
      <alignment horizontal="center" vertical="center" shrinkToFit="1"/>
      <protection/>
    </xf>
    <xf numFmtId="0" fontId="102" fillId="35" borderId="83" xfId="72" applyFont="1" applyFill="1" applyBorder="1" applyAlignment="1" applyProtection="1">
      <alignment horizontal="center" vertical="center" shrinkToFit="1"/>
      <protection/>
    </xf>
    <xf numFmtId="0" fontId="102" fillId="33" borderId="100" xfId="71" applyFont="1" applyFill="1" applyBorder="1" applyAlignment="1">
      <alignment horizontal="center" vertical="center" shrinkToFit="1"/>
      <protection/>
    </xf>
    <xf numFmtId="0" fontId="102" fillId="33" borderId="101" xfId="71" applyFont="1" applyFill="1" applyBorder="1" applyAlignment="1">
      <alignment horizontal="center" vertical="center" shrinkToFit="1"/>
      <protection/>
    </xf>
    <xf numFmtId="0" fontId="102" fillId="33" borderId="102" xfId="71" applyFont="1" applyFill="1" applyBorder="1" applyAlignment="1">
      <alignment horizontal="center" vertical="center" shrinkToFit="1"/>
      <protection/>
    </xf>
    <xf numFmtId="0" fontId="97" fillId="0" borderId="0" xfId="0" applyFont="1" applyAlignment="1" applyProtection="1">
      <alignment vertical="center"/>
      <protection locked="0"/>
    </xf>
    <xf numFmtId="38" fontId="11" fillId="36" borderId="11" xfId="50" applyFont="1" applyFill="1" applyBorder="1" applyAlignment="1">
      <alignment horizontal="right" vertical="center"/>
    </xf>
    <xf numFmtId="38" fontId="11" fillId="36" borderId="10" xfId="50" applyFont="1" applyFill="1" applyBorder="1" applyAlignment="1">
      <alignment horizontal="right" vertical="center"/>
    </xf>
    <xf numFmtId="38" fontId="11" fillId="0" borderId="10" xfId="50" applyFont="1" applyFill="1" applyBorder="1" applyAlignment="1">
      <alignment horizontal="right" vertical="center"/>
    </xf>
    <xf numFmtId="38" fontId="11" fillId="0" borderId="11" xfId="50" applyFont="1" applyFill="1" applyBorder="1" applyAlignment="1">
      <alignment horizontal="right" vertical="center"/>
    </xf>
    <xf numFmtId="38" fontId="11" fillId="0" borderId="11" xfId="50" applyFont="1" applyBorder="1" applyAlignment="1">
      <alignment vertical="center"/>
    </xf>
    <xf numFmtId="38" fontId="11" fillId="0" borderId="56" xfId="50" applyFont="1" applyBorder="1" applyAlignment="1">
      <alignment horizontal="right" vertical="center"/>
    </xf>
    <xf numFmtId="38" fontId="11" fillId="0" borderId="56" xfId="50" applyFont="1" applyFill="1" applyBorder="1" applyAlignment="1">
      <alignment horizontal="center" vertical="center"/>
    </xf>
    <xf numFmtId="38" fontId="11" fillId="0" borderId="57" xfId="50" applyFont="1" applyFill="1" applyBorder="1" applyAlignment="1">
      <alignment horizontal="right" vertical="center"/>
    </xf>
    <xf numFmtId="38" fontId="11" fillId="0" borderId="56" xfId="50" applyFont="1" applyFill="1" applyBorder="1" applyAlignment="1">
      <alignment horizontal="right" vertical="center"/>
    </xf>
    <xf numFmtId="38" fontId="11" fillId="0" borderId="56" xfId="50" applyFont="1" applyFill="1" applyBorder="1" applyAlignment="1">
      <alignment vertical="center"/>
    </xf>
    <xf numFmtId="38" fontId="11" fillId="37" borderId="11" xfId="50" applyFont="1" applyFill="1" applyBorder="1" applyAlignment="1">
      <alignment horizontal="center" vertical="center"/>
    </xf>
    <xf numFmtId="38" fontId="11" fillId="37" borderId="11" xfId="50" applyFont="1" applyFill="1" applyBorder="1" applyAlignment="1">
      <alignment horizontal="right" vertical="center"/>
    </xf>
    <xf numFmtId="38" fontId="18" fillId="0" borderId="10" xfId="50" applyFont="1" applyFill="1" applyBorder="1" applyAlignment="1">
      <alignment horizontal="right" vertical="center"/>
    </xf>
    <xf numFmtId="38" fontId="18" fillId="0" borderId="11" xfId="50" applyFont="1" applyFill="1" applyBorder="1" applyAlignment="1">
      <alignment horizontal="right" vertical="center"/>
    </xf>
    <xf numFmtId="38" fontId="18" fillId="0" borderId="11" xfId="50" applyFont="1" applyFill="1" applyBorder="1" applyAlignment="1">
      <alignment horizontal="center" vertical="center"/>
    </xf>
    <xf numFmtId="38" fontId="18" fillId="37" borderId="11" xfId="50" applyFont="1" applyFill="1" applyBorder="1" applyAlignment="1">
      <alignment horizontal="center" vertical="center"/>
    </xf>
    <xf numFmtId="38" fontId="3" fillId="28" borderId="84" xfId="53" applyFont="1" applyFill="1" applyBorder="1" applyAlignment="1" applyProtection="1">
      <alignment horizontal="right" vertical="center"/>
      <protection/>
    </xf>
    <xf numFmtId="38" fontId="3" fillId="28" borderId="103" xfId="53" applyFont="1" applyFill="1" applyBorder="1" applyAlignment="1" applyProtection="1">
      <alignment horizontal="right" vertical="center"/>
      <protection/>
    </xf>
    <xf numFmtId="0" fontId="0" fillId="0" borderId="45" xfId="0" applyFont="1" applyFill="1" applyBorder="1" applyAlignment="1">
      <alignment horizontal="left" vertical="top" wrapText="1"/>
    </xf>
    <xf numFmtId="0" fontId="92" fillId="35" borderId="60" xfId="72" applyFont="1" applyFill="1" applyBorder="1" applyAlignment="1">
      <alignment horizontal="center" vertical="center"/>
      <protection/>
    </xf>
    <xf numFmtId="0" fontId="0" fillId="35" borderId="48" xfId="0" applyFont="1" applyFill="1" applyBorder="1" applyAlignment="1">
      <alignment horizontal="center" vertical="center" wrapText="1"/>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3" fillId="0" borderId="0" xfId="0" applyFont="1" applyAlignment="1">
      <alignment vertical="center"/>
    </xf>
    <xf numFmtId="0" fontId="3" fillId="0" borderId="54" xfId="0" applyFont="1" applyBorder="1" applyAlignment="1">
      <alignment vertical="center"/>
    </xf>
    <xf numFmtId="0" fontId="3" fillId="0" borderId="0" xfId="0" applyFont="1" applyFill="1" applyBorder="1" applyAlignment="1" applyProtection="1">
      <alignment horizontal="left" vertical="center"/>
      <protection locked="0"/>
    </xf>
    <xf numFmtId="0" fontId="3" fillId="0" borderId="0" xfId="0" applyFont="1" applyBorder="1" applyAlignment="1">
      <alignment vertical="center"/>
    </xf>
    <xf numFmtId="0" fontId="33" fillId="0" borderId="0" xfId="0" applyFont="1" applyAlignment="1">
      <alignment vertical="center"/>
    </xf>
    <xf numFmtId="0" fontId="33" fillId="0" borderId="1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Alignment="1">
      <alignment vertical="center"/>
    </xf>
    <xf numFmtId="0" fontId="33" fillId="0" borderId="0" xfId="0" applyFont="1" applyFill="1" applyAlignment="1">
      <alignment vertical="center" wrapText="1"/>
    </xf>
    <xf numFmtId="185" fontId="33" fillId="39" borderId="11" xfId="50" applyNumberFormat="1" applyFont="1" applyFill="1" applyBorder="1" applyAlignment="1">
      <alignment vertical="center"/>
    </xf>
    <xf numFmtId="185" fontId="33" fillId="39" borderId="10" xfId="50" applyNumberFormat="1" applyFont="1" applyFill="1" applyBorder="1" applyAlignment="1">
      <alignment vertical="center"/>
    </xf>
    <xf numFmtId="185" fontId="33" fillId="0" borderId="64" xfId="50" applyNumberFormat="1" applyFont="1" applyFill="1" applyBorder="1" applyAlignment="1">
      <alignment vertical="center"/>
    </xf>
    <xf numFmtId="185" fontId="33" fillId="0" borderId="0" xfId="50" applyNumberFormat="1" applyFont="1" applyFill="1" applyBorder="1" applyAlignment="1">
      <alignment vertical="center"/>
    </xf>
    <xf numFmtId="0" fontId="33" fillId="0" borderId="79" xfId="0" applyFont="1" applyFill="1" applyBorder="1" applyAlignment="1">
      <alignment horizontal="center" vertical="center" wrapText="1"/>
    </xf>
    <xf numFmtId="185" fontId="33" fillId="39" borderId="64" xfId="50" applyNumberFormat="1" applyFont="1" applyFill="1" applyBorder="1" applyAlignment="1">
      <alignment vertical="center"/>
    </xf>
    <xf numFmtId="185" fontId="33" fillId="0" borderId="11" xfId="50" applyNumberFormat="1" applyFont="1" applyFill="1" applyBorder="1" applyAlignment="1">
      <alignment vertical="center"/>
    </xf>
    <xf numFmtId="185" fontId="33" fillId="0" borderId="83" xfId="50" applyNumberFormat="1" applyFont="1" applyFill="1" applyBorder="1" applyAlignment="1">
      <alignment vertical="center"/>
    </xf>
    <xf numFmtId="185" fontId="33" fillId="0" borderId="0" xfId="50" applyNumberFormat="1" applyFont="1" applyFill="1" applyAlignment="1">
      <alignment vertical="center"/>
    </xf>
    <xf numFmtId="184" fontId="0" fillId="0" borderId="0" xfId="0" applyNumberFormat="1" applyFont="1" applyFill="1" applyBorder="1" applyAlignment="1">
      <alignment vertical="center"/>
    </xf>
    <xf numFmtId="184" fontId="0" fillId="0" borderId="90" xfId="0" applyNumberFormat="1" applyFont="1" applyFill="1" applyBorder="1" applyAlignment="1">
      <alignment vertical="center" wrapText="1"/>
    </xf>
    <xf numFmtId="0" fontId="36" fillId="0" borderId="91" xfId="0" applyFont="1" applyBorder="1" applyAlignment="1">
      <alignment vertical="center" wrapText="1"/>
    </xf>
    <xf numFmtId="0" fontId="33" fillId="0" borderId="0" xfId="0" applyFont="1" applyBorder="1" applyAlignment="1">
      <alignment vertical="center"/>
    </xf>
    <xf numFmtId="0" fontId="33" fillId="0" borderId="92" xfId="0" applyFont="1" applyBorder="1" applyAlignment="1">
      <alignment vertical="center"/>
    </xf>
    <xf numFmtId="0" fontId="33" fillId="0" borderId="11" xfId="0" applyFont="1" applyBorder="1" applyAlignment="1">
      <alignment horizontal="center" vertical="center" wrapText="1"/>
    </xf>
    <xf numFmtId="38" fontId="33" fillId="0" borderId="11" xfId="50" applyFont="1" applyFill="1" applyBorder="1" applyAlignment="1">
      <alignment horizontal="center" vertical="center" wrapText="1"/>
    </xf>
    <xf numFmtId="0" fontId="33" fillId="0" borderId="11" xfId="0" applyFont="1" applyFill="1" applyBorder="1" applyAlignment="1">
      <alignment horizontal="center" vertical="center"/>
    </xf>
    <xf numFmtId="186" fontId="33" fillId="39" borderId="11" xfId="0" applyNumberFormat="1" applyFont="1" applyFill="1" applyBorder="1" applyAlignment="1">
      <alignment vertical="center"/>
    </xf>
    <xf numFmtId="186" fontId="33" fillId="0" borderId="11" xfId="0" applyNumberFormat="1" applyFont="1" applyBorder="1" applyAlignment="1">
      <alignment vertical="center"/>
    </xf>
    <xf numFmtId="186" fontId="33" fillId="0" borderId="0" xfId="0" applyNumberFormat="1" applyFont="1" applyFill="1" applyBorder="1" applyAlignment="1">
      <alignment vertical="center"/>
    </xf>
    <xf numFmtId="185" fontId="33" fillId="0" borderId="0" xfId="50" applyNumberFormat="1" applyFont="1" applyFill="1" applyBorder="1" applyAlignment="1">
      <alignment vertical="center" wrapText="1"/>
    </xf>
    <xf numFmtId="186" fontId="33" fillId="0" borderId="0" xfId="0" applyNumberFormat="1" applyFont="1" applyBorder="1" applyAlignment="1">
      <alignment vertical="center" wrapText="1"/>
    </xf>
    <xf numFmtId="0" fontId="0" fillId="0" borderId="0" xfId="0" applyFont="1" applyFill="1" applyAlignment="1">
      <alignment vertical="center"/>
    </xf>
    <xf numFmtId="184" fontId="0" fillId="0" borderId="0" xfId="0"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lignment horizontal="left" vertical="top" wrapText="1"/>
    </xf>
    <xf numFmtId="183" fontId="0" fillId="0" borderId="0" xfId="0" applyNumberFormat="1" applyFont="1" applyFill="1"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11" xfId="0" applyFont="1" applyFill="1" applyBorder="1" applyAlignment="1">
      <alignment horizontal="left" vertical="top" wrapText="1"/>
    </xf>
    <xf numFmtId="0" fontId="0" fillId="0" borderId="0" xfId="0" applyFont="1" applyFill="1" applyAlignment="1">
      <alignment horizontal="left" vertical="top" wrapText="1"/>
    </xf>
    <xf numFmtId="0" fontId="0" fillId="0" borderId="11" xfId="0" applyFont="1" applyFill="1" applyBorder="1" applyAlignment="1">
      <alignment vertical="center" wrapText="1"/>
    </xf>
    <xf numFmtId="183" fontId="0" fillId="39" borderId="11" xfId="0" applyNumberFormat="1" applyFont="1" applyFill="1" applyBorder="1" applyAlignment="1">
      <alignment horizontal="left" vertical="top" wrapText="1"/>
    </xf>
    <xf numFmtId="183" fontId="0" fillId="0" borderId="93" xfId="0" applyNumberFormat="1" applyFont="1" applyFill="1" applyBorder="1" applyAlignment="1">
      <alignment horizontal="left" vertical="top" wrapText="1"/>
    </xf>
    <xf numFmtId="0" fontId="0" fillId="0" borderId="0" xfId="0" applyFont="1" applyFill="1" applyBorder="1" applyAlignment="1">
      <alignment vertical="center"/>
    </xf>
    <xf numFmtId="0" fontId="0" fillId="0" borderId="0" xfId="0" applyFont="1" applyFill="1" applyBorder="1" applyAlignment="1">
      <alignment horizontal="left" vertical="top"/>
    </xf>
    <xf numFmtId="0" fontId="0" fillId="0" borderId="0" xfId="0" applyFont="1" applyFill="1" applyBorder="1" applyAlignment="1">
      <alignment horizontal="center" vertical="top" wrapText="1"/>
    </xf>
    <xf numFmtId="0" fontId="0" fillId="0" borderId="0" xfId="0" applyFont="1" applyBorder="1" applyAlignment="1">
      <alignment vertical="center" wrapText="1"/>
    </xf>
    <xf numFmtId="186" fontId="0" fillId="0" borderId="0" xfId="50" applyNumberFormat="1" applyFont="1" applyFill="1" applyBorder="1" applyAlignment="1">
      <alignment vertical="center"/>
    </xf>
    <xf numFmtId="0" fontId="0" fillId="0" borderId="11" xfId="0" applyFont="1" applyFill="1" applyBorder="1" applyAlignment="1">
      <alignment vertical="top" wrapText="1"/>
    </xf>
    <xf numFmtId="0" fontId="0" fillId="0" borderId="10" xfId="0" applyFont="1" applyFill="1" applyBorder="1" applyAlignment="1">
      <alignment vertical="center" wrapText="1"/>
    </xf>
    <xf numFmtId="0" fontId="0" fillId="40" borderId="11" xfId="0" applyFont="1" applyFill="1" applyBorder="1" applyAlignment="1">
      <alignment vertical="center" wrapText="1"/>
    </xf>
    <xf numFmtId="183" fontId="0" fillId="39" borderId="11" xfId="0" applyNumberFormat="1" applyFont="1" applyFill="1" applyBorder="1" applyAlignment="1">
      <alignment vertical="center" wrapTex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11" xfId="0" applyFont="1" applyFill="1" applyBorder="1" applyAlignment="1" applyProtection="1">
      <alignment vertical="top" wrapText="1"/>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vertical="center" wrapText="1"/>
      <protection locked="0"/>
    </xf>
    <xf numFmtId="0" fontId="0" fillId="40" borderId="11" xfId="0" applyFont="1" applyFill="1" applyBorder="1" applyAlignment="1" applyProtection="1">
      <alignment vertical="center" wrapText="1"/>
      <protection locked="0"/>
    </xf>
    <xf numFmtId="183" fontId="0" fillId="0" borderId="93" xfId="0"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70" fillId="0" borderId="11" xfId="71" applyFont="1" applyFill="1" applyBorder="1" applyAlignment="1" applyProtection="1">
      <alignment vertical="center" wrapText="1"/>
      <protection locked="0"/>
    </xf>
    <xf numFmtId="0" fontId="97" fillId="0" borderId="14" xfId="0" applyFont="1" applyFill="1" applyBorder="1" applyAlignment="1">
      <alignment horizontal="left" vertical="top" wrapText="1"/>
    </xf>
    <xf numFmtId="0" fontId="97" fillId="0" borderId="65" xfId="0" applyFont="1" applyFill="1" applyBorder="1" applyAlignment="1">
      <alignment horizontal="left" vertical="top" wrapText="1"/>
    </xf>
    <xf numFmtId="183" fontId="97" fillId="39" borderId="64" xfId="0" applyNumberFormat="1" applyFont="1" applyFill="1" applyBorder="1" applyAlignment="1">
      <alignment horizontal="left" vertical="top" wrapText="1"/>
    </xf>
    <xf numFmtId="183" fontId="97" fillId="39" borderId="50" xfId="0" applyNumberFormat="1" applyFont="1" applyFill="1" applyBorder="1" applyAlignment="1">
      <alignment horizontal="left" vertical="top" wrapText="1"/>
    </xf>
    <xf numFmtId="0" fontId="97" fillId="0" borderId="58" xfId="0" applyFont="1" applyFill="1" applyBorder="1" applyAlignment="1">
      <alignment horizontal="left" vertical="top" wrapText="1"/>
    </xf>
    <xf numFmtId="0" fontId="103" fillId="0" borderId="0" xfId="71" applyFont="1" applyAlignment="1" applyProtection="1">
      <alignment/>
      <protection locked="0"/>
    </xf>
    <xf numFmtId="0" fontId="97" fillId="0" borderId="54" xfId="0" applyFont="1" applyFill="1" applyBorder="1" applyAlignment="1">
      <alignment vertical="center"/>
    </xf>
    <xf numFmtId="183" fontId="97" fillId="39" borderId="10" xfId="0" applyNumberFormat="1" applyFont="1" applyFill="1" applyBorder="1" applyAlignment="1">
      <alignment horizontal="left" vertical="top" wrapText="1"/>
    </xf>
    <xf numFmtId="183" fontId="97" fillId="40" borderId="10" xfId="0" applyNumberFormat="1" applyFont="1" applyFill="1" applyBorder="1" applyAlignment="1">
      <alignment horizontal="left" vertical="top" wrapText="1"/>
    </xf>
    <xf numFmtId="183" fontId="97" fillId="40" borderId="59" xfId="0" applyNumberFormat="1" applyFont="1" applyFill="1" applyBorder="1" applyAlignment="1">
      <alignment horizontal="left" vertical="top" wrapText="1"/>
    </xf>
    <xf numFmtId="0" fontId="104" fillId="0" borderId="0" xfId="71" applyFont="1" applyAlignment="1" applyProtection="1">
      <alignment/>
      <protection locked="0"/>
    </xf>
    <xf numFmtId="0" fontId="97" fillId="0" borderId="0" xfId="0" applyFont="1" applyBorder="1" applyAlignment="1">
      <alignment vertical="center" wrapText="1"/>
    </xf>
    <xf numFmtId="0" fontId="97" fillId="0" borderId="11" xfId="0" applyFont="1" applyBorder="1" applyAlignment="1">
      <alignment vertical="center" wrapText="1"/>
    </xf>
    <xf numFmtId="186" fontId="97" fillId="39" borderId="11" xfId="50" applyNumberFormat="1" applyFont="1" applyFill="1" applyBorder="1" applyAlignment="1">
      <alignment vertical="center"/>
    </xf>
    <xf numFmtId="0" fontId="97" fillId="0" borderId="45" xfId="0" applyFont="1" applyBorder="1" applyAlignment="1">
      <alignment vertical="center" wrapText="1"/>
    </xf>
    <xf numFmtId="186" fontId="97" fillId="39" borderId="10" xfId="50" applyNumberFormat="1" applyFont="1" applyFill="1" applyBorder="1" applyAlignment="1">
      <alignment vertical="center"/>
    </xf>
    <xf numFmtId="186" fontId="97" fillId="0" borderId="93" xfId="50" applyNumberFormat="1" applyFont="1" applyFill="1" applyBorder="1" applyAlignment="1">
      <alignment horizontal="left" vertical="top"/>
    </xf>
    <xf numFmtId="0" fontId="3" fillId="35" borderId="13" xfId="75" applyFont="1" applyFill="1" applyBorder="1" applyAlignment="1" applyProtection="1">
      <alignment horizontal="center" vertical="center"/>
      <protection/>
    </xf>
    <xf numFmtId="0" fontId="5" fillId="35" borderId="104" xfId="75" applyFont="1" applyFill="1" applyBorder="1" applyAlignment="1" applyProtection="1">
      <alignment horizontal="left" vertical="top" wrapText="1"/>
      <protection/>
    </xf>
    <xf numFmtId="38" fontId="3" fillId="28" borderId="14" xfId="53" applyFont="1" applyFill="1" applyBorder="1" applyAlignment="1" applyProtection="1">
      <alignment horizontal="right" vertical="center" shrinkToFit="1"/>
      <protection locked="0"/>
    </xf>
    <xf numFmtId="0" fontId="3" fillId="35" borderId="105" xfId="75" applyFont="1" applyFill="1" applyBorder="1" applyAlignment="1" applyProtection="1">
      <alignment horizontal="center" vertical="center"/>
      <protection/>
    </xf>
    <xf numFmtId="0" fontId="5" fillId="35" borderId="105" xfId="75" applyFont="1" applyFill="1" applyBorder="1" applyAlignment="1" applyProtection="1">
      <alignment horizontal="left" vertical="top" wrapText="1"/>
      <protection/>
    </xf>
    <xf numFmtId="0" fontId="5" fillId="35" borderId="0" xfId="75" applyFont="1" applyFill="1" applyBorder="1" applyAlignment="1" applyProtection="1">
      <alignment horizontal="left" vertical="top" wrapText="1"/>
      <protection/>
    </xf>
    <xf numFmtId="0" fontId="5" fillId="0" borderId="49" xfId="75" applyFont="1" applyBorder="1" applyAlignment="1" applyProtection="1">
      <alignment horizontal="left" vertical="top" wrapText="1"/>
      <protection/>
    </xf>
    <xf numFmtId="38" fontId="3" fillId="35" borderId="105" xfId="53" applyFont="1" applyFill="1" applyBorder="1" applyAlignment="1" applyProtection="1">
      <alignment horizontal="right" vertical="center" shrinkToFit="1"/>
      <protection locked="0"/>
    </xf>
    <xf numFmtId="38" fontId="3" fillId="35" borderId="0" xfId="53" applyFont="1" applyFill="1" applyBorder="1" applyAlignment="1" applyProtection="1">
      <alignment horizontal="right" vertical="center" shrinkToFit="1"/>
      <protection locked="0"/>
    </xf>
    <xf numFmtId="0" fontId="3" fillId="35" borderId="105" xfId="74" applyFont="1" applyFill="1" applyBorder="1" applyAlignment="1" applyProtection="1">
      <alignment vertical="center"/>
      <protection/>
    </xf>
    <xf numFmtId="0" fontId="6" fillId="35" borderId="0" xfId="75" applyFont="1" applyFill="1" applyBorder="1" applyAlignment="1" applyProtection="1">
      <alignment horizontal="right" vertical="center"/>
      <protection/>
    </xf>
    <xf numFmtId="0" fontId="3" fillId="35" borderId="65" xfId="75" applyFont="1" applyFill="1" applyBorder="1" applyAlignment="1" applyProtection="1">
      <alignment horizontal="center" vertical="center"/>
      <protection/>
    </xf>
    <xf numFmtId="0" fontId="5" fillId="0" borderId="65" xfId="75" applyFont="1" applyBorder="1" applyAlignment="1" applyProtection="1">
      <alignment horizontal="left" vertical="top" wrapText="1"/>
      <protection/>
    </xf>
    <xf numFmtId="38" fontId="0" fillId="34" borderId="106" xfId="54" applyFill="1" applyBorder="1" applyAlignment="1">
      <alignment vertical="center"/>
    </xf>
    <xf numFmtId="38" fontId="0" fillId="34" borderId="107" xfId="54" applyFill="1" applyBorder="1" applyAlignment="1">
      <alignment vertical="center"/>
    </xf>
    <xf numFmtId="38" fontId="0" fillId="34" borderId="108" xfId="54" applyFill="1" applyBorder="1" applyAlignment="1">
      <alignment vertical="center"/>
    </xf>
    <xf numFmtId="38" fontId="0" fillId="34" borderId="44" xfId="54" applyFill="1" applyBorder="1" applyAlignment="1">
      <alignment vertical="center"/>
    </xf>
    <xf numFmtId="38" fontId="0" fillId="34" borderId="45" xfId="54" applyFill="1" applyBorder="1" applyAlignment="1">
      <alignment vertical="center"/>
    </xf>
    <xf numFmtId="38" fontId="0" fillId="34" borderId="46" xfId="54" applyFill="1" applyBorder="1" applyAlignment="1">
      <alignment vertical="center"/>
    </xf>
    <xf numFmtId="0" fontId="97" fillId="0" borderId="0" xfId="71" applyFont="1" applyAlignment="1" applyProtection="1">
      <alignment/>
      <protection locked="0"/>
    </xf>
    <xf numFmtId="0" fontId="101" fillId="0" borderId="0" xfId="71" applyFont="1" applyAlignment="1" applyProtection="1">
      <alignment/>
      <protection locked="0"/>
    </xf>
    <xf numFmtId="0" fontId="97" fillId="0" borderId="16" xfId="71" applyFont="1" applyFill="1" applyBorder="1" applyAlignment="1" applyProtection="1">
      <alignment vertical="center" wrapText="1"/>
      <protection locked="0"/>
    </xf>
    <xf numFmtId="0" fontId="97" fillId="0" borderId="11" xfId="71" applyFont="1" applyFill="1" applyBorder="1" applyAlignment="1" applyProtection="1">
      <alignment vertical="center" wrapText="1"/>
      <protection locked="0"/>
    </xf>
    <xf numFmtId="0" fontId="97" fillId="0" borderId="45" xfId="71" applyFont="1" applyFill="1" applyBorder="1" applyAlignment="1" applyProtection="1">
      <alignment vertical="center" wrapText="1"/>
      <protection locked="0"/>
    </xf>
    <xf numFmtId="0" fontId="97" fillId="0" borderId="45" xfId="71" applyFont="1" applyBorder="1" applyAlignment="1" applyProtection="1">
      <alignment horizontal="center" vertical="center" wrapText="1"/>
      <protection locked="0"/>
    </xf>
    <xf numFmtId="0" fontId="97" fillId="0" borderId="45" xfId="71" applyFont="1" applyBorder="1" applyAlignment="1" applyProtection="1">
      <alignment vertical="center" wrapText="1"/>
      <protection locked="0"/>
    </xf>
    <xf numFmtId="0" fontId="97" fillId="0" borderId="0" xfId="0" applyFont="1" applyFill="1" applyBorder="1" applyAlignment="1">
      <alignment horizontal="left" vertical="top"/>
    </xf>
    <xf numFmtId="0" fontId="0" fillId="35" borderId="0" xfId="0" applyFont="1" applyFill="1" applyAlignment="1">
      <alignment vertical="center"/>
    </xf>
    <xf numFmtId="178" fontId="105" fillId="0" borderId="0" xfId="71" applyNumberFormat="1" applyFont="1">
      <alignment vertical="center"/>
      <protection/>
    </xf>
    <xf numFmtId="0" fontId="3" fillId="35" borderId="61" xfId="74" applyFont="1" applyFill="1" applyBorder="1" applyAlignment="1" applyProtection="1">
      <alignment vertical="center"/>
      <protection/>
    </xf>
    <xf numFmtId="0" fontId="3" fillId="35" borderId="63" xfId="74" applyFont="1" applyFill="1" applyBorder="1" applyAlignment="1" applyProtection="1">
      <alignment vertical="center"/>
      <protection/>
    </xf>
    <xf numFmtId="187" fontId="35" fillId="34" borderId="95" xfId="75" applyNumberFormat="1" applyFont="1" applyFill="1" applyBorder="1" applyAlignment="1" applyProtection="1">
      <alignment horizontal="right" vertical="center" shrinkToFit="1"/>
      <protection/>
    </xf>
    <xf numFmtId="187" fontId="35" fillId="34" borderId="109" xfId="75" applyNumberFormat="1" applyFont="1" applyFill="1" applyBorder="1" applyAlignment="1" applyProtection="1">
      <alignment horizontal="right" vertical="center" shrinkToFit="1"/>
      <protection/>
    </xf>
    <xf numFmtId="187" fontId="35" fillId="34" borderId="82" xfId="75" applyNumberFormat="1" applyFont="1" applyFill="1" applyBorder="1" applyAlignment="1" applyProtection="1">
      <alignment horizontal="right" vertical="center" shrinkToFit="1"/>
      <protection/>
    </xf>
    <xf numFmtId="0" fontId="6" fillId="35" borderId="110" xfId="75" applyFont="1" applyFill="1" applyBorder="1" applyAlignment="1" applyProtection="1">
      <alignment horizontal="center" vertical="center"/>
      <protection/>
    </xf>
    <xf numFmtId="0" fontId="6" fillId="35" borderId="111" xfId="75" applyFont="1" applyFill="1" applyBorder="1" applyAlignment="1" applyProtection="1">
      <alignment horizontal="center" vertical="center"/>
      <protection/>
    </xf>
    <xf numFmtId="0" fontId="6" fillId="35" borderId="112" xfId="75" applyFont="1" applyFill="1" applyBorder="1" applyAlignment="1" applyProtection="1">
      <alignment horizontal="center" vertical="center"/>
      <protection/>
    </xf>
    <xf numFmtId="0" fontId="6" fillId="35" borderId="113" xfId="75" applyFont="1" applyFill="1" applyBorder="1" applyAlignment="1" applyProtection="1">
      <alignment horizontal="center" vertical="center"/>
      <protection/>
    </xf>
    <xf numFmtId="0" fontId="6" fillId="35" borderId="114" xfId="75" applyFont="1" applyFill="1" applyBorder="1" applyAlignment="1" applyProtection="1">
      <alignment horizontal="center" vertical="center"/>
      <protection/>
    </xf>
    <xf numFmtId="0" fontId="6" fillId="35" borderId="115" xfId="75" applyFont="1" applyFill="1" applyBorder="1" applyAlignment="1" applyProtection="1">
      <alignment horizontal="center" vertical="center"/>
      <protection/>
    </xf>
    <xf numFmtId="0" fontId="0" fillId="0" borderId="111" xfId="75" applyFont="1" applyBorder="1" applyAlignment="1" applyProtection="1">
      <alignment horizontal="center" vertical="center"/>
      <protection/>
    </xf>
    <xf numFmtId="0" fontId="6" fillId="0" borderId="116" xfId="75" applyFont="1" applyFill="1" applyBorder="1" applyAlignment="1" applyProtection="1">
      <alignment horizontal="center" vertical="center"/>
      <protection/>
    </xf>
    <xf numFmtId="0" fontId="6" fillId="0" borderId="117" xfId="75" applyFont="1" applyFill="1" applyBorder="1" applyAlignment="1" applyProtection="1">
      <alignment horizontal="center" vertical="center"/>
      <protection/>
    </xf>
    <xf numFmtId="0" fontId="5" fillId="35" borderId="95" xfId="75" applyFont="1" applyFill="1" applyBorder="1" applyAlignment="1" applyProtection="1">
      <alignment horizontal="center" vertical="center" wrapText="1"/>
      <protection/>
    </xf>
    <xf numFmtId="0" fontId="5" fillId="35" borderId="82" xfId="75" applyFont="1" applyFill="1" applyBorder="1" applyAlignment="1" applyProtection="1">
      <alignment horizontal="center" vertical="center" wrapText="1"/>
      <protection/>
    </xf>
    <xf numFmtId="0" fontId="6" fillId="35" borderId="82" xfId="75" applyFont="1" applyFill="1" applyBorder="1" applyAlignment="1" applyProtection="1">
      <alignment horizontal="center" vertical="center" wrapText="1"/>
      <protection/>
    </xf>
    <xf numFmtId="178" fontId="18" fillId="28" borderId="0" xfId="71" applyNumberFormat="1" applyFont="1" applyFill="1" applyAlignment="1">
      <alignment horizontal="right" vertical="center"/>
      <protection/>
    </xf>
    <xf numFmtId="178" fontId="18" fillId="36" borderId="0" xfId="71" applyNumberFormat="1" applyFont="1" applyFill="1" applyBorder="1" applyAlignment="1">
      <alignment horizontal="right" vertical="center"/>
      <protection/>
    </xf>
    <xf numFmtId="178" fontId="16" fillId="0" borderId="45" xfId="71" applyNumberFormat="1" applyFont="1" applyBorder="1" applyAlignment="1">
      <alignment horizontal="center" vertical="center" wrapText="1" shrinkToFit="1"/>
      <protection/>
    </xf>
    <xf numFmtId="0" fontId="16" fillId="0" borderId="64" xfId="71" applyFont="1" applyBorder="1" applyAlignment="1">
      <alignment horizontal="center" vertical="center" wrapText="1" shrinkToFit="1"/>
      <protection/>
    </xf>
    <xf numFmtId="178" fontId="10" fillId="0" borderId="10" xfId="71" applyNumberFormat="1" applyFont="1" applyBorder="1" applyAlignment="1">
      <alignment horizontal="center" vertical="center"/>
      <protection/>
    </xf>
    <xf numFmtId="178" fontId="10" fillId="0" borderId="55" xfId="71" applyNumberFormat="1" applyFont="1" applyBorder="1" applyAlignment="1">
      <alignment horizontal="center" vertical="center"/>
      <protection/>
    </xf>
    <xf numFmtId="178" fontId="16" fillId="0" borderId="16" xfId="71" applyNumberFormat="1" applyFont="1" applyBorder="1" applyAlignment="1">
      <alignment horizontal="center" vertical="center" wrapText="1" shrinkToFit="1"/>
      <protection/>
    </xf>
    <xf numFmtId="178" fontId="16" fillId="0" borderId="58" xfId="71" applyNumberFormat="1" applyFont="1" applyBorder="1" applyAlignment="1">
      <alignment horizontal="center" vertical="center" wrapText="1" shrinkToFit="1"/>
      <protection/>
    </xf>
    <xf numFmtId="178" fontId="16" fillId="0" borderId="118" xfId="71" applyNumberFormat="1" applyFont="1" applyBorder="1" applyAlignment="1">
      <alignment horizontal="center" vertical="center" wrapText="1" shrinkToFit="1"/>
      <protection/>
    </xf>
    <xf numFmtId="178" fontId="16" fillId="0" borderId="59" xfId="71" applyNumberFormat="1" applyFont="1" applyBorder="1" applyAlignment="1">
      <alignment horizontal="center" vertical="center" wrapText="1" shrinkToFit="1"/>
      <protection/>
    </xf>
    <xf numFmtId="178" fontId="16" fillId="0" borderId="54" xfId="71" applyNumberFormat="1" applyFont="1" applyBorder="1" applyAlignment="1">
      <alignment horizontal="center" vertical="center" wrapText="1" shrinkToFit="1"/>
      <protection/>
    </xf>
    <xf numFmtId="178" fontId="16" fillId="0" borderId="119" xfId="71" applyNumberFormat="1" applyFont="1" applyBorder="1" applyAlignment="1">
      <alignment horizontal="center" vertical="center" wrapText="1" shrinkToFit="1"/>
      <protection/>
    </xf>
    <xf numFmtId="178" fontId="16" fillId="0" borderId="45" xfId="71" applyNumberFormat="1" applyFont="1" applyBorder="1" applyAlignment="1">
      <alignment horizontal="center" vertical="center" wrapText="1"/>
      <protection/>
    </xf>
    <xf numFmtId="178" fontId="16" fillId="0" borderId="64" xfId="71" applyNumberFormat="1" applyFont="1" applyBorder="1" applyAlignment="1">
      <alignment horizontal="center" vertical="center" wrapText="1"/>
      <protection/>
    </xf>
    <xf numFmtId="0" fontId="16" fillId="0" borderId="59" xfId="71" applyFont="1" applyBorder="1" applyAlignment="1">
      <alignment horizontal="center" vertical="center" wrapText="1" shrinkToFit="1"/>
      <protection/>
    </xf>
    <xf numFmtId="41" fontId="16" fillId="0" borderId="45" xfId="71" applyNumberFormat="1" applyFont="1" applyBorder="1" applyAlignment="1">
      <alignment horizontal="center" vertical="center" wrapText="1" shrinkToFit="1"/>
      <protection/>
    </xf>
    <xf numFmtId="41" fontId="16" fillId="0" borderId="64" xfId="71" applyNumberFormat="1" applyFont="1" applyBorder="1" applyAlignment="1">
      <alignment horizontal="center" vertical="center" wrapText="1" shrinkToFit="1"/>
      <protection/>
    </xf>
    <xf numFmtId="178" fontId="17" fillId="0" borderId="45" xfId="71" applyNumberFormat="1" applyFont="1" applyBorder="1" applyAlignment="1">
      <alignment horizontal="center" vertical="center" wrapText="1" shrinkToFit="1"/>
      <protection/>
    </xf>
    <xf numFmtId="0" fontId="17" fillId="0" borderId="64" xfId="71" applyFont="1" applyBorder="1" applyAlignment="1">
      <alignment horizontal="center" vertical="center" wrapText="1" shrinkToFit="1"/>
      <protection/>
    </xf>
    <xf numFmtId="178" fontId="11" fillId="0" borderId="45" xfId="71" applyNumberFormat="1" applyFont="1" applyBorder="1" applyAlignment="1">
      <alignment horizontal="center" vertical="center" wrapText="1" shrinkToFit="1"/>
      <protection/>
    </xf>
    <xf numFmtId="0" fontId="11" fillId="0" borderId="64" xfId="71" applyFont="1" applyBorder="1" applyAlignment="1">
      <alignment horizontal="center" vertical="center" wrapText="1" shrinkToFit="1"/>
      <protection/>
    </xf>
    <xf numFmtId="178" fontId="25" fillId="0" borderId="10" xfId="71" applyNumberFormat="1" applyFont="1" applyBorder="1" applyAlignment="1">
      <alignment horizontal="center" vertical="center" wrapText="1" shrinkToFit="1"/>
      <protection/>
    </xf>
    <xf numFmtId="178" fontId="25" fillId="0" borderId="55" xfId="71" applyNumberFormat="1" applyFont="1" applyBorder="1" applyAlignment="1">
      <alignment horizontal="center" vertical="center" wrapText="1" shrinkToFit="1"/>
      <protection/>
    </xf>
    <xf numFmtId="178" fontId="25" fillId="0" borderId="60" xfId="71" applyNumberFormat="1" applyFont="1" applyBorder="1" applyAlignment="1">
      <alignment horizontal="center" vertical="center" wrapText="1" shrinkToFit="1"/>
      <protection/>
    </xf>
    <xf numFmtId="178" fontId="11" fillId="36" borderId="11" xfId="71" applyNumberFormat="1" applyFont="1" applyFill="1" applyBorder="1" applyAlignment="1">
      <alignment horizontal="center" vertical="center"/>
      <protection/>
    </xf>
    <xf numFmtId="178" fontId="11" fillId="0" borderId="10" xfId="71" applyNumberFormat="1" applyFont="1" applyBorder="1" applyAlignment="1">
      <alignment horizontal="center" vertical="center"/>
      <protection/>
    </xf>
    <xf numFmtId="178" fontId="11" fillId="0" borderId="55" xfId="71" applyNumberFormat="1" applyFont="1" applyBorder="1" applyAlignment="1">
      <alignment horizontal="center" vertical="center"/>
      <protection/>
    </xf>
    <xf numFmtId="178" fontId="11" fillId="0" borderId="60" xfId="71" applyNumberFormat="1" applyFont="1" applyBorder="1" applyAlignment="1">
      <alignment horizontal="center" vertical="center"/>
      <protection/>
    </xf>
    <xf numFmtId="178" fontId="17" fillId="0" borderId="45" xfId="71" applyNumberFormat="1" applyFont="1" applyBorder="1" applyAlignment="1">
      <alignment horizontal="center" vertical="center" wrapText="1"/>
      <protection/>
    </xf>
    <xf numFmtId="178" fontId="17" fillId="0" borderId="64" xfId="71" applyNumberFormat="1" applyFont="1" applyBorder="1" applyAlignment="1">
      <alignment horizontal="center" vertical="center" wrapText="1"/>
      <protection/>
    </xf>
    <xf numFmtId="178" fontId="11" fillId="0" borderId="45" xfId="71" applyNumberFormat="1" applyFont="1" applyBorder="1" applyAlignment="1">
      <alignment horizontal="center" vertical="center" wrapText="1"/>
      <protection/>
    </xf>
    <xf numFmtId="0" fontId="0" fillId="0" borderId="64" xfId="0" applyBorder="1" applyAlignment="1">
      <alignment vertical="center" wrapText="1"/>
    </xf>
    <xf numFmtId="178" fontId="30" fillId="0" borderId="45" xfId="71" applyNumberFormat="1" applyFont="1" applyBorder="1" applyAlignment="1">
      <alignment horizontal="center" vertical="center" wrapText="1" shrinkToFit="1"/>
      <protection/>
    </xf>
    <xf numFmtId="0" fontId="30" fillId="0" borderId="64" xfId="71" applyFont="1" applyBorder="1" applyAlignment="1">
      <alignment horizontal="center" vertical="center" wrapText="1" shrinkToFit="1"/>
      <protection/>
    </xf>
    <xf numFmtId="178" fontId="11" fillId="36" borderId="10" xfId="71" applyNumberFormat="1" applyFont="1" applyFill="1" applyBorder="1" applyAlignment="1">
      <alignment horizontal="center" vertical="center"/>
      <protection/>
    </xf>
    <xf numFmtId="178" fontId="11" fillId="36" borderId="60" xfId="71" applyNumberFormat="1" applyFont="1" applyFill="1" applyBorder="1" applyAlignment="1">
      <alignment horizontal="center" vertical="center"/>
      <protection/>
    </xf>
    <xf numFmtId="178" fontId="18" fillId="0" borderId="54" xfId="71" applyNumberFormat="1" applyFont="1" applyBorder="1" applyAlignment="1">
      <alignment horizontal="center" vertical="center"/>
      <protection/>
    </xf>
    <xf numFmtId="182" fontId="22" fillId="37" borderId="0" xfId="71" applyNumberFormat="1" applyFont="1" applyFill="1" applyAlignment="1">
      <alignment horizontal="right" vertical="center"/>
      <protection/>
    </xf>
    <xf numFmtId="178" fontId="18" fillId="0" borderId="58" xfId="71" applyNumberFormat="1" applyFont="1" applyBorder="1" applyAlignment="1">
      <alignment horizontal="center" vertical="center"/>
      <protection/>
    </xf>
    <xf numFmtId="178" fontId="16" fillId="0" borderId="45" xfId="71" applyNumberFormat="1" applyFont="1" applyFill="1" applyBorder="1" applyAlignment="1">
      <alignment horizontal="center" vertical="center" wrapText="1" shrinkToFit="1"/>
      <protection/>
    </xf>
    <xf numFmtId="178" fontId="16" fillId="0" borderId="64" xfId="71" applyNumberFormat="1" applyFont="1" applyFill="1" applyBorder="1" applyAlignment="1">
      <alignment horizontal="center" vertical="center" wrapText="1" shrinkToFit="1"/>
      <protection/>
    </xf>
    <xf numFmtId="178" fontId="17" fillId="0" borderId="64" xfId="71" applyNumberFormat="1" applyFont="1" applyBorder="1" applyAlignment="1">
      <alignment horizontal="center" vertical="center" wrapText="1" shrinkToFit="1"/>
      <protection/>
    </xf>
    <xf numFmtId="178" fontId="11" fillId="0" borderId="45" xfId="71" applyNumberFormat="1" applyFont="1" applyFill="1" applyBorder="1" applyAlignment="1">
      <alignment horizontal="center" vertical="center" wrapText="1" shrinkToFit="1"/>
      <protection/>
    </xf>
    <xf numFmtId="178" fontId="11" fillId="0" borderId="64" xfId="71" applyNumberFormat="1" applyFont="1" applyFill="1" applyBorder="1" applyAlignment="1">
      <alignment horizontal="center" vertical="center" wrapText="1" shrinkToFit="1"/>
      <protection/>
    </xf>
    <xf numFmtId="0" fontId="10" fillId="0" borderId="61" xfId="71" applyFont="1" applyFill="1" applyBorder="1" applyAlignment="1">
      <alignment horizontal="center" vertical="center"/>
      <protection/>
    </xf>
    <xf numFmtId="0" fontId="10" fillId="0" borderId="62" xfId="71" applyFont="1" applyFill="1" applyBorder="1" applyAlignment="1">
      <alignment horizontal="center" vertical="center"/>
      <protection/>
    </xf>
    <xf numFmtId="0" fontId="10" fillId="0" borderId="62" xfId="71" applyFont="1" applyFill="1" applyBorder="1" applyAlignment="1">
      <alignment vertical="center"/>
      <protection/>
    </xf>
    <xf numFmtId="0" fontId="10" fillId="0" borderId="63" xfId="71" applyFont="1" applyFill="1" applyBorder="1" applyAlignment="1">
      <alignment vertical="center"/>
      <protection/>
    </xf>
    <xf numFmtId="0" fontId="10" fillId="36" borderId="120" xfId="71" applyFont="1" applyFill="1" applyBorder="1" applyAlignment="1">
      <alignment horizontal="center" vertical="center"/>
      <protection/>
    </xf>
    <xf numFmtId="0" fontId="10" fillId="36" borderId="73" xfId="71" applyFont="1" applyFill="1" applyBorder="1" applyAlignment="1">
      <alignment horizontal="center" vertical="center"/>
      <protection/>
    </xf>
    <xf numFmtId="0" fontId="10" fillId="36" borderId="73" xfId="71" applyFont="1" applyFill="1" applyBorder="1" applyAlignment="1">
      <alignment vertical="center"/>
      <protection/>
    </xf>
    <xf numFmtId="0" fontId="10" fillId="36" borderId="121" xfId="71" applyFont="1" applyFill="1" applyBorder="1" applyAlignment="1">
      <alignment vertical="center"/>
      <protection/>
    </xf>
    <xf numFmtId="0" fontId="10" fillId="36" borderId="105" xfId="71" applyFont="1" applyFill="1" applyBorder="1" applyAlignment="1">
      <alignment horizontal="center" vertical="center"/>
      <protection/>
    </xf>
    <xf numFmtId="0" fontId="10" fillId="36" borderId="0" xfId="71" applyFont="1" applyFill="1" applyBorder="1" applyAlignment="1">
      <alignment horizontal="center" vertical="center"/>
      <protection/>
    </xf>
    <xf numFmtId="0" fontId="10" fillId="36" borderId="0" xfId="71" applyFont="1" applyFill="1" applyBorder="1" applyAlignment="1">
      <alignment vertical="center"/>
      <protection/>
    </xf>
    <xf numFmtId="0" fontId="10" fillId="36" borderId="122" xfId="71" applyFont="1" applyFill="1" applyBorder="1" applyAlignment="1">
      <alignment vertical="center"/>
      <protection/>
    </xf>
    <xf numFmtId="0" fontId="10" fillId="36" borderId="105" xfId="71" applyFont="1" applyFill="1" applyBorder="1" applyAlignment="1">
      <alignment vertical="center"/>
      <protection/>
    </xf>
    <xf numFmtId="0" fontId="10" fillId="36" borderId="123" xfId="71" applyFont="1" applyFill="1" applyBorder="1" applyAlignment="1">
      <alignment vertical="center"/>
      <protection/>
    </xf>
    <xf numFmtId="0" fontId="10" fillId="36" borderId="12" xfId="71" applyFont="1" applyFill="1" applyBorder="1" applyAlignment="1">
      <alignment vertical="center"/>
      <protection/>
    </xf>
    <xf numFmtId="0" fontId="10" fillId="36" borderId="124" xfId="71" applyFont="1" applyFill="1" applyBorder="1" applyAlignment="1">
      <alignment vertical="center"/>
      <protection/>
    </xf>
    <xf numFmtId="0" fontId="11" fillId="0" borderId="64" xfId="71" applyFont="1" applyBorder="1" applyAlignment="1">
      <alignment vertical="center"/>
      <protection/>
    </xf>
    <xf numFmtId="178" fontId="10" fillId="40" borderId="54" xfId="71" applyNumberFormat="1" applyFont="1" applyFill="1" applyBorder="1" applyAlignment="1">
      <alignment horizontal="right" vertical="center"/>
      <protection/>
    </xf>
    <xf numFmtId="38" fontId="10" fillId="40" borderId="54" xfId="50" applyNumberFormat="1" applyFont="1" applyFill="1" applyBorder="1" applyAlignment="1">
      <alignment horizontal="right" vertical="center"/>
    </xf>
    <xf numFmtId="178" fontId="18" fillId="0" borderId="0" xfId="71" applyNumberFormat="1" applyFont="1" applyAlignment="1">
      <alignment horizontal="left" vertical="center"/>
      <protection/>
    </xf>
    <xf numFmtId="178" fontId="12" fillId="0" borderId="0" xfId="71" applyNumberFormat="1" applyFont="1" applyFill="1" applyAlignment="1">
      <alignment horizontal="center" vertical="center"/>
      <protection/>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5" borderId="27" xfId="0" applyFill="1" applyBorder="1" applyAlignment="1">
      <alignment horizontal="center" vertical="center"/>
    </xf>
    <xf numFmtId="0" fontId="0" fillId="35" borderId="11" xfId="0" applyFill="1" applyBorder="1" applyAlignment="1">
      <alignment horizontal="center" vertical="center"/>
    </xf>
    <xf numFmtId="0" fontId="0" fillId="35" borderId="47" xfId="0" applyFill="1" applyBorder="1" applyAlignment="1">
      <alignment horizontal="center" vertical="center"/>
    </xf>
    <xf numFmtId="0" fontId="0" fillId="35" borderId="48" xfId="0" applyFill="1" applyBorder="1" applyAlignment="1">
      <alignment horizontal="center" vertical="center"/>
    </xf>
    <xf numFmtId="0" fontId="0" fillId="35" borderId="26" xfId="0" applyFill="1" applyBorder="1" applyAlignment="1">
      <alignment horizontal="center" vertical="center" wrapText="1"/>
    </xf>
    <xf numFmtId="0" fontId="0" fillId="35" borderId="42" xfId="0" applyFill="1" applyBorder="1" applyAlignment="1">
      <alignment horizontal="center" vertical="center" wrapText="1"/>
    </xf>
    <xf numFmtId="0" fontId="0" fillId="35" borderId="11" xfId="0" applyFill="1" applyBorder="1" applyAlignment="1">
      <alignment horizontal="center" vertical="center" wrapText="1"/>
    </xf>
    <xf numFmtId="0" fontId="0" fillId="35" borderId="50" xfId="0" applyFill="1" applyBorder="1" applyAlignment="1">
      <alignment horizontal="center" vertical="center" wrapText="1"/>
    </xf>
    <xf numFmtId="0" fontId="3" fillId="35" borderId="70" xfId="0" applyFont="1" applyFill="1" applyBorder="1" applyAlignment="1" applyProtection="1">
      <alignment horizontal="center" vertical="center"/>
      <protection locked="0"/>
    </xf>
    <xf numFmtId="0" fontId="3" fillId="35" borderId="64" xfId="0" applyFont="1" applyFill="1" applyBorder="1" applyAlignment="1" applyProtection="1">
      <alignment horizontal="center" vertical="center"/>
      <protection locked="0"/>
    </xf>
    <xf numFmtId="0" fontId="3" fillId="35" borderId="27" xfId="0" applyFont="1" applyFill="1" applyBorder="1" applyAlignment="1" applyProtection="1">
      <alignment horizontal="center" vertical="center"/>
      <protection locked="0"/>
    </xf>
    <xf numFmtId="0" fontId="3" fillId="35" borderId="11" xfId="0" applyFont="1" applyFill="1" applyBorder="1" applyAlignment="1" applyProtection="1">
      <alignment horizontal="center" vertical="center"/>
      <protection locked="0"/>
    </xf>
    <xf numFmtId="0" fontId="3" fillId="35" borderId="28" xfId="0" applyFont="1" applyFill="1" applyBorder="1" applyAlignment="1" applyProtection="1">
      <alignment horizontal="center" vertical="center"/>
      <protection locked="0"/>
    </xf>
    <xf numFmtId="0" fontId="3" fillId="35" borderId="24" xfId="0" applyFont="1" applyFill="1" applyBorder="1" applyAlignment="1" applyProtection="1">
      <alignment horizontal="center" vertical="center"/>
      <protection locked="0"/>
    </xf>
    <xf numFmtId="0" fontId="33" fillId="0" borderId="65" xfId="0" applyFont="1" applyFill="1" applyBorder="1" applyAlignment="1">
      <alignment horizontal="left" vertical="center" wrapText="1"/>
    </xf>
    <xf numFmtId="0" fontId="33" fillId="0" borderId="122" xfId="0" applyFont="1" applyFill="1" applyBorder="1" applyAlignment="1">
      <alignment horizontal="left" vertical="center" wrapText="1"/>
    </xf>
    <xf numFmtId="0" fontId="33" fillId="0" borderId="65" xfId="0" applyFont="1" applyFill="1" applyBorder="1" applyAlignment="1">
      <alignment horizontal="left" wrapText="1"/>
    </xf>
    <xf numFmtId="0" fontId="33" fillId="0" borderId="0" xfId="0" applyFont="1" applyFill="1" applyBorder="1" applyAlignment="1">
      <alignment horizontal="left" wrapText="1"/>
    </xf>
    <xf numFmtId="0" fontId="97" fillId="0" borderId="0" xfId="71" applyFont="1" applyAlignment="1" applyProtection="1">
      <alignment/>
      <protection/>
    </xf>
    <xf numFmtId="0" fontId="97" fillId="0" borderId="0" xfId="0" applyFont="1" applyFill="1" applyBorder="1" applyAlignment="1">
      <alignment horizontal="left" vertical="top"/>
    </xf>
    <xf numFmtId="0" fontId="96" fillId="0" borderId="65" xfId="0" applyFont="1" applyFill="1" applyBorder="1" applyAlignment="1">
      <alignment horizontal="left" vertical="center" wrapText="1"/>
    </xf>
    <xf numFmtId="0" fontId="96" fillId="0" borderId="122" xfId="0" applyFont="1" applyFill="1" applyBorder="1" applyAlignment="1">
      <alignment horizontal="left" vertical="center" wrapText="1"/>
    </xf>
    <xf numFmtId="0" fontId="96" fillId="0" borderId="65" xfId="0" applyFont="1" applyFill="1" applyBorder="1" applyAlignment="1">
      <alignment horizontal="left" wrapText="1"/>
    </xf>
    <xf numFmtId="0" fontId="96" fillId="0" borderId="0" xfId="0" applyFont="1" applyFill="1" applyAlignment="1">
      <alignment horizontal="left" wrapText="1"/>
    </xf>
    <xf numFmtId="0" fontId="96" fillId="0" borderId="0" xfId="0" applyFont="1" applyFill="1" applyBorder="1" applyAlignment="1" applyProtection="1">
      <alignment horizontal="left" vertical="center" wrapText="1"/>
      <protection locked="0"/>
    </xf>
    <xf numFmtId="0" fontId="70" fillId="35" borderId="125" xfId="72" applyFill="1" applyBorder="1" applyAlignment="1">
      <alignment horizontal="center" vertical="center"/>
      <protection/>
    </xf>
    <xf numFmtId="0" fontId="70" fillId="35" borderId="126" xfId="72" applyFill="1" applyBorder="1" applyAlignment="1">
      <alignment horizontal="center" vertical="center"/>
      <protection/>
    </xf>
    <xf numFmtId="0" fontId="70" fillId="35" borderId="127" xfId="72" applyFill="1" applyBorder="1" applyAlignment="1">
      <alignment horizontal="center" vertical="center"/>
      <protection/>
    </xf>
    <xf numFmtId="0" fontId="70" fillId="35" borderId="101" xfId="72" applyFill="1" applyBorder="1" applyAlignment="1">
      <alignment horizontal="center" vertical="center" wrapText="1"/>
      <protection/>
    </xf>
    <xf numFmtId="0" fontId="70" fillId="35" borderId="128" xfId="72" applyFill="1" applyBorder="1" applyAlignment="1">
      <alignment horizontal="center" vertical="center"/>
      <protection/>
    </xf>
    <xf numFmtId="0" fontId="70" fillId="35" borderId="129" xfId="72" applyFill="1" applyBorder="1" applyAlignment="1">
      <alignment horizontal="center" vertical="center"/>
      <protection/>
    </xf>
    <xf numFmtId="0" fontId="70" fillId="35" borderId="13" xfId="72" applyFill="1" applyBorder="1" applyAlignment="1">
      <alignment horizontal="center" vertical="center"/>
      <protection/>
    </xf>
    <xf numFmtId="0" fontId="70" fillId="35" borderId="113" xfId="72" applyFill="1" applyBorder="1" applyAlignment="1">
      <alignment horizontal="center" vertical="center"/>
      <protection/>
    </xf>
    <xf numFmtId="0" fontId="11" fillId="35" borderId="102" xfId="72" applyFont="1" applyFill="1" applyBorder="1" applyAlignment="1" applyProtection="1">
      <alignment horizontal="center" vertical="center" wrapText="1"/>
      <protection/>
    </xf>
    <xf numFmtId="0" fontId="11" fillId="35" borderId="130" xfId="72" applyFont="1" applyFill="1" applyBorder="1" applyAlignment="1" applyProtection="1">
      <alignment horizontal="center" vertical="center" wrapText="1"/>
      <protection/>
    </xf>
    <xf numFmtId="0" fontId="11" fillId="35" borderId="85" xfId="72" applyFont="1" applyFill="1" applyBorder="1" applyAlignment="1" applyProtection="1">
      <alignment horizontal="center" vertical="center" wrapText="1"/>
      <protection/>
    </xf>
    <xf numFmtId="0" fontId="90" fillId="35" borderId="118" xfId="72" applyFont="1" applyFill="1" applyBorder="1" applyAlignment="1">
      <alignment horizontal="left" vertical="center" wrapText="1"/>
      <protection/>
    </xf>
    <xf numFmtId="0" fontId="90" fillId="35" borderId="131" xfId="72" applyFont="1" applyFill="1" applyBorder="1" applyAlignment="1">
      <alignment horizontal="left" vertical="center" wrapText="1"/>
      <protection/>
    </xf>
    <xf numFmtId="0" fontId="90" fillId="35" borderId="11" xfId="72" applyFont="1" applyFill="1" applyBorder="1" applyAlignment="1">
      <alignment horizontal="left" vertical="center" wrapText="1"/>
      <protection/>
    </xf>
    <xf numFmtId="0" fontId="90" fillId="35" borderId="24" xfId="72" applyFont="1" applyFill="1" applyBorder="1" applyAlignment="1">
      <alignment horizontal="left" vertical="center" wrapText="1"/>
      <protection/>
    </xf>
    <xf numFmtId="0" fontId="90" fillId="35" borderId="45" xfId="72" applyFont="1" applyFill="1" applyBorder="1" applyAlignment="1">
      <alignment horizontal="left" vertical="center" wrapText="1"/>
      <protection/>
    </xf>
    <xf numFmtId="0" fontId="90" fillId="35" borderId="129" xfId="72" applyFont="1" applyFill="1" applyBorder="1" applyAlignment="1">
      <alignment horizontal="left" vertical="center" wrapText="1"/>
      <protection/>
    </xf>
    <xf numFmtId="0" fontId="90" fillId="35" borderId="10" xfId="72" applyFont="1" applyFill="1" applyBorder="1" applyAlignment="1">
      <alignment horizontal="center" vertical="center"/>
      <protection/>
    </xf>
    <xf numFmtId="0" fontId="90" fillId="35" borderId="55" xfId="72" applyFont="1" applyFill="1" applyBorder="1" applyAlignment="1">
      <alignment horizontal="center" vertical="center"/>
      <protection/>
    </xf>
    <xf numFmtId="0" fontId="92" fillId="35" borderId="10" xfId="72" applyFont="1" applyFill="1" applyBorder="1" applyAlignment="1">
      <alignment horizontal="center" vertical="center"/>
      <protection/>
    </xf>
    <xf numFmtId="0" fontId="92" fillId="35" borderId="55" xfId="72" applyFont="1" applyFill="1" applyBorder="1" applyAlignment="1">
      <alignment horizontal="center" vertical="center"/>
      <protection/>
    </xf>
    <xf numFmtId="0" fontId="92" fillId="35" borderId="60" xfId="72" applyFont="1" applyFill="1" applyBorder="1" applyAlignment="1">
      <alignment horizontal="center" vertical="center"/>
      <protection/>
    </xf>
    <xf numFmtId="0" fontId="92" fillId="35" borderId="30" xfId="72" applyFont="1" applyFill="1" applyBorder="1" applyAlignment="1">
      <alignment horizontal="left" vertical="center" shrinkToFit="1"/>
      <protection/>
    </xf>
    <xf numFmtId="0" fontId="92" fillId="35" borderId="32" xfId="72" applyFont="1" applyFill="1" applyBorder="1" applyAlignment="1">
      <alignment horizontal="left" vertical="center" shrinkToFit="1"/>
      <protection/>
    </xf>
    <xf numFmtId="0" fontId="92" fillId="35" borderId="33" xfId="72" applyFont="1" applyFill="1" applyBorder="1" applyAlignment="1">
      <alignment horizontal="left" vertical="center" shrinkToFit="1"/>
      <protection/>
    </xf>
    <xf numFmtId="0" fontId="9" fillId="0" borderId="16" xfId="71" applyFont="1" applyBorder="1" applyAlignment="1">
      <alignment vertical="center"/>
      <protection/>
    </xf>
    <xf numFmtId="0" fontId="9" fillId="0" borderId="118" xfId="71" applyFont="1" applyBorder="1" applyAlignment="1">
      <alignment vertical="center"/>
      <protection/>
    </xf>
    <xf numFmtId="0" fontId="92" fillId="35" borderId="34" xfId="72" applyFont="1" applyFill="1" applyBorder="1" applyAlignment="1">
      <alignment horizontal="left" vertical="center" shrinkToFit="1"/>
      <protection/>
    </xf>
    <xf numFmtId="0" fontId="92" fillId="35" borderId="36" xfId="72" applyFont="1" applyFill="1" applyBorder="1" applyAlignment="1">
      <alignment horizontal="left" vertical="center" shrinkToFit="1"/>
      <protection/>
    </xf>
    <xf numFmtId="0" fontId="92" fillId="35" borderId="37" xfId="72" applyFont="1" applyFill="1" applyBorder="1" applyAlignment="1">
      <alignment horizontal="left" vertical="center" shrinkToFit="1"/>
      <protection/>
    </xf>
    <xf numFmtId="0" fontId="9" fillId="0" borderId="34" xfId="71" applyFont="1" applyBorder="1" applyAlignment="1">
      <alignment horizontal="left" vertical="center" shrinkToFit="1"/>
      <protection/>
    </xf>
    <xf numFmtId="0" fontId="9" fillId="0" borderId="37" xfId="71" applyFont="1" applyBorder="1" applyAlignment="1">
      <alignment horizontal="left" vertical="center" shrinkToFit="1"/>
      <protection/>
    </xf>
    <xf numFmtId="0" fontId="92" fillId="35" borderId="38" xfId="72" applyFont="1" applyFill="1" applyBorder="1" applyAlignment="1">
      <alignment horizontal="left" vertical="center" shrinkToFit="1"/>
      <protection/>
    </xf>
    <xf numFmtId="0" fontId="92" fillId="35" borderId="40" xfId="72" applyFont="1" applyFill="1" applyBorder="1" applyAlignment="1">
      <alignment horizontal="left" vertical="center" shrinkToFit="1"/>
      <protection/>
    </xf>
    <xf numFmtId="0" fontId="92" fillId="35" borderId="41" xfId="72" applyFont="1" applyFill="1" applyBorder="1" applyAlignment="1">
      <alignment horizontal="left" vertical="center" shrinkToFit="1"/>
      <protection/>
    </xf>
    <xf numFmtId="0" fontId="9" fillId="0" borderId="38" xfId="71" applyFont="1" applyBorder="1" applyAlignment="1">
      <alignment horizontal="left" vertical="center" shrinkToFit="1"/>
      <protection/>
    </xf>
    <xf numFmtId="0" fontId="9" fillId="0" borderId="41" xfId="71" applyFont="1" applyBorder="1" applyAlignment="1">
      <alignment horizontal="left" vertical="center" shrinkToFit="1"/>
      <protection/>
    </xf>
    <xf numFmtId="0" fontId="89" fillId="33" borderId="0" xfId="71" applyFont="1" applyFill="1" applyBorder="1" applyAlignment="1">
      <alignment horizontal="left" vertical="center"/>
      <protection/>
    </xf>
    <xf numFmtId="0" fontId="7" fillId="0" borderId="100" xfId="71" applyFont="1" applyBorder="1" applyAlignment="1">
      <alignment horizontal="center" vertical="center" textRotation="255" wrapText="1"/>
      <protection/>
    </xf>
    <xf numFmtId="0" fontId="7" fillId="0" borderId="132" xfId="71" applyFont="1" applyBorder="1" applyAlignment="1">
      <alignment horizontal="center" vertical="center" textRotation="255" wrapText="1"/>
      <protection/>
    </xf>
    <xf numFmtId="0" fontId="4" fillId="0" borderId="100" xfId="71" applyFont="1" applyBorder="1" applyAlignment="1">
      <alignment horizontal="center" vertical="center" textRotation="255" wrapText="1"/>
      <protection/>
    </xf>
    <xf numFmtId="0" fontId="4" fillId="0" borderId="133" xfId="71" applyFont="1" applyBorder="1" applyAlignment="1">
      <alignment horizontal="center" vertical="center" textRotation="255" wrapText="1"/>
      <protection/>
    </xf>
    <xf numFmtId="0" fontId="4" fillId="0" borderId="134" xfId="71" applyFont="1" applyBorder="1" applyAlignment="1">
      <alignment horizontal="center" vertical="center" textRotation="255" wrapText="1"/>
      <protection/>
    </xf>
    <xf numFmtId="0" fontId="4" fillId="34" borderId="135" xfId="71" applyFont="1" applyFill="1" applyBorder="1" applyAlignment="1">
      <alignment horizontal="right" vertical="center"/>
      <protection/>
    </xf>
    <xf numFmtId="0" fontId="4" fillId="34" borderId="136" xfId="71" applyFont="1" applyFill="1" applyBorder="1" applyAlignment="1">
      <alignment horizontal="right" vertical="center"/>
      <protection/>
    </xf>
    <xf numFmtId="0" fontId="4" fillId="0" borderId="79" xfId="71" applyFont="1" applyBorder="1" applyAlignment="1">
      <alignment horizontal="center" vertical="center" textRotation="255"/>
      <protection/>
    </xf>
    <xf numFmtId="0" fontId="4" fillId="0" borderId="99" xfId="71" applyFont="1" applyBorder="1" applyAlignment="1">
      <alignment horizontal="center" vertical="center" textRotation="255"/>
      <protection/>
    </xf>
    <xf numFmtId="0" fontId="4" fillId="0" borderId="137" xfId="71" applyFont="1" applyBorder="1" applyAlignment="1">
      <alignment horizontal="center" vertical="center" textRotation="255"/>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通貨 2" xfId="67"/>
    <cellStyle name="通貨 3" xfId="68"/>
    <cellStyle name="入力" xfId="69"/>
    <cellStyle name="標準 2" xfId="70"/>
    <cellStyle name="標準 2 2" xfId="71"/>
    <cellStyle name="標準 2 3" xfId="72"/>
    <cellStyle name="標準 3" xfId="73"/>
    <cellStyle name="標準 3 2" xfId="74"/>
    <cellStyle name="標準 4" xfId="75"/>
    <cellStyle name="標準 5" xfId="76"/>
    <cellStyle name="Followed Hyperlink"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66675</xdr:rowOff>
    </xdr:from>
    <xdr:to>
      <xdr:col>6</xdr:col>
      <xdr:colOff>190500</xdr:colOff>
      <xdr:row>2</xdr:row>
      <xdr:rowOff>19050</xdr:rowOff>
    </xdr:to>
    <xdr:sp>
      <xdr:nvSpPr>
        <xdr:cNvPr id="1" name="Text Box 1"/>
        <xdr:cNvSpPr txBox="1">
          <a:spLocks noChangeArrowheads="1"/>
        </xdr:cNvSpPr>
      </xdr:nvSpPr>
      <xdr:spPr>
        <a:xfrm>
          <a:off x="152400" y="66675"/>
          <a:ext cx="4829175" cy="495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総括表③　実質公債費</a:t>
          </a:r>
          <a:r>
            <a:rPr lang="en-US" cap="none" sz="1400" b="0" i="0" u="none" baseline="0">
              <a:solidFill>
                <a:srgbClr val="000000"/>
              </a:solidFill>
              <a:latin typeface="ＭＳ Ｐゴシック"/>
              <a:ea typeface="ＭＳ Ｐゴシック"/>
              <a:cs typeface="ＭＳ Ｐゴシック"/>
            </a:rPr>
            <a:t>比率の状況（平成</a:t>
          </a:r>
          <a:r>
            <a:rPr lang="en-US" cap="none" sz="1400" b="0" i="0" u="none" baseline="0">
              <a:solidFill>
                <a:srgbClr val="000000"/>
              </a:solidFill>
              <a:latin typeface="ＭＳ Ｐゴシック"/>
              <a:ea typeface="ＭＳ Ｐゴシック"/>
              <a:cs typeface="ＭＳ Ｐゴシック"/>
            </a:rPr>
            <a:t>29</a:t>
          </a:r>
          <a:r>
            <a:rPr lang="en-US" cap="none" sz="1400" b="0" i="0" u="none" baseline="0">
              <a:solidFill>
                <a:srgbClr val="000000"/>
              </a:solidFill>
              <a:latin typeface="ＭＳ Ｐゴシック"/>
              <a:ea typeface="ＭＳ Ｐゴシック"/>
              <a:cs typeface="ＭＳ Ｐゴシック"/>
            </a:rPr>
            <a:t>年度決算）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628650</xdr:colOff>
      <xdr:row>135</xdr:row>
      <xdr:rowOff>0</xdr:rowOff>
    </xdr:to>
    <xdr:sp>
      <xdr:nvSpPr>
        <xdr:cNvPr id="1"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2"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466725</xdr:colOff>
      <xdr:row>52</xdr:row>
      <xdr:rowOff>19050</xdr:rowOff>
    </xdr:to>
    <xdr:sp>
      <xdr:nvSpPr>
        <xdr:cNvPr id="4" name="Rectangle 16"/>
        <xdr:cNvSpPr>
          <a:spLocks/>
        </xdr:cNvSpPr>
      </xdr:nvSpPr>
      <xdr:spPr>
        <a:xfrm>
          <a:off x="8048625" y="10001250"/>
          <a:ext cx="46672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5"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6"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7"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514350</xdr:colOff>
      <xdr:row>52</xdr:row>
      <xdr:rowOff>76200</xdr:rowOff>
    </xdr:to>
    <xdr:sp>
      <xdr:nvSpPr>
        <xdr:cNvPr id="8" name="Rectangle 34"/>
        <xdr:cNvSpPr>
          <a:spLocks/>
        </xdr:cNvSpPr>
      </xdr:nvSpPr>
      <xdr:spPr>
        <a:xfrm>
          <a:off x="12353925"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466725</xdr:colOff>
      <xdr:row>52</xdr:row>
      <xdr:rowOff>76200</xdr:rowOff>
    </xdr:to>
    <xdr:sp>
      <xdr:nvSpPr>
        <xdr:cNvPr id="9" name="Rectangle 36"/>
        <xdr:cNvSpPr>
          <a:spLocks/>
        </xdr:cNvSpPr>
      </xdr:nvSpPr>
      <xdr:spPr>
        <a:xfrm>
          <a:off x="15506700"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10"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11"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2"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3"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14"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15"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6"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85725</xdr:colOff>
      <xdr:row>132</xdr:row>
      <xdr:rowOff>142875</xdr:rowOff>
    </xdr:from>
    <xdr:to>
      <xdr:col>9</xdr:col>
      <xdr:colOff>942975</xdr:colOff>
      <xdr:row>133</xdr:row>
      <xdr:rowOff>219075</xdr:rowOff>
    </xdr:to>
    <xdr:sp>
      <xdr:nvSpPr>
        <xdr:cNvPr id="17" name="Rectangle 73"/>
        <xdr:cNvSpPr>
          <a:spLocks/>
        </xdr:cNvSpPr>
      </xdr:nvSpPr>
      <xdr:spPr>
        <a:xfrm>
          <a:off x="9201150" y="27365325"/>
          <a:ext cx="857250"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18"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19"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20"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638175</xdr:colOff>
      <xdr:row>108</xdr:row>
      <xdr:rowOff>0</xdr:rowOff>
    </xdr:to>
    <xdr:sp>
      <xdr:nvSpPr>
        <xdr:cNvPr id="21" name="Rectangle 77"/>
        <xdr:cNvSpPr>
          <a:spLocks/>
        </xdr:cNvSpPr>
      </xdr:nvSpPr>
      <xdr:spPr>
        <a:xfrm>
          <a:off x="18754725" y="20507325"/>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2"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23"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4"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25"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6"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27"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28"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29"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0"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31"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2"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3"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34"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35" name="Rectangle 54"/>
        <xdr:cNvSpPr>
          <a:spLocks/>
        </xdr:cNvSpPr>
      </xdr:nvSpPr>
      <xdr:spPr>
        <a:xfrm>
          <a:off x="16621125" y="1052512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108</xdr:row>
      <xdr:rowOff>9525</xdr:rowOff>
    </xdr:to>
    <xdr:sp>
      <xdr:nvSpPr>
        <xdr:cNvPr id="36" name="Rectangle 55"/>
        <xdr:cNvSpPr>
          <a:spLocks/>
        </xdr:cNvSpPr>
      </xdr:nvSpPr>
      <xdr:spPr>
        <a:xfrm>
          <a:off x="16621125" y="20507325"/>
          <a:ext cx="5619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419100</xdr:colOff>
      <xdr:row>135</xdr:row>
      <xdr:rowOff>0</xdr:rowOff>
    </xdr:from>
    <xdr:to>
      <xdr:col>8</xdr:col>
      <xdr:colOff>628650</xdr:colOff>
      <xdr:row>135</xdr:row>
      <xdr:rowOff>0</xdr:rowOff>
    </xdr:to>
    <xdr:sp>
      <xdr:nvSpPr>
        <xdr:cNvPr id="37"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38"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9"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40"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41"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2"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3"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514350</xdr:colOff>
      <xdr:row>52</xdr:row>
      <xdr:rowOff>76200</xdr:rowOff>
    </xdr:to>
    <xdr:sp>
      <xdr:nvSpPr>
        <xdr:cNvPr id="44" name="Rectangle 34"/>
        <xdr:cNvSpPr>
          <a:spLocks/>
        </xdr:cNvSpPr>
      </xdr:nvSpPr>
      <xdr:spPr>
        <a:xfrm>
          <a:off x="12353925"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457200</xdr:colOff>
      <xdr:row>52</xdr:row>
      <xdr:rowOff>76200</xdr:rowOff>
    </xdr:to>
    <xdr:sp>
      <xdr:nvSpPr>
        <xdr:cNvPr id="45" name="Rectangle 36"/>
        <xdr:cNvSpPr>
          <a:spLocks/>
        </xdr:cNvSpPr>
      </xdr:nvSpPr>
      <xdr:spPr>
        <a:xfrm>
          <a:off x="15506700" y="10001250"/>
          <a:ext cx="46672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46"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47"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48"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49"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95250</xdr:colOff>
      <xdr:row>132</xdr:row>
      <xdr:rowOff>114300</xdr:rowOff>
    </xdr:from>
    <xdr:to>
      <xdr:col>7</xdr:col>
      <xdr:colOff>971550</xdr:colOff>
      <xdr:row>133</xdr:row>
      <xdr:rowOff>190500</xdr:rowOff>
    </xdr:to>
    <xdr:sp>
      <xdr:nvSpPr>
        <xdr:cNvPr id="50" name="Rectangle 52"/>
        <xdr:cNvSpPr>
          <a:spLocks/>
        </xdr:cNvSpPr>
      </xdr:nvSpPr>
      <xdr:spPr>
        <a:xfrm>
          <a:off x="7077075"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51"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52"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85725</xdr:colOff>
      <xdr:row>132</xdr:row>
      <xdr:rowOff>142875</xdr:rowOff>
    </xdr:from>
    <xdr:to>
      <xdr:col>9</xdr:col>
      <xdr:colOff>933450</xdr:colOff>
      <xdr:row>133</xdr:row>
      <xdr:rowOff>219075</xdr:rowOff>
    </xdr:to>
    <xdr:sp>
      <xdr:nvSpPr>
        <xdr:cNvPr id="53" name="Rectangle 73"/>
        <xdr:cNvSpPr>
          <a:spLocks/>
        </xdr:cNvSpPr>
      </xdr:nvSpPr>
      <xdr:spPr>
        <a:xfrm>
          <a:off x="9201150"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54"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647700</xdr:colOff>
      <xdr:row>55</xdr:row>
      <xdr:rowOff>228600</xdr:rowOff>
    </xdr:to>
    <xdr:sp>
      <xdr:nvSpPr>
        <xdr:cNvPr id="55" name="Rectangle 75"/>
        <xdr:cNvSpPr>
          <a:spLocks/>
        </xdr:cNvSpPr>
      </xdr:nvSpPr>
      <xdr:spPr>
        <a:xfrm>
          <a:off x="18754725" y="10525125"/>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56"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647700</xdr:colOff>
      <xdr:row>108</xdr:row>
      <xdr:rowOff>0</xdr:rowOff>
    </xdr:to>
    <xdr:sp>
      <xdr:nvSpPr>
        <xdr:cNvPr id="57" name="Rectangle 77"/>
        <xdr:cNvSpPr>
          <a:spLocks/>
        </xdr:cNvSpPr>
      </xdr:nvSpPr>
      <xdr:spPr>
        <a:xfrm>
          <a:off x="18754725" y="20507325"/>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58"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59"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60"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61"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62"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63"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4" name="Rectangle 85"/>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5" name="Rectangle 86"/>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6" name="Rectangle 87"/>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85725</xdr:colOff>
      <xdr:row>132</xdr:row>
      <xdr:rowOff>76200</xdr:rowOff>
    </xdr:from>
    <xdr:to>
      <xdr:col>11</xdr:col>
      <xdr:colOff>504825</xdr:colOff>
      <xdr:row>133</xdr:row>
      <xdr:rowOff>152400</xdr:rowOff>
    </xdr:to>
    <xdr:sp>
      <xdr:nvSpPr>
        <xdr:cNvPr id="67" name="Rectangle 89"/>
        <xdr:cNvSpPr>
          <a:spLocks/>
        </xdr:cNvSpPr>
      </xdr:nvSpPr>
      <xdr:spPr>
        <a:xfrm>
          <a:off x="11334750"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68"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9"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70"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590550</xdr:colOff>
      <xdr:row>55</xdr:row>
      <xdr:rowOff>228600</xdr:rowOff>
    </xdr:to>
    <xdr:sp>
      <xdr:nvSpPr>
        <xdr:cNvPr id="71" name="Rectangle 54"/>
        <xdr:cNvSpPr>
          <a:spLocks/>
        </xdr:cNvSpPr>
      </xdr:nvSpPr>
      <xdr:spPr>
        <a:xfrm>
          <a:off x="16621125" y="105251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108</xdr:row>
      <xdr:rowOff>9525</xdr:rowOff>
    </xdr:to>
    <xdr:sp>
      <xdr:nvSpPr>
        <xdr:cNvPr id="72" name="Rectangle 55"/>
        <xdr:cNvSpPr>
          <a:spLocks/>
        </xdr:cNvSpPr>
      </xdr:nvSpPr>
      <xdr:spPr>
        <a:xfrm>
          <a:off x="16621125" y="20507325"/>
          <a:ext cx="552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38100</xdr:colOff>
      <xdr:row>136</xdr:row>
      <xdr:rowOff>38100</xdr:rowOff>
    </xdr:from>
    <xdr:to>
      <xdr:col>4</xdr:col>
      <xdr:colOff>647700</xdr:colOff>
      <xdr:row>136</xdr:row>
      <xdr:rowOff>238125</xdr:rowOff>
    </xdr:to>
    <xdr:sp>
      <xdr:nvSpPr>
        <xdr:cNvPr id="73" name="Rectangle 61"/>
        <xdr:cNvSpPr>
          <a:spLocks/>
        </xdr:cNvSpPr>
      </xdr:nvSpPr>
      <xdr:spPr>
        <a:xfrm>
          <a:off x="3819525" y="283083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137</xdr:row>
      <xdr:rowOff>38100</xdr:rowOff>
    </xdr:from>
    <xdr:to>
      <xdr:col>4</xdr:col>
      <xdr:colOff>647700</xdr:colOff>
      <xdr:row>137</xdr:row>
      <xdr:rowOff>238125</xdr:rowOff>
    </xdr:to>
    <xdr:sp>
      <xdr:nvSpPr>
        <xdr:cNvPr id="74" name="Rectangle 62"/>
        <xdr:cNvSpPr>
          <a:spLocks/>
        </xdr:cNvSpPr>
      </xdr:nvSpPr>
      <xdr:spPr>
        <a:xfrm>
          <a:off x="3819525" y="286131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628650</xdr:colOff>
      <xdr:row>135</xdr:row>
      <xdr:rowOff>0</xdr:rowOff>
    </xdr:to>
    <xdr:sp>
      <xdr:nvSpPr>
        <xdr:cNvPr id="1"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2"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466725</xdr:colOff>
      <xdr:row>52</xdr:row>
      <xdr:rowOff>19050</xdr:rowOff>
    </xdr:to>
    <xdr:sp>
      <xdr:nvSpPr>
        <xdr:cNvPr id="4" name="Rectangle 16"/>
        <xdr:cNvSpPr>
          <a:spLocks/>
        </xdr:cNvSpPr>
      </xdr:nvSpPr>
      <xdr:spPr>
        <a:xfrm>
          <a:off x="8048625" y="10001250"/>
          <a:ext cx="46672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5"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6"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7"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514350</xdr:colOff>
      <xdr:row>52</xdr:row>
      <xdr:rowOff>76200</xdr:rowOff>
    </xdr:to>
    <xdr:sp>
      <xdr:nvSpPr>
        <xdr:cNvPr id="8" name="Rectangle 34"/>
        <xdr:cNvSpPr>
          <a:spLocks/>
        </xdr:cNvSpPr>
      </xdr:nvSpPr>
      <xdr:spPr>
        <a:xfrm>
          <a:off x="12353925"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466725</xdr:colOff>
      <xdr:row>52</xdr:row>
      <xdr:rowOff>76200</xdr:rowOff>
    </xdr:to>
    <xdr:sp>
      <xdr:nvSpPr>
        <xdr:cNvPr id="9" name="Rectangle 36"/>
        <xdr:cNvSpPr>
          <a:spLocks/>
        </xdr:cNvSpPr>
      </xdr:nvSpPr>
      <xdr:spPr>
        <a:xfrm>
          <a:off x="15506700"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10"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11"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2"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3"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14"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15"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6"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85725</xdr:colOff>
      <xdr:row>132</xdr:row>
      <xdr:rowOff>142875</xdr:rowOff>
    </xdr:from>
    <xdr:to>
      <xdr:col>9</xdr:col>
      <xdr:colOff>942975</xdr:colOff>
      <xdr:row>133</xdr:row>
      <xdr:rowOff>219075</xdr:rowOff>
    </xdr:to>
    <xdr:sp>
      <xdr:nvSpPr>
        <xdr:cNvPr id="17" name="Rectangle 73"/>
        <xdr:cNvSpPr>
          <a:spLocks/>
        </xdr:cNvSpPr>
      </xdr:nvSpPr>
      <xdr:spPr>
        <a:xfrm>
          <a:off x="9201150" y="27365325"/>
          <a:ext cx="857250"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18"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19"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20"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638175</xdr:colOff>
      <xdr:row>108</xdr:row>
      <xdr:rowOff>0</xdr:rowOff>
    </xdr:to>
    <xdr:sp>
      <xdr:nvSpPr>
        <xdr:cNvPr id="21" name="Rectangle 77"/>
        <xdr:cNvSpPr>
          <a:spLocks/>
        </xdr:cNvSpPr>
      </xdr:nvSpPr>
      <xdr:spPr>
        <a:xfrm>
          <a:off x="18754725" y="20507325"/>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2"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23"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4"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25"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6"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27"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28"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29"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0"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31"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2"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3"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34"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35" name="Rectangle 54"/>
        <xdr:cNvSpPr>
          <a:spLocks/>
        </xdr:cNvSpPr>
      </xdr:nvSpPr>
      <xdr:spPr>
        <a:xfrm>
          <a:off x="16621125" y="1052512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108</xdr:row>
      <xdr:rowOff>9525</xdr:rowOff>
    </xdr:to>
    <xdr:sp>
      <xdr:nvSpPr>
        <xdr:cNvPr id="36" name="Rectangle 55"/>
        <xdr:cNvSpPr>
          <a:spLocks/>
        </xdr:cNvSpPr>
      </xdr:nvSpPr>
      <xdr:spPr>
        <a:xfrm>
          <a:off x="16621125" y="20507325"/>
          <a:ext cx="5619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419100</xdr:colOff>
      <xdr:row>135</xdr:row>
      <xdr:rowOff>0</xdr:rowOff>
    </xdr:from>
    <xdr:to>
      <xdr:col>8</xdr:col>
      <xdr:colOff>628650</xdr:colOff>
      <xdr:row>135</xdr:row>
      <xdr:rowOff>0</xdr:rowOff>
    </xdr:to>
    <xdr:sp>
      <xdr:nvSpPr>
        <xdr:cNvPr id="37"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38"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9"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40"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41"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2"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3"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514350</xdr:colOff>
      <xdr:row>52</xdr:row>
      <xdr:rowOff>76200</xdr:rowOff>
    </xdr:to>
    <xdr:sp>
      <xdr:nvSpPr>
        <xdr:cNvPr id="44" name="Rectangle 34"/>
        <xdr:cNvSpPr>
          <a:spLocks/>
        </xdr:cNvSpPr>
      </xdr:nvSpPr>
      <xdr:spPr>
        <a:xfrm>
          <a:off x="12353925"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457200</xdr:colOff>
      <xdr:row>52</xdr:row>
      <xdr:rowOff>76200</xdr:rowOff>
    </xdr:to>
    <xdr:sp>
      <xdr:nvSpPr>
        <xdr:cNvPr id="45" name="Rectangle 36"/>
        <xdr:cNvSpPr>
          <a:spLocks/>
        </xdr:cNvSpPr>
      </xdr:nvSpPr>
      <xdr:spPr>
        <a:xfrm>
          <a:off x="15506700" y="10001250"/>
          <a:ext cx="46672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46"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47"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48"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49"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95250</xdr:colOff>
      <xdr:row>132</xdr:row>
      <xdr:rowOff>114300</xdr:rowOff>
    </xdr:from>
    <xdr:to>
      <xdr:col>7</xdr:col>
      <xdr:colOff>971550</xdr:colOff>
      <xdr:row>133</xdr:row>
      <xdr:rowOff>190500</xdr:rowOff>
    </xdr:to>
    <xdr:sp>
      <xdr:nvSpPr>
        <xdr:cNvPr id="50" name="Rectangle 52"/>
        <xdr:cNvSpPr>
          <a:spLocks/>
        </xdr:cNvSpPr>
      </xdr:nvSpPr>
      <xdr:spPr>
        <a:xfrm>
          <a:off x="7077075"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51"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52"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85725</xdr:colOff>
      <xdr:row>132</xdr:row>
      <xdr:rowOff>142875</xdr:rowOff>
    </xdr:from>
    <xdr:to>
      <xdr:col>9</xdr:col>
      <xdr:colOff>933450</xdr:colOff>
      <xdr:row>133</xdr:row>
      <xdr:rowOff>219075</xdr:rowOff>
    </xdr:to>
    <xdr:sp>
      <xdr:nvSpPr>
        <xdr:cNvPr id="53" name="Rectangle 73"/>
        <xdr:cNvSpPr>
          <a:spLocks/>
        </xdr:cNvSpPr>
      </xdr:nvSpPr>
      <xdr:spPr>
        <a:xfrm>
          <a:off x="9201150"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54"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647700</xdr:colOff>
      <xdr:row>55</xdr:row>
      <xdr:rowOff>228600</xdr:rowOff>
    </xdr:to>
    <xdr:sp>
      <xdr:nvSpPr>
        <xdr:cNvPr id="55" name="Rectangle 75"/>
        <xdr:cNvSpPr>
          <a:spLocks/>
        </xdr:cNvSpPr>
      </xdr:nvSpPr>
      <xdr:spPr>
        <a:xfrm>
          <a:off x="18754725" y="10525125"/>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56"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647700</xdr:colOff>
      <xdr:row>108</xdr:row>
      <xdr:rowOff>0</xdr:rowOff>
    </xdr:to>
    <xdr:sp>
      <xdr:nvSpPr>
        <xdr:cNvPr id="57" name="Rectangle 77"/>
        <xdr:cNvSpPr>
          <a:spLocks/>
        </xdr:cNvSpPr>
      </xdr:nvSpPr>
      <xdr:spPr>
        <a:xfrm>
          <a:off x="18754725" y="20507325"/>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58"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59"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60"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61"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62"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63"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4" name="Rectangle 85"/>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5" name="Rectangle 86"/>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6" name="Rectangle 87"/>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85725</xdr:colOff>
      <xdr:row>132</xdr:row>
      <xdr:rowOff>76200</xdr:rowOff>
    </xdr:from>
    <xdr:to>
      <xdr:col>11</xdr:col>
      <xdr:colOff>504825</xdr:colOff>
      <xdr:row>133</xdr:row>
      <xdr:rowOff>152400</xdr:rowOff>
    </xdr:to>
    <xdr:sp>
      <xdr:nvSpPr>
        <xdr:cNvPr id="67" name="Rectangle 89"/>
        <xdr:cNvSpPr>
          <a:spLocks/>
        </xdr:cNvSpPr>
      </xdr:nvSpPr>
      <xdr:spPr>
        <a:xfrm>
          <a:off x="11334750"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68"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9"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70"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590550</xdr:colOff>
      <xdr:row>55</xdr:row>
      <xdr:rowOff>228600</xdr:rowOff>
    </xdr:to>
    <xdr:sp>
      <xdr:nvSpPr>
        <xdr:cNvPr id="71" name="Rectangle 54"/>
        <xdr:cNvSpPr>
          <a:spLocks/>
        </xdr:cNvSpPr>
      </xdr:nvSpPr>
      <xdr:spPr>
        <a:xfrm>
          <a:off x="16621125" y="105251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108</xdr:row>
      <xdr:rowOff>9525</xdr:rowOff>
    </xdr:to>
    <xdr:sp>
      <xdr:nvSpPr>
        <xdr:cNvPr id="72" name="Rectangle 55"/>
        <xdr:cNvSpPr>
          <a:spLocks/>
        </xdr:cNvSpPr>
      </xdr:nvSpPr>
      <xdr:spPr>
        <a:xfrm>
          <a:off x="16621125" y="20507325"/>
          <a:ext cx="552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38100</xdr:colOff>
      <xdr:row>136</xdr:row>
      <xdr:rowOff>38100</xdr:rowOff>
    </xdr:from>
    <xdr:to>
      <xdr:col>4</xdr:col>
      <xdr:colOff>647700</xdr:colOff>
      <xdr:row>136</xdr:row>
      <xdr:rowOff>238125</xdr:rowOff>
    </xdr:to>
    <xdr:sp>
      <xdr:nvSpPr>
        <xdr:cNvPr id="73" name="Rectangle 61"/>
        <xdr:cNvSpPr>
          <a:spLocks/>
        </xdr:cNvSpPr>
      </xdr:nvSpPr>
      <xdr:spPr>
        <a:xfrm>
          <a:off x="3819525" y="283083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137</xdr:row>
      <xdr:rowOff>38100</xdr:rowOff>
    </xdr:from>
    <xdr:to>
      <xdr:col>4</xdr:col>
      <xdr:colOff>647700</xdr:colOff>
      <xdr:row>137</xdr:row>
      <xdr:rowOff>238125</xdr:rowOff>
    </xdr:to>
    <xdr:sp>
      <xdr:nvSpPr>
        <xdr:cNvPr id="74" name="Rectangle 62"/>
        <xdr:cNvSpPr>
          <a:spLocks/>
        </xdr:cNvSpPr>
      </xdr:nvSpPr>
      <xdr:spPr>
        <a:xfrm>
          <a:off x="3819525" y="286131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628650</xdr:colOff>
      <xdr:row>135</xdr:row>
      <xdr:rowOff>0</xdr:rowOff>
    </xdr:to>
    <xdr:sp>
      <xdr:nvSpPr>
        <xdr:cNvPr id="1"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2"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466725</xdr:colOff>
      <xdr:row>52</xdr:row>
      <xdr:rowOff>19050</xdr:rowOff>
    </xdr:to>
    <xdr:sp>
      <xdr:nvSpPr>
        <xdr:cNvPr id="4" name="Rectangle 16"/>
        <xdr:cNvSpPr>
          <a:spLocks/>
        </xdr:cNvSpPr>
      </xdr:nvSpPr>
      <xdr:spPr>
        <a:xfrm>
          <a:off x="8048625" y="10001250"/>
          <a:ext cx="46672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5"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6"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7"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514350</xdr:colOff>
      <xdr:row>52</xdr:row>
      <xdr:rowOff>76200</xdr:rowOff>
    </xdr:to>
    <xdr:sp>
      <xdr:nvSpPr>
        <xdr:cNvPr id="8" name="Rectangle 34"/>
        <xdr:cNvSpPr>
          <a:spLocks/>
        </xdr:cNvSpPr>
      </xdr:nvSpPr>
      <xdr:spPr>
        <a:xfrm>
          <a:off x="12353925"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466725</xdr:colOff>
      <xdr:row>52</xdr:row>
      <xdr:rowOff>76200</xdr:rowOff>
    </xdr:to>
    <xdr:sp>
      <xdr:nvSpPr>
        <xdr:cNvPr id="9" name="Rectangle 36"/>
        <xdr:cNvSpPr>
          <a:spLocks/>
        </xdr:cNvSpPr>
      </xdr:nvSpPr>
      <xdr:spPr>
        <a:xfrm>
          <a:off x="15506700"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10"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11"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2"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13"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971550</xdr:colOff>
      <xdr:row>133</xdr:row>
      <xdr:rowOff>190500</xdr:rowOff>
    </xdr:to>
    <xdr:sp>
      <xdr:nvSpPr>
        <xdr:cNvPr id="14" name="Rectangle 52"/>
        <xdr:cNvSpPr>
          <a:spLocks/>
        </xdr:cNvSpPr>
      </xdr:nvSpPr>
      <xdr:spPr>
        <a:xfrm>
          <a:off x="7067550"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15"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16"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85725</xdr:colOff>
      <xdr:row>132</xdr:row>
      <xdr:rowOff>142875</xdr:rowOff>
    </xdr:from>
    <xdr:to>
      <xdr:col>9</xdr:col>
      <xdr:colOff>942975</xdr:colOff>
      <xdr:row>133</xdr:row>
      <xdr:rowOff>219075</xdr:rowOff>
    </xdr:to>
    <xdr:sp>
      <xdr:nvSpPr>
        <xdr:cNvPr id="17" name="Rectangle 73"/>
        <xdr:cNvSpPr>
          <a:spLocks/>
        </xdr:cNvSpPr>
      </xdr:nvSpPr>
      <xdr:spPr>
        <a:xfrm>
          <a:off x="9201150" y="27365325"/>
          <a:ext cx="857250"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18"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638175</xdr:colOff>
      <xdr:row>55</xdr:row>
      <xdr:rowOff>228600</xdr:rowOff>
    </xdr:to>
    <xdr:sp>
      <xdr:nvSpPr>
        <xdr:cNvPr id="19" name="Rectangle 75"/>
        <xdr:cNvSpPr>
          <a:spLocks/>
        </xdr:cNvSpPr>
      </xdr:nvSpPr>
      <xdr:spPr>
        <a:xfrm>
          <a:off x="18754725" y="105251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20"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638175</xdr:colOff>
      <xdr:row>108</xdr:row>
      <xdr:rowOff>0</xdr:rowOff>
    </xdr:to>
    <xdr:sp>
      <xdr:nvSpPr>
        <xdr:cNvPr id="21" name="Rectangle 77"/>
        <xdr:cNvSpPr>
          <a:spLocks/>
        </xdr:cNvSpPr>
      </xdr:nvSpPr>
      <xdr:spPr>
        <a:xfrm>
          <a:off x="18754725" y="20507325"/>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22"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23"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24"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25"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6"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27"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28" name="Rectangle 85"/>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29" name="Rectangle 86"/>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30" name="Rectangle 87"/>
        <xdr:cNvSpPr>
          <a:spLocks/>
        </xdr:cNvSpPr>
      </xdr:nvSpPr>
      <xdr:spPr>
        <a:xfrm>
          <a:off x="8086725" y="25165050"/>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504825</xdr:colOff>
      <xdr:row>133</xdr:row>
      <xdr:rowOff>152400</xdr:rowOff>
    </xdr:to>
    <xdr:sp>
      <xdr:nvSpPr>
        <xdr:cNvPr id="31" name="Rectangle 89"/>
        <xdr:cNvSpPr>
          <a:spLocks/>
        </xdr:cNvSpPr>
      </xdr:nvSpPr>
      <xdr:spPr>
        <a:xfrm>
          <a:off x="11325225"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32"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3"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34"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600075</xdr:colOff>
      <xdr:row>55</xdr:row>
      <xdr:rowOff>228600</xdr:rowOff>
    </xdr:to>
    <xdr:sp>
      <xdr:nvSpPr>
        <xdr:cNvPr id="35" name="Rectangle 54"/>
        <xdr:cNvSpPr>
          <a:spLocks/>
        </xdr:cNvSpPr>
      </xdr:nvSpPr>
      <xdr:spPr>
        <a:xfrm>
          <a:off x="16621125" y="1052512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108</xdr:row>
      <xdr:rowOff>9525</xdr:rowOff>
    </xdr:to>
    <xdr:sp>
      <xdr:nvSpPr>
        <xdr:cNvPr id="36" name="Rectangle 55"/>
        <xdr:cNvSpPr>
          <a:spLocks/>
        </xdr:cNvSpPr>
      </xdr:nvSpPr>
      <xdr:spPr>
        <a:xfrm>
          <a:off x="16621125" y="20507325"/>
          <a:ext cx="5619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419100</xdr:colOff>
      <xdr:row>135</xdr:row>
      <xdr:rowOff>0</xdr:rowOff>
    </xdr:from>
    <xdr:to>
      <xdr:col>8</xdr:col>
      <xdr:colOff>628650</xdr:colOff>
      <xdr:row>135</xdr:row>
      <xdr:rowOff>0</xdr:rowOff>
    </xdr:to>
    <xdr:sp>
      <xdr:nvSpPr>
        <xdr:cNvPr id="37" name="Rectangle 2"/>
        <xdr:cNvSpPr>
          <a:spLocks/>
        </xdr:cNvSpPr>
      </xdr:nvSpPr>
      <xdr:spPr>
        <a:xfrm>
          <a:off x="8467725" y="27965400"/>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342900</xdr:colOff>
      <xdr:row>135</xdr:row>
      <xdr:rowOff>0</xdr:rowOff>
    </xdr:to>
    <xdr:sp>
      <xdr:nvSpPr>
        <xdr:cNvPr id="38" name="Rectangle 10"/>
        <xdr:cNvSpPr>
          <a:spLocks/>
        </xdr:cNvSpPr>
      </xdr:nvSpPr>
      <xdr:spPr>
        <a:xfrm>
          <a:off x="5943600" y="279654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495300</xdr:colOff>
      <xdr:row>135</xdr:row>
      <xdr:rowOff>0</xdr:rowOff>
    </xdr:from>
    <xdr:to>
      <xdr:col>3</xdr:col>
      <xdr:colOff>800100</xdr:colOff>
      <xdr:row>135</xdr:row>
      <xdr:rowOff>0</xdr:rowOff>
    </xdr:to>
    <xdr:sp>
      <xdr:nvSpPr>
        <xdr:cNvPr id="39" name="Rectangle 11"/>
        <xdr:cNvSpPr>
          <a:spLocks/>
        </xdr:cNvSpPr>
      </xdr:nvSpPr>
      <xdr:spPr>
        <a:xfrm>
          <a:off x="3209925" y="27965400"/>
          <a:ext cx="3048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457200</xdr:colOff>
      <xdr:row>52</xdr:row>
      <xdr:rowOff>19050</xdr:rowOff>
    </xdr:to>
    <xdr:sp>
      <xdr:nvSpPr>
        <xdr:cNvPr id="40" name="Rectangle 16"/>
        <xdr:cNvSpPr>
          <a:spLocks/>
        </xdr:cNvSpPr>
      </xdr:nvSpPr>
      <xdr:spPr>
        <a:xfrm>
          <a:off x="8048625" y="10001250"/>
          <a:ext cx="457200"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1057275</xdr:colOff>
      <xdr:row>124</xdr:row>
      <xdr:rowOff>428625</xdr:rowOff>
    </xdr:from>
    <xdr:to>
      <xdr:col>11</xdr:col>
      <xdr:colOff>419100</xdr:colOff>
      <xdr:row>125</xdr:row>
      <xdr:rowOff>266700</xdr:rowOff>
    </xdr:to>
    <xdr:sp>
      <xdr:nvSpPr>
        <xdr:cNvPr id="41" name="Rectangle 26"/>
        <xdr:cNvSpPr>
          <a:spLocks/>
        </xdr:cNvSpPr>
      </xdr:nvSpPr>
      <xdr:spPr>
        <a:xfrm>
          <a:off x="11239500" y="251269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2" name="Rectangle 27"/>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122</xdr:row>
      <xdr:rowOff>0</xdr:rowOff>
    </xdr:from>
    <xdr:to>
      <xdr:col>11</xdr:col>
      <xdr:colOff>428625</xdr:colOff>
      <xdr:row>122</xdr:row>
      <xdr:rowOff>0</xdr:rowOff>
    </xdr:to>
    <xdr:sp>
      <xdr:nvSpPr>
        <xdr:cNvPr id="43" name="Rectangle 28"/>
        <xdr:cNvSpPr>
          <a:spLocks/>
        </xdr:cNvSpPr>
      </xdr:nvSpPr>
      <xdr:spPr>
        <a:xfrm>
          <a:off x="11287125" y="24060150"/>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12</xdr:col>
      <xdr:colOff>38100</xdr:colOff>
      <xdr:row>52</xdr:row>
      <xdr:rowOff>0</xdr:rowOff>
    </xdr:from>
    <xdr:to>
      <xdr:col>12</xdr:col>
      <xdr:colOff>514350</xdr:colOff>
      <xdr:row>52</xdr:row>
      <xdr:rowOff>76200</xdr:rowOff>
    </xdr:to>
    <xdr:sp>
      <xdr:nvSpPr>
        <xdr:cNvPr id="44" name="Rectangle 34"/>
        <xdr:cNvSpPr>
          <a:spLocks/>
        </xdr:cNvSpPr>
      </xdr:nvSpPr>
      <xdr:spPr>
        <a:xfrm>
          <a:off x="12353925" y="10001250"/>
          <a:ext cx="476250"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14</xdr:col>
      <xdr:colOff>1057275</xdr:colOff>
      <xdr:row>52</xdr:row>
      <xdr:rowOff>0</xdr:rowOff>
    </xdr:from>
    <xdr:to>
      <xdr:col>15</xdr:col>
      <xdr:colOff>457200</xdr:colOff>
      <xdr:row>52</xdr:row>
      <xdr:rowOff>76200</xdr:rowOff>
    </xdr:to>
    <xdr:sp>
      <xdr:nvSpPr>
        <xdr:cNvPr id="45" name="Rectangle 36"/>
        <xdr:cNvSpPr>
          <a:spLocks/>
        </xdr:cNvSpPr>
      </xdr:nvSpPr>
      <xdr:spPr>
        <a:xfrm>
          <a:off x="15506700" y="10001250"/>
          <a:ext cx="46672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5</xdr:col>
      <xdr:colOff>0</xdr:colOff>
      <xdr:row>118</xdr:row>
      <xdr:rowOff>47625</xdr:rowOff>
    </xdr:from>
    <xdr:to>
      <xdr:col>5</xdr:col>
      <xdr:colOff>0</xdr:colOff>
      <xdr:row>119</xdr:row>
      <xdr:rowOff>0</xdr:rowOff>
    </xdr:to>
    <xdr:sp>
      <xdr:nvSpPr>
        <xdr:cNvPr id="46" name="Rectangle 47"/>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1057275</xdr:colOff>
      <xdr:row>121</xdr:row>
      <xdr:rowOff>9525</xdr:rowOff>
    </xdr:from>
    <xdr:to>
      <xdr:col>11</xdr:col>
      <xdr:colOff>419100</xdr:colOff>
      <xdr:row>121</xdr:row>
      <xdr:rowOff>276225</xdr:rowOff>
    </xdr:to>
    <xdr:sp>
      <xdr:nvSpPr>
        <xdr:cNvPr id="47" name="Rectangle 48"/>
        <xdr:cNvSpPr>
          <a:spLocks/>
        </xdr:cNvSpPr>
      </xdr:nvSpPr>
      <xdr:spPr>
        <a:xfrm>
          <a:off x="11239500" y="236791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38100</xdr:colOff>
      <xdr:row>126</xdr:row>
      <xdr:rowOff>0</xdr:rowOff>
    </xdr:from>
    <xdr:to>
      <xdr:col>11</xdr:col>
      <xdr:colOff>428625</xdr:colOff>
      <xdr:row>126</xdr:row>
      <xdr:rowOff>0</xdr:rowOff>
    </xdr:to>
    <xdr:sp>
      <xdr:nvSpPr>
        <xdr:cNvPr id="48" name="Rectangle 49"/>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38100</xdr:colOff>
      <xdr:row>126</xdr:row>
      <xdr:rowOff>0</xdr:rowOff>
    </xdr:from>
    <xdr:to>
      <xdr:col>11</xdr:col>
      <xdr:colOff>428625</xdr:colOff>
      <xdr:row>126</xdr:row>
      <xdr:rowOff>0</xdr:rowOff>
    </xdr:to>
    <xdr:sp>
      <xdr:nvSpPr>
        <xdr:cNvPr id="49" name="Rectangle 50"/>
        <xdr:cNvSpPr>
          <a:spLocks/>
        </xdr:cNvSpPr>
      </xdr:nvSpPr>
      <xdr:spPr>
        <a:xfrm>
          <a:off x="11287125" y="25555575"/>
          <a:ext cx="3810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95250</xdr:colOff>
      <xdr:row>132</xdr:row>
      <xdr:rowOff>114300</xdr:rowOff>
    </xdr:from>
    <xdr:to>
      <xdr:col>7</xdr:col>
      <xdr:colOff>971550</xdr:colOff>
      <xdr:row>133</xdr:row>
      <xdr:rowOff>190500</xdr:rowOff>
    </xdr:to>
    <xdr:sp>
      <xdr:nvSpPr>
        <xdr:cNvPr id="50" name="Rectangle 52"/>
        <xdr:cNvSpPr>
          <a:spLocks/>
        </xdr:cNvSpPr>
      </xdr:nvSpPr>
      <xdr:spPr>
        <a:xfrm>
          <a:off x="7077075" y="27336750"/>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38100</xdr:colOff>
      <xdr:row>132</xdr:row>
      <xdr:rowOff>38100</xdr:rowOff>
    </xdr:from>
    <xdr:to>
      <xdr:col>10</xdr:col>
      <xdr:colOff>619125</xdr:colOff>
      <xdr:row>132</xdr:row>
      <xdr:rowOff>228600</xdr:rowOff>
    </xdr:to>
    <xdr:sp>
      <xdr:nvSpPr>
        <xdr:cNvPr id="51" name="Rectangle 59"/>
        <xdr:cNvSpPr>
          <a:spLocks/>
        </xdr:cNvSpPr>
      </xdr:nvSpPr>
      <xdr:spPr>
        <a:xfrm>
          <a:off x="10220325" y="27260550"/>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38100</xdr:colOff>
      <xdr:row>133</xdr:row>
      <xdr:rowOff>38100</xdr:rowOff>
    </xdr:from>
    <xdr:to>
      <xdr:col>10</xdr:col>
      <xdr:colOff>609600</xdr:colOff>
      <xdr:row>134</xdr:row>
      <xdr:rowOff>9525</xdr:rowOff>
    </xdr:to>
    <xdr:sp>
      <xdr:nvSpPr>
        <xdr:cNvPr id="52" name="Rectangle 60"/>
        <xdr:cNvSpPr>
          <a:spLocks/>
        </xdr:cNvSpPr>
      </xdr:nvSpPr>
      <xdr:spPr>
        <a:xfrm>
          <a:off x="10220325" y="27508200"/>
          <a:ext cx="571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85725</xdr:colOff>
      <xdr:row>132</xdr:row>
      <xdr:rowOff>142875</xdr:rowOff>
    </xdr:from>
    <xdr:to>
      <xdr:col>9</xdr:col>
      <xdr:colOff>933450</xdr:colOff>
      <xdr:row>133</xdr:row>
      <xdr:rowOff>219075</xdr:rowOff>
    </xdr:to>
    <xdr:sp>
      <xdr:nvSpPr>
        <xdr:cNvPr id="53" name="Rectangle 73"/>
        <xdr:cNvSpPr>
          <a:spLocks/>
        </xdr:cNvSpPr>
      </xdr:nvSpPr>
      <xdr:spPr>
        <a:xfrm>
          <a:off x="9201150" y="27365325"/>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38100</xdr:colOff>
      <xdr:row>55</xdr:row>
      <xdr:rowOff>38100</xdr:rowOff>
    </xdr:from>
    <xdr:to>
      <xdr:col>17</xdr:col>
      <xdr:colOff>619125</xdr:colOff>
      <xdr:row>55</xdr:row>
      <xdr:rowOff>228600</xdr:rowOff>
    </xdr:to>
    <xdr:sp>
      <xdr:nvSpPr>
        <xdr:cNvPr id="54" name="Rectangle 74"/>
        <xdr:cNvSpPr>
          <a:spLocks/>
        </xdr:cNvSpPr>
      </xdr:nvSpPr>
      <xdr:spPr>
        <a:xfrm>
          <a:off x="17687925" y="105251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38100</xdr:colOff>
      <xdr:row>55</xdr:row>
      <xdr:rowOff>38100</xdr:rowOff>
    </xdr:from>
    <xdr:to>
      <xdr:col>18</xdr:col>
      <xdr:colOff>647700</xdr:colOff>
      <xdr:row>55</xdr:row>
      <xdr:rowOff>228600</xdr:rowOff>
    </xdr:to>
    <xdr:sp>
      <xdr:nvSpPr>
        <xdr:cNvPr id="55" name="Rectangle 75"/>
        <xdr:cNvSpPr>
          <a:spLocks/>
        </xdr:cNvSpPr>
      </xdr:nvSpPr>
      <xdr:spPr>
        <a:xfrm>
          <a:off x="18754725" y="10525125"/>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38100</xdr:colOff>
      <xdr:row>107</xdr:row>
      <xdr:rowOff>38100</xdr:rowOff>
    </xdr:from>
    <xdr:to>
      <xdr:col>17</xdr:col>
      <xdr:colOff>609600</xdr:colOff>
      <xdr:row>108</xdr:row>
      <xdr:rowOff>0</xdr:rowOff>
    </xdr:to>
    <xdr:sp>
      <xdr:nvSpPr>
        <xdr:cNvPr id="56" name="Rectangle 76"/>
        <xdr:cNvSpPr>
          <a:spLocks/>
        </xdr:cNvSpPr>
      </xdr:nvSpPr>
      <xdr:spPr>
        <a:xfrm>
          <a:off x="17687925" y="205073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38100</xdr:colOff>
      <xdr:row>107</xdr:row>
      <xdr:rowOff>38100</xdr:rowOff>
    </xdr:from>
    <xdr:to>
      <xdr:col>18</xdr:col>
      <xdr:colOff>647700</xdr:colOff>
      <xdr:row>108</xdr:row>
      <xdr:rowOff>0</xdr:rowOff>
    </xdr:to>
    <xdr:sp>
      <xdr:nvSpPr>
        <xdr:cNvPr id="57" name="Rectangle 77"/>
        <xdr:cNvSpPr>
          <a:spLocks/>
        </xdr:cNvSpPr>
      </xdr:nvSpPr>
      <xdr:spPr>
        <a:xfrm>
          <a:off x="18754725" y="20507325"/>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47625</xdr:rowOff>
    </xdr:from>
    <xdr:to>
      <xdr:col>6</xdr:col>
      <xdr:colOff>0</xdr:colOff>
      <xdr:row>119</xdr:row>
      <xdr:rowOff>0</xdr:rowOff>
    </xdr:to>
    <xdr:sp>
      <xdr:nvSpPr>
        <xdr:cNvPr id="58" name="Rectangle 79"/>
        <xdr:cNvSpPr>
          <a:spLocks/>
        </xdr:cNvSpPr>
      </xdr:nvSpPr>
      <xdr:spPr>
        <a:xfrm>
          <a:off x="59150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59" name="Rectangle 80"/>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47625</xdr:rowOff>
    </xdr:from>
    <xdr:to>
      <xdr:col>5</xdr:col>
      <xdr:colOff>0</xdr:colOff>
      <xdr:row>119</xdr:row>
      <xdr:rowOff>0</xdr:rowOff>
    </xdr:to>
    <xdr:sp>
      <xdr:nvSpPr>
        <xdr:cNvPr id="60" name="Rectangle 81"/>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61" name="Rectangle 82"/>
        <xdr:cNvSpPr>
          <a:spLocks/>
        </xdr:cNvSpPr>
      </xdr:nvSpPr>
      <xdr:spPr>
        <a:xfrm>
          <a:off x="486727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62" name="Rectangle 83"/>
        <xdr:cNvSpPr>
          <a:spLocks/>
        </xdr:cNvSpPr>
      </xdr:nvSpPr>
      <xdr:spPr>
        <a:xfrm>
          <a:off x="5915025" y="229457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38100</xdr:colOff>
      <xdr:row>118</xdr:row>
      <xdr:rowOff>38100</xdr:rowOff>
    </xdr:from>
    <xdr:to>
      <xdr:col>10</xdr:col>
      <xdr:colOff>619125</xdr:colOff>
      <xdr:row>118</xdr:row>
      <xdr:rowOff>238125</xdr:rowOff>
    </xdr:to>
    <xdr:sp>
      <xdr:nvSpPr>
        <xdr:cNvPr id="63" name="Rectangle 84"/>
        <xdr:cNvSpPr>
          <a:spLocks/>
        </xdr:cNvSpPr>
      </xdr:nvSpPr>
      <xdr:spPr>
        <a:xfrm>
          <a:off x="10220325" y="229457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4" name="Rectangle 85"/>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5" name="Rectangle 86"/>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581025</xdr:colOff>
      <xdr:row>125</xdr:row>
      <xdr:rowOff>228600</xdr:rowOff>
    </xdr:to>
    <xdr:sp>
      <xdr:nvSpPr>
        <xdr:cNvPr id="66" name="Rectangle 87"/>
        <xdr:cNvSpPr>
          <a:spLocks/>
        </xdr:cNvSpPr>
      </xdr:nvSpPr>
      <xdr:spPr>
        <a:xfrm>
          <a:off x="8086725" y="25165050"/>
          <a:ext cx="5429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85725</xdr:colOff>
      <xdr:row>132</xdr:row>
      <xdr:rowOff>76200</xdr:rowOff>
    </xdr:from>
    <xdr:to>
      <xdr:col>11</xdr:col>
      <xdr:colOff>504825</xdr:colOff>
      <xdr:row>133</xdr:row>
      <xdr:rowOff>152400</xdr:rowOff>
    </xdr:to>
    <xdr:sp>
      <xdr:nvSpPr>
        <xdr:cNvPr id="67" name="Rectangle 89"/>
        <xdr:cNvSpPr>
          <a:spLocks/>
        </xdr:cNvSpPr>
      </xdr:nvSpPr>
      <xdr:spPr>
        <a:xfrm>
          <a:off x="11334750" y="27298650"/>
          <a:ext cx="4286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47625</xdr:rowOff>
    </xdr:from>
    <xdr:to>
      <xdr:col>5</xdr:col>
      <xdr:colOff>0</xdr:colOff>
      <xdr:row>119</xdr:row>
      <xdr:rowOff>0</xdr:rowOff>
    </xdr:to>
    <xdr:sp>
      <xdr:nvSpPr>
        <xdr:cNvPr id="68" name="Rectangle 8"/>
        <xdr:cNvSpPr>
          <a:spLocks/>
        </xdr:cNvSpPr>
      </xdr:nvSpPr>
      <xdr:spPr>
        <a:xfrm>
          <a:off x="4848225" y="22955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9"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209550</xdr:rowOff>
    </xdr:from>
    <xdr:to>
      <xdr:col>11</xdr:col>
      <xdr:colOff>933450</xdr:colOff>
      <xdr:row>132</xdr:row>
      <xdr:rowOff>152400</xdr:rowOff>
    </xdr:to>
    <xdr:sp>
      <xdr:nvSpPr>
        <xdr:cNvPr id="70" name="Rectangle 87"/>
        <xdr:cNvSpPr>
          <a:spLocks/>
        </xdr:cNvSpPr>
      </xdr:nvSpPr>
      <xdr:spPr>
        <a:xfrm>
          <a:off x="11591925" y="2718435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38100</xdr:rowOff>
    </xdr:from>
    <xdr:to>
      <xdr:col>16</xdr:col>
      <xdr:colOff>590550</xdr:colOff>
      <xdr:row>55</xdr:row>
      <xdr:rowOff>228600</xdr:rowOff>
    </xdr:to>
    <xdr:sp>
      <xdr:nvSpPr>
        <xdr:cNvPr id="71" name="Rectangle 54"/>
        <xdr:cNvSpPr>
          <a:spLocks/>
        </xdr:cNvSpPr>
      </xdr:nvSpPr>
      <xdr:spPr>
        <a:xfrm>
          <a:off x="16621125" y="105251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590550</xdr:colOff>
      <xdr:row>108</xdr:row>
      <xdr:rowOff>9525</xdr:rowOff>
    </xdr:to>
    <xdr:sp>
      <xdr:nvSpPr>
        <xdr:cNvPr id="72" name="Rectangle 55"/>
        <xdr:cNvSpPr>
          <a:spLocks/>
        </xdr:cNvSpPr>
      </xdr:nvSpPr>
      <xdr:spPr>
        <a:xfrm>
          <a:off x="16621125" y="20507325"/>
          <a:ext cx="5524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38100</xdr:colOff>
      <xdr:row>136</xdr:row>
      <xdr:rowOff>38100</xdr:rowOff>
    </xdr:from>
    <xdr:to>
      <xdr:col>4</xdr:col>
      <xdr:colOff>647700</xdr:colOff>
      <xdr:row>136</xdr:row>
      <xdr:rowOff>238125</xdr:rowOff>
    </xdr:to>
    <xdr:sp>
      <xdr:nvSpPr>
        <xdr:cNvPr id="73" name="Rectangle 61"/>
        <xdr:cNvSpPr>
          <a:spLocks/>
        </xdr:cNvSpPr>
      </xdr:nvSpPr>
      <xdr:spPr>
        <a:xfrm>
          <a:off x="3819525" y="283083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38100</xdr:colOff>
      <xdr:row>137</xdr:row>
      <xdr:rowOff>38100</xdr:rowOff>
    </xdr:from>
    <xdr:to>
      <xdr:col>4</xdr:col>
      <xdr:colOff>647700</xdr:colOff>
      <xdr:row>137</xdr:row>
      <xdr:rowOff>238125</xdr:rowOff>
    </xdr:to>
    <xdr:sp>
      <xdr:nvSpPr>
        <xdr:cNvPr id="74" name="Rectangle 62"/>
        <xdr:cNvSpPr>
          <a:spLocks/>
        </xdr:cNvSpPr>
      </xdr:nvSpPr>
      <xdr:spPr>
        <a:xfrm>
          <a:off x="3819525" y="2861310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12</xdr:row>
      <xdr:rowOff>0</xdr:rowOff>
    </xdr:from>
    <xdr:to>
      <xdr:col>7</xdr:col>
      <xdr:colOff>19050</xdr:colOff>
      <xdr:row>12</xdr:row>
      <xdr:rowOff>0</xdr:rowOff>
    </xdr:to>
    <xdr:sp>
      <xdr:nvSpPr>
        <xdr:cNvPr id="1" name="AutoShape 1"/>
        <xdr:cNvSpPr>
          <a:spLocks/>
        </xdr:cNvSpPr>
      </xdr:nvSpPr>
      <xdr:spPr>
        <a:xfrm>
          <a:off x="4857750" y="4143375"/>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12</xdr:row>
      <xdr:rowOff>0</xdr:rowOff>
    </xdr:from>
    <xdr:to>
      <xdr:col>7</xdr:col>
      <xdr:colOff>19050</xdr:colOff>
      <xdr:row>12</xdr:row>
      <xdr:rowOff>0</xdr:rowOff>
    </xdr:to>
    <xdr:sp>
      <xdr:nvSpPr>
        <xdr:cNvPr id="2" name="AutoShape 1"/>
        <xdr:cNvSpPr>
          <a:spLocks/>
        </xdr:cNvSpPr>
      </xdr:nvSpPr>
      <xdr:spPr>
        <a:xfrm>
          <a:off x="4857750" y="4143375"/>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12</xdr:row>
      <xdr:rowOff>19050</xdr:rowOff>
    </xdr:from>
    <xdr:to>
      <xdr:col>6</xdr:col>
      <xdr:colOff>1057275</xdr:colOff>
      <xdr:row>13</xdr:row>
      <xdr:rowOff>19050</xdr:rowOff>
    </xdr:to>
    <xdr:sp>
      <xdr:nvSpPr>
        <xdr:cNvPr id="3" name="AutoShape 2"/>
        <xdr:cNvSpPr>
          <a:spLocks/>
        </xdr:cNvSpPr>
      </xdr:nvSpPr>
      <xdr:spPr>
        <a:xfrm rot="19923275">
          <a:off x="4943475" y="4162425"/>
          <a:ext cx="1905000" cy="238125"/>
        </a:xfrm>
        <a:prstGeom prst="rightArrow">
          <a:avLst>
            <a:gd name="adj" fmla="val 2119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12</xdr:row>
      <xdr:rowOff>0</xdr:rowOff>
    </xdr:from>
    <xdr:to>
      <xdr:col>7</xdr:col>
      <xdr:colOff>19050</xdr:colOff>
      <xdr:row>12</xdr:row>
      <xdr:rowOff>0</xdr:rowOff>
    </xdr:to>
    <xdr:sp>
      <xdr:nvSpPr>
        <xdr:cNvPr id="4" name="AutoShape 1"/>
        <xdr:cNvSpPr>
          <a:spLocks/>
        </xdr:cNvSpPr>
      </xdr:nvSpPr>
      <xdr:spPr>
        <a:xfrm>
          <a:off x="4857750" y="4143375"/>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12</xdr:row>
      <xdr:rowOff>0</xdr:rowOff>
    </xdr:from>
    <xdr:to>
      <xdr:col>7</xdr:col>
      <xdr:colOff>19050</xdr:colOff>
      <xdr:row>12</xdr:row>
      <xdr:rowOff>0</xdr:rowOff>
    </xdr:to>
    <xdr:sp>
      <xdr:nvSpPr>
        <xdr:cNvPr id="5" name="AutoShape 1"/>
        <xdr:cNvSpPr>
          <a:spLocks/>
        </xdr:cNvSpPr>
      </xdr:nvSpPr>
      <xdr:spPr>
        <a:xfrm>
          <a:off x="4857750" y="4143375"/>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11</xdr:row>
      <xdr:rowOff>800100</xdr:rowOff>
    </xdr:from>
    <xdr:to>
      <xdr:col>7</xdr:col>
      <xdr:colOff>19050</xdr:colOff>
      <xdr:row>11</xdr:row>
      <xdr:rowOff>1076325</xdr:rowOff>
    </xdr:to>
    <xdr:sp>
      <xdr:nvSpPr>
        <xdr:cNvPr id="1" name="AutoShape 1"/>
        <xdr:cNvSpPr>
          <a:spLocks/>
        </xdr:cNvSpPr>
      </xdr:nvSpPr>
      <xdr:spPr>
        <a:xfrm>
          <a:off x="48672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2" name="AutoShape 2"/>
        <xdr:cNvSpPr>
          <a:spLocks/>
        </xdr:cNvSpPr>
      </xdr:nvSpPr>
      <xdr:spPr>
        <a:xfrm rot="19923275">
          <a:off x="46386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800100</xdr:rowOff>
    </xdr:from>
    <xdr:to>
      <xdr:col>7</xdr:col>
      <xdr:colOff>19050</xdr:colOff>
      <xdr:row>11</xdr:row>
      <xdr:rowOff>1076325</xdr:rowOff>
    </xdr:to>
    <xdr:sp>
      <xdr:nvSpPr>
        <xdr:cNvPr id="3" name="AutoShape 1"/>
        <xdr:cNvSpPr>
          <a:spLocks/>
        </xdr:cNvSpPr>
      </xdr:nvSpPr>
      <xdr:spPr>
        <a:xfrm>
          <a:off x="48672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4" name="AutoShape 2"/>
        <xdr:cNvSpPr>
          <a:spLocks/>
        </xdr:cNvSpPr>
      </xdr:nvSpPr>
      <xdr:spPr>
        <a:xfrm rot="19923275">
          <a:off x="46386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800100</xdr:rowOff>
    </xdr:from>
    <xdr:to>
      <xdr:col>7</xdr:col>
      <xdr:colOff>19050</xdr:colOff>
      <xdr:row>11</xdr:row>
      <xdr:rowOff>1076325</xdr:rowOff>
    </xdr:to>
    <xdr:sp>
      <xdr:nvSpPr>
        <xdr:cNvPr id="5" name="AutoShape 1"/>
        <xdr:cNvSpPr>
          <a:spLocks/>
        </xdr:cNvSpPr>
      </xdr:nvSpPr>
      <xdr:spPr>
        <a:xfrm>
          <a:off x="48672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6" name="AutoShape 2"/>
        <xdr:cNvSpPr>
          <a:spLocks/>
        </xdr:cNvSpPr>
      </xdr:nvSpPr>
      <xdr:spPr>
        <a:xfrm rot="19923275">
          <a:off x="46386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11</xdr:row>
      <xdr:rowOff>800100</xdr:rowOff>
    </xdr:from>
    <xdr:to>
      <xdr:col>7</xdr:col>
      <xdr:colOff>19050</xdr:colOff>
      <xdr:row>11</xdr:row>
      <xdr:rowOff>1076325</xdr:rowOff>
    </xdr:to>
    <xdr:sp>
      <xdr:nvSpPr>
        <xdr:cNvPr id="7" name="AutoShape 1"/>
        <xdr:cNvSpPr>
          <a:spLocks/>
        </xdr:cNvSpPr>
      </xdr:nvSpPr>
      <xdr:spPr>
        <a:xfrm>
          <a:off x="4867275" y="3695700"/>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1028700</xdr:colOff>
      <xdr:row>12</xdr:row>
      <xdr:rowOff>209550</xdr:rowOff>
    </xdr:from>
    <xdr:to>
      <xdr:col>6</xdr:col>
      <xdr:colOff>914400</xdr:colOff>
      <xdr:row>14</xdr:row>
      <xdr:rowOff>85725</xdr:rowOff>
    </xdr:to>
    <xdr:sp>
      <xdr:nvSpPr>
        <xdr:cNvPr id="8" name="AutoShape 2"/>
        <xdr:cNvSpPr>
          <a:spLocks/>
        </xdr:cNvSpPr>
      </xdr:nvSpPr>
      <xdr:spPr>
        <a:xfrm rot="19923275">
          <a:off x="4638675" y="4362450"/>
          <a:ext cx="2076450" cy="2667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3</xdr:col>
      <xdr:colOff>800100</xdr:colOff>
      <xdr:row>1</xdr:row>
      <xdr:rowOff>38100</xdr:rowOff>
    </xdr:to>
    <xdr:sp>
      <xdr:nvSpPr>
        <xdr:cNvPr id="1" name="Text Box 1"/>
        <xdr:cNvSpPr txBox="1">
          <a:spLocks noChangeArrowheads="1"/>
        </xdr:cNvSpPr>
      </xdr:nvSpPr>
      <xdr:spPr>
        <a:xfrm>
          <a:off x="123825" y="95250"/>
          <a:ext cx="3867150"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３③Ａ表　元利償還金及び特定財源の額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152400</xdr:rowOff>
    </xdr:from>
    <xdr:to>
      <xdr:col>1</xdr:col>
      <xdr:colOff>3343275</xdr:colOff>
      <xdr:row>2</xdr:row>
      <xdr:rowOff>114300</xdr:rowOff>
    </xdr:to>
    <xdr:sp>
      <xdr:nvSpPr>
        <xdr:cNvPr id="1" name="Text Box 1"/>
        <xdr:cNvSpPr txBox="1">
          <a:spLocks noChangeArrowheads="1"/>
        </xdr:cNvSpPr>
      </xdr:nvSpPr>
      <xdr:spPr>
        <a:xfrm>
          <a:off x="85725" y="152400"/>
          <a:ext cx="3648075" cy="314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３③Ｂ表　都市計画税充当可能額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AB23"/>
  <sheetViews>
    <sheetView showZeros="0" view="pageBreakPreview" zoomScale="70" zoomScaleSheetLayoutView="70" zoomScalePageLayoutView="0" workbookViewId="0" topLeftCell="A1">
      <selection activeCell="G13" sqref="G13"/>
    </sheetView>
  </sheetViews>
  <sheetFormatPr defaultColWidth="9.00390625" defaultRowHeight="13.5"/>
  <cols>
    <col min="1" max="2" width="0.2421875" style="230" customWidth="1"/>
    <col min="3" max="3" width="14.75390625" style="230" customWidth="1"/>
    <col min="4" max="13" width="15.875" style="230" customWidth="1"/>
    <col min="14" max="14" width="16.50390625" style="230" customWidth="1"/>
    <col min="15" max="15" width="15.875" style="230" customWidth="1"/>
    <col min="16" max="18" width="14.875" style="230" customWidth="1"/>
    <col min="19" max="19" width="5.875" style="230" customWidth="1"/>
    <col min="20" max="22" width="14.875" style="230" customWidth="1"/>
    <col min="23" max="23" width="2.50390625" style="230" customWidth="1"/>
    <col min="24" max="24" width="10.50390625" style="230" customWidth="1"/>
    <col min="25" max="25" width="1.37890625" style="230" customWidth="1"/>
    <col min="26" max="16384" width="9.00390625" style="230" customWidth="1"/>
  </cols>
  <sheetData>
    <row r="1" spans="2:15" ht="23.25" customHeight="1" thickBot="1">
      <c r="B1" s="228"/>
      <c r="C1" s="229"/>
      <c r="D1" s="229"/>
      <c r="L1" s="231" t="s">
        <v>1</v>
      </c>
      <c r="M1" s="527"/>
      <c r="N1" s="528"/>
      <c r="O1" s="507"/>
    </row>
    <row r="2" spans="2:23" ht="19.5" customHeight="1">
      <c r="B2" s="232"/>
      <c r="C2" s="233"/>
      <c r="G2" s="234"/>
      <c r="K2" s="232"/>
      <c r="N2" s="235"/>
      <c r="O2" s="232"/>
      <c r="W2" s="236"/>
    </row>
    <row r="3" spans="2:23" ht="6.75" customHeight="1">
      <c r="B3" s="232"/>
      <c r="C3" s="233"/>
      <c r="G3" s="232"/>
      <c r="H3" s="232"/>
      <c r="I3" s="232"/>
      <c r="J3" s="232"/>
      <c r="K3" s="232"/>
      <c r="L3" s="232"/>
      <c r="M3" s="237"/>
      <c r="W3" s="236"/>
    </row>
    <row r="4" spans="2:23" ht="6.75" customHeight="1">
      <c r="B4" s="232"/>
      <c r="C4" s="233"/>
      <c r="G4" s="232"/>
      <c r="H4" s="232"/>
      <c r="I4" s="232"/>
      <c r="J4" s="232"/>
      <c r="K4" s="232"/>
      <c r="L4" s="232"/>
      <c r="M4" s="237"/>
      <c r="W4" s="236"/>
    </row>
    <row r="5" spans="2:23" ht="19.5" customHeight="1" thickBot="1">
      <c r="B5" s="233"/>
      <c r="C5" s="233"/>
      <c r="L5" s="233"/>
      <c r="M5" s="232"/>
      <c r="N5" s="238" t="s">
        <v>0</v>
      </c>
      <c r="O5" s="508"/>
      <c r="W5" s="236"/>
    </row>
    <row r="6" spans="3:15" ht="19.5" customHeight="1">
      <c r="C6" s="532"/>
      <c r="D6" s="239" t="s">
        <v>245</v>
      </c>
      <c r="E6" s="240" t="s">
        <v>246</v>
      </c>
      <c r="F6" s="240" t="s">
        <v>247</v>
      </c>
      <c r="G6" s="240" t="s">
        <v>248</v>
      </c>
      <c r="H6" s="240" t="s">
        <v>249</v>
      </c>
      <c r="I6" s="240" t="s">
        <v>250</v>
      </c>
      <c r="J6" s="240" t="s">
        <v>251</v>
      </c>
      <c r="K6" s="240" t="s">
        <v>252</v>
      </c>
      <c r="L6" s="240" t="s">
        <v>253</v>
      </c>
      <c r="M6" s="240" t="s">
        <v>254</v>
      </c>
      <c r="N6" s="240" t="s">
        <v>255</v>
      </c>
      <c r="O6" s="509"/>
    </row>
    <row r="7" spans="3:15" ht="142.5" customHeight="1" thickBot="1">
      <c r="C7" s="537"/>
      <c r="D7" s="241" t="s">
        <v>220</v>
      </c>
      <c r="E7" s="242" t="s">
        <v>186</v>
      </c>
      <c r="F7" s="242" t="s">
        <v>187</v>
      </c>
      <c r="G7" s="242" t="s">
        <v>188</v>
      </c>
      <c r="H7" s="242" t="s">
        <v>189</v>
      </c>
      <c r="I7" s="242" t="s">
        <v>190</v>
      </c>
      <c r="J7" s="242" t="s">
        <v>191</v>
      </c>
      <c r="K7" s="242" t="s">
        <v>192</v>
      </c>
      <c r="L7" s="242" t="s">
        <v>378</v>
      </c>
      <c r="M7" s="499" t="s">
        <v>379</v>
      </c>
      <c r="N7" s="504" t="s">
        <v>380</v>
      </c>
      <c r="O7" s="510"/>
    </row>
    <row r="8" spans="3:15" ht="30" customHeight="1" thickBot="1" thickTop="1">
      <c r="C8" s="273" t="s">
        <v>334</v>
      </c>
      <c r="D8" s="243"/>
      <c r="E8" s="244"/>
      <c r="F8" s="244"/>
      <c r="G8" s="244"/>
      <c r="H8" s="245"/>
      <c r="I8" s="246">
        <f>SUM(D21:L21)</f>
        <v>0</v>
      </c>
      <c r="J8" s="244"/>
      <c r="K8" s="244"/>
      <c r="L8" s="244"/>
      <c r="M8" s="244"/>
      <c r="N8" s="500"/>
      <c r="O8" s="505"/>
    </row>
    <row r="9" spans="3:15" ht="30" customHeight="1" thickBot="1">
      <c r="C9" s="274" t="s">
        <v>353</v>
      </c>
      <c r="D9" s="247"/>
      <c r="E9" s="244"/>
      <c r="F9" s="244"/>
      <c r="G9" s="244"/>
      <c r="H9" s="245"/>
      <c r="I9" s="246">
        <f>SUM(D22:L22)</f>
        <v>0</v>
      </c>
      <c r="J9" s="244"/>
      <c r="K9" s="244"/>
      <c r="L9" s="244"/>
      <c r="M9" s="244"/>
      <c r="N9" s="500"/>
      <c r="O9" s="505"/>
    </row>
    <row r="10" spans="3:15" ht="30" customHeight="1" thickBot="1">
      <c r="C10" s="274" t="s">
        <v>415</v>
      </c>
      <c r="D10" s="248"/>
      <c r="E10" s="244"/>
      <c r="F10" s="244"/>
      <c r="G10" s="244"/>
      <c r="H10" s="245"/>
      <c r="I10" s="246">
        <f>SUM(D23:L23)</f>
        <v>0</v>
      </c>
      <c r="J10" s="244"/>
      <c r="K10" s="244"/>
      <c r="L10" s="244"/>
      <c r="M10" s="244"/>
      <c r="N10" s="500"/>
      <c r="O10" s="505"/>
    </row>
    <row r="11" spans="3:25" ht="19.5" customHeight="1" thickBot="1">
      <c r="C11" s="249"/>
      <c r="I11" s="231"/>
      <c r="J11" s="231"/>
      <c r="Y11" s="250"/>
    </row>
    <row r="12" spans="3:14" ht="19.5" customHeight="1">
      <c r="C12" s="532"/>
      <c r="D12" s="251" t="s">
        <v>256</v>
      </c>
      <c r="E12" s="252" t="s">
        <v>257</v>
      </c>
      <c r="F12" s="498" t="s">
        <v>258</v>
      </c>
      <c r="G12" s="501"/>
      <c r="H12" s="233"/>
      <c r="I12" s="254" t="s">
        <v>259</v>
      </c>
      <c r="J12" s="253"/>
      <c r="K12" s="539"/>
      <c r="L12" s="541" t="s">
        <v>193</v>
      </c>
      <c r="M12" s="253"/>
      <c r="N12" s="541" t="s">
        <v>194</v>
      </c>
    </row>
    <row r="13" spans="3:14" ht="125.25" customHeight="1" thickBot="1">
      <c r="C13" s="538"/>
      <c r="D13" s="242" t="s">
        <v>195</v>
      </c>
      <c r="E13" s="242" t="s">
        <v>196</v>
      </c>
      <c r="F13" s="499" t="s">
        <v>197</v>
      </c>
      <c r="G13" s="502"/>
      <c r="H13" s="503"/>
      <c r="I13" s="255" t="s">
        <v>229</v>
      </c>
      <c r="J13" s="253"/>
      <c r="K13" s="540"/>
      <c r="L13" s="542"/>
      <c r="M13" s="253"/>
      <c r="N13" s="543"/>
    </row>
    <row r="14" spans="3:14" ht="30" customHeight="1" thickBot="1" thickTop="1">
      <c r="C14" s="274" t="str">
        <f>$C$8</f>
        <v>平成27年度</v>
      </c>
      <c r="D14" s="412"/>
      <c r="E14" s="413"/>
      <c r="F14" s="500"/>
      <c r="G14" s="505"/>
      <c r="H14" s="506"/>
      <c r="I14" s="256"/>
      <c r="K14" s="275" t="str">
        <f>$C$8</f>
        <v>平成27年度</v>
      </c>
      <c r="L14" s="257" t="str">
        <f>IF((SUM(D14:F14)-SUM(L8:N8))=0,"-",((SUM(D8:J8)-SUM(K8:N8,I14))/(SUM(D14:F14)-SUM(L8:N8,I14)))*100)</f>
        <v>-</v>
      </c>
      <c r="N14" s="529" t="str">
        <f>IF(OR(L14="-",L15="-",L16="-")=TRUE,"-",ROUNDDOWN((L14+L15+L16)/3,1))</f>
        <v>-</v>
      </c>
    </row>
    <row r="15" spans="3:14" ht="30" customHeight="1" thickBot="1">
      <c r="C15" s="274" t="str">
        <f>$C$9</f>
        <v>平成28年度</v>
      </c>
      <c r="D15" s="412"/>
      <c r="E15" s="413"/>
      <c r="F15" s="500"/>
      <c r="G15" s="505"/>
      <c r="H15" s="506"/>
      <c r="I15" s="258"/>
      <c r="K15" s="275" t="str">
        <f>$C$9</f>
        <v>平成28年度</v>
      </c>
      <c r="L15" s="257" t="str">
        <f>IF((SUM(D15:F15)-SUM(L9:N9))=0,"-",((SUM(D9:J9)-SUM(K9:N9,I15))/(SUM(D15:F15)-SUM(L9:N9,I15)))*100)</f>
        <v>-</v>
      </c>
      <c r="N15" s="530"/>
    </row>
    <row r="16" spans="3:14" ht="30" customHeight="1" thickBot="1">
      <c r="C16" s="274" t="str">
        <f>$C$10</f>
        <v>平成29年度</v>
      </c>
      <c r="D16" s="412"/>
      <c r="E16" s="413"/>
      <c r="F16" s="500"/>
      <c r="G16" s="505"/>
      <c r="H16" s="506"/>
      <c r="I16" s="258"/>
      <c r="K16" s="275" t="str">
        <f>$C$10</f>
        <v>平成29年度</v>
      </c>
      <c r="L16" s="257" t="str">
        <f>IF((SUM(D16:F16)-SUM(L10:N10))=0,"-",((SUM(D10:J10)-SUM(K10:N10,I16))/(SUM(D16:F16)-SUM(L10:N10,I16)))*100)</f>
        <v>-</v>
      </c>
      <c r="N16" s="531"/>
    </row>
    <row r="17" spans="3:20" ht="34.5" customHeight="1">
      <c r="C17" s="259"/>
      <c r="D17" s="260"/>
      <c r="E17" s="260"/>
      <c r="F17" s="260"/>
      <c r="G17" s="260"/>
      <c r="H17" s="260"/>
      <c r="I17" s="260"/>
      <c r="J17" s="260"/>
      <c r="K17" s="260"/>
      <c r="L17" s="260"/>
      <c r="M17" s="260"/>
      <c r="N17" s="260"/>
      <c r="O17" s="260"/>
      <c r="P17" s="260"/>
      <c r="Q17" s="260"/>
      <c r="R17" s="260"/>
      <c r="T17" s="261"/>
    </row>
    <row r="18" spans="3:28" ht="19.5" customHeight="1" thickBot="1">
      <c r="C18" s="249" t="s">
        <v>198</v>
      </c>
      <c r="D18" s="253"/>
      <c r="E18" s="253"/>
      <c r="F18" s="253"/>
      <c r="G18" s="253"/>
      <c r="H18" s="253"/>
      <c r="I18" s="253"/>
      <c r="J18" s="253"/>
      <c r="K18" s="238"/>
      <c r="L18" s="238"/>
      <c r="M18" s="231"/>
      <c r="AB18" s="250"/>
    </row>
    <row r="19" spans="3:12" ht="19.5" customHeight="1">
      <c r="C19" s="532"/>
      <c r="D19" s="534" t="s">
        <v>199</v>
      </c>
      <c r="E19" s="535"/>
      <c r="F19" s="535"/>
      <c r="G19" s="535"/>
      <c r="H19" s="535"/>
      <c r="I19" s="535"/>
      <c r="J19" s="535"/>
      <c r="K19" s="535"/>
      <c r="L19" s="536"/>
    </row>
    <row r="20" spans="3:12" ht="147.75" customHeight="1" thickBot="1">
      <c r="C20" s="533"/>
      <c r="D20" s="262" t="s">
        <v>200</v>
      </c>
      <c r="E20" s="263" t="s">
        <v>201</v>
      </c>
      <c r="F20" s="263" t="s">
        <v>202</v>
      </c>
      <c r="G20" s="263" t="s">
        <v>203</v>
      </c>
      <c r="H20" s="263" t="s">
        <v>204</v>
      </c>
      <c r="I20" s="263" t="s">
        <v>205</v>
      </c>
      <c r="J20" s="263" t="s">
        <v>206</v>
      </c>
      <c r="K20" s="263" t="s">
        <v>207</v>
      </c>
      <c r="L20" s="264" t="s">
        <v>333</v>
      </c>
    </row>
    <row r="21" spans="3:14" ht="30" customHeight="1" thickBot="1" thickTop="1">
      <c r="C21" s="274" t="str">
        <f>C8</f>
        <v>平成27年度</v>
      </c>
      <c r="D21" s="265"/>
      <c r="E21" s="266"/>
      <c r="F21" s="266"/>
      <c r="G21" s="266"/>
      <c r="H21" s="266"/>
      <c r="I21" s="266"/>
      <c r="J21" s="266"/>
      <c r="K21" s="266"/>
      <c r="L21" s="267"/>
      <c r="N21" s="250"/>
    </row>
    <row r="22" spans="3:12" ht="30" customHeight="1" thickBot="1">
      <c r="C22" s="274" t="str">
        <f>C9</f>
        <v>平成28年度</v>
      </c>
      <c r="D22" s="265"/>
      <c r="E22" s="266"/>
      <c r="F22" s="266"/>
      <c r="G22" s="266"/>
      <c r="H22" s="266"/>
      <c r="I22" s="266"/>
      <c r="J22" s="266"/>
      <c r="K22" s="266"/>
      <c r="L22" s="267"/>
    </row>
    <row r="23" spans="3:12" ht="30" customHeight="1" thickBot="1">
      <c r="C23" s="274" t="str">
        <f>C10</f>
        <v>平成29年度</v>
      </c>
      <c r="D23" s="265"/>
      <c r="E23" s="266"/>
      <c r="F23" s="266"/>
      <c r="G23" s="266"/>
      <c r="H23" s="266"/>
      <c r="I23" s="266"/>
      <c r="J23" s="266"/>
      <c r="K23" s="266"/>
      <c r="L23" s="267"/>
    </row>
  </sheetData>
  <sheetProtection/>
  <mergeCells count="9">
    <mergeCell ref="M1:N1"/>
    <mergeCell ref="N14:N16"/>
    <mergeCell ref="C19:C20"/>
    <mergeCell ref="D19:L19"/>
    <mergeCell ref="C6:C7"/>
    <mergeCell ref="C12:C13"/>
    <mergeCell ref="K12:K13"/>
    <mergeCell ref="L12:L13"/>
    <mergeCell ref="N12:N13"/>
  </mergeCells>
  <printOptions/>
  <pageMargins left="0.1968503937007874" right="0.1968503937007874" top="0.31496062992125984" bottom="0.2362204724409449" header="0.2362204724409449" footer="0.1968503937007874"/>
  <pageSetup fitToHeight="1" fitToWidth="1" horizontalDpi="600" verticalDpi="600" orientation="landscape" paperSize="9" scale="67"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M119"/>
  <sheetViews>
    <sheetView view="pageBreakPreview" zoomScale="106" zoomScaleSheetLayoutView="106" zoomScalePageLayoutView="0" workbookViewId="0" topLeftCell="A1">
      <selection activeCell="B111" sqref="B111"/>
    </sheetView>
  </sheetViews>
  <sheetFormatPr defaultColWidth="9.00390625" defaultRowHeight="13.5"/>
  <cols>
    <col min="1" max="1" width="3.75390625" style="318" customWidth="1"/>
    <col min="2" max="13" width="14.375" style="318" customWidth="1"/>
    <col min="14" max="16384" width="9.00390625" style="318" customWidth="1"/>
  </cols>
  <sheetData>
    <row r="1" spans="1:9" s="276" customFormat="1" ht="14.25">
      <c r="A1" s="276" t="s">
        <v>166</v>
      </c>
      <c r="H1" s="277" t="s">
        <v>16</v>
      </c>
      <c r="I1" s="277"/>
    </row>
    <row r="2" s="276" customFormat="1" ht="14.25">
      <c r="A2" s="278" t="s">
        <v>167</v>
      </c>
    </row>
    <row r="3" spans="1:9" s="276" customFormat="1" ht="14.25">
      <c r="A3" s="278"/>
      <c r="H3" s="277" t="s">
        <v>1</v>
      </c>
      <c r="I3" s="330"/>
    </row>
    <row r="4" spans="1:9" s="276" customFormat="1" ht="14.25">
      <c r="A4" s="278"/>
      <c r="I4" s="281"/>
    </row>
    <row r="5" spans="1:3" s="276" customFormat="1" ht="14.25">
      <c r="A5" s="278"/>
      <c r="B5" s="277" t="s">
        <v>93</v>
      </c>
      <c r="C5" s="277"/>
    </row>
    <row r="6" spans="1:9" s="276" customFormat="1" ht="14.25">
      <c r="A6" s="278"/>
      <c r="B6" s="279"/>
      <c r="C6" s="279"/>
      <c r="H6" s="279"/>
      <c r="I6" s="280"/>
    </row>
    <row r="7" s="282" customFormat="1" ht="14.25">
      <c r="I7" s="281" t="s">
        <v>0</v>
      </c>
    </row>
    <row r="8" spans="1:6" ht="82.5" customHeight="1">
      <c r="A8" s="312"/>
      <c r="B8" s="227" t="s">
        <v>168</v>
      </c>
      <c r="C8" s="227" t="s">
        <v>324</v>
      </c>
      <c r="D8" s="363" t="s">
        <v>325</v>
      </c>
      <c r="E8" s="227" t="s">
        <v>326</v>
      </c>
      <c r="F8" s="312"/>
    </row>
    <row r="9" spans="1:6" ht="36" customHeight="1">
      <c r="A9" s="312"/>
      <c r="B9" s="364"/>
      <c r="C9" s="364"/>
      <c r="D9" s="365"/>
      <c r="E9" s="366">
        <f>B9-C9-D9</f>
        <v>0</v>
      </c>
      <c r="F9" s="312"/>
    </row>
    <row r="10" spans="1:6" ht="12.75">
      <c r="A10" s="312"/>
      <c r="B10" s="367"/>
      <c r="C10" s="367"/>
      <c r="D10" s="368"/>
      <c r="E10" s="300"/>
      <c r="F10" s="300"/>
    </row>
    <row r="11" spans="1:6" ht="12.75" customHeight="1" thickBot="1">
      <c r="A11" s="312"/>
      <c r="B11" s="367"/>
      <c r="C11" s="367"/>
      <c r="D11" s="368"/>
      <c r="E11" s="300"/>
      <c r="F11" s="300"/>
    </row>
    <row r="12" spans="1:10" ht="100.5" customHeight="1" thickTop="1">
      <c r="A12" s="312"/>
      <c r="B12" s="367"/>
      <c r="C12" s="367"/>
      <c r="D12" s="369" t="s">
        <v>169</v>
      </c>
      <c r="E12" s="370" t="s">
        <v>327</v>
      </c>
      <c r="F12" s="371" t="s">
        <v>170</v>
      </c>
      <c r="G12" s="635" t="s">
        <v>171</v>
      </c>
      <c r="H12" s="635"/>
      <c r="I12" s="300"/>
      <c r="J12" s="300"/>
    </row>
    <row r="13" spans="1:10" ht="36" customHeight="1" thickBot="1">
      <c r="A13" s="312"/>
      <c r="B13" s="367"/>
      <c r="C13" s="367"/>
      <c r="D13" s="372"/>
      <c r="E13" s="373">
        <f>+D13-D9</f>
        <v>0</v>
      </c>
      <c r="F13" s="374" t="e">
        <f>IF(IF(E9&lt;E13,E9+D9,E15+(E9-E15)*H19/G19+D9)&gt;D19,D19,IF(E9&lt;E13,E9+D9,E15+(E9-E15)*H19/G19+D9))</f>
        <v>#DIV/0!</v>
      </c>
      <c r="H13" s="368"/>
      <c r="I13" s="300"/>
      <c r="J13" s="300"/>
    </row>
    <row r="14" spans="1:6" ht="57.75" customHeight="1" thickTop="1">
      <c r="A14" s="312"/>
      <c r="B14" s="367"/>
      <c r="C14" s="367"/>
      <c r="D14" s="375" t="s">
        <v>172</v>
      </c>
      <c r="E14" s="376" t="s">
        <v>173</v>
      </c>
      <c r="F14" s="300"/>
    </row>
    <row r="15" spans="1:6" ht="12.75" customHeight="1">
      <c r="A15" s="312"/>
      <c r="B15" s="367"/>
      <c r="C15" s="367"/>
      <c r="D15" s="368"/>
      <c r="E15" s="377">
        <f>IF(E13&gt;0,E13,0)</f>
        <v>0</v>
      </c>
      <c r="F15" s="300"/>
    </row>
    <row r="16" spans="1:6" ht="12.75">
      <c r="A16" s="312"/>
      <c r="B16" s="367"/>
      <c r="C16" s="367"/>
      <c r="D16" s="368"/>
      <c r="E16" s="300"/>
      <c r="F16" s="300"/>
    </row>
    <row r="17" spans="1:6" ht="12.75">
      <c r="A17" s="312"/>
      <c r="B17" s="286" t="s">
        <v>102</v>
      </c>
      <c r="C17" s="367"/>
      <c r="D17" s="368"/>
      <c r="E17" s="300"/>
      <c r="F17" s="300"/>
    </row>
    <row r="18" spans="1:8" ht="67.5" customHeight="1">
      <c r="A18" s="312"/>
      <c r="B18" s="378" t="s">
        <v>174</v>
      </c>
      <c r="C18" s="363" t="s">
        <v>175</v>
      </c>
      <c r="D18" s="379" t="s">
        <v>176</v>
      </c>
      <c r="E18" s="195" t="s">
        <v>107</v>
      </c>
      <c r="F18" s="195" t="s">
        <v>299</v>
      </c>
      <c r="G18" s="227" t="s">
        <v>328</v>
      </c>
      <c r="H18" s="227" t="s">
        <v>329</v>
      </c>
    </row>
    <row r="19" spans="1:8" ht="36" customHeight="1">
      <c r="A19" s="312"/>
      <c r="B19" s="380"/>
      <c r="C19" s="381"/>
      <c r="D19" s="382"/>
      <c r="E19" s="288"/>
      <c r="F19" s="288"/>
      <c r="G19" s="383">
        <f>(B19-C19)-D13-F19</f>
        <v>0</v>
      </c>
      <c r="H19" s="383">
        <f>D19-E19-D13</f>
        <v>0</v>
      </c>
    </row>
    <row r="20" spans="1:7" ht="70.5" customHeight="1">
      <c r="A20" s="312"/>
      <c r="B20" s="367"/>
      <c r="C20" s="367"/>
      <c r="D20" s="368"/>
      <c r="E20" s="310" t="s">
        <v>302</v>
      </c>
      <c r="F20" s="310" t="s">
        <v>330</v>
      </c>
      <c r="G20" s="300"/>
    </row>
    <row r="21" spans="1:6" ht="14.25">
      <c r="A21" s="312"/>
      <c r="B21" s="367"/>
      <c r="C21" s="367"/>
      <c r="D21" s="368"/>
      <c r="E21" s="384"/>
      <c r="F21" s="384"/>
    </row>
    <row r="22" ht="12.75">
      <c r="A22" s="318" t="s">
        <v>177</v>
      </c>
    </row>
    <row r="23" spans="1:9" s="312" customFormat="1" ht="12.75">
      <c r="A23" s="312" t="s">
        <v>303</v>
      </c>
      <c r="B23" s="313"/>
      <c r="C23" s="314"/>
      <c r="D23" s="316"/>
      <c r="E23" s="314"/>
      <c r="F23" s="314"/>
      <c r="G23" s="314"/>
      <c r="I23" s="317" t="s">
        <v>0</v>
      </c>
    </row>
    <row r="24" spans="1:12" s="282" customFormat="1" ht="12.75">
      <c r="A24" s="318" t="s">
        <v>178</v>
      </c>
      <c r="B24" s="318"/>
      <c r="C24" s="318"/>
      <c r="D24" s="318"/>
      <c r="E24" s="318"/>
      <c r="F24" s="318"/>
      <c r="G24" s="318"/>
      <c r="H24" s="318"/>
      <c r="I24" s="318"/>
      <c r="J24" s="318"/>
      <c r="K24" s="318"/>
      <c r="L24" s="318"/>
    </row>
    <row r="25" ht="12.75">
      <c r="M25" s="282"/>
    </row>
    <row r="26" spans="1:9" s="312" customFormat="1" ht="12.75">
      <c r="A26" s="451"/>
      <c r="B26" s="457" t="s">
        <v>304</v>
      </c>
      <c r="C26" s="451"/>
      <c r="D26" s="451"/>
      <c r="E26" s="451"/>
      <c r="F26" s="451"/>
      <c r="G26" s="451"/>
      <c r="H26" s="451"/>
      <c r="I26" s="451"/>
    </row>
    <row r="27" spans="1:9" s="312" customFormat="1" ht="66" thickBot="1">
      <c r="A27" s="451"/>
      <c r="B27" s="458" t="s">
        <v>305</v>
      </c>
      <c r="C27" s="458" t="s">
        <v>112</v>
      </c>
      <c r="D27" s="458" t="s">
        <v>113</v>
      </c>
      <c r="E27" s="458" t="s">
        <v>232</v>
      </c>
      <c r="F27" s="458" t="s">
        <v>233</v>
      </c>
      <c r="G27" s="414" t="s">
        <v>114</v>
      </c>
      <c r="H27" s="459"/>
      <c r="I27" s="451"/>
    </row>
    <row r="28" spans="1:9" s="312" customFormat="1" ht="40.5" customHeight="1" thickBot="1">
      <c r="A28" s="460" t="s">
        <v>115</v>
      </c>
      <c r="B28" s="461"/>
      <c r="C28" s="461"/>
      <c r="D28" s="461"/>
      <c r="E28" s="461"/>
      <c r="F28" s="461"/>
      <c r="G28" s="462">
        <f>SUM(B28:F28)</f>
        <v>0</v>
      </c>
      <c r="H28" s="459"/>
      <c r="I28" s="451"/>
    </row>
    <row r="29" spans="1:9" s="312" customFormat="1" ht="12.75">
      <c r="A29" s="463"/>
      <c r="B29" s="454" t="s">
        <v>116</v>
      </c>
      <c r="C29" s="454"/>
      <c r="D29" s="454"/>
      <c r="E29" s="454"/>
      <c r="F29" s="454"/>
      <c r="G29" s="454"/>
      <c r="H29" s="454"/>
      <c r="I29" s="459"/>
    </row>
    <row r="30" spans="1:9" s="312" customFormat="1" ht="12.75">
      <c r="A30" s="463"/>
      <c r="B30" s="464" t="s">
        <v>117</v>
      </c>
      <c r="C30" s="454"/>
      <c r="D30" s="454"/>
      <c r="E30" s="454"/>
      <c r="F30" s="454"/>
      <c r="G30" s="454"/>
      <c r="H30" s="454"/>
      <c r="I30" s="459"/>
    </row>
    <row r="31" spans="1:9" s="312" customFormat="1" ht="12.75">
      <c r="A31" s="463"/>
      <c r="B31" s="464" t="s">
        <v>118</v>
      </c>
      <c r="C31" s="454"/>
      <c r="D31" s="454"/>
      <c r="E31" s="454"/>
      <c r="F31" s="454"/>
      <c r="G31" s="454"/>
      <c r="H31" s="454"/>
      <c r="I31" s="459"/>
    </row>
    <row r="32" spans="1:9" s="312" customFormat="1" ht="12.75">
      <c r="A32" s="463"/>
      <c r="B32" s="464" t="s">
        <v>119</v>
      </c>
      <c r="C32" s="454"/>
      <c r="D32" s="454"/>
      <c r="E32" s="454"/>
      <c r="F32" s="454"/>
      <c r="G32" s="454"/>
      <c r="H32" s="454"/>
      <c r="I32" s="459"/>
    </row>
    <row r="33" spans="1:9" s="312" customFormat="1" ht="12.75">
      <c r="A33" s="463"/>
      <c r="B33" s="464" t="s">
        <v>120</v>
      </c>
      <c r="C33" s="454"/>
      <c r="D33" s="454"/>
      <c r="E33" s="454"/>
      <c r="F33" s="454"/>
      <c r="G33" s="454"/>
      <c r="H33" s="454"/>
      <c r="I33" s="459"/>
    </row>
    <row r="34" spans="1:9" s="312" customFormat="1" ht="12.75">
      <c r="A34" s="463"/>
      <c r="B34" s="464" t="s">
        <v>234</v>
      </c>
      <c r="C34" s="454"/>
      <c r="D34" s="454"/>
      <c r="E34" s="454"/>
      <c r="F34" s="454"/>
      <c r="G34" s="454"/>
      <c r="H34" s="454"/>
      <c r="I34" s="459"/>
    </row>
    <row r="35" spans="1:9" s="312" customFormat="1" ht="12.75">
      <c r="A35" s="463"/>
      <c r="B35" s="464"/>
      <c r="C35" s="454"/>
      <c r="D35" s="454"/>
      <c r="E35" s="454"/>
      <c r="F35" s="454"/>
      <c r="G35" s="454"/>
      <c r="H35" s="454"/>
      <c r="I35" s="459"/>
    </row>
    <row r="36" spans="1:9" s="312" customFormat="1" ht="12.75">
      <c r="A36" s="451"/>
      <c r="B36" s="451" t="s">
        <v>121</v>
      </c>
      <c r="C36" s="451"/>
      <c r="D36" s="451"/>
      <c r="E36" s="451"/>
      <c r="F36" s="451"/>
      <c r="G36" s="451"/>
      <c r="H36" s="451"/>
      <c r="I36" s="451"/>
    </row>
    <row r="37" spans="1:9" s="312" customFormat="1" ht="39.75" thickBot="1">
      <c r="A37" s="451"/>
      <c r="B37" s="458" t="s">
        <v>306</v>
      </c>
      <c r="C37" s="458" t="s">
        <v>114</v>
      </c>
      <c r="D37" s="454"/>
      <c r="E37" s="454"/>
      <c r="F37" s="454"/>
      <c r="G37" s="454"/>
      <c r="H37" s="459"/>
      <c r="I37" s="451"/>
    </row>
    <row r="38" spans="1:9" s="312" customFormat="1" ht="44.25" customHeight="1" thickBot="1">
      <c r="A38" s="460" t="s">
        <v>115</v>
      </c>
      <c r="B38" s="461"/>
      <c r="C38" s="462">
        <f>SUM(B38)</f>
        <v>0</v>
      </c>
      <c r="D38" s="454"/>
      <c r="E38" s="465"/>
      <c r="F38" s="454"/>
      <c r="G38" s="454"/>
      <c r="H38" s="459"/>
      <c r="I38" s="451"/>
    </row>
    <row r="39" spans="1:9" s="312" customFormat="1" ht="12.75">
      <c r="A39" s="463"/>
      <c r="B39" s="454" t="s">
        <v>116</v>
      </c>
      <c r="C39" s="454"/>
      <c r="D39" s="454"/>
      <c r="E39" s="454"/>
      <c r="F39" s="454"/>
      <c r="G39" s="454"/>
      <c r="H39" s="454"/>
      <c r="I39" s="459"/>
    </row>
    <row r="40" spans="1:9" s="312" customFormat="1" ht="12.75">
      <c r="A40" s="463"/>
      <c r="B40" s="464" t="s">
        <v>122</v>
      </c>
      <c r="C40" s="454"/>
      <c r="D40" s="454"/>
      <c r="E40" s="454"/>
      <c r="F40" s="454"/>
      <c r="G40" s="454"/>
      <c r="H40" s="454"/>
      <c r="I40" s="459"/>
    </row>
    <row r="41" spans="1:12" s="282" customFormat="1" ht="12.75">
      <c r="A41" s="456"/>
      <c r="B41" s="456"/>
      <c r="C41" s="456"/>
      <c r="D41" s="456"/>
      <c r="E41" s="456"/>
      <c r="F41" s="456"/>
      <c r="G41" s="456"/>
      <c r="H41" s="456"/>
      <c r="I41" s="456"/>
      <c r="J41" s="318"/>
      <c r="K41" s="318"/>
      <c r="L41" s="318"/>
    </row>
    <row r="42" spans="1:12" s="282" customFormat="1" ht="12.75">
      <c r="A42" s="456"/>
      <c r="B42" s="456"/>
      <c r="C42" s="456"/>
      <c r="D42" s="456"/>
      <c r="E42" s="456"/>
      <c r="F42" s="456"/>
      <c r="G42" s="456"/>
      <c r="H42" s="456"/>
      <c r="I42" s="456"/>
      <c r="J42" s="318"/>
      <c r="K42" s="318"/>
      <c r="L42" s="318"/>
    </row>
    <row r="43" spans="1:9" s="312" customFormat="1" ht="12.75">
      <c r="A43" s="451"/>
      <c r="B43" s="451" t="s">
        <v>123</v>
      </c>
      <c r="C43" s="451"/>
      <c r="D43" s="451"/>
      <c r="E43" s="451"/>
      <c r="F43" s="451"/>
      <c r="G43" s="451"/>
      <c r="H43" s="451"/>
      <c r="I43" s="451"/>
    </row>
    <row r="44" spans="2:9" s="312" customFormat="1" ht="53.25" thickBot="1">
      <c r="B44" s="520" t="s">
        <v>244</v>
      </c>
      <c r="C44" s="319" t="s">
        <v>307</v>
      </c>
      <c r="D44" s="319" t="s">
        <v>308</v>
      </c>
      <c r="E44" s="319" t="s">
        <v>309</v>
      </c>
      <c r="F44" s="519" t="s">
        <v>337</v>
      </c>
      <c r="G44" s="481" t="s">
        <v>114</v>
      </c>
      <c r="H44" s="482"/>
      <c r="I44" s="321"/>
    </row>
    <row r="45" spans="1:9" s="312" customFormat="1" ht="43.5" customHeight="1" thickBot="1">
      <c r="A45" s="322" t="s">
        <v>115</v>
      </c>
      <c r="B45" s="483"/>
      <c r="C45" s="323"/>
      <c r="D45" s="323"/>
      <c r="E45" s="323"/>
      <c r="F45" s="484"/>
      <c r="G45" s="324">
        <f>SUM(B45:F45)</f>
        <v>0</v>
      </c>
      <c r="H45" s="315"/>
      <c r="I45" s="321"/>
    </row>
    <row r="46" spans="1:9" s="312" customFormat="1" ht="12.75">
      <c r="A46" s="325"/>
      <c r="B46" s="315" t="s">
        <v>116</v>
      </c>
      <c r="C46" s="315"/>
      <c r="D46" s="315"/>
      <c r="E46" s="315"/>
      <c r="F46" s="485"/>
      <c r="G46" s="315"/>
      <c r="H46" s="315"/>
      <c r="I46" s="321"/>
    </row>
    <row r="47" spans="1:9" s="312" customFormat="1" ht="13.5" customHeight="1">
      <c r="A47" s="325"/>
      <c r="B47" s="630" t="s">
        <v>310</v>
      </c>
      <c r="C47" s="630"/>
      <c r="D47" s="630"/>
      <c r="E47" s="630"/>
      <c r="F47" s="630"/>
      <c r="G47" s="630"/>
      <c r="H47" s="315"/>
      <c r="I47" s="321"/>
    </row>
    <row r="48" spans="1:9" s="312" customFormat="1" ht="12.75">
      <c r="A48" s="325"/>
      <c r="B48" s="197" t="s">
        <v>230</v>
      </c>
      <c r="C48" s="315"/>
      <c r="D48" s="315"/>
      <c r="E48" s="315"/>
      <c r="F48" s="315"/>
      <c r="G48" s="315"/>
      <c r="H48" s="315"/>
      <c r="I48" s="321"/>
    </row>
    <row r="49" spans="1:9" s="312" customFormat="1" ht="12.75">
      <c r="A49" s="325"/>
      <c r="B49" s="197" t="s">
        <v>124</v>
      </c>
      <c r="C49" s="315"/>
      <c r="D49" s="315"/>
      <c r="E49" s="315"/>
      <c r="F49" s="315"/>
      <c r="G49" s="315"/>
      <c r="H49" s="315"/>
      <c r="I49" s="321"/>
    </row>
    <row r="50" spans="1:9" s="312" customFormat="1" ht="12.75">
      <c r="A50" s="325"/>
      <c r="B50" s="197" t="s">
        <v>125</v>
      </c>
      <c r="C50" s="315"/>
      <c r="D50" s="315"/>
      <c r="E50" s="315"/>
      <c r="F50" s="315"/>
      <c r="G50" s="315"/>
      <c r="H50" s="315"/>
      <c r="I50" s="321"/>
    </row>
    <row r="51" spans="1:9" s="312" customFormat="1" ht="12.75">
      <c r="A51" s="325"/>
      <c r="B51" s="517" t="s">
        <v>395</v>
      </c>
      <c r="C51" s="315"/>
      <c r="D51" s="315"/>
      <c r="E51" s="315"/>
      <c r="F51" s="315"/>
      <c r="G51" s="315"/>
      <c r="H51" s="315"/>
      <c r="I51" s="321"/>
    </row>
    <row r="52" spans="1:12" s="282" customFormat="1" ht="12.75">
      <c r="A52" s="456"/>
      <c r="B52" s="456"/>
      <c r="C52" s="456"/>
      <c r="D52" s="456"/>
      <c r="E52" s="456"/>
      <c r="F52" s="456"/>
      <c r="G52" s="456"/>
      <c r="H52" s="456"/>
      <c r="I52" s="456"/>
      <c r="J52" s="318"/>
      <c r="K52" s="318"/>
      <c r="L52" s="318"/>
    </row>
    <row r="53" spans="1:9" s="312" customFormat="1" ht="12" customHeight="1">
      <c r="A53" s="451"/>
      <c r="B53" s="451"/>
      <c r="C53" s="451"/>
      <c r="D53" s="451"/>
      <c r="E53" s="451"/>
      <c r="F53" s="451"/>
      <c r="G53" s="451"/>
      <c r="H53" s="451"/>
      <c r="I53" s="451"/>
    </row>
    <row r="54" spans="2:5" s="312" customFormat="1" ht="12.75">
      <c r="B54" s="312" t="s">
        <v>126</v>
      </c>
      <c r="E54" s="487"/>
    </row>
    <row r="55" spans="2:7" s="312" customFormat="1" ht="66" thickBot="1">
      <c r="B55" s="319" t="s">
        <v>311</v>
      </c>
      <c r="C55" s="319" t="s">
        <v>312</v>
      </c>
      <c r="D55" s="320" t="s">
        <v>336</v>
      </c>
      <c r="E55" s="520" t="s">
        <v>338</v>
      </c>
      <c r="F55" s="320" t="s">
        <v>243</v>
      </c>
      <c r="G55" s="319" t="s">
        <v>114</v>
      </c>
    </row>
    <row r="56" spans="1:7" s="312" customFormat="1" ht="41.25" customHeight="1" thickBot="1">
      <c r="A56" s="322" t="s">
        <v>115</v>
      </c>
      <c r="B56" s="488"/>
      <c r="C56" s="489"/>
      <c r="D56" s="489"/>
      <c r="E56" s="490"/>
      <c r="F56" s="489"/>
      <c r="G56" s="324">
        <f>SUM(B56:F56)</f>
        <v>0</v>
      </c>
    </row>
    <row r="57" spans="1:9" s="312" customFormat="1" ht="12.75">
      <c r="A57" s="325"/>
      <c r="B57" s="315" t="s">
        <v>116</v>
      </c>
      <c r="C57" s="315"/>
      <c r="D57" s="315"/>
      <c r="E57" s="315"/>
      <c r="F57" s="315"/>
      <c r="G57" s="315"/>
      <c r="H57" s="315"/>
      <c r="I57" s="321"/>
    </row>
    <row r="58" spans="1:9" s="312" customFormat="1" ht="12.75">
      <c r="A58" s="325"/>
      <c r="B58" s="197" t="s">
        <v>341</v>
      </c>
      <c r="C58" s="315"/>
      <c r="D58" s="315"/>
      <c r="E58" s="315"/>
      <c r="F58" s="315"/>
      <c r="G58" s="315"/>
      <c r="H58" s="315"/>
      <c r="I58" s="321"/>
    </row>
    <row r="59" spans="1:9" s="312" customFormat="1" ht="12.75">
      <c r="A59" s="325"/>
      <c r="B59" s="629" t="s">
        <v>383</v>
      </c>
      <c r="C59" s="629"/>
      <c r="D59" s="629"/>
      <c r="E59" s="629"/>
      <c r="F59" s="629"/>
      <c r="G59" s="315"/>
      <c r="H59" s="315"/>
      <c r="I59" s="321"/>
    </row>
    <row r="60" spans="1:9" s="312" customFormat="1" ht="12.75">
      <c r="A60" s="325"/>
      <c r="B60" s="517" t="s">
        <v>342</v>
      </c>
      <c r="C60" s="518"/>
      <c r="D60" s="518"/>
      <c r="E60" s="518"/>
      <c r="F60" s="518"/>
      <c r="G60" s="518"/>
      <c r="H60" s="315"/>
      <c r="I60" s="321"/>
    </row>
    <row r="61" spans="1:9" s="312" customFormat="1" ht="12.75">
      <c r="A61" s="325"/>
      <c r="B61" s="517" t="s">
        <v>343</v>
      </c>
      <c r="C61" s="518"/>
      <c r="D61" s="518"/>
      <c r="E61" s="518"/>
      <c r="F61" s="518"/>
      <c r="G61" s="518"/>
      <c r="H61" s="315"/>
      <c r="I61" s="321"/>
    </row>
    <row r="62" spans="1:9" s="312" customFormat="1" ht="12.75">
      <c r="A62" s="325"/>
      <c r="B62" s="517" t="s">
        <v>382</v>
      </c>
      <c r="C62" s="517"/>
      <c r="D62" s="517"/>
      <c r="E62" s="517"/>
      <c r="F62" s="517"/>
      <c r="G62" s="315"/>
      <c r="H62" s="315"/>
      <c r="I62" s="321"/>
    </row>
    <row r="63" spans="1:9" s="312" customFormat="1" ht="12.75">
      <c r="A63" s="463"/>
      <c r="B63" s="464"/>
      <c r="C63" s="454"/>
      <c r="D63" s="454"/>
      <c r="E63" s="454"/>
      <c r="F63" s="454"/>
      <c r="G63" s="454"/>
      <c r="H63" s="454"/>
      <c r="I63" s="459"/>
    </row>
    <row r="64" s="312" customFormat="1" ht="12.75">
      <c r="B64" s="312" t="s">
        <v>127</v>
      </c>
    </row>
    <row r="65" spans="2:10" s="312" customFormat="1" ht="53.25" thickBot="1">
      <c r="B65" s="319" t="s">
        <v>313</v>
      </c>
      <c r="C65" s="319" t="s">
        <v>128</v>
      </c>
      <c r="D65" s="319" t="s">
        <v>314</v>
      </c>
      <c r="E65" s="521" t="s">
        <v>339</v>
      </c>
      <c r="F65" s="319" t="s">
        <v>114</v>
      </c>
      <c r="G65" s="315"/>
      <c r="H65" s="315"/>
      <c r="I65" s="315"/>
      <c r="J65" s="321"/>
    </row>
    <row r="66" spans="1:10" s="312" customFormat="1" ht="42.75" customHeight="1" thickBot="1">
      <c r="A66" s="322" t="s">
        <v>115</v>
      </c>
      <c r="B66" s="323"/>
      <c r="C66" s="323"/>
      <c r="D66" s="323"/>
      <c r="E66" s="484"/>
      <c r="F66" s="324">
        <f>SUM(B66:E66)</f>
        <v>0</v>
      </c>
      <c r="G66" s="315"/>
      <c r="H66" s="315"/>
      <c r="I66" s="315"/>
      <c r="J66" s="321"/>
    </row>
    <row r="67" spans="1:9" s="312" customFormat="1" ht="12.75">
      <c r="A67" s="325"/>
      <c r="B67" s="315" t="s">
        <v>116</v>
      </c>
      <c r="C67" s="315"/>
      <c r="D67" s="315"/>
      <c r="E67" s="485"/>
      <c r="F67" s="315"/>
      <c r="G67" s="315"/>
      <c r="H67" s="315"/>
      <c r="I67" s="321"/>
    </row>
    <row r="68" spans="1:9" s="312" customFormat="1" ht="12.75">
      <c r="A68" s="325"/>
      <c r="B68" s="197" t="s">
        <v>344</v>
      </c>
      <c r="C68" s="315"/>
      <c r="D68" s="315"/>
      <c r="E68" s="315"/>
      <c r="F68" s="315"/>
      <c r="G68" s="315"/>
      <c r="H68" s="315"/>
      <c r="I68" s="321"/>
    </row>
    <row r="69" spans="1:9" s="312" customFormat="1" ht="12.75">
      <c r="A69" s="325"/>
      <c r="B69" s="197" t="s">
        <v>345</v>
      </c>
      <c r="C69" s="315"/>
      <c r="D69" s="315"/>
      <c r="E69" s="315"/>
      <c r="F69" s="315"/>
      <c r="G69" s="315"/>
      <c r="H69" s="315"/>
      <c r="I69" s="321"/>
    </row>
    <row r="70" spans="1:9" s="312" customFormat="1" ht="12.75">
      <c r="A70" s="325"/>
      <c r="B70" s="197" t="s">
        <v>346</v>
      </c>
      <c r="C70" s="315"/>
      <c r="D70" s="315"/>
      <c r="E70" s="315"/>
      <c r="F70" s="315"/>
      <c r="G70" s="315"/>
      <c r="H70" s="315"/>
      <c r="I70" s="321"/>
    </row>
    <row r="71" spans="1:9" s="312" customFormat="1" ht="12.75">
      <c r="A71" s="325"/>
      <c r="B71" s="517" t="s">
        <v>347</v>
      </c>
      <c r="C71" s="315"/>
      <c r="D71" s="315"/>
      <c r="E71" s="315"/>
      <c r="F71" s="315"/>
      <c r="G71" s="315"/>
      <c r="H71" s="315"/>
      <c r="I71" s="321"/>
    </row>
    <row r="72" spans="1:9" s="312" customFormat="1" ht="12.75">
      <c r="A72" s="463"/>
      <c r="B72" s="464"/>
      <c r="C72" s="454"/>
      <c r="D72" s="454"/>
      <c r="E72" s="454"/>
      <c r="F72" s="454"/>
      <c r="G72" s="454"/>
      <c r="H72" s="454"/>
      <c r="I72" s="459"/>
    </row>
    <row r="73" spans="1:9" s="312" customFormat="1" ht="12.75">
      <c r="A73" s="451"/>
      <c r="B73" s="451" t="s">
        <v>129</v>
      </c>
      <c r="C73" s="451"/>
      <c r="D73" s="451"/>
      <c r="E73" s="451"/>
      <c r="F73" s="451"/>
      <c r="G73" s="451"/>
      <c r="H73" s="451"/>
      <c r="I73" s="451"/>
    </row>
    <row r="74" spans="1:9" s="312" customFormat="1" ht="27" thickBot="1">
      <c r="A74" s="451"/>
      <c r="B74" s="458" t="s">
        <v>315</v>
      </c>
      <c r="C74" s="458" t="s">
        <v>114</v>
      </c>
      <c r="D74" s="454"/>
      <c r="E74" s="454"/>
      <c r="F74" s="454"/>
      <c r="G74" s="454"/>
      <c r="H74" s="459"/>
      <c r="I74" s="451"/>
    </row>
    <row r="75" spans="1:9" s="312" customFormat="1" ht="42" customHeight="1" thickBot="1">
      <c r="A75" s="460" t="s">
        <v>115</v>
      </c>
      <c r="B75" s="461"/>
      <c r="C75" s="462">
        <f>SUM(B75)</f>
        <v>0</v>
      </c>
      <c r="D75" s="454"/>
      <c r="E75" s="465"/>
      <c r="F75" s="454"/>
      <c r="G75" s="454"/>
      <c r="H75" s="459"/>
      <c r="I75" s="451"/>
    </row>
    <row r="76" spans="1:9" s="312" customFormat="1" ht="12.75">
      <c r="A76" s="463"/>
      <c r="B76" s="454" t="s">
        <v>116</v>
      </c>
      <c r="C76" s="454"/>
      <c r="D76" s="454"/>
      <c r="E76" s="454"/>
      <c r="F76" s="454"/>
      <c r="G76" s="454"/>
      <c r="H76" s="454"/>
      <c r="I76" s="459"/>
    </row>
    <row r="77" spans="1:9" s="312" customFormat="1" ht="12.75">
      <c r="A77" s="463"/>
      <c r="B77" s="464" t="s">
        <v>384</v>
      </c>
      <c r="C77" s="454"/>
      <c r="D77" s="454"/>
      <c r="E77" s="454"/>
      <c r="F77" s="454"/>
      <c r="G77" s="454"/>
      <c r="H77" s="454"/>
      <c r="I77" s="459"/>
    </row>
    <row r="78" spans="1:9" s="312" customFormat="1" ht="12.75">
      <c r="A78" s="463"/>
      <c r="B78" s="464"/>
      <c r="C78" s="454"/>
      <c r="D78" s="454"/>
      <c r="E78" s="454"/>
      <c r="F78" s="454"/>
      <c r="G78" s="454"/>
      <c r="H78" s="454"/>
      <c r="I78" s="459"/>
    </row>
    <row r="79" spans="1:12" s="282" customFormat="1" ht="12.75">
      <c r="A79" s="456"/>
      <c r="B79" s="456" t="s">
        <v>130</v>
      </c>
      <c r="C79" s="456"/>
      <c r="D79" s="456"/>
      <c r="E79" s="456"/>
      <c r="F79" s="456"/>
      <c r="G79" s="456"/>
      <c r="H79" s="456"/>
      <c r="I79" s="456"/>
      <c r="J79" s="318"/>
      <c r="K79" s="318"/>
      <c r="L79" s="318"/>
    </row>
    <row r="80" spans="1:10" s="282" customFormat="1" ht="52.5">
      <c r="A80" s="492"/>
      <c r="B80" s="493" t="s">
        <v>131</v>
      </c>
      <c r="C80" s="493" t="s">
        <v>132</v>
      </c>
      <c r="D80" s="493" t="s">
        <v>133</v>
      </c>
      <c r="E80" s="493" t="s">
        <v>134</v>
      </c>
      <c r="F80" s="493" t="s">
        <v>135</v>
      </c>
      <c r="G80" s="493" t="s">
        <v>136</v>
      </c>
      <c r="H80" s="522" t="s">
        <v>339</v>
      </c>
      <c r="I80" s="493" t="s">
        <v>137</v>
      </c>
      <c r="J80" s="493" t="s">
        <v>138</v>
      </c>
    </row>
    <row r="81" spans="1:10" s="282" customFormat="1" ht="41.25" customHeight="1">
      <c r="A81" s="493" t="s">
        <v>115</v>
      </c>
      <c r="B81" s="494"/>
      <c r="C81" s="494"/>
      <c r="D81" s="494"/>
      <c r="E81" s="494"/>
      <c r="F81" s="494"/>
      <c r="G81" s="494"/>
      <c r="H81" s="494"/>
      <c r="I81" s="494"/>
      <c r="J81" s="494"/>
    </row>
    <row r="82" spans="1:13" s="282" customFormat="1" ht="12.75">
      <c r="A82" s="492"/>
      <c r="B82" s="327"/>
      <c r="C82" s="327"/>
      <c r="D82" s="327"/>
      <c r="E82" s="327"/>
      <c r="F82" s="327"/>
      <c r="G82" s="327"/>
      <c r="H82" s="327"/>
      <c r="I82" s="327"/>
      <c r="J82" s="327"/>
      <c r="K82" s="327"/>
      <c r="L82" s="327"/>
      <c r="M82" s="328"/>
    </row>
    <row r="83" spans="1:13" s="282" customFormat="1" ht="57" customHeight="1" thickBot="1">
      <c r="A83" s="492"/>
      <c r="B83" s="493" t="s">
        <v>239</v>
      </c>
      <c r="C83" s="493" t="s">
        <v>39</v>
      </c>
      <c r="D83" s="495" t="s">
        <v>114</v>
      </c>
      <c r="E83" s="327"/>
      <c r="F83" s="327"/>
      <c r="G83" s="327"/>
      <c r="H83" s="327"/>
      <c r="I83" s="327"/>
      <c r="J83" s="327"/>
      <c r="K83" s="327"/>
      <c r="L83" s="327"/>
      <c r="M83" s="328"/>
    </row>
    <row r="84" spans="1:13" s="282" customFormat="1" ht="49.5" customHeight="1" thickBot="1">
      <c r="A84" s="492"/>
      <c r="B84" s="494"/>
      <c r="C84" s="496"/>
      <c r="D84" s="497">
        <f>B81+C81+D81+E81+F81+G81+H81+I81+J81+B84+C84</f>
        <v>0</v>
      </c>
      <c r="E84" s="327"/>
      <c r="F84" s="327"/>
      <c r="G84" s="327"/>
      <c r="H84" s="327"/>
      <c r="I84" s="327"/>
      <c r="J84" s="327"/>
      <c r="K84" s="327"/>
      <c r="L84" s="327"/>
      <c r="M84" s="328"/>
    </row>
    <row r="85" spans="1:13" s="282" customFormat="1" ht="12.75">
      <c r="A85" s="466"/>
      <c r="B85" s="467"/>
      <c r="C85" s="467"/>
      <c r="D85" s="467"/>
      <c r="E85" s="467"/>
      <c r="F85" s="467"/>
      <c r="G85" s="467"/>
      <c r="H85" s="467"/>
      <c r="I85" s="467"/>
      <c r="J85" s="327"/>
      <c r="K85" s="327"/>
      <c r="L85" s="327"/>
      <c r="M85" s="328"/>
    </row>
    <row r="86" spans="1:10" s="312" customFormat="1" ht="12.75">
      <c r="A86" s="451"/>
      <c r="B86" s="457" t="s">
        <v>139</v>
      </c>
      <c r="C86" s="465"/>
      <c r="D86" s="465"/>
      <c r="E86" s="465"/>
      <c r="F86" s="465"/>
      <c r="G86" s="465"/>
      <c r="H86" s="465"/>
      <c r="I86" s="465"/>
      <c r="J86" s="315"/>
    </row>
    <row r="87" spans="2:10" s="312" customFormat="1" ht="14.25" customHeight="1">
      <c r="B87" s="198" t="s">
        <v>348</v>
      </c>
      <c r="C87" s="326"/>
      <c r="D87" s="326"/>
      <c r="E87" s="326"/>
      <c r="F87" s="326"/>
      <c r="G87" s="326"/>
      <c r="H87" s="326"/>
      <c r="I87" s="326"/>
      <c r="J87" s="315"/>
    </row>
    <row r="88" spans="2:10" s="312" customFormat="1" ht="14.25" customHeight="1">
      <c r="B88" s="198" t="s">
        <v>388</v>
      </c>
      <c r="C88" s="326"/>
      <c r="D88" s="326"/>
      <c r="E88" s="326"/>
      <c r="F88" s="326"/>
      <c r="G88" s="326"/>
      <c r="H88" s="326"/>
      <c r="I88" s="326"/>
      <c r="J88" s="315"/>
    </row>
    <row r="89" spans="2:10" s="312" customFormat="1" ht="14.25" customHeight="1">
      <c r="B89" s="198" t="s">
        <v>389</v>
      </c>
      <c r="C89" s="326"/>
      <c r="D89" s="326"/>
      <c r="E89" s="326"/>
      <c r="F89" s="326"/>
      <c r="G89" s="326"/>
      <c r="H89" s="326"/>
      <c r="I89" s="326"/>
      <c r="J89" s="315"/>
    </row>
    <row r="90" spans="2:10" s="312" customFormat="1" ht="14.25" customHeight="1">
      <c r="B90" s="198" t="s">
        <v>390</v>
      </c>
      <c r="C90" s="326"/>
      <c r="D90" s="326"/>
      <c r="E90" s="326"/>
      <c r="F90" s="326"/>
      <c r="G90" s="326"/>
      <c r="H90" s="326"/>
      <c r="I90" s="326"/>
      <c r="J90" s="315"/>
    </row>
    <row r="91" spans="2:10" s="312" customFormat="1" ht="14.25" customHeight="1">
      <c r="B91" s="198" t="s">
        <v>391</v>
      </c>
      <c r="C91" s="326"/>
      <c r="D91" s="326"/>
      <c r="E91" s="326"/>
      <c r="F91" s="326"/>
      <c r="G91" s="326"/>
      <c r="H91" s="326"/>
      <c r="I91" s="326"/>
      <c r="J91" s="315"/>
    </row>
    <row r="92" spans="2:10" s="312" customFormat="1" ht="14.25" customHeight="1">
      <c r="B92" s="198" t="s">
        <v>392</v>
      </c>
      <c r="C92" s="326"/>
      <c r="D92" s="326"/>
      <c r="E92" s="326"/>
      <c r="F92" s="326"/>
      <c r="G92" s="326"/>
      <c r="H92" s="326"/>
      <c r="I92" s="326"/>
      <c r="J92" s="315"/>
    </row>
    <row r="93" spans="2:10" s="312" customFormat="1" ht="14.25" customHeight="1">
      <c r="B93" s="517" t="s">
        <v>385</v>
      </c>
      <c r="C93" s="326"/>
      <c r="D93" s="326"/>
      <c r="E93" s="326"/>
      <c r="F93" s="326"/>
      <c r="G93" s="326"/>
      <c r="H93" s="326"/>
      <c r="I93" s="326"/>
      <c r="J93" s="315"/>
    </row>
    <row r="94" spans="2:10" s="312" customFormat="1" ht="14.25" customHeight="1">
      <c r="B94" s="198" t="s">
        <v>349</v>
      </c>
      <c r="C94" s="326"/>
      <c r="D94" s="326"/>
      <c r="E94" s="326"/>
      <c r="F94" s="326"/>
      <c r="G94" s="326"/>
      <c r="H94" s="326"/>
      <c r="I94" s="326"/>
      <c r="J94" s="315"/>
    </row>
    <row r="95" spans="2:10" s="312" customFormat="1" ht="14.25" customHeight="1">
      <c r="B95" s="198" t="s">
        <v>350</v>
      </c>
      <c r="C95" s="326"/>
      <c r="D95" s="326"/>
      <c r="E95" s="326"/>
      <c r="F95" s="326"/>
      <c r="G95" s="326"/>
      <c r="H95" s="326"/>
      <c r="I95" s="326"/>
      <c r="J95" s="315"/>
    </row>
    <row r="96" spans="2:10" s="312" customFormat="1" ht="14.25" customHeight="1">
      <c r="B96" s="198" t="s">
        <v>351</v>
      </c>
      <c r="C96" s="326"/>
      <c r="D96" s="326"/>
      <c r="E96" s="326"/>
      <c r="F96" s="326"/>
      <c r="G96" s="326"/>
      <c r="H96" s="326"/>
      <c r="I96" s="326"/>
      <c r="J96" s="315"/>
    </row>
    <row r="97" spans="2:10" s="312" customFormat="1" ht="14.25" customHeight="1">
      <c r="B97" s="198" t="s">
        <v>352</v>
      </c>
      <c r="C97" s="326"/>
      <c r="D97" s="326"/>
      <c r="E97" s="326"/>
      <c r="F97" s="326"/>
      <c r="G97" s="326"/>
      <c r="H97" s="326"/>
      <c r="I97" s="326"/>
      <c r="J97" s="315"/>
    </row>
    <row r="98" spans="1:10" s="312" customFormat="1" ht="12.75">
      <c r="A98" s="451"/>
      <c r="B98" s="457"/>
      <c r="C98" s="465"/>
      <c r="D98" s="465"/>
      <c r="E98" s="465"/>
      <c r="F98" s="465"/>
      <c r="G98" s="465"/>
      <c r="H98" s="465"/>
      <c r="I98" s="465"/>
      <c r="J98" s="315"/>
    </row>
    <row r="99" spans="1:9" s="312" customFormat="1" ht="12.75">
      <c r="A99" s="451"/>
      <c r="B99" s="451" t="s">
        <v>140</v>
      </c>
      <c r="C99" s="451"/>
      <c r="D99" s="451"/>
      <c r="E99" s="451"/>
      <c r="F99" s="451"/>
      <c r="G99" s="451"/>
      <c r="H99" s="451"/>
      <c r="I99" s="451"/>
    </row>
    <row r="100" spans="1:9" s="312" customFormat="1" ht="39.75" thickBot="1">
      <c r="A100" s="451"/>
      <c r="B100" s="458" t="s">
        <v>141</v>
      </c>
      <c r="C100" s="458" t="s">
        <v>142</v>
      </c>
      <c r="D100" s="458" t="s">
        <v>114</v>
      </c>
      <c r="E100" s="454"/>
      <c r="F100" s="454"/>
      <c r="G100" s="454"/>
      <c r="H100" s="459"/>
      <c r="I100" s="451"/>
    </row>
    <row r="101" spans="1:9" s="312" customFormat="1" ht="39" customHeight="1" thickBot="1">
      <c r="A101" s="460" t="s">
        <v>115</v>
      </c>
      <c r="B101" s="461"/>
      <c r="C101" s="461"/>
      <c r="D101" s="462">
        <f>SUM(B101:C101)</f>
        <v>0</v>
      </c>
      <c r="E101" s="454"/>
      <c r="F101" s="454"/>
      <c r="G101" s="454"/>
      <c r="H101" s="459"/>
      <c r="I101" s="451"/>
    </row>
    <row r="102" spans="1:9" s="312" customFormat="1" ht="12.75">
      <c r="A102" s="463"/>
      <c r="B102" s="454" t="s">
        <v>116</v>
      </c>
      <c r="C102" s="454"/>
      <c r="D102" s="454"/>
      <c r="E102" s="454"/>
      <c r="F102" s="454"/>
      <c r="G102" s="454"/>
      <c r="H102" s="454"/>
      <c r="I102" s="459"/>
    </row>
    <row r="103" spans="1:9" s="312" customFormat="1" ht="12.75">
      <c r="A103" s="463"/>
      <c r="B103" s="464" t="s">
        <v>386</v>
      </c>
      <c r="C103" s="454"/>
      <c r="D103" s="454"/>
      <c r="E103" s="454"/>
      <c r="F103" s="454"/>
      <c r="G103" s="454"/>
      <c r="H103" s="454"/>
      <c r="I103" s="459"/>
    </row>
    <row r="104" spans="1:9" s="312" customFormat="1" ht="12.75">
      <c r="A104" s="463"/>
      <c r="B104" s="464" t="s">
        <v>387</v>
      </c>
      <c r="C104" s="454"/>
      <c r="D104" s="454"/>
      <c r="E104" s="454"/>
      <c r="F104" s="454"/>
      <c r="G104" s="454"/>
      <c r="H104" s="454"/>
      <c r="I104" s="459"/>
    </row>
    <row r="105" spans="1:9" s="312" customFormat="1" ht="12.75">
      <c r="A105" s="451"/>
      <c r="B105" s="451"/>
      <c r="C105" s="451"/>
      <c r="D105" s="451"/>
      <c r="E105" s="451"/>
      <c r="F105" s="451"/>
      <c r="G105" s="451"/>
      <c r="H105" s="451"/>
      <c r="I105" s="451"/>
    </row>
    <row r="106" spans="1:9" ht="12.75">
      <c r="A106" s="451"/>
      <c r="B106" s="451" t="s">
        <v>143</v>
      </c>
      <c r="C106" s="451"/>
      <c r="D106" s="456"/>
      <c r="E106" s="456"/>
      <c r="F106" s="456"/>
      <c r="G106" s="456"/>
      <c r="H106" s="456"/>
      <c r="I106" s="456"/>
    </row>
    <row r="107" spans="1:9" ht="39.75" thickBot="1">
      <c r="A107" s="451"/>
      <c r="B107" s="468" t="s">
        <v>228</v>
      </c>
      <c r="C107" s="460" t="s">
        <v>227</v>
      </c>
      <c r="D107" s="458" t="s">
        <v>114</v>
      </c>
      <c r="E107" s="456"/>
      <c r="F107" s="456"/>
      <c r="G107" s="456"/>
      <c r="H107" s="456"/>
      <c r="I107" s="456"/>
    </row>
    <row r="108" spans="1:9" ht="41.25" customHeight="1" thickBot="1">
      <c r="A108" s="469" t="s">
        <v>115</v>
      </c>
      <c r="B108" s="470"/>
      <c r="C108" s="471"/>
      <c r="D108" s="462">
        <f>SUM(B108:C108)</f>
        <v>0</v>
      </c>
      <c r="E108" s="456"/>
      <c r="F108" s="456"/>
      <c r="G108" s="456"/>
      <c r="H108" s="456"/>
      <c r="I108" s="456"/>
    </row>
    <row r="109" spans="1:9" ht="12.75">
      <c r="A109" s="463"/>
      <c r="B109" s="454" t="s">
        <v>116</v>
      </c>
      <c r="C109" s="454"/>
      <c r="D109" s="456"/>
      <c r="E109" s="456"/>
      <c r="F109" s="456"/>
      <c r="G109" s="456"/>
      <c r="H109" s="456"/>
      <c r="I109" s="456"/>
    </row>
    <row r="110" spans="1:9" s="312" customFormat="1" ht="12.75">
      <c r="A110" s="463"/>
      <c r="B110" s="464" t="s">
        <v>393</v>
      </c>
      <c r="C110" s="454"/>
      <c r="D110" s="454"/>
      <c r="E110" s="454"/>
      <c r="F110" s="454"/>
      <c r="G110" s="454"/>
      <c r="H110" s="454"/>
      <c r="I110" s="459"/>
    </row>
    <row r="111" spans="1:9" ht="12.75">
      <c r="A111" s="463"/>
      <c r="B111" s="464" t="s">
        <v>394</v>
      </c>
      <c r="C111" s="454"/>
      <c r="D111" s="456"/>
      <c r="E111" s="456"/>
      <c r="F111" s="456"/>
      <c r="G111" s="456"/>
      <c r="H111" s="456"/>
      <c r="I111" s="456"/>
    </row>
    <row r="112" spans="1:9" ht="12.75">
      <c r="A112" s="456"/>
      <c r="B112" s="456"/>
      <c r="C112" s="456"/>
      <c r="D112" s="456"/>
      <c r="E112" s="456"/>
      <c r="F112" s="456"/>
      <c r="G112" s="456"/>
      <c r="H112" s="456"/>
      <c r="I112" s="456"/>
    </row>
    <row r="113" spans="1:9" s="282" customFormat="1" ht="12">
      <c r="A113" s="423"/>
      <c r="B113" s="423"/>
      <c r="C113" s="423"/>
      <c r="D113" s="423"/>
      <c r="E113" s="423"/>
      <c r="F113" s="423"/>
      <c r="G113" s="423"/>
      <c r="H113" s="423"/>
      <c r="I113" s="423"/>
    </row>
    <row r="114" spans="1:9" s="395" customFormat="1" ht="12.75">
      <c r="A114" s="472"/>
      <c r="B114" s="472" t="s">
        <v>235</v>
      </c>
      <c r="C114" s="472"/>
      <c r="D114" s="473"/>
      <c r="E114" s="473"/>
      <c r="F114" s="473"/>
      <c r="G114" s="473"/>
      <c r="H114" s="473"/>
      <c r="I114" s="473"/>
    </row>
    <row r="115" spans="1:9" s="395" customFormat="1" ht="97.5" customHeight="1" thickBot="1">
      <c r="A115" s="472"/>
      <c r="B115" s="474" t="s">
        <v>236</v>
      </c>
      <c r="C115" s="475" t="s">
        <v>114</v>
      </c>
      <c r="D115" s="473"/>
      <c r="E115" s="473"/>
      <c r="F115" s="473"/>
      <c r="G115" s="473"/>
      <c r="H115" s="473"/>
      <c r="I115" s="473"/>
    </row>
    <row r="116" spans="1:9" s="395" customFormat="1" ht="40.5" customHeight="1" thickBot="1">
      <c r="A116" s="476" t="s">
        <v>115</v>
      </c>
      <c r="B116" s="477"/>
      <c r="C116" s="478">
        <f>SUM(B116:B116)</f>
        <v>0</v>
      </c>
      <c r="D116" s="473"/>
      <c r="E116" s="473"/>
      <c r="F116" s="473"/>
      <c r="G116" s="473"/>
      <c r="H116" s="473"/>
      <c r="I116" s="473"/>
    </row>
    <row r="117" spans="1:9" s="395" customFormat="1" ht="12.75">
      <c r="A117" s="453"/>
      <c r="B117" s="479" t="s">
        <v>116</v>
      </c>
      <c r="C117" s="479"/>
      <c r="D117" s="473"/>
      <c r="E117" s="473"/>
      <c r="F117" s="473"/>
      <c r="G117" s="473"/>
      <c r="H117" s="473"/>
      <c r="I117" s="473"/>
    </row>
    <row r="118" spans="1:9" s="395" customFormat="1" ht="12.75">
      <c r="A118" s="473"/>
      <c r="B118" s="473" t="s">
        <v>237</v>
      </c>
      <c r="C118" s="473"/>
      <c r="D118" s="473"/>
      <c r="E118" s="473"/>
      <c r="F118" s="473"/>
      <c r="G118" s="473"/>
      <c r="H118" s="473"/>
      <c r="I118" s="473"/>
    </row>
    <row r="119" spans="1:9" s="282" customFormat="1" ht="12">
      <c r="A119" s="423"/>
      <c r="B119" s="423"/>
      <c r="C119" s="423"/>
      <c r="D119" s="423"/>
      <c r="E119" s="423"/>
      <c r="F119" s="423"/>
      <c r="G119" s="423"/>
      <c r="H119" s="423"/>
      <c r="I119" s="423"/>
    </row>
    <row r="120" s="282" customFormat="1" ht="12"/>
    <row r="121" s="282" customFormat="1" ht="12"/>
  </sheetData>
  <sheetProtection/>
  <mergeCells count="3">
    <mergeCell ref="G12:H12"/>
    <mergeCell ref="B47:G47"/>
    <mergeCell ref="B59:F59"/>
  </mergeCells>
  <printOptions/>
  <pageMargins left="0.38" right="0.3" top="0.64" bottom="0.34" header="0.512" footer="0.2"/>
  <pageSetup fitToHeight="4" horizontalDpi="600" verticalDpi="600" orientation="landscape" paperSize="9" scale="60" r:id="rId1"/>
  <rowBreaks count="3" manualBreakCount="3">
    <brk id="21" max="255" man="1"/>
    <brk id="63" max="10" man="1"/>
    <brk id="105" max="10" man="1"/>
  </rowBreaks>
</worksheet>
</file>

<file path=xl/worksheets/sheet11.xml><?xml version="1.0" encoding="utf-8"?>
<worksheet xmlns="http://schemas.openxmlformats.org/spreadsheetml/2006/main" xmlns:r="http://schemas.openxmlformats.org/officeDocument/2006/relationships">
  <sheetPr>
    <tabColor rgb="FFFFFF00"/>
  </sheetPr>
  <dimension ref="A1:M119"/>
  <sheetViews>
    <sheetView view="pageBreakPreview" zoomScale="112" zoomScaleSheetLayoutView="112" zoomScalePageLayoutView="0" workbookViewId="0" topLeftCell="A1">
      <selection activeCell="H38" sqref="H38"/>
    </sheetView>
  </sheetViews>
  <sheetFormatPr defaultColWidth="9.00390625" defaultRowHeight="13.5"/>
  <cols>
    <col min="1" max="1" width="3.75390625" style="318" customWidth="1"/>
    <col min="2" max="13" width="14.375" style="318" customWidth="1"/>
    <col min="14" max="16384" width="9.00390625" style="318" customWidth="1"/>
  </cols>
  <sheetData>
    <row r="1" spans="1:12" s="276" customFormat="1" ht="14.25">
      <c r="A1" s="276" t="s">
        <v>179</v>
      </c>
      <c r="H1" s="277" t="s">
        <v>16</v>
      </c>
      <c r="I1" s="277"/>
      <c r="K1" s="329" t="s">
        <v>180</v>
      </c>
      <c r="L1" s="279"/>
    </row>
    <row r="2" spans="1:12" s="276" customFormat="1" ht="14.25">
      <c r="A2" s="278" t="s">
        <v>167</v>
      </c>
      <c r="K2" s="329"/>
      <c r="L2" s="279"/>
    </row>
    <row r="3" spans="1:13" s="276" customFormat="1" ht="14.25">
      <c r="A3" s="278"/>
      <c r="H3" s="277" t="s">
        <v>146</v>
      </c>
      <c r="I3" s="330"/>
      <c r="K3" s="329"/>
      <c r="L3" s="277" t="s">
        <v>147</v>
      </c>
      <c r="M3" s="330"/>
    </row>
    <row r="4" spans="1:13" s="276" customFormat="1" ht="14.25">
      <c r="A4" s="278"/>
      <c r="I4" s="281"/>
      <c r="K4" s="329"/>
      <c r="L4" s="385"/>
      <c r="M4" s="279"/>
    </row>
    <row r="5" spans="1:13" s="276" customFormat="1" ht="14.25">
      <c r="A5" s="278"/>
      <c r="B5" s="277" t="s">
        <v>93</v>
      </c>
      <c r="C5" s="277"/>
      <c r="K5" s="329"/>
      <c r="L5" s="279"/>
      <c r="M5" s="279"/>
    </row>
    <row r="6" spans="1:13" s="276" customFormat="1" ht="14.25">
      <c r="A6" s="278"/>
      <c r="B6" s="279"/>
      <c r="C6" s="279"/>
      <c r="H6" s="279"/>
      <c r="I6" s="280"/>
      <c r="K6" s="329"/>
      <c r="L6" s="279"/>
      <c r="M6" s="279"/>
    </row>
    <row r="7" spans="9:13" s="282" customFormat="1" ht="15" thickBot="1">
      <c r="I7" s="281" t="s">
        <v>0</v>
      </c>
      <c r="K7" s="331"/>
      <c r="L7" s="386"/>
      <c r="M7" s="281" t="s">
        <v>0</v>
      </c>
    </row>
    <row r="8" spans="1:13" ht="82.5" customHeight="1">
      <c r="A8" s="312"/>
      <c r="B8" s="227" t="s">
        <v>168</v>
      </c>
      <c r="C8" s="227" t="s">
        <v>324</v>
      </c>
      <c r="D8" s="363" t="s">
        <v>325</v>
      </c>
      <c r="E8" s="227" t="s">
        <v>326</v>
      </c>
      <c r="F8" s="312"/>
      <c r="K8" s="387"/>
      <c r="L8" s="332" t="s">
        <v>181</v>
      </c>
      <c r="M8" s="302"/>
    </row>
    <row r="9" spans="1:13" ht="36" customHeight="1" thickBot="1">
      <c r="A9" s="312"/>
      <c r="B9" s="364"/>
      <c r="C9" s="364"/>
      <c r="D9" s="365"/>
      <c r="E9" s="366">
        <f>B9-C9-D9</f>
        <v>0</v>
      </c>
      <c r="F9" s="312"/>
      <c r="K9" s="387"/>
      <c r="L9" s="333"/>
      <c r="M9" s="302"/>
    </row>
    <row r="10" spans="1:13" ht="12.75">
      <c r="A10" s="312"/>
      <c r="B10" s="367"/>
      <c r="C10" s="367"/>
      <c r="D10" s="368"/>
      <c r="E10" s="300"/>
      <c r="F10" s="300"/>
      <c r="K10" s="387"/>
      <c r="L10" s="334"/>
      <c r="M10" s="302"/>
    </row>
    <row r="11" spans="1:13" ht="12.75" customHeight="1" thickBot="1">
      <c r="A11" s="312"/>
      <c r="B11" s="367"/>
      <c r="C11" s="367"/>
      <c r="D11" s="368"/>
      <c r="E11" s="300"/>
      <c r="F11" s="300"/>
      <c r="K11" s="387"/>
      <c r="L11" s="335"/>
      <c r="M11" s="302"/>
    </row>
    <row r="12" spans="1:13" ht="90.75" customHeight="1" thickTop="1">
      <c r="A12" s="312"/>
      <c r="B12" s="367"/>
      <c r="C12" s="367"/>
      <c r="D12" s="369" t="s">
        <v>169</v>
      </c>
      <c r="E12" s="370" t="s">
        <v>327</v>
      </c>
      <c r="F12" s="371" t="s">
        <v>170</v>
      </c>
      <c r="G12" s="635" t="s">
        <v>171</v>
      </c>
      <c r="H12" s="635"/>
      <c r="I12" s="300"/>
      <c r="J12" s="300"/>
      <c r="K12" s="387"/>
      <c r="L12" s="388" t="s">
        <v>182</v>
      </c>
      <c r="M12" s="302"/>
    </row>
    <row r="13" spans="1:13" ht="36" customHeight="1" thickBot="1">
      <c r="A13" s="312"/>
      <c r="B13" s="367"/>
      <c r="C13" s="367"/>
      <c r="D13" s="372"/>
      <c r="E13" s="373">
        <f>+D13-D9</f>
        <v>0</v>
      </c>
      <c r="F13" s="374" t="e">
        <f>IF(IF(E9&lt;E13,E9+D9,E15+(E9-E15)*H19/G19+D9)&gt;D19,D19,IF(E9&lt;E13,E9+D9,E15+(E9-E15)*H19/G19+D9))</f>
        <v>#DIV/0!</v>
      </c>
      <c r="H13" s="368"/>
      <c r="I13" s="300"/>
      <c r="J13" s="300"/>
      <c r="K13" s="387"/>
      <c r="L13" s="299" t="e">
        <f>+F13*L9</f>
        <v>#DIV/0!</v>
      </c>
      <c r="M13" s="302"/>
    </row>
    <row r="14" spans="1:12" ht="57.75" customHeight="1" thickTop="1">
      <c r="A14" s="312"/>
      <c r="B14" s="367"/>
      <c r="C14" s="367"/>
      <c r="D14" s="375" t="s">
        <v>172</v>
      </c>
      <c r="E14" s="376" t="s">
        <v>173</v>
      </c>
      <c r="F14" s="300"/>
      <c r="K14" s="331"/>
      <c r="L14" s="302"/>
    </row>
    <row r="15" spans="1:12" ht="12.75" customHeight="1">
      <c r="A15" s="312"/>
      <c r="B15" s="367"/>
      <c r="C15" s="367"/>
      <c r="D15" s="368"/>
      <c r="E15" s="377">
        <f>IF(E13&gt;0,E13,0)</f>
        <v>0</v>
      </c>
      <c r="F15" s="300"/>
      <c r="K15" s="331"/>
      <c r="L15" s="302"/>
    </row>
    <row r="16" spans="1:12" ht="12.75">
      <c r="A16" s="312"/>
      <c r="B16" s="367"/>
      <c r="C16" s="367"/>
      <c r="D16" s="368"/>
      <c r="E16" s="300"/>
      <c r="F16" s="300"/>
      <c r="K16" s="331"/>
      <c r="L16" s="302"/>
    </row>
    <row r="17" spans="1:12" ht="12.75">
      <c r="A17" s="312"/>
      <c r="B17" s="286" t="s">
        <v>102</v>
      </c>
      <c r="C17" s="367"/>
      <c r="D17" s="368"/>
      <c r="E17" s="300"/>
      <c r="F17" s="300"/>
      <c r="K17" s="331"/>
      <c r="L17" s="302"/>
    </row>
    <row r="18" spans="1:12" ht="67.5" customHeight="1">
      <c r="A18" s="312"/>
      <c r="B18" s="378" t="s">
        <v>174</v>
      </c>
      <c r="C18" s="363" t="s">
        <v>175</v>
      </c>
      <c r="D18" s="379" t="s">
        <v>176</v>
      </c>
      <c r="E18" s="195" t="s">
        <v>107</v>
      </c>
      <c r="F18" s="195" t="s">
        <v>299</v>
      </c>
      <c r="G18" s="227" t="s">
        <v>328</v>
      </c>
      <c r="H18" s="227" t="s">
        <v>329</v>
      </c>
      <c r="K18" s="331"/>
      <c r="L18" s="302"/>
    </row>
    <row r="19" spans="1:12" ht="36" customHeight="1">
      <c r="A19" s="312"/>
      <c r="B19" s="380"/>
      <c r="C19" s="381"/>
      <c r="D19" s="382"/>
      <c r="E19" s="288"/>
      <c r="F19" s="288"/>
      <c r="G19" s="383">
        <f>(B19-C19)-D13-F19</f>
        <v>0</v>
      </c>
      <c r="H19" s="383">
        <f>D19-E19-D13</f>
        <v>0</v>
      </c>
      <c r="K19" s="331"/>
      <c r="L19" s="302"/>
    </row>
    <row r="20" spans="1:12" ht="70.5" customHeight="1">
      <c r="A20" s="312"/>
      <c r="B20" s="367"/>
      <c r="C20" s="367"/>
      <c r="D20" s="368"/>
      <c r="E20" s="310" t="s">
        <v>302</v>
      </c>
      <c r="F20" s="310" t="s">
        <v>225</v>
      </c>
      <c r="G20" s="300"/>
      <c r="K20" s="331"/>
      <c r="L20" s="302"/>
    </row>
    <row r="21" spans="1:12" ht="14.25">
      <c r="A21" s="312"/>
      <c r="B21" s="367"/>
      <c r="C21" s="367"/>
      <c r="D21" s="368"/>
      <c r="E21" s="384"/>
      <c r="F21" s="384"/>
      <c r="K21" s="331"/>
      <c r="L21" s="302"/>
    </row>
    <row r="22" spans="1:12" ht="12.75">
      <c r="A22" s="318" t="s">
        <v>231</v>
      </c>
      <c r="K22" s="302"/>
      <c r="L22" s="302"/>
    </row>
    <row r="23" spans="1:13" s="312" customFormat="1" ht="12.75">
      <c r="A23" s="312" t="s">
        <v>303</v>
      </c>
      <c r="B23" s="313"/>
      <c r="C23" s="314"/>
      <c r="D23" s="316"/>
      <c r="E23" s="314"/>
      <c r="F23" s="314"/>
      <c r="G23" s="314"/>
      <c r="K23" s="302"/>
      <c r="L23" s="302"/>
      <c r="M23" s="317" t="s">
        <v>0</v>
      </c>
    </row>
    <row r="24" spans="1:12" s="282" customFormat="1" ht="12.75">
      <c r="A24" s="318" t="s">
        <v>178</v>
      </c>
      <c r="B24" s="318"/>
      <c r="C24" s="318"/>
      <c r="D24" s="318"/>
      <c r="E24" s="318"/>
      <c r="F24" s="318"/>
      <c r="G24" s="318"/>
      <c r="H24" s="318"/>
      <c r="I24" s="318"/>
      <c r="J24" s="318"/>
      <c r="K24" s="302"/>
      <c r="L24" s="302"/>
    </row>
    <row r="25" ht="12.75">
      <c r="M25" s="282"/>
    </row>
    <row r="26" spans="1:9" s="312" customFormat="1" ht="12.75">
      <c r="A26" s="451"/>
      <c r="B26" s="457" t="s">
        <v>304</v>
      </c>
      <c r="C26" s="451"/>
      <c r="D26" s="451"/>
      <c r="E26" s="451"/>
      <c r="F26" s="451"/>
      <c r="G26" s="451"/>
      <c r="H26" s="451"/>
      <c r="I26" s="451"/>
    </row>
    <row r="27" spans="1:9" s="312" customFormat="1" ht="66" thickBot="1">
      <c r="A27" s="451"/>
      <c r="B27" s="458" t="s">
        <v>305</v>
      </c>
      <c r="C27" s="458" t="s">
        <v>112</v>
      </c>
      <c r="D27" s="458" t="s">
        <v>113</v>
      </c>
      <c r="E27" s="458" t="s">
        <v>232</v>
      </c>
      <c r="F27" s="458" t="s">
        <v>233</v>
      </c>
      <c r="G27" s="414" t="s">
        <v>114</v>
      </c>
      <c r="H27" s="459"/>
      <c r="I27" s="451"/>
    </row>
    <row r="28" spans="1:9" s="312" customFormat="1" ht="40.5" customHeight="1" thickBot="1">
      <c r="A28" s="460" t="s">
        <v>115</v>
      </c>
      <c r="B28" s="461"/>
      <c r="C28" s="461"/>
      <c r="D28" s="461"/>
      <c r="E28" s="461"/>
      <c r="F28" s="461"/>
      <c r="G28" s="462">
        <f>SUM(B28:F28)</f>
        <v>0</v>
      </c>
      <c r="H28" s="459"/>
      <c r="I28" s="451"/>
    </row>
    <row r="29" spans="1:9" s="312" customFormat="1" ht="12.75">
      <c r="A29" s="463"/>
      <c r="B29" s="454" t="s">
        <v>116</v>
      </c>
      <c r="C29" s="454"/>
      <c r="D29" s="454"/>
      <c r="E29" s="454"/>
      <c r="F29" s="454"/>
      <c r="G29" s="454"/>
      <c r="H29" s="454"/>
      <c r="I29" s="459"/>
    </row>
    <row r="30" spans="1:9" s="312" customFormat="1" ht="12.75">
      <c r="A30" s="463"/>
      <c r="B30" s="464" t="s">
        <v>117</v>
      </c>
      <c r="C30" s="454"/>
      <c r="D30" s="454"/>
      <c r="E30" s="454"/>
      <c r="F30" s="454"/>
      <c r="G30" s="454"/>
      <c r="H30" s="454"/>
      <c r="I30" s="459"/>
    </row>
    <row r="31" spans="1:9" s="312" customFormat="1" ht="12.75">
      <c r="A31" s="463"/>
      <c r="B31" s="464" t="s">
        <v>118</v>
      </c>
      <c r="C31" s="454"/>
      <c r="D31" s="454"/>
      <c r="E31" s="454"/>
      <c r="F31" s="454"/>
      <c r="G31" s="454"/>
      <c r="H31" s="454"/>
      <c r="I31" s="459"/>
    </row>
    <row r="32" spans="1:9" s="312" customFormat="1" ht="12.75">
      <c r="A32" s="463"/>
      <c r="B32" s="464" t="s">
        <v>119</v>
      </c>
      <c r="C32" s="454"/>
      <c r="D32" s="454"/>
      <c r="E32" s="454"/>
      <c r="F32" s="454"/>
      <c r="G32" s="454"/>
      <c r="H32" s="454"/>
      <c r="I32" s="459"/>
    </row>
    <row r="33" spans="1:9" s="312" customFormat="1" ht="12.75">
      <c r="A33" s="463"/>
      <c r="B33" s="464" t="s">
        <v>120</v>
      </c>
      <c r="C33" s="454"/>
      <c r="D33" s="454"/>
      <c r="E33" s="454"/>
      <c r="F33" s="454"/>
      <c r="G33" s="454"/>
      <c r="H33" s="454"/>
      <c r="I33" s="459"/>
    </row>
    <row r="34" spans="1:9" s="312" customFormat="1" ht="12.75">
      <c r="A34" s="463"/>
      <c r="B34" s="464" t="s">
        <v>234</v>
      </c>
      <c r="C34" s="454"/>
      <c r="D34" s="454"/>
      <c r="E34" s="454"/>
      <c r="F34" s="454"/>
      <c r="G34" s="454"/>
      <c r="H34" s="454"/>
      <c r="I34" s="459"/>
    </row>
    <row r="35" spans="1:9" s="312" customFormat="1" ht="12.75">
      <c r="A35" s="463"/>
      <c r="B35" s="464"/>
      <c r="C35" s="454"/>
      <c r="D35" s="454"/>
      <c r="E35" s="454"/>
      <c r="F35" s="454"/>
      <c r="G35" s="454"/>
      <c r="H35" s="454"/>
      <c r="I35" s="459"/>
    </row>
    <row r="36" spans="1:9" s="312" customFormat="1" ht="12.75">
      <c r="A36" s="451"/>
      <c r="B36" s="451" t="s">
        <v>121</v>
      </c>
      <c r="C36" s="451"/>
      <c r="D36" s="451"/>
      <c r="E36" s="451"/>
      <c r="F36" s="451"/>
      <c r="G36" s="451"/>
      <c r="H36" s="451"/>
      <c r="I36" s="451"/>
    </row>
    <row r="37" spans="1:9" s="312" customFormat="1" ht="39.75" thickBot="1">
      <c r="A37" s="451"/>
      <c r="B37" s="458" t="s">
        <v>306</v>
      </c>
      <c r="C37" s="458" t="s">
        <v>114</v>
      </c>
      <c r="D37" s="454"/>
      <c r="E37" s="454"/>
      <c r="F37" s="454"/>
      <c r="G37" s="454"/>
      <c r="H37" s="459"/>
      <c r="I37" s="451"/>
    </row>
    <row r="38" spans="1:9" s="312" customFormat="1" ht="44.25" customHeight="1" thickBot="1">
      <c r="A38" s="460" t="s">
        <v>115</v>
      </c>
      <c r="B38" s="461"/>
      <c r="C38" s="462">
        <f>SUM(B38)</f>
        <v>0</v>
      </c>
      <c r="D38" s="454"/>
      <c r="E38" s="465"/>
      <c r="F38" s="454"/>
      <c r="G38" s="454"/>
      <c r="H38" s="459"/>
      <c r="I38" s="451"/>
    </row>
    <row r="39" spans="1:9" s="312" customFormat="1" ht="12.75">
      <c r="A39" s="463"/>
      <c r="B39" s="454" t="s">
        <v>116</v>
      </c>
      <c r="C39" s="454"/>
      <c r="D39" s="454"/>
      <c r="E39" s="454"/>
      <c r="F39" s="454"/>
      <c r="G39" s="454"/>
      <c r="H39" s="454"/>
      <c r="I39" s="459"/>
    </row>
    <row r="40" spans="1:9" s="312" customFormat="1" ht="12.75">
      <c r="A40" s="463"/>
      <c r="B40" s="464" t="s">
        <v>122</v>
      </c>
      <c r="C40" s="454"/>
      <c r="D40" s="454"/>
      <c r="E40" s="454"/>
      <c r="F40" s="454"/>
      <c r="G40" s="454"/>
      <c r="H40" s="454"/>
      <c r="I40" s="459"/>
    </row>
    <row r="41" spans="1:12" s="282" customFormat="1" ht="12.75">
      <c r="A41" s="456"/>
      <c r="B41" s="456"/>
      <c r="C41" s="456"/>
      <c r="D41" s="456"/>
      <c r="E41" s="456"/>
      <c r="F41" s="456"/>
      <c r="G41" s="456"/>
      <c r="H41" s="456"/>
      <c r="I41" s="456"/>
      <c r="J41" s="318"/>
      <c r="K41" s="318"/>
      <c r="L41" s="318"/>
    </row>
    <row r="42" spans="1:12" s="282" customFormat="1" ht="12.75">
      <c r="A42" s="456"/>
      <c r="B42" s="456"/>
      <c r="C42" s="456"/>
      <c r="D42" s="456"/>
      <c r="E42" s="456"/>
      <c r="F42" s="456"/>
      <c r="G42" s="456"/>
      <c r="H42" s="456"/>
      <c r="I42" s="456"/>
      <c r="J42" s="318"/>
      <c r="K42" s="318"/>
      <c r="L42" s="318"/>
    </row>
    <row r="43" spans="1:9" s="312" customFormat="1" ht="12.75">
      <c r="A43" s="451"/>
      <c r="B43" s="451" t="s">
        <v>123</v>
      </c>
      <c r="C43" s="451"/>
      <c r="D43" s="451"/>
      <c r="E43" s="451"/>
      <c r="F43" s="451"/>
      <c r="G43" s="451"/>
      <c r="H43" s="451"/>
      <c r="I43" s="451"/>
    </row>
    <row r="44" spans="2:9" s="312" customFormat="1" ht="53.25" thickBot="1">
      <c r="B44" s="480" t="s">
        <v>244</v>
      </c>
      <c r="C44" s="319" t="s">
        <v>307</v>
      </c>
      <c r="D44" s="319" t="s">
        <v>308</v>
      </c>
      <c r="E44" s="319" t="s">
        <v>309</v>
      </c>
      <c r="F44" s="519" t="s">
        <v>337</v>
      </c>
      <c r="G44" s="481" t="s">
        <v>114</v>
      </c>
      <c r="H44" s="482"/>
      <c r="I44" s="321"/>
    </row>
    <row r="45" spans="1:9" s="312" customFormat="1" ht="43.5" customHeight="1" thickBot="1">
      <c r="A45" s="322" t="s">
        <v>115</v>
      </c>
      <c r="B45" s="483"/>
      <c r="C45" s="323"/>
      <c r="D45" s="323"/>
      <c r="E45" s="323"/>
      <c r="F45" s="484"/>
      <c r="G45" s="324">
        <f>SUM(B45:F45)</f>
        <v>0</v>
      </c>
      <c r="H45" s="315"/>
      <c r="I45" s="321"/>
    </row>
    <row r="46" spans="1:9" s="312" customFormat="1" ht="12.75">
      <c r="A46" s="325"/>
      <c r="B46" s="315" t="s">
        <v>116</v>
      </c>
      <c r="C46" s="315"/>
      <c r="D46" s="315"/>
      <c r="E46" s="315"/>
      <c r="F46" s="485"/>
      <c r="G46" s="315"/>
      <c r="H46" s="315"/>
      <c r="I46" s="321"/>
    </row>
    <row r="47" spans="1:9" s="312" customFormat="1" ht="13.5" customHeight="1">
      <c r="A47" s="325"/>
      <c r="B47" s="630" t="s">
        <v>310</v>
      </c>
      <c r="C47" s="630"/>
      <c r="D47" s="630"/>
      <c r="E47" s="630"/>
      <c r="F47" s="630"/>
      <c r="G47" s="630"/>
      <c r="H47" s="315"/>
      <c r="I47" s="321"/>
    </row>
    <row r="48" spans="1:9" s="312" customFormat="1" ht="12.75">
      <c r="A48" s="325"/>
      <c r="B48" s="197" t="s">
        <v>230</v>
      </c>
      <c r="C48" s="315"/>
      <c r="D48" s="315"/>
      <c r="E48" s="315"/>
      <c r="F48" s="315"/>
      <c r="G48" s="315"/>
      <c r="H48" s="315"/>
      <c r="I48" s="321"/>
    </row>
    <row r="49" spans="1:9" s="312" customFormat="1" ht="12.75">
      <c r="A49" s="325"/>
      <c r="B49" s="197" t="s">
        <v>124</v>
      </c>
      <c r="C49" s="315"/>
      <c r="D49" s="315"/>
      <c r="E49" s="315"/>
      <c r="F49" s="315"/>
      <c r="G49" s="315"/>
      <c r="H49" s="315"/>
      <c r="I49" s="321"/>
    </row>
    <row r="50" spans="1:9" s="312" customFormat="1" ht="12.75">
      <c r="A50" s="325"/>
      <c r="B50" s="197" t="s">
        <v>125</v>
      </c>
      <c r="C50" s="315"/>
      <c r="D50" s="315"/>
      <c r="E50" s="315"/>
      <c r="F50" s="315"/>
      <c r="G50" s="315"/>
      <c r="H50" s="315"/>
      <c r="I50" s="321"/>
    </row>
    <row r="51" spans="1:9" s="312" customFormat="1" ht="12.75">
      <c r="A51" s="325"/>
      <c r="B51" s="517" t="s">
        <v>395</v>
      </c>
      <c r="C51" s="315"/>
      <c r="D51" s="315"/>
      <c r="E51" s="315"/>
      <c r="F51" s="315"/>
      <c r="G51" s="315"/>
      <c r="H51" s="315"/>
      <c r="I51" s="321"/>
    </row>
    <row r="52" spans="1:12" s="282" customFormat="1" ht="12.75">
      <c r="A52" s="456"/>
      <c r="B52" s="456"/>
      <c r="C52" s="456"/>
      <c r="D52" s="456"/>
      <c r="E52" s="456"/>
      <c r="F52" s="456"/>
      <c r="G52" s="456"/>
      <c r="H52" s="456"/>
      <c r="I52" s="456"/>
      <c r="J52" s="318"/>
      <c r="K52" s="318"/>
      <c r="L52" s="318"/>
    </row>
    <row r="53" spans="1:9" s="312" customFormat="1" ht="12" customHeight="1">
      <c r="A53" s="451"/>
      <c r="B53" s="451"/>
      <c r="C53" s="451"/>
      <c r="D53" s="451"/>
      <c r="E53" s="451"/>
      <c r="F53" s="451"/>
      <c r="G53" s="451"/>
      <c r="H53" s="451"/>
      <c r="I53" s="451"/>
    </row>
    <row r="54" spans="2:5" s="312" customFormat="1" ht="12.75">
      <c r="B54" s="312" t="s">
        <v>126</v>
      </c>
      <c r="E54" s="487"/>
    </row>
    <row r="55" spans="2:7" s="312" customFormat="1" ht="66" thickBot="1">
      <c r="B55" s="319" t="s">
        <v>311</v>
      </c>
      <c r="C55" s="319" t="s">
        <v>312</v>
      </c>
      <c r="D55" s="320" t="s">
        <v>336</v>
      </c>
      <c r="E55" s="520" t="s">
        <v>338</v>
      </c>
      <c r="F55" s="320" t="s">
        <v>243</v>
      </c>
      <c r="G55" s="319" t="s">
        <v>114</v>
      </c>
    </row>
    <row r="56" spans="1:7" s="312" customFormat="1" ht="41.25" customHeight="1" thickBot="1">
      <c r="A56" s="322" t="s">
        <v>115</v>
      </c>
      <c r="B56" s="488"/>
      <c r="C56" s="489"/>
      <c r="D56" s="489"/>
      <c r="E56" s="490"/>
      <c r="F56" s="489"/>
      <c r="G56" s="324">
        <f>SUM(B56:F56)</f>
        <v>0</v>
      </c>
    </row>
    <row r="57" spans="1:9" s="312" customFormat="1" ht="12.75">
      <c r="A57" s="325"/>
      <c r="B57" s="315" t="s">
        <v>116</v>
      </c>
      <c r="C57" s="315"/>
      <c r="D57" s="315"/>
      <c r="E57" s="315"/>
      <c r="F57" s="315"/>
      <c r="G57" s="315"/>
      <c r="H57" s="315"/>
      <c r="I57" s="321"/>
    </row>
    <row r="58" spans="1:9" s="312" customFormat="1" ht="12.75">
      <c r="A58" s="325"/>
      <c r="B58" s="197" t="s">
        <v>341</v>
      </c>
      <c r="C58" s="315"/>
      <c r="D58" s="315"/>
      <c r="E58" s="315"/>
      <c r="F58" s="315"/>
      <c r="G58" s="315"/>
      <c r="H58" s="315"/>
      <c r="I58" s="321"/>
    </row>
    <row r="59" spans="1:9" s="312" customFormat="1" ht="12.75">
      <c r="A59" s="325"/>
      <c r="B59" s="629" t="s">
        <v>383</v>
      </c>
      <c r="C59" s="629"/>
      <c r="D59" s="629"/>
      <c r="E59" s="629"/>
      <c r="F59" s="629"/>
      <c r="G59" s="315"/>
      <c r="H59" s="315"/>
      <c r="I59" s="321"/>
    </row>
    <row r="60" spans="1:9" s="312" customFormat="1" ht="12.75">
      <c r="A60" s="325"/>
      <c r="B60" s="517" t="s">
        <v>342</v>
      </c>
      <c r="C60" s="491"/>
      <c r="D60" s="491"/>
      <c r="E60" s="491"/>
      <c r="F60" s="491"/>
      <c r="G60" s="491"/>
      <c r="H60" s="315"/>
      <c r="I60" s="321"/>
    </row>
    <row r="61" spans="1:9" s="312" customFormat="1" ht="12.75">
      <c r="A61" s="325"/>
      <c r="B61" s="517" t="s">
        <v>343</v>
      </c>
      <c r="C61" s="491"/>
      <c r="D61" s="491"/>
      <c r="E61" s="491"/>
      <c r="F61" s="491"/>
      <c r="G61" s="491"/>
      <c r="H61" s="315"/>
      <c r="I61" s="321"/>
    </row>
    <row r="62" spans="1:9" s="312" customFormat="1" ht="12.75">
      <c r="A62" s="325"/>
      <c r="B62" s="517" t="s">
        <v>382</v>
      </c>
      <c r="C62" s="486"/>
      <c r="D62" s="486"/>
      <c r="E62" s="486"/>
      <c r="F62" s="486"/>
      <c r="G62" s="315"/>
      <c r="H62" s="315"/>
      <c r="I62" s="321"/>
    </row>
    <row r="63" spans="1:9" s="312" customFormat="1" ht="12.75">
      <c r="A63" s="463"/>
      <c r="B63" s="464"/>
      <c r="C63" s="454"/>
      <c r="D63" s="454"/>
      <c r="E63" s="454"/>
      <c r="F63" s="454"/>
      <c r="G63" s="454"/>
      <c r="H63" s="454"/>
      <c r="I63" s="459"/>
    </row>
    <row r="64" s="312" customFormat="1" ht="12.75">
      <c r="B64" s="312" t="s">
        <v>127</v>
      </c>
    </row>
    <row r="65" spans="2:10" s="312" customFormat="1" ht="53.25" thickBot="1">
      <c r="B65" s="319" t="s">
        <v>313</v>
      </c>
      <c r="C65" s="319" t="s">
        <v>128</v>
      </c>
      <c r="D65" s="319" t="s">
        <v>314</v>
      </c>
      <c r="E65" s="521" t="s">
        <v>339</v>
      </c>
      <c r="F65" s="319" t="s">
        <v>114</v>
      </c>
      <c r="G65" s="315"/>
      <c r="H65" s="315"/>
      <c r="I65" s="315"/>
      <c r="J65" s="321"/>
    </row>
    <row r="66" spans="1:10" s="312" customFormat="1" ht="42.75" customHeight="1" thickBot="1">
      <c r="A66" s="322" t="s">
        <v>115</v>
      </c>
      <c r="B66" s="323"/>
      <c r="C66" s="323"/>
      <c r="D66" s="323"/>
      <c r="E66" s="484"/>
      <c r="F66" s="324">
        <f>SUM(B66:E66)</f>
        <v>0</v>
      </c>
      <c r="G66" s="315"/>
      <c r="H66" s="315"/>
      <c r="I66" s="315"/>
      <c r="J66" s="321"/>
    </row>
    <row r="67" spans="1:9" s="312" customFormat="1" ht="12.75">
      <c r="A67" s="325"/>
      <c r="B67" s="315" t="s">
        <v>116</v>
      </c>
      <c r="C67" s="315"/>
      <c r="D67" s="315"/>
      <c r="E67" s="485"/>
      <c r="F67" s="315"/>
      <c r="G67" s="315"/>
      <c r="H67" s="315"/>
      <c r="I67" s="321"/>
    </row>
    <row r="68" spans="1:9" s="312" customFormat="1" ht="12.75">
      <c r="A68" s="325"/>
      <c r="B68" s="197" t="s">
        <v>344</v>
      </c>
      <c r="C68" s="315"/>
      <c r="D68" s="315"/>
      <c r="E68" s="315"/>
      <c r="F68" s="315"/>
      <c r="G68" s="315"/>
      <c r="H68" s="315"/>
      <c r="I68" s="321"/>
    </row>
    <row r="69" spans="1:9" s="312" customFormat="1" ht="12.75">
      <c r="A69" s="325"/>
      <c r="B69" s="197" t="s">
        <v>345</v>
      </c>
      <c r="C69" s="315"/>
      <c r="D69" s="315"/>
      <c r="E69" s="315"/>
      <c r="F69" s="315"/>
      <c r="G69" s="315"/>
      <c r="H69" s="315"/>
      <c r="I69" s="321"/>
    </row>
    <row r="70" spans="1:9" s="312" customFormat="1" ht="12.75">
      <c r="A70" s="325"/>
      <c r="B70" s="197" t="s">
        <v>346</v>
      </c>
      <c r="C70" s="315"/>
      <c r="D70" s="315"/>
      <c r="E70" s="315"/>
      <c r="F70" s="315"/>
      <c r="G70" s="315"/>
      <c r="H70" s="315"/>
      <c r="I70" s="321"/>
    </row>
    <row r="71" spans="1:9" s="312" customFormat="1" ht="12.75">
      <c r="A71" s="325"/>
      <c r="B71" s="517" t="s">
        <v>347</v>
      </c>
      <c r="C71" s="315"/>
      <c r="D71" s="315"/>
      <c r="E71" s="315"/>
      <c r="F71" s="315"/>
      <c r="G71" s="315"/>
      <c r="H71" s="315"/>
      <c r="I71" s="321"/>
    </row>
    <row r="72" spans="1:9" s="312" customFormat="1" ht="12.75">
      <c r="A72" s="463"/>
      <c r="B72" s="464"/>
      <c r="C72" s="454"/>
      <c r="D72" s="454"/>
      <c r="E72" s="454"/>
      <c r="F72" s="454"/>
      <c r="G72" s="454"/>
      <c r="H72" s="454"/>
      <c r="I72" s="459"/>
    </row>
    <row r="73" spans="1:9" s="312" customFormat="1" ht="12.75">
      <c r="A73" s="451"/>
      <c r="B73" s="451" t="s">
        <v>129</v>
      </c>
      <c r="C73" s="451"/>
      <c r="D73" s="451"/>
      <c r="E73" s="451"/>
      <c r="F73" s="451"/>
      <c r="G73" s="451"/>
      <c r="H73" s="451"/>
      <c r="I73" s="451"/>
    </row>
    <row r="74" spans="1:9" s="312" customFormat="1" ht="27" thickBot="1">
      <c r="A74" s="451"/>
      <c r="B74" s="458" t="s">
        <v>315</v>
      </c>
      <c r="C74" s="458" t="s">
        <v>114</v>
      </c>
      <c r="D74" s="454"/>
      <c r="E74" s="454"/>
      <c r="F74" s="454"/>
      <c r="G74" s="454"/>
      <c r="H74" s="459"/>
      <c r="I74" s="451"/>
    </row>
    <row r="75" spans="1:9" s="312" customFormat="1" ht="42" customHeight="1" thickBot="1">
      <c r="A75" s="460" t="s">
        <v>115</v>
      </c>
      <c r="B75" s="461"/>
      <c r="C75" s="462">
        <f>SUM(B75)</f>
        <v>0</v>
      </c>
      <c r="D75" s="454"/>
      <c r="E75" s="465"/>
      <c r="F75" s="454"/>
      <c r="G75" s="454"/>
      <c r="H75" s="459"/>
      <c r="I75" s="451"/>
    </row>
    <row r="76" spans="1:9" s="312" customFormat="1" ht="12.75">
      <c r="A76" s="463"/>
      <c r="B76" s="454" t="s">
        <v>116</v>
      </c>
      <c r="C76" s="454"/>
      <c r="D76" s="454"/>
      <c r="E76" s="454"/>
      <c r="F76" s="454"/>
      <c r="G76" s="454"/>
      <c r="H76" s="454"/>
      <c r="I76" s="459"/>
    </row>
    <row r="77" spans="1:9" s="312" customFormat="1" ht="12.75">
      <c r="A77" s="463"/>
      <c r="B77" s="464" t="s">
        <v>384</v>
      </c>
      <c r="C77" s="454"/>
      <c r="D77" s="454"/>
      <c r="E77" s="454"/>
      <c r="F77" s="454"/>
      <c r="G77" s="454"/>
      <c r="H77" s="454"/>
      <c r="I77" s="459"/>
    </row>
    <row r="78" spans="1:9" s="312" customFormat="1" ht="12.75">
      <c r="A78" s="463"/>
      <c r="B78" s="464"/>
      <c r="C78" s="454"/>
      <c r="D78" s="454"/>
      <c r="E78" s="454"/>
      <c r="F78" s="454"/>
      <c r="G78" s="454"/>
      <c r="H78" s="454"/>
      <c r="I78" s="459"/>
    </row>
    <row r="79" spans="1:12" s="282" customFormat="1" ht="12.75">
      <c r="A79" s="456"/>
      <c r="B79" s="456" t="s">
        <v>130</v>
      </c>
      <c r="C79" s="456"/>
      <c r="D79" s="456"/>
      <c r="E79" s="456"/>
      <c r="F79" s="456"/>
      <c r="G79" s="456"/>
      <c r="H79" s="456"/>
      <c r="I79" s="456"/>
      <c r="J79" s="318"/>
      <c r="K79" s="318"/>
      <c r="L79" s="318"/>
    </row>
    <row r="80" spans="1:10" s="282" customFormat="1" ht="52.5">
      <c r="A80" s="492"/>
      <c r="B80" s="493" t="s">
        <v>131</v>
      </c>
      <c r="C80" s="493" t="s">
        <v>132</v>
      </c>
      <c r="D80" s="493" t="s">
        <v>133</v>
      </c>
      <c r="E80" s="493" t="s">
        <v>134</v>
      </c>
      <c r="F80" s="493" t="s">
        <v>135</v>
      </c>
      <c r="G80" s="493" t="s">
        <v>136</v>
      </c>
      <c r="H80" s="523" t="s">
        <v>339</v>
      </c>
      <c r="I80" s="493" t="s">
        <v>137</v>
      </c>
      <c r="J80" s="493" t="s">
        <v>138</v>
      </c>
    </row>
    <row r="81" spans="1:10" s="282" customFormat="1" ht="41.25" customHeight="1">
      <c r="A81" s="493" t="s">
        <v>115</v>
      </c>
      <c r="B81" s="494"/>
      <c r="C81" s="494"/>
      <c r="D81" s="494"/>
      <c r="E81" s="494"/>
      <c r="F81" s="494"/>
      <c r="G81" s="494"/>
      <c r="H81" s="494"/>
      <c r="I81" s="494"/>
      <c r="J81" s="494"/>
    </row>
    <row r="82" spans="1:13" s="282" customFormat="1" ht="12.75">
      <c r="A82" s="492"/>
      <c r="B82" s="327"/>
      <c r="C82" s="327"/>
      <c r="D82" s="327"/>
      <c r="E82" s="327"/>
      <c r="F82" s="327"/>
      <c r="G82" s="327"/>
      <c r="H82" s="327"/>
      <c r="I82" s="327"/>
      <c r="J82" s="327"/>
      <c r="K82" s="327"/>
      <c r="L82" s="327"/>
      <c r="M82" s="328"/>
    </row>
    <row r="83" spans="1:13" s="282" customFormat="1" ht="57" customHeight="1" thickBot="1">
      <c r="A83" s="492"/>
      <c r="B83" s="493" t="s">
        <v>239</v>
      </c>
      <c r="C83" s="493" t="s">
        <v>39</v>
      </c>
      <c r="D83" s="495" t="s">
        <v>114</v>
      </c>
      <c r="E83" s="327"/>
      <c r="F83" s="327"/>
      <c r="G83" s="327"/>
      <c r="H83" s="327"/>
      <c r="I83" s="327"/>
      <c r="J83" s="327"/>
      <c r="K83" s="327"/>
      <c r="L83" s="327"/>
      <c r="M83" s="328"/>
    </row>
    <row r="84" spans="1:13" s="282" customFormat="1" ht="49.5" customHeight="1" thickBot="1">
      <c r="A84" s="492"/>
      <c r="B84" s="494"/>
      <c r="C84" s="496"/>
      <c r="D84" s="497">
        <f>B81+C81+D81+E81+F81+G81+H81+I81+J81+B84+C84</f>
        <v>0</v>
      </c>
      <c r="E84" s="327"/>
      <c r="F84" s="327"/>
      <c r="G84" s="327"/>
      <c r="H84" s="327"/>
      <c r="I84" s="327"/>
      <c r="J84" s="327"/>
      <c r="K84" s="327"/>
      <c r="L84" s="327"/>
      <c r="M84" s="328"/>
    </row>
    <row r="85" spans="1:13" s="282" customFormat="1" ht="12.75">
      <c r="A85" s="466"/>
      <c r="B85" s="467"/>
      <c r="C85" s="467"/>
      <c r="D85" s="467"/>
      <c r="E85" s="467"/>
      <c r="F85" s="467"/>
      <c r="G85" s="467"/>
      <c r="H85" s="467"/>
      <c r="I85" s="467"/>
      <c r="J85" s="327"/>
      <c r="K85" s="327"/>
      <c r="L85" s="327"/>
      <c r="M85" s="328"/>
    </row>
    <row r="86" spans="1:10" s="312" customFormat="1" ht="12.75">
      <c r="A86" s="451"/>
      <c r="B86" s="457" t="s">
        <v>139</v>
      </c>
      <c r="C86" s="465"/>
      <c r="D86" s="465"/>
      <c r="E86" s="465"/>
      <c r="F86" s="465"/>
      <c r="G86" s="465"/>
      <c r="H86" s="465"/>
      <c r="I86" s="465"/>
      <c r="J86" s="315"/>
    </row>
    <row r="87" spans="2:10" s="312" customFormat="1" ht="12.75">
      <c r="B87" s="198" t="s">
        <v>396</v>
      </c>
      <c r="C87" s="326"/>
      <c r="D87" s="326"/>
      <c r="E87" s="326"/>
      <c r="F87" s="326"/>
      <c r="G87" s="326"/>
      <c r="H87" s="326"/>
      <c r="I87" s="326"/>
      <c r="J87" s="315"/>
    </row>
    <row r="88" spans="2:10" s="312" customFormat="1" ht="12.75">
      <c r="B88" s="198" t="s">
        <v>388</v>
      </c>
      <c r="C88" s="326"/>
      <c r="D88" s="326"/>
      <c r="E88" s="326"/>
      <c r="F88" s="326"/>
      <c r="G88" s="326"/>
      <c r="H88" s="326"/>
      <c r="I88" s="326"/>
      <c r="J88" s="315"/>
    </row>
    <row r="89" spans="2:10" s="312" customFormat="1" ht="12.75">
      <c r="B89" s="198" t="s">
        <v>389</v>
      </c>
      <c r="C89" s="326"/>
      <c r="D89" s="326"/>
      <c r="E89" s="326"/>
      <c r="F89" s="326"/>
      <c r="G89" s="326"/>
      <c r="H89" s="326"/>
      <c r="I89" s="326"/>
      <c r="J89" s="315"/>
    </row>
    <row r="90" spans="2:10" s="312" customFormat="1" ht="12.75">
      <c r="B90" s="198" t="s">
        <v>390</v>
      </c>
      <c r="C90" s="326"/>
      <c r="D90" s="326"/>
      <c r="E90" s="326"/>
      <c r="F90" s="326"/>
      <c r="G90" s="326"/>
      <c r="H90" s="326"/>
      <c r="I90" s="326"/>
      <c r="J90" s="315"/>
    </row>
    <row r="91" spans="2:10" s="312" customFormat="1" ht="12.75">
      <c r="B91" s="198" t="s">
        <v>397</v>
      </c>
      <c r="C91" s="326"/>
      <c r="D91" s="326"/>
      <c r="E91" s="326"/>
      <c r="F91" s="326"/>
      <c r="G91" s="326"/>
      <c r="H91" s="326"/>
      <c r="I91" s="326"/>
      <c r="J91" s="315"/>
    </row>
    <row r="92" spans="2:10" s="312" customFormat="1" ht="12.75">
      <c r="B92" s="198" t="s">
        <v>392</v>
      </c>
      <c r="C92" s="326"/>
      <c r="D92" s="326"/>
      <c r="E92" s="326"/>
      <c r="F92" s="326"/>
      <c r="G92" s="326"/>
      <c r="H92" s="326"/>
      <c r="I92" s="326"/>
      <c r="J92" s="315"/>
    </row>
    <row r="93" spans="2:10" s="312" customFormat="1" ht="12.75">
      <c r="B93" s="517" t="s">
        <v>385</v>
      </c>
      <c r="C93" s="326"/>
      <c r="D93" s="326"/>
      <c r="E93" s="326"/>
      <c r="F93" s="326"/>
      <c r="G93" s="326"/>
      <c r="H93" s="326"/>
      <c r="I93" s="326"/>
      <c r="J93" s="315"/>
    </row>
    <row r="94" spans="2:10" s="312" customFormat="1" ht="12.75">
      <c r="B94" s="198" t="s">
        <v>349</v>
      </c>
      <c r="C94" s="326"/>
      <c r="D94" s="326"/>
      <c r="E94" s="326"/>
      <c r="F94" s="326"/>
      <c r="G94" s="326"/>
      <c r="H94" s="326"/>
      <c r="I94" s="326"/>
      <c r="J94" s="315"/>
    </row>
    <row r="95" spans="2:10" s="312" customFormat="1" ht="12.75">
      <c r="B95" s="198" t="s">
        <v>350</v>
      </c>
      <c r="C95" s="326"/>
      <c r="D95" s="326"/>
      <c r="E95" s="326"/>
      <c r="F95" s="326"/>
      <c r="G95" s="326"/>
      <c r="H95" s="326"/>
      <c r="I95" s="326"/>
      <c r="J95" s="315"/>
    </row>
    <row r="96" spans="2:10" s="312" customFormat="1" ht="12.75">
      <c r="B96" s="198" t="s">
        <v>351</v>
      </c>
      <c r="C96" s="326"/>
      <c r="D96" s="326"/>
      <c r="E96" s="326"/>
      <c r="F96" s="326"/>
      <c r="G96" s="326"/>
      <c r="H96" s="326"/>
      <c r="I96" s="326"/>
      <c r="J96" s="315"/>
    </row>
    <row r="97" spans="2:10" s="312" customFormat="1" ht="12.75">
      <c r="B97" s="198" t="s">
        <v>352</v>
      </c>
      <c r="C97" s="326"/>
      <c r="D97" s="326"/>
      <c r="E97" s="326"/>
      <c r="F97" s="326"/>
      <c r="G97" s="326"/>
      <c r="H97" s="326"/>
      <c r="I97" s="326"/>
      <c r="J97" s="315"/>
    </row>
    <row r="98" spans="1:10" s="312" customFormat="1" ht="12.75">
      <c r="A98" s="451"/>
      <c r="B98" s="457"/>
      <c r="C98" s="465"/>
      <c r="D98" s="465"/>
      <c r="E98" s="465"/>
      <c r="F98" s="465"/>
      <c r="G98" s="465"/>
      <c r="H98" s="465"/>
      <c r="I98" s="465"/>
      <c r="J98" s="315"/>
    </row>
    <row r="99" spans="1:9" s="312" customFormat="1" ht="12.75">
      <c r="A99" s="451"/>
      <c r="B99" s="451" t="s">
        <v>140</v>
      </c>
      <c r="C99" s="451"/>
      <c r="D99" s="451"/>
      <c r="E99" s="451"/>
      <c r="F99" s="451"/>
      <c r="G99" s="451"/>
      <c r="H99" s="451"/>
      <c r="I99" s="451"/>
    </row>
    <row r="100" spans="1:9" s="312" customFormat="1" ht="39.75" thickBot="1">
      <c r="A100" s="451"/>
      <c r="B100" s="458" t="s">
        <v>141</v>
      </c>
      <c r="C100" s="458" t="s">
        <v>142</v>
      </c>
      <c r="D100" s="458" t="s">
        <v>114</v>
      </c>
      <c r="E100" s="454"/>
      <c r="F100" s="454"/>
      <c r="G100" s="454"/>
      <c r="H100" s="459"/>
      <c r="I100" s="451"/>
    </row>
    <row r="101" spans="1:9" s="312" customFormat="1" ht="39" customHeight="1" thickBot="1">
      <c r="A101" s="460" t="s">
        <v>115</v>
      </c>
      <c r="B101" s="461"/>
      <c r="C101" s="461"/>
      <c r="D101" s="462">
        <f>SUM(B101:C101)</f>
        <v>0</v>
      </c>
      <c r="E101" s="454"/>
      <c r="F101" s="454"/>
      <c r="G101" s="454"/>
      <c r="H101" s="459"/>
      <c r="I101" s="451"/>
    </row>
    <row r="102" spans="1:9" s="312" customFormat="1" ht="12.75">
      <c r="A102" s="463"/>
      <c r="B102" s="454" t="s">
        <v>116</v>
      </c>
      <c r="C102" s="454"/>
      <c r="D102" s="454"/>
      <c r="E102" s="454"/>
      <c r="F102" s="454"/>
      <c r="G102" s="454"/>
      <c r="H102" s="454"/>
      <c r="I102" s="459"/>
    </row>
    <row r="103" spans="1:9" s="312" customFormat="1" ht="12.75">
      <c r="A103" s="463"/>
      <c r="B103" s="464" t="s">
        <v>386</v>
      </c>
      <c r="C103" s="454"/>
      <c r="D103" s="454"/>
      <c r="E103" s="454"/>
      <c r="F103" s="454"/>
      <c r="G103" s="454"/>
      <c r="H103" s="454"/>
      <c r="I103" s="459"/>
    </row>
    <row r="104" spans="1:9" s="312" customFormat="1" ht="12.75">
      <c r="A104" s="463"/>
      <c r="B104" s="464" t="s">
        <v>387</v>
      </c>
      <c r="C104" s="454"/>
      <c r="D104" s="454"/>
      <c r="E104" s="454"/>
      <c r="F104" s="454"/>
      <c r="G104" s="454"/>
      <c r="H104" s="454"/>
      <c r="I104" s="459"/>
    </row>
    <row r="105" spans="1:9" s="312" customFormat="1" ht="12.75">
      <c r="A105" s="451"/>
      <c r="B105" s="451"/>
      <c r="C105" s="451"/>
      <c r="D105" s="451"/>
      <c r="E105" s="451"/>
      <c r="F105" s="451"/>
      <c r="G105" s="451"/>
      <c r="H105" s="451"/>
      <c r="I105" s="451"/>
    </row>
    <row r="106" spans="1:9" ht="12.75">
      <c r="A106" s="451"/>
      <c r="B106" s="451" t="s">
        <v>143</v>
      </c>
      <c r="C106" s="451"/>
      <c r="D106" s="456"/>
      <c r="E106" s="456"/>
      <c r="F106" s="456"/>
      <c r="G106" s="456"/>
      <c r="H106" s="456"/>
      <c r="I106" s="456"/>
    </row>
    <row r="107" spans="1:9" ht="39.75" thickBot="1">
      <c r="A107" s="451"/>
      <c r="B107" s="468" t="s">
        <v>228</v>
      </c>
      <c r="C107" s="460" t="s">
        <v>227</v>
      </c>
      <c r="D107" s="458" t="s">
        <v>114</v>
      </c>
      <c r="E107" s="456"/>
      <c r="F107" s="456"/>
      <c r="G107" s="456"/>
      <c r="H107" s="456"/>
      <c r="I107" s="456"/>
    </row>
    <row r="108" spans="1:9" ht="41.25" customHeight="1" thickBot="1">
      <c r="A108" s="469" t="s">
        <v>115</v>
      </c>
      <c r="B108" s="470"/>
      <c r="C108" s="471"/>
      <c r="D108" s="462">
        <f>SUM(B108:C108)</f>
        <v>0</v>
      </c>
      <c r="E108" s="456"/>
      <c r="F108" s="456"/>
      <c r="G108" s="456"/>
      <c r="H108" s="456"/>
      <c r="I108" s="456"/>
    </row>
    <row r="109" spans="1:9" ht="12.75">
      <c r="A109" s="463"/>
      <c r="B109" s="454" t="s">
        <v>116</v>
      </c>
      <c r="C109" s="454"/>
      <c r="D109" s="456"/>
      <c r="E109" s="456"/>
      <c r="F109" s="456"/>
      <c r="G109" s="456"/>
      <c r="H109" s="456"/>
      <c r="I109" s="456"/>
    </row>
    <row r="110" spans="1:9" s="312" customFormat="1" ht="12.75">
      <c r="A110" s="463"/>
      <c r="B110" s="464" t="s">
        <v>398</v>
      </c>
      <c r="C110" s="454"/>
      <c r="D110" s="454"/>
      <c r="E110" s="454"/>
      <c r="F110" s="454"/>
      <c r="G110" s="454"/>
      <c r="H110" s="454"/>
      <c r="I110" s="459"/>
    </row>
    <row r="111" spans="1:9" ht="12.75">
      <c r="A111" s="463"/>
      <c r="B111" s="464" t="s">
        <v>394</v>
      </c>
      <c r="C111" s="454"/>
      <c r="D111" s="456"/>
      <c r="E111" s="456"/>
      <c r="F111" s="456"/>
      <c r="G111" s="456"/>
      <c r="H111" s="456"/>
      <c r="I111" s="456"/>
    </row>
    <row r="112" spans="1:9" ht="12.75">
      <c r="A112" s="456"/>
      <c r="B112" s="456"/>
      <c r="C112" s="456"/>
      <c r="D112" s="456"/>
      <c r="E112" s="456"/>
      <c r="F112" s="456"/>
      <c r="G112" s="456"/>
      <c r="H112" s="456"/>
      <c r="I112" s="456"/>
    </row>
    <row r="113" spans="1:9" s="282" customFormat="1" ht="12">
      <c r="A113" s="423"/>
      <c r="B113" s="423"/>
      <c r="C113" s="423"/>
      <c r="D113" s="423"/>
      <c r="E113" s="423"/>
      <c r="F113" s="423"/>
      <c r="G113" s="423"/>
      <c r="H113" s="423"/>
      <c r="I113" s="423"/>
    </row>
    <row r="114" spans="1:9" s="395" customFormat="1" ht="12.75">
      <c r="A114" s="472"/>
      <c r="B114" s="472" t="s">
        <v>235</v>
      </c>
      <c r="C114" s="472"/>
      <c r="D114" s="473"/>
      <c r="E114" s="473"/>
      <c r="F114" s="473"/>
      <c r="G114" s="473"/>
      <c r="H114" s="473"/>
      <c r="I114" s="473"/>
    </row>
    <row r="115" spans="1:9" s="395" customFormat="1" ht="97.5" customHeight="1" thickBot="1">
      <c r="A115" s="472"/>
      <c r="B115" s="474" t="s">
        <v>236</v>
      </c>
      <c r="C115" s="475" t="s">
        <v>114</v>
      </c>
      <c r="D115" s="473"/>
      <c r="E115" s="473"/>
      <c r="F115" s="473"/>
      <c r="G115" s="473"/>
      <c r="H115" s="473"/>
      <c r="I115" s="473"/>
    </row>
    <row r="116" spans="1:9" s="395" customFormat="1" ht="40.5" customHeight="1" thickBot="1">
      <c r="A116" s="476" t="s">
        <v>115</v>
      </c>
      <c r="B116" s="477"/>
      <c r="C116" s="478">
        <f>SUM(B116:B116)</f>
        <v>0</v>
      </c>
      <c r="D116" s="473"/>
      <c r="E116" s="473"/>
      <c r="F116" s="473"/>
      <c r="G116" s="473"/>
      <c r="H116" s="473"/>
      <c r="I116" s="473"/>
    </row>
    <row r="117" spans="1:9" s="395" customFormat="1" ht="12.75">
      <c r="A117" s="453"/>
      <c r="B117" s="479" t="s">
        <v>116</v>
      </c>
      <c r="C117" s="479"/>
      <c r="D117" s="473"/>
      <c r="E117" s="473"/>
      <c r="F117" s="473"/>
      <c r="G117" s="473"/>
      <c r="H117" s="473"/>
      <c r="I117" s="473"/>
    </row>
    <row r="118" spans="1:9" s="395" customFormat="1" ht="12.75">
      <c r="A118" s="473"/>
      <c r="B118" s="473" t="s">
        <v>237</v>
      </c>
      <c r="C118" s="473"/>
      <c r="D118" s="473"/>
      <c r="E118" s="473"/>
      <c r="F118" s="473"/>
      <c r="G118" s="473"/>
      <c r="H118" s="473"/>
      <c r="I118" s="473"/>
    </row>
    <row r="119" spans="1:9" s="282" customFormat="1" ht="12">
      <c r="A119" s="423"/>
      <c r="B119" s="423"/>
      <c r="C119" s="423"/>
      <c r="D119" s="423"/>
      <c r="E119" s="423"/>
      <c r="F119" s="423"/>
      <c r="G119" s="423"/>
      <c r="H119" s="423"/>
      <c r="I119" s="423"/>
    </row>
    <row r="120" s="282" customFormat="1" ht="12"/>
    <row r="121" s="282" customFormat="1" ht="12"/>
  </sheetData>
  <sheetProtection/>
  <mergeCells count="3">
    <mergeCell ref="G12:H12"/>
    <mergeCell ref="B47:G47"/>
    <mergeCell ref="B59:F59"/>
  </mergeCells>
  <printOptions/>
  <pageMargins left="0.56" right="0.38" top="0.51" bottom="0.31" header="0.45" footer="0.2"/>
  <pageSetup fitToHeight="4" horizontalDpi="600" verticalDpi="600" orientation="landscape" paperSize="9" scale="60" r:id="rId1"/>
  <rowBreaks count="3" manualBreakCount="3">
    <brk id="21" max="255" man="1"/>
    <brk id="63" max="12" man="1"/>
    <brk id="105" max="12" man="1"/>
  </rowBreaks>
</worksheet>
</file>

<file path=xl/worksheets/sheet12.xml><?xml version="1.0" encoding="utf-8"?>
<worksheet xmlns="http://schemas.openxmlformats.org/spreadsheetml/2006/main" xmlns:r="http://schemas.openxmlformats.org/officeDocument/2006/relationships">
  <sheetPr>
    <tabColor theme="9" tint="0.39998000860214233"/>
    <pageSetUpPr fitToPage="1"/>
  </sheetPr>
  <dimension ref="A1:G31"/>
  <sheetViews>
    <sheetView view="pageBreakPreview" zoomScaleSheetLayoutView="100" zoomScalePageLayoutView="0" workbookViewId="0" topLeftCell="A1">
      <selection activeCell="A1" sqref="A1"/>
    </sheetView>
  </sheetViews>
  <sheetFormatPr defaultColWidth="9.00390625" defaultRowHeight="13.5"/>
  <cols>
    <col min="1" max="1" width="4.625" style="336" customWidth="1"/>
    <col min="2" max="2" width="19.875" style="336" customWidth="1"/>
    <col min="3" max="3" width="15.125" style="336" customWidth="1"/>
    <col min="4" max="4" width="30.50390625" style="336" customWidth="1"/>
    <col min="5" max="5" width="42.25390625" style="336" customWidth="1"/>
    <col min="6" max="6" width="9.00390625" style="336" customWidth="1"/>
    <col min="7" max="7" width="14.875" style="336" customWidth="1"/>
    <col min="8" max="16384" width="9.00390625" style="336" customWidth="1"/>
  </cols>
  <sheetData>
    <row r="1" spans="1:7" ht="14.25">
      <c r="A1" s="336" t="s">
        <v>183</v>
      </c>
      <c r="F1" s="337" t="s">
        <v>16</v>
      </c>
      <c r="G1" s="337"/>
    </row>
    <row r="2" spans="6:7" ht="14.25">
      <c r="F2" s="338"/>
      <c r="G2" s="338"/>
    </row>
    <row r="3" spans="1:7" s="338" customFormat="1" ht="14.25">
      <c r="A3" s="337" t="s">
        <v>93</v>
      </c>
      <c r="B3" s="337"/>
      <c r="F3" s="337" t="s">
        <v>1</v>
      </c>
      <c r="G3" s="339"/>
    </row>
    <row r="4" spans="6:7" ht="14.25">
      <c r="F4" s="338"/>
      <c r="G4" s="340"/>
    </row>
    <row r="6" ht="13.5" thickBot="1">
      <c r="E6" s="341" t="s">
        <v>319</v>
      </c>
    </row>
    <row r="7" spans="2:5" s="342" customFormat="1" ht="13.5" thickBot="1">
      <c r="B7" s="343" t="s">
        <v>152</v>
      </c>
      <c r="C7" s="344" t="s">
        <v>153</v>
      </c>
      <c r="D7" s="344" t="s">
        <v>154</v>
      </c>
      <c r="E7" s="345" t="s">
        <v>184</v>
      </c>
    </row>
    <row r="8" spans="2:5" ht="13.5" thickTop="1">
      <c r="B8" s="346"/>
      <c r="C8" s="347"/>
      <c r="D8" s="348"/>
      <c r="E8" s="349"/>
    </row>
    <row r="9" spans="2:5" ht="12.75">
      <c r="B9" s="350"/>
      <c r="C9" s="351"/>
      <c r="D9" s="352"/>
      <c r="E9" s="353"/>
    </row>
    <row r="10" spans="2:5" ht="12.75">
      <c r="B10" s="350"/>
      <c r="C10" s="351"/>
      <c r="D10" s="352"/>
      <c r="E10" s="353"/>
    </row>
    <row r="11" spans="2:5" ht="12.75">
      <c r="B11" s="350"/>
      <c r="C11" s="351"/>
      <c r="D11" s="352"/>
      <c r="E11" s="353"/>
    </row>
    <row r="12" spans="2:5" ht="12.75">
      <c r="B12" s="350"/>
      <c r="C12" s="351"/>
      <c r="D12" s="352"/>
      <c r="E12" s="353"/>
    </row>
    <row r="13" spans="2:5" ht="12.75">
      <c r="B13" s="350"/>
      <c r="C13" s="351"/>
      <c r="D13" s="352"/>
      <c r="E13" s="353"/>
    </row>
    <row r="14" spans="2:5" ht="12.75">
      <c r="B14" s="350"/>
      <c r="C14" s="351"/>
      <c r="D14" s="352"/>
      <c r="E14" s="353"/>
    </row>
    <row r="15" spans="2:5" ht="12.75">
      <c r="B15" s="350"/>
      <c r="C15" s="351"/>
      <c r="D15" s="352"/>
      <c r="E15" s="353"/>
    </row>
    <row r="16" spans="2:5" ht="12.75">
      <c r="B16" s="350"/>
      <c r="C16" s="351"/>
      <c r="D16" s="352"/>
      <c r="E16" s="353"/>
    </row>
    <row r="17" spans="2:5" ht="12.75">
      <c r="B17" s="350"/>
      <c r="C17" s="351"/>
      <c r="D17" s="352"/>
      <c r="E17" s="353"/>
    </row>
    <row r="18" spans="2:5" ht="12.75">
      <c r="B18" s="350"/>
      <c r="C18" s="351"/>
      <c r="D18" s="352"/>
      <c r="E18" s="353"/>
    </row>
    <row r="19" spans="2:5" ht="12.75">
      <c r="B19" s="350"/>
      <c r="C19" s="351"/>
      <c r="D19" s="352"/>
      <c r="E19" s="353"/>
    </row>
    <row r="20" spans="2:5" ht="12.75">
      <c r="B20" s="350"/>
      <c r="C20" s="351"/>
      <c r="D20" s="352"/>
      <c r="E20" s="353"/>
    </row>
    <row r="21" spans="2:5" ht="13.5" thickBot="1">
      <c r="B21" s="354"/>
      <c r="C21" s="355"/>
      <c r="D21" s="356"/>
      <c r="E21" s="357"/>
    </row>
    <row r="22" spans="2:5" ht="13.5" thickBot="1">
      <c r="B22" s="358" t="s">
        <v>156</v>
      </c>
      <c r="C22" s="359">
        <f>SUM(C8:C21)</f>
        <v>0</v>
      </c>
      <c r="D22" s="360"/>
      <c r="E22" s="361"/>
    </row>
    <row r="24" ht="12.75">
      <c r="B24" s="336" t="s">
        <v>185</v>
      </c>
    </row>
    <row r="25" ht="12.75">
      <c r="B25" s="336" t="s">
        <v>162</v>
      </c>
    </row>
    <row r="26" ht="12.75">
      <c r="B26" s="336" t="s">
        <v>332</v>
      </c>
    </row>
    <row r="27" ht="12.75">
      <c r="B27" s="336" t="s">
        <v>331</v>
      </c>
    </row>
    <row r="28" ht="12.75">
      <c r="B28" s="336" t="s">
        <v>164</v>
      </c>
    </row>
    <row r="29" ht="12.75">
      <c r="B29" s="336" t="s">
        <v>165</v>
      </c>
    </row>
    <row r="30" ht="12.75">
      <c r="B30" s="336" t="s">
        <v>322</v>
      </c>
    </row>
    <row r="31" ht="12.75">
      <c r="B31" s="362" t="s">
        <v>323</v>
      </c>
    </row>
  </sheetData>
  <sheetProtection/>
  <printOptions/>
  <pageMargins left="0.787" right="0.787" top="0.984" bottom="0.984" header="0.512" footer="0.512"/>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theme="3" tint="0.39998000860214233"/>
    <pageSetUpPr fitToPage="1"/>
  </sheetPr>
  <dimension ref="A1:L29"/>
  <sheetViews>
    <sheetView view="pageBreakPreview" zoomScale="90" zoomScaleSheetLayoutView="90" zoomScalePageLayoutView="0" workbookViewId="0" topLeftCell="A7">
      <selection activeCell="A14" sqref="A14"/>
    </sheetView>
  </sheetViews>
  <sheetFormatPr defaultColWidth="9.00390625" defaultRowHeight="13.5"/>
  <cols>
    <col min="1" max="1" width="14.625" style="24" customWidth="1"/>
    <col min="2" max="11" width="13.625" style="24" customWidth="1"/>
    <col min="12" max="12" width="13.50390625" style="24" customWidth="1"/>
    <col min="13" max="16384" width="9.00390625" style="24" customWidth="1"/>
  </cols>
  <sheetData>
    <row r="1" spans="1:12" ht="29.25" customHeight="1">
      <c r="A1" s="23"/>
      <c r="B1" s="23"/>
      <c r="J1" s="25" t="s">
        <v>17</v>
      </c>
      <c r="K1" s="25" t="s">
        <v>18</v>
      </c>
      <c r="L1" s="25" t="s">
        <v>19</v>
      </c>
    </row>
    <row r="2" spans="1:12" ht="13.5" customHeight="1">
      <c r="A2" s="23"/>
      <c r="B2" s="23"/>
      <c r="J2" s="25"/>
      <c r="K2" s="25"/>
      <c r="L2" s="25"/>
    </row>
    <row r="3" spans="1:11" ht="14.25">
      <c r="A3" s="26"/>
      <c r="B3" s="26"/>
      <c r="I3" s="27"/>
      <c r="J3" s="27"/>
      <c r="K3" s="27"/>
    </row>
    <row r="4" spans="1:11" ht="14.25">
      <c r="A4" s="26"/>
      <c r="B4" s="26"/>
      <c r="I4" s="27"/>
      <c r="J4" s="27"/>
      <c r="K4" s="27"/>
    </row>
    <row r="5" ht="13.5" thickBot="1">
      <c r="L5" s="28" t="s">
        <v>0</v>
      </c>
    </row>
    <row r="6" spans="1:12" ht="13.5" customHeight="1">
      <c r="A6" s="636"/>
      <c r="B6" s="29" t="s">
        <v>245</v>
      </c>
      <c r="C6" s="171" t="s">
        <v>246</v>
      </c>
      <c r="D6" s="171" t="s">
        <v>247</v>
      </c>
      <c r="E6" s="171" t="s">
        <v>248</v>
      </c>
      <c r="F6" s="639" t="s">
        <v>81</v>
      </c>
      <c r="G6" s="642" t="s">
        <v>249</v>
      </c>
      <c r="H6" s="643"/>
      <c r="I6" s="643"/>
      <c r="J6" s="643"/>
      <c r="K6" s="643"/>
      <c r="L6" s="644" t="s">
        <v>208</v>
      </c>
    </row>
    <row r="7" spans="1:12" ht="24" customHeight="1">
      <c r="A7" s="637"/>
      <c r="B7" s="647" t="s">
        <v>414</v>
      </c>
      <c r="C7" s="649" t="s">
        <v>35</v>
      </c>
      <c r="D7" s="651" t="s">
        <v>36</v>
      </c>
      <c r="E7" s="651" t="s">
        <v>79</v>
      </c>
      <c r="F7" s="640"/>
      <c r="G7" s="653" t="s">
        <v>37</v>
      </c>
      <c r="H7" s="654"/>
      <c r="I7" s="654"/>
      <c r="J7" s="654"/>
      <c r="K7" s="654"/>
      <c r="L7" s="645"/>
    </row>
    <row r="8" spans="1:12" ht="99" customHeight="1" thickBot="1">
      <c r="A8" s="638"/>
      <c r="B8" s="648"/>
      <c r="C8" s="650"/>
      <c r="D8" s="652"/>
      <c r="E8" s="652"/>
      <c r="F8" s="641"/>
      <c r="G8" s="30" t="s">
        <v>29</v>
      </c>
      <c r="H8" s="30" t="s">
        <v>284</v>
      </c>
      <c r="I8" s="30" t="s">
        <v>30</v>
      </c>
      <c r="J8" s="271" t="s">
        <v>38</v>
      </c>
      <c r="K8" s="31" t="s">
        <v>39</v>
      </c>
      <c r="L8" s="646"/>
    </row>
    <row r="9" spans="1:12" ht="24" customHeight="1">
      <c r="A9" s="389" t="s">
        <v>334</v>
      </c>
      <c r="B9" s="32"/>
      <c r="C9" s="33"/>
      <c r="D9" s="33"/>
      <c r="E9" s="33"/>
      <c r="F9" s="172">
        <f>B9-C9-D9-E9</f>
        <v>0</v>
      </c>
      <c r="G9" s="33"/>
      <c r="H9" s="33"/>
      <c r="I9" s="33"/>
      <c r="J9" s="34">
        <f>３③Ｂ!C16</f>
        <v>0</v>
      </c>
      <c r="K9" s="35">
        <f>SUMIF($A$16:$A$29,$A9,$E$16:$E$29)+SUMIF($F$16:$F$29,$A9,$I$16:$I$29)</f>
        <v>0</v>
      </c>
      <c r="L9" s="268">
        <f>SUM(G9:K9)</f>
        <v>0</v>
      </c>
    </row>
    <row r="10" spans="1:12" ht="24" customHeight="1">
      <c r="A10" s="390" t="s">
        <v>353</v>
      </c>
      <c r="B10" s="36"/>
      <c r="C10" s="37"/>
      <c r="D10" s="37"/>
      <c r="E10" s="37"/>
      <c r="F10" s="173">
        <f>B10-C10-D10-E10</f>
        <v>0</v>
      </c>
      <c r="G10" s="37"/>
      <c r="H10" s="37"/>
      <c r="I10" s="37"/>
      <c r="J10" s="38">
        <f>３③Ｂ!D16</f>
        <v>0</v>
      </c>
      <c r="K10" s="39">
        <f>SUMIF($A$16:$A$29,$A10,$E$16:$E$29)+SUMIF($F$16:$F$29,$A10,$I$16:$I$29)</f>
        <v>0</v>
      </c>
      <c r="L10" s="269">
        <f>SUM(G10:K10)</f>
        <v>0</v>
      </c>
    </row>
    <row r="11" spans="1:12" ht="24" customHeight="1" thickBot="1">
      <c r="A11" s="391" t="s">
        <v>415</v>
      </c>
      <c r="B11" s="40"/>
      <c r="C11" s="41"/>
      <c r="D11" s="41"/>
      <c r="E11" s="41"/>
      <c r="F11" s="174">
        <f>B11-C11-D11-E11</f>
        <v>0</v>
      </c>
      <c r="G11" s="41"/>
      <c r="H11" s="41"/>
      <c r="I11" s="41"/>
      <c r="J11" s="42">
        <f>３③Ｂ!E16</f>
        <v>0</v>
      </c>
      <c r="K11" s="43">
        <f>SUMIF($A$16:$A$29,$A11,$E$16:$E$29)+SUMIF($F$16:$F$29,$A11,$I$16:$I$29)</f>
        <v>0</v>
      </c>
      <c r="L11" s="270">
        <f>SUM(G11:K11)</f>
        <v>0</v>
      </c>
    </row>
    <row r="12" ht="13.5" customHeight="1"/>
    <row r="13" ht="13.5" customHeight="1">
      <c r="A13" s="44" t="s">
        <v>80</v>
      </c>
    </row>
    <row r="14" ht="6" customHeight="1"/>
    <row r="15" spans="1:9" ht="12.75">
      <c r="A15" s="45" t="s">
        <v>31</v>
      </c>
      <c r="B15" s="655" t="s">
        <v>32</v>
      </c>
      <c r="C15" s="656"/>
      <c r="D15" s="657"/>
      <c r="E15" s="46" t="s">
        <v>33</v>
      </c>
      <c r="F15" s="415" t="s">
        <v>31</v>
      </c>
      <c r="G15" s="655" t="s">
        <v>32</v>
      </c>
      <c r="H15" s="657"/>
      <c r="I15" s="45" t="s">
        <v>33</v>
      </c>
    </row>
    <row r="16" spans="1:9" ht="12.75">
      <c r="A16" s="47"/>
      <c r="B16" s="658"/>
      <c r="C16" s="659"/>
      <c r="D16" s="660"/>
      <c r="E16" s="48"/>
      <c r="F16" s="49"/>
      <c r="G16" s="661"/>
      <c r="H16" s="662"/>
      <c r="I16" s="50"/>
    </row>
    <row r="17" spans="1:9" ht="12.75">
      <c r="A17" s="51"/>
      <c r="B17" s="663"/>
      <c r="C17" s="664"/>
      <c r="D17" s="665"/>
      <c r="E17" s="52"/>
      <c r="F17" s="53"/>
      <c r="G17" s="666"/>
      <c r="H17" s="667"/>
      <c r="I17" s="54"/>
    </row>
    <row r="18" spans="1:9" ht="12.75">
      <c r="A18" s="51"/>
      <c r="B18" s="663"/>
      <c r="C18" s="664"/>
      <c r="D18" s="665"/>
      <c r="E18" s="52"/>
      <c r="F18" s="53"/>
      <c r="G18" s="666"/>
      <c r="H18" s="667"/>
      <c r="I18" s="54"/>
    </row>
    <row r="19" spans="1:9" ht="12.75">
      <c r="A19" s="51"/>
      <c r="B19" s="663"/>
      <c r="C19" s="664"/>
      <c r="D19" s="665"/>
      <c r="E19" s="52"/>
      <c r="F19" s="53"/>
      <c r="G19" s="666"/>
      <c r="H19" s="667"/>
      <c r="I19" s="54"/>
    </row>
    <row r="20" spans="1:9" ht="12.75">
      <c r="A20" s="51"/>
      <c r="B20" s="663"/>
      <c r="C20" s="664"/>
      <c r="D20" s="665"/>
      <c r="E20" s="52"/>
      <c r="F20" s="53"/>
      <c r="G20" s="666"/>
      <c r="H20" s="667"/>
      <c r="I20" s="54"/>
    </row>
    <row r="21" spans="1:9" ht="12.75">
      <c r="A21" s="51"/>
      <c r="B21" s="663"/>
      <c r="C21" s="664"/>
      <c r="D21" s="665"/>
      <c r="E21" s="52"/>
      <c r="F21" s="53"/>
      <c r="G21" s="666"/>
      <c r="H21" s="667"/>
      <c r="I21" s="54"/>
    </row>
    <row r="22" spans="1:9" ht="12.75">
      <c r="A22" s="51"/>
      <c r="B22" s="663"/>
      <c r="C22" s="664"/>
      <c r="D22" s="665"/>
      <c r="E22" s="52"/>
      <c r="F22" s="53"/>
      <c r="G22" s="666"/>
      <c r="H22" s="667"/>
      <c r="I22" s="54"/>
    </row>
    <row r="23" spans="1:9" ht="12.75">
      <c r="A23" s="51"/>
      <c r="B23" s="663"/>
      <c r="C23" s="664"/>
      <c r="D23" s="665"/>
      <c r="E23" s="52"/>
      <c r="F23" s="53"/>
      <c r="G23" s="666"/>
      <c r="H23" s="667"/>
      <c r="I23" s="54"/>
    </row>
    <row r="24" spans="1:9" ht="12.75">
      <c r="A24" s="51"/>
      <c r="B24" s="663"/>
      <c r="C24" s="664"/>
      <c r="D24" s="665"/>
      <c r="E24" s="52"/>
      <c r="F24" s="53"/>
      <c r="G24" s="666"/>
      <c r="H24" s="667"/>
      <c r="I24" s="54"/>
    </row>
    <row r="25" spans="1:9" ht="12.75">
      <c r="A25" s="51"/>
      <c r="B25" s="663"/>
      <c r="C25" s="664"/>
      <c r="D25" s="665"/>
      <c r="E25" s="52"/>
      <c r="F25" s="53"/>
      <c r="G25" s="666"/>
      <c r="H25" s="667"/>
      <c r="I25" s="54"/>
    </row>
    <row r="26" spans="1:9" ht="12.75">
      <c r="A26" s="51"/>
      <c r="B26" s="663"/>
      <c r="C26" s="664"/>
      <c r="D26" s="665"/>
      <c r="E26" s="52"/>
      <c r="F26" s="53"/>
      <c r="G26" s="666"/>
      <c r="H26" s="667"/>
      <c r="I26" s="54"/>
    </row>
    <row r="27" spans="1:9" ht="12.75">
      <c r="A27" s="51"/>
      <c r="B27" s="663"/>
      <c r="C27" s="664"/>
      <c r="D27" s="665"/>
      <c r="E27" s="52"/>
      <c r="F27" s="53"/>
      <c r="G27" s="666"/>
      <c r="H27" s="667"/>
      <c r="I27" s="54"/>
    </row>
    <row r="28" spans="1:9" ht="12.75">
      <c r="A28" s="51"/>
      <c r="B28" s="663"/>
      <c r="C28" s="664"/>
      <c r="D28" s="665"/>
      <c r="E28" s="52"/>
      <c r="F28" s="53"/>
      <c r="G28" s="666"/>
      <c r="H28" s="667"/>
      <c r="I28" s="54"/>
    </row>
    <row r="29" spans="1:9" ht="12.75">
      <c r="A29" s="55"/>
      <c r="B29" s="668"/>
      <c r="C29" s="669"/>
      <c r="D29" s="670"/>
      <c r="E29" s="56"/>
      <c r="F29" s="57"/>
      <c r="G29" s="671"/>
      <c r="H29" s="672"/>
      <c r="I29" s="58"/>
    </row>
  </sheetData>
  <sheetProtection/>
  <mergeCells count="39">
    <mergeCell ref="B27:D27"/>
    <mergeCell ref="G27:H27"/>
    <mergeCell ref="B28:D28"/>
    <mergeCell ref="G28:H28"/>
    <mergeCell ref="B29:D29"/>
    <mergeCell ref="G29:H29"/>
    <mergeCell ref="B24:D24"/>
    <mergeCell ref="G24:H24"/>
    <mergeCell ref="B25:D25"/>
    <mergeCell ref="G25:H25"/>
    <mergeCell ref="B26:D26"/>
    <mergeCell ref="G26:H26"/>
    <mergeCell ref="B21:D21"/>
    <mergeCell ref="G21:H21"/>
    <mergeCell ref="B22:D22"/>
    <mergeCell ref="G22:H22"/>
    <mergeCell ref="B23:D23"/>
    <mergeCell ref="G23:H23"/>
    <mergeCell ref="B18:D18"/>
    <mergeCell ref="G18:H18"/>
    <mergeCell ref="B19:D19"/>
    <mergeCell ref="G19:H19"/>
    <mergeCell ref="B20:D20"/>
    <mergeCell ref="G20:H20"/>
    <mergeCell ref="B15:D15"/>
    <mergeCell ref="G15:H15"/>
    <mergeCell ref="B16:D16"/>
    <mergeCell ref="G16:H16"/>
    <mergeCell ref="B17:D17"/>
    <mergeCell ref="G17:H17"/>
    <mergeCell ref="A6:A8"/>
    <mergeCell ref="F6:F8"/>
    <mergeCell ref="G6:K6"/>
    <mergeCell ref="L6:L8"/>
    <mergeCell ref="B7:B8"/>
    <mergeCell ref="C7:C8"/>
    <mergeCell ref="D7:D8"/>
    <mergeCell ref="E7:E8"/>
    <mergeCell ref="G7:K7"/>
  </mergeCells>
  <dataValidations count="1">
    <dataValidation type="list" allowBlank="1" showInputMessage="1" showErrorMessage="1" sqref="A16:A29 F16:F29">
      <formula1>$A$9:$A$11</formula1>
    </dataValidation>
  </dataValidations>
  <printOptions/>
  <pageMargins left="0.24" right="0.2" top="0.7480314960629921" bottom="0.7480314960629921" header="0.31496062992125984" footer="0.31496062992125984"/>
  <pageSetup fitToHeight="0" fitToWidth="1" horizontalDpi="600" verticalDpi="600" orientation="landscape" paperSize="9" scale="87" r:id="rId2"/>
  <drawing r:id="rId1"/>
</worksheet>
</file>

<file path=xl/worksheets/sheet14.xml><?xml version="1.0" encoding="utf-8"?>
<worksheet xmlns="http://schemas.openxmlformats.org/spreadsheetml/2006/main" xmlns:r="http://schemas.openxmlformats.org/officeDocument/2006/relationships">
  <sheetPr>
    <tabColor theme="3" tint="0.39998000860214233"/>
  </sheetPr>
  <dimension ref="A1:F17"/>
  <sheetViews>
    <sheetView view="pageBreakPreview" zoomScaleSheetLayoutView="100" zoomScalePageLayoutView="0" workbookViewId="0" topLeftCell="A1">
      <selection activeCell="E6" sqref="E6"/>
    </sheetView>
  </sheetViews>
  <sheetFormatPr defaultColWidth="9.00390625" defaultRowHeight="13.5"/>
  <cols>
    <col min="1" max="1" width="5.125" style="4" customWidth="1"/>
    <col min="2" max="2" width="87.625" style="4" bestFit="1" customWidth="1"/>
    <col min="3" max="5" width="15.625" style="4" customWidth="1"/>
    <col min="6" max="16384" width="9.00390625" style="4" customWidth="1"/>
  </cols>
  <sheetData>
    <row r="1" spans="1:6" ht="13.5" customHeight="1">
      <c r="A1" s="673"/>
      <c r="B1" s="673"/>
      <c r="C1" s="1" t="s">
        <v>17</v>
      </c>
      <c r="D1" s="2" t="s">
        <v>18</v>
      </c>
      <c r="E1" s="2" t="s">
        <v>19</v>
      </c>
      <c r="F1" s="3"/>
    </row>
    <row r="2" spans="1:6" ht="14.25" customHeight="1">
      <c r="A2" s="673"/>
      <c r="B2" s="673"/>
      <c r="C2" s="2"/>
      <c r="D2" s="2"/>
      <c r="E2" s="2"/>
      <c r="F2" s="3"/>
    </row>
    <row r="3" spans="1:6" ht="14.25">
      <c r="A3" s="5"/>
      <c r="B3" s="5"/>
      <c r="C3" s="6"/>
      <c r="D3" s="6"/>
      <c r="E3" s="6"/>
      <c r="F3" s="6"/>
    </row>
    <row r="4" spans="1:6" ht="15" thickBot="1">
      <c r="A4" s="5"/>
      <c r="B4" s="5"/>
      <c r="D4" s="6"/>
      <c r="E4" s="7" t="s">
        <v>0</v>
      </c>
      <c r="F4" s="6"/>
    </row>
    <row r="5" spans="1:6" ht="30" customHeight="1" thickBot="1">
      <c r="A5" s="8"/>
      <c r="B5" s="8"/>
      <c r="C5" s="392" t="s">
        <v>334</v>
      </c>
      <c r="D5" s="393" t="s">
        <v>353</v>
      </c>
      <c r="E5" s="394" t="s">
        <v>415</v>
      </c>
      <c r="F5" s="6"/>
    </row>
    <row r="6" spans="1:5" ht="30" customHeight="1">
      <c r="A6" s="674" t="s">
        <v>20</v>
      </c>
      <c r="B6" s="9" t="s">
        <v>21</v>
      </c>
      <c r="C6" s="59"/>
      <c r="D6" s="60"/>
      <c r="E6" s="61"/>
    </row>
    <row r="7" spans="1:5" ht="30" customHeight="1" thickBot="1">
      <c r="A7" s="675"/>
      <c r="B7" s="10" t="s">
        <v>22</v>
      </c>
      <c r="C7" s="62"/>
      <c r="D7" s="63"/>
      <c r="E7" s="64"/>
    </row>
    <row r="8" spans="1:5" ht="30" customHeight="1">
      <c r="A8" s="676" t="s">
        <v>23</v>
      </c>
      <c r="B8" s="11" t="s">
        <v>285</v>
      </c>
      <c r="C8" s="59"/>
      <c r="D8" s="60"/>
      <c r="E8" s="61"/>
    </row>
    <row r="9" spans="1:5" ht="30" customHeight="1">
      <c r="A9" s="677"/>
      <c r="B9" s="12" t="s">
        <v>286</v>
      </c>
      <c r="C9" s="65"/>
      <c r="D9" s="66"/>
      <c r="E9" s="67"/>
    </row>
    <row r="10" spans="1:5" ht="30" customHeight="1" thickBot="1">
      <c r="A10" s="678"/>
      <c r="B10" s="13" t="s">
        <v>24</v>
      </c>
      <c r="C10" s="68"/>
      <c r="D10" s="69"/>
      <c r="E10" s="70"/>
    </row>
    <row r="11" spans="1:5" ht="30" customHeight="1" thickBot="1" thickTop="1">
      <c r="A11" s="679" t="s">
        <v>381</v>
      </c>
      <c r="B11" s="680"/>
      <c r="C11" s="511">
        <f>+C6+C7+C8+C9+C10</f>
        <v>0</v>
      </c>
      <c r="D11" s="512">
        <f>+D6+D7+D8+D9+D10</f>
        <v>0</v>
      </c>
      <c r="E11" s="513">
        <f>+E6+E7+E8+E9+E10</f>
        <v>0</v>
      </c>
    </row>
    <row r="12" spans="1:5" ht="30" customHeight="1">
      <c r="A12" s="681" t="s">
        <v>25</v>
      </c>
      <c r="B12" s="14" t="s">
        <v>26</v>
      </c>
      <c r="C12" s="59"/>
      <c r="D12" s="60"/>
      <c r="E12" s="61"/>
    </row>
    <row r="13" spans="1:5" ht="30" customHeight="1">
      <c r="A13" s="682"/>
      <c r="B13" s="15" t="s">
        <v>27</v>
      </c>
      <c r="C13" s="71"/>
      <c r="D13" s="72"/>
      <c r="E13" s="73"/>
    </row>
    <row r="14" spans="1:5" ht="30" customHeight="1">
      <c r="A14" s="682"/>
      <c r="B14" s="16" t="s">
        <v>287</v>
      </c>
      <c r="C14" s="71"/>
      <c r="D14" s="72"/>
      <c r="E14" s="73"/>
    </row>
    <row r="15" spans="1:5" ht="30" customHeight="1" thickBot="1">
      <c r="A15" s="683"/>
      <c r="B15" s="17" t="s">
        <v>288</v>
      </c>
      <c r="C15" s="514">
        <f>+C11-C12-C13-C14</f>
        <v>0</v>
      </c>
      <c r="D15" s="515">
        <f>+D11-D12-D13-D14</f>
        <v>0</v>
      </c>
      <c r="E15" s="516">
        <f>+E11-E12-E13-E14</f>
        <v>0</v>
      </c>
    </row>
    <row r="16" spans="1:5" ht="30.75" customHeight="1" thickBot="1" thickTop="1">
      <c r="A16" s="18"/>
      <c r="B16" s="19" t="s">
        <v>28</v>
      </c>
      <c r="C16" s="74">
        <f>IF(SUM(C14:C15)=0,0,+IF(((C8+C9+C10-C13)*C14/(C14+C15))&gt;(C8+C9+C10-C13),(C8+C9+C10-C13),(C8+C9+C10-C13)*C14/(C14+C15)))</f>
        <v>0</v>
      </c>
      <c r="D16" s="75">
        <f>IF(SUM(D14:D15)=0,0,+IF(((D8+D9+D10-D13)*D14/(D14+D15))&gt;(D8+D9+D10-D13),(D8+D9+D10-D13),(D8+D9+D10-D13)*D14/(D14+D15)))</f>
        <v>0</v>
      </c>
      <c r="E16" s="76">
        <f>IF(SUM(E14:E15)=0,0,+IF(((E8+E9+E10-E13)*E14/(E14+E15))&gt;(E8+E9+E10-E13),(E8+E9+E10-E13),(E8+E9+E10-E13)*E14/(E14+E15)))</f>
        <v>0</v>
      </c>
    </row>
    <row r="17" ht="13.5" thickTop="1">
      <c r="B17" s="20" t="s">
        <v>34</v>
      </c>
    </row>
  </sheetData>
  <sheetProtection/>
  <mergeCells count="5">
    <mergeCell ref="A1:B2"/>
    <mergeCell ref="A6:A7"/>
    <mergeCell ref="A8:A10"/>
    <mergeCell ref="A11:B11"/>
    <mergeCell ref="A12:A15"/>
  </mergeCells>
  <printOptions/>
  <pageMargins left="0.38" right="0.2" top="0.984" bottom="0.984"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tabSelected="1" view="pageBreakPreview" zoomScale="59" zoomScaleSheetLayoutView="59" zoomScalePageLayoutView="0" workbookViewId="0" topLeftCell="A112">
      <selection activeCell="K134" sqref="K134"/>
    </sheetView>
  </sheetViews>
  <sheetFormatPr defaultColWidth="9.00390625" defaultRowHeight="13.5"/>
  <cols>
    <col min="1" max="1" width="7.625" style="77" customWidth="1"/>
    <col min="2" max="21" width="14.00390625" style="77" customWidth="1"/>
    <col min="22" max="23" width="9.625" style="77" customWidth="1"/>
    <col min="24" max="24" width="7.50390625" style="77" customWidth="1"/>
    <col min="25" max="26" width="13.875" style="77" customWidth="1"/>
    <col min="27" max="28" width="7.25390625" style="77" customWidth="1"/>
    <col min="29" max="30" width="7.50390625" style="77" customWidth="1"/>
    <col min="31" max="31" width="30.625" style="77" customWidth="1"/>
    <col min="32" max="32" width="13.875" style="77" customWidth="1"/>
    <col min="33" max="16384" width="9.00390625" style="77" customWidth="1"/>
  </cols>
  <sheetData>
    <row r="1" spans="1:19" ht="35.25" customHeight="1">
      <c r="A1" s="548" t="s">
        <v>64</v>
      </c>
      <c r="B1" s="549"/>
      <c r="C1" s="549"/>
      <c r="D1" s="549"/>
      <c r="E1" s="549"/>
      <c r="F1" s="549"/>
      <c r="G1" s="549"/>
      <c r="H1" s="160"/>
      <c r="I1" s="161"/>
      <c r="J1" s="162"/>
      <c r="P1" s="78" t="s">
        <v>1</v>
      </c>
      <c r="Q1" s="79"/>
      <c r="R1" s="79"/>
      <c r="S1" s="79"/>
    </row>
    <row r="2" spans="16:19" ht="35.25" customHeight="1">
      <c r="P2" s="78" t="s">
        <v>2</v>
      </c>
      <c r="Q2" s="80"/>
      <c r="R2" s="80"/>
      <c r="S2" s="80"/>
    </row>
    <row r="3" spans="1:19" ht="23.25">
      <c r="A3" s="81" t="s">
        <v>40</v>
      </c>
      <c r="P3" s="78" t="s">
        <v>3</v>
      </c>
      <c r="Q3" s="80"/>
      <c r="R3" s="80"/>
      <c r="S3" s="80"/>
    </row>
    <row r="4" spans="1:19" ht="23.25">
      <c r="A4" s="82" t="s">
        <v>240</v>
      </c>
      <c r="P4" s="78" t="s">
        <v>260</v>
      </c>
      <c r="Q4" s="80"/>
      <c r="R4" s="80"/>
      <c r="S4" s="80"/>
    </row>
    <row r="5" ht="13.5" thickBot="1">
      <c r="A5" s="83"/>
    </row>
    <row r="6" spans="1:19" ht="16.5" thickBot="1">
      <c r="A6" s="112" t="s">
        <v>282</v>
      </c>
      <c r="B6" s="113" t="s">
        <v>221</v>
      </c>
      <c r="H6" s="138" t="s">
        <v>42</v>
      </c>
      <c r="I6" s="139" t="s">
        <v>10</v>
      </c>
      <c r="J6" s="272">
        <v>27</v>
      </c>
      <c r="K6" s="140" t="s">
        <v>16</v>
      </c>
      <c r="R6" s="147"/>
      <c r="S6" s="77" t="s">
        <v>47</v>
      </c>
    </row>
    <row r="7" spans="2:19" s="21" customFormat="1" ht="12.75">
      <c r="B7" s="21" t="s">
        <v>65</v>
      </c>
      <c r="P7" s="22"/>
      <c r="Q7" s="22"/>
      <c r="R7" s="22"/>
      <c r="S7" s="22"/>
    </row>
    <row r="8" spans="2:19" ht="30" customHeight="1">
      <c r="B8" s="550" t="s">
        <v>6</v>
      </c>
      <c r="C8" s="551"/>
      <c r="D8" s="552"/>
      <c r="E8" s="556" t="s">
        <v>43</v>
      </c>
      <c r="F8" s="550" t="s">
        <v>7</v>
      </c>
      <c r="G8" s="546" t="s">
        <v>261</v>
      </c>
      <c r="H8" s="559" t="s">
        <v>262</v>
      </c>
      <c r="I8" s="546" t="s">
        <v>263</v>
      </c>
      <c r="J8" s="546" t="s">
        <v>215</v>
      </c>
      <c r="K8" s="546" t="s">
        <v>48</v>
      </c>
      <c r="L8" s="546" t="s">
        <v>49</v>
      </c>
      <c r="M8" s="546" t="s">
        <v>216</v>
      </c>
      <c r="N8" s="546" t="s">
        <v>264</v>
      </c>
      <c r="O8" s="546" t="s">
        <v>53</v>
      </c>
      <c r="P8" s="546" t="s">
        <v>265</v>
      </c>
      <c r="Q8" s="561" t="s">
        <v>8</v>
      </c>
      <c r="R8" s="563" t="s">
        <v>9</v>
      </c>
      <c r="S8" s="563" t="s">
        <v>222</v>
      </c>
    </row>
    <row r="9" spans="2:19" ht="30" customHeight="1">
      <c r="B9" s="553"/>
      <c r="C9" s="554"/>
      <c r="D9" s="555"/>
      <c r="E9" s="557"/>
      <c r="F9" s="558"/>
      <c r="G9" s="547"/>
      <c r="H9" s="560"/>
      <c r="I9" s="547"/>
      <c r="J9" s="547"/>
      <c r="K9" s="564"/>
      <c r="L9" s="564"/>
      <c r="M9" s="547"/>
      <c r="N9" s="547"/>
      <c r="O9" s="547"/>
      <c r="P9" s="547"/>
      <c r="Q9" s="562"/>
      <c r="R9" s="564"/>
      <c r="S9" s="564"/>
    </row>
    <row r="10" spans="2:19" s="137" customFormat="1" ht="32.25">
      <c r="B10" s="565" t="s">
        <v>44</v>
      </c>
      <c r="C10" s="566"/>
      <c r="D10" s="567"/>
      <c r="E10" s="143" t="s">
        <v>266</v>
      </c>
      <c r="F10" s="158"/>
      <c r="G10" s="144" t="s">
        <v>45</v>
      </c>
      <c r="H10" s="145"/>
      <c r="I10" s="144" t="s">
        <v>46</v>
      </c>
      <c r="J10" s="146" t="s">
        <v>52</v>
      </c>
      <c r="K10" s="146" t="s">
        <v>57</v>
      </c>
      <c r="L10" s="146"/>
      <c r="M10" s="141" t="s">
        <v>267</v>
      </c>
      <c r="N10" s="146" t="s">
        <v>50</v>
      </c>
      <c r="O10" s="146"/>
      <c r="P10" s="144" t="s">
        <v>223</v>
      </c>
      <c r="Q10" s="144"/>
      <c r="R10" s="146" t="s">
        <v>51</v>
      </c>
      <c r="S10" s="142"/>
    </row>
    <row r="11" spans="2:19" ht="12.75">
      <c r="B11" s="568"/>
      <c r="C11" s="568"/>
      <c r="D11" s="568"/>
      <c r="E11" s="396"/>
      <c r="F11" s="397"/>
      <c r="G11" s="398">
        <f>IF(H11=0,0,(F11/30))</f>
        <v>0</v>
      </c>
      <c r="H11" s="398">
        <f aca="true" t="shared" si="0" ref="H11:H55">IF(F11=0,0,$J$6-E11)</f>
        <v>0</v>
      </c>
      <c r="I11" s="398">
        <f aca="true" t="shared" si="1" ref="I11:I55">G11*H11</f>
        <v>0</v>
      </c>
      <c r="J11" s="396"/>
      <c r="K11" s="399">
        <f aca="true" t="shared" si="2" ref="K11:K55">IF(L11=0,0,(30-J11+E11))</f>
        <v>0</v>
      </c>
      <c r="L11" s="396"/>
      <c r="M11" s="398">
        <f aca="true" t="shared" si="3" ref="M11:M55">IF(L11=0,0,F11-+L11)</f>
        <v>0</v>
      </c>
      <c r="N11" s="399">
        <f aca="true" t="shared" si="4" ref="N11:N55">IF(O11=0,0,(L11/K11))</f>
        <v>0</v>
      </c>
      <c r="O11" s="399">
        <f aca="true" t="shared" si="5" ref="O11:O55">IF(K11=0,0,($J$6-J11))</f>
        <v>0</v>
      </c>
      <c r="P11" s="399">
        <f aca="true" t="shared" si="6" ref="P11:P55">N11*O11</f>
        <v>0</v>
      </c>
      <c r="Q11" s="398">
        <f aca="true" t="shared" si="7" ref="Q11:Q55">IF(L11=0,G11,N11)</f>
        <v>0</v>
      </c>
      <c r="R11" s="399">
        <f aca="true" t="shared" si="8" ref="R11:R55">IF(L11=0,I11,P11)</f>
        <v>0</v>
      </c>
      <c r="S11" s="400">
        <f aca="true" t="shared" si="9" ref="S11:S55">R11-+Q11</f>
        <v>0</v>
      </c>
    </row>
    <row r="12" spans="2:19" ht="12.75">
      <c r="B12" s="568"/>
      <c r="C12" s="568"/>
      <c r="D12" s="568"/>
      <c r="E12" s="396"/>
      <c r="F12" s="397"/>
      <c r="G12" s="398">
        <f aca="true" t="shared" si="10" ref="G12:G55">IF(H12=0,0,(F12/30))</f>
        <v>0</v>
      </c>
      <c r="H12" s="398">
        <f t="shared" si="0"/>
        <v>0</v>
      </c>
      <c r="I12" s="398">
        <f t="shared" si="1"/>
        <v>0</v>
      </c>
      <c r="J12" s="396"/>
      <c r="K12" s="399">
        <f t="shared" si="2"/>
        <v>0</v>
      </c>
      <c r="L12" s="396"/>
      <c r="M12" s="398">
        <f t="shared" si="3"/>
        <v>0</v>
      </c>
      <c r="N12" s="399">
        <f t="shared" si="4"/>
        <v>0</v>
      </c>
      <c r="O12" s="399">
        <f t="shared" si="5"/>
        <v>0</v>
      </c>
      <c r="P12" s="399">
        <f t="shared" si="6"/>
        <v>0</v>
      </c>
      <c r="Q12" s="398">
        <f t="shared" si="7"/>
        <v>0</v>
      </c>
      <c r="R12" s="399">
        <f t="shared" si="8"/>
        <v>0</v>
      </c>
      <c r="S12" s="400">
        <f t="shared" si="9"/>
        <v>0</v>
      </c>
    </row>
    <row r="13" spans="2:19" ht="12.75">
      <c r="B13" s="568"/>
      <c r="C13" s="568"/>
      <c r="D13" s="568"/>
      <c r="E13" s="396"/>
      <c r="F13" s="397"/>
      <c r="G13" s="398">
        <f t="shared" si="10"/>
        <v>0</v>
      </c>
      <c r="H13" s="398">
        <f t="shared" si="0"/>
        <v>0</v>
      </c>
      <c r="I13" s="398">
        <f t="shared" si="1"/>
        <v>0</v>
      </c>
      <c r="J13" s="396"/>
      <c r="K13" s="399">
        <f t="shared" si="2"/>
        <v>0</v>
      </c>
      <c r="L13" s="396"/>
      <c r="M13" s="398">
        <f t="shared" si="3"/>
        <v>0</v>
      </c>
      <c r="N13" s="399">
        <f t="shared" si="4"/>
        <v>0</v>
      </c>
      <c r="O13" s="399">
        <f t="shared" si="5"/>
        <v>0</v>
      </c>
      <c r="P13" s="399">
        <f t="shared" si="6"/>
        <v>0</v>
      </c>
      <c r="Q13" s="398">
        <f t="shared" si="7"/>
        <v>0</v>
      </c>
      <c r="R13" s="399">
        <f t="shared" si="8"/>
        <v>0</v>
      </c>
      <c r="S13" s="400">
        <f t="shared" si="9"/>
        <v>0</v>
      </c>
    </row>
    <row r="14" spans="2:19" ht="12.75">
      <c r="B14" s="568"/>
      <c r="C14" s="568"/>
      <c r="D14" s="568"/>
      <c r="E14" s="396"/>
      <c r="F14" s="397"/>
      <c r="G14" s="398">
        <f t="shared" si="10"/>
        <v>0</v>
      </c>
      <c r="H14" s="398">
        <f t="shared" si="0"/>
        <v>0</v>
      </c>
      <c r="I14" s="398">
        <f t="shared" si="1"/>
        <v>0</v>
      </c>
      <c r="J14" s="396"/>
      <c r="K14" s="399">
        <f t="shared" si="2"/>
        <v>0</v>
      </c>
      <c r="L14" s="396"/>
      <c r="M14" s="398">
        <f t="shared" si="3"/>
        <v>0</v>
      </c>
      <c r="N14" s="399">
        <f t="shared" si="4"/>
        <v>0</v>
      </c>
      <c r="O14" s="399">
        <f t="shared" si="5"/>
        <v>0</v>
      </c>
      <c r="P14" s="399">
        <f t="shared" si="6"/>
        <v>0</v>
      </c>
      <c r="Q14" s="398">
        <f t="shared" si="7"/>
        <v>0</v>
      </c>
      <c r="R14" s="399">
        <f t="shared" si="8"/>
        <v>0</v>
      </c>
      <c r="S14" s="400">
        <f t="shared" si="9"/>
        <v>0</v>
      </c>
    </row>
    <row r="15" spans="2:19" ht="12.75">
      <c r="B15" s="568"/>
      <c r="C15" s="568"/>
      <c r="D15" s="568"/>
      <c r="E15" s="396"/>
      <c r="F15" s="397"/>
      <c r="G15" s="398">
        <f t="shared" si="10"/>
        <v>0</v>
      </c>
      <c r="H15" s="398">
        <f t="shared" si="0"/>
        <v>0</v>
      </c>
      <c r="I15" s="398">
        <f t="shared" si="1"/>
        <v>0</v>
      </c>
      <c r="J15" s="396"/>
      <c r="K15" s="399">
        <f t="shared" si="2"/>
        <v>0</v>
      </c>
      <c r="L15" s="396"/>
      <c r="M15" s="398">
        <f t="shared" si="3"/>
        <v>0</v>
      </c>
      <c r="N15" s="399">
        <f t="shared" si="4"/>
        <v>0</v>
      </c>
      <c r="O15" s="399">
        <f t="shared" si="5"/>
        <v>0</v>
      </c>
      <c r="P15" s="399">
        <f t="shared" si="6"/>
        <v>0</v>
      </c>
      <c r="Q15" s="398">
        <f t="shared" si="7"/>
        <v>0</v>
      </c>
      <c r="R15" s="399">
        <f t="shared" si="8"/>
        <v>0</v>
      </c>
      <c r="S15" s="400">
        <f t="shared" si="9"/>
        <v>0</v>
      </c>
    </row>
    <row r="16" spans="2:19" ht="12.75">
      <c r="B16" s="568"/>
      <c r="C16" s="568"/>
      <c r="D16" s="568"/>
      <c r="E16" s="396"/>
      <c r="F16" s="397"/>
      <c r="G16" s="398">
        <f t="shared" si="10"/>
        <v>0</v>
      </c>
      <c r="H16" s="398">
        <f t="shared" si="0"/>
        <v>0</v>
      </c>
      <c r="I16" s="398">
        <f t="shared" si="1"/>
        <v>0</v>
      </c>
      <c r="J16" s="396"/>
      <c r="K16" s="399">
        <f t="shared" si="2"/>
        <v>0</v>
      </c>
      <c r="L16" s="396"/>
      <c r="M16" s="398">
        <f t="shared" si="3"/>
        <v>0</v>
      </c>
      <c r="N16" s="399">
        <f t="shared" si="4"/>
        <v>0</v>
      </c>
      <c r="O16" s="399">
        <f t="shared" si="5"/>
        <v>0</v>
      </c>
      <c r="P16" s="399">
        <f t="shared" si="6"/>
        <v>0</v>
      </c>
      <c r="Q16" s="398">
        <f t="shared" si="7"/>
        <v>0</v>
      </c>
      <c r="R16" s="399">
        <f t="shared" si="8"/>
        <v>0</v>
      </c>
      <c r="S16" s="400">
        <f t="shared" si="9"/>
        <v>0</v>
      </c>
    </row>
    <row r="17" spans="2:19" ht="12.75">
      <c r="B17" s="568"/>
      <c r="C17" s="568"/>
      <c r="D17" s="568"/>
      <c r="E17" s="396"/>
      <c r="F17" s="397"/>
      <c r="G17" s="398">
        <f t="shared" si="10"/>
        <v>0</v>
      </c>
      <c r="H17" s="398">
        <f t="shared" si="0"/>
        <v>0</v>
      </c>
      <c r="I17" s="398">
        <f t="shared" si="1"/>
        <v>0</v>
      </c>
      <c r="J17" s="396"/>
      <c r="K17" s="399">
        <f t="shared" si="2"/>
        <v>0</v>
      </c>
      <c r="L17" s="396"/>
      <c r="M17" s="398">
        <f t="shared" si="3"/>
        <v>0</v>
      </c>
      <c r="N17" s="399">
        <f t="shared" si="4"/>
        <v>0</v>
      </c>
      <c r="O17" s="399">
        <f t="shared" si="5"/>
        <v>0</v>
      </c>
      <c r="P17" s="399">
        <f t="shared" si="6"/>
        <v>0</v>
      </c>
      <c r="Q17" s="398">
        <f t="shared" si="7"/>
        <v>0</v>
      </c>
      <c r="R17" s="399">
        <f t="shared" si="8"/>
        <v>0</v>
      </c>
      <c r="S17" s="400">
        <f t="shared" si="9"/>
        <v>0</v>
      </c>
    </row>
    <row r="18" spans="2:19" ht="12.75">
      <c r="B18" s="568"/>
      <c r="C18" s="568"/>
      <c r="D18" s="568"/>
      <c r="E18" s="396"/>
      <c r="F18" s="397"/>
      <c r="G18" s="398">
        <f t="shared" si="10"/>
        <v>0</v>
      </c>
      <c r="H18" s="398">
        <f t="shared" si="0"/>
        <v>0</v>
      </c>
      <c r="I18" s="398">
        <f t="shared" si="1"/>
        <v>0</v>
      </c>
      <c r="J18" s="396"/>
      <c r="K18" s="399">
        <f t="shared" si="2"/>
        <v>0</v>
      </c>
      <c r="L18" s="396"/>
      <c r="M18" s="398">
        <f t="shared" si="3"/>
        <v>0</v>
      </c>
      <c r="N18" s="399">
        <f t="shared" si="4"/>
        <v>0</v>
      </c>
      <c r="O18" s="399">
        <f t="shared" si="5"/>
        <v>0</v>
      </c>
      <c r="P18" s="399">
        <f t="shared" si="6"/>
        <v>0</v>
      </c>
      <c r="Q18" s="398">
        <f t="shared" si="7"/>
        <v>0</v>
      </c>
      <c r="R18" s="399">
        <f t="shared" si="8"/>
        <v>0</v>
      </c>
      <c r="S18" s="400">
        <f t="shared" si="9"/>
        <v>0</v>
      </c>
    </row>
    <row r="19" spans="2:19" ht="12.75">
      <c r="B19" s="568"/>
      <c r="C19" s="568"/>
      <c r="D19" s="568"/>
      <c r="E19" s="396"/>
      <c r="F19" s="397"/>
      <c r="G19" s="398">
        <f t="shared" si="10"/>
        <v>0</v>
      </c>
      <c r="H19" s="398">
        <f t="shared" si="0"/>
        <v>0</v>
      </c>
      <c r="I19" s="398">
        <f t="shared" si="1"/>
        <v>0</v>
      </c>
      <c r="J19" s="396"/>
      <c r="K19" s="399">
        <f t="shared" si="2"/>
        <v>0</v>
      </c>
      <c r="L19" s="396"/>
      <c r="M19" s="398">
        <f t="shared" si="3"/>
        <v>0</v>
      </c>
      <c r="N19" s="399">
        <f t="shared" si="4"/>
        <v>0</v>
      </c>
      <c r="O19" s="399">
        <f t="shared" si="5"/>
        <v>0</v>
      </c>
      <c r="P19" s="399">
        <f t="shared" si="6"/>
        <v>0</v>
      </c>
      <c r="Q19" s="398">
        <f t="shared" si="7"/>
        <v>0</v>
      </c>
      <c r="R19" s="399">
        <f t="shared" si="8"/>
        <v>0</v>
      </c>
      <c r="S19" s="400">
        <f t="shared" si="9"/>
        <v>0</v>
      </c>
    </row>
    <row r="20" spans="2:19" ht="12.75">
      <c r="B20" s="568"/>
      <c r="C20" s="568"/>
      <c r="D20" s="568"/>
      <c r="E20" s="396"/>
      <c r="F20" s="397"/>
      <c r="G20" s="398">
        <f t="shared" si="10"/>
        <v>0</v>
      </c>
      <c r="H20" s="398">
        <f t="shared" si="0"/>
        <v>0</v>
      </c>
      <c r="I20" s="398">
        <f t="shared" si="1"/>
        <v>0</v>
      </c>
      <c r="J20" s="396"/>
      <c r="K20" s="399">
        <f t="shared" si="2"/>
        <v>0</v>
      </c>
      <c r="L20" s="396"/>
      <c r="M20" s="398">
        <f t="shared" si="3"/>
        <v>0</v>
      </c>
      <c r="N20" s="399">
        <f t="shared" si="4"/>
        <v>0</v>
      </c>
      <c r="O20" s="399">
        <f t="shared" si="5"/>
        <v>0</v>
      </c>
      <c r="P20" s="399">
        <f t="shared" si="6"/>
        <v>0</v>
      </c>
      <c r="Q20" s="398">
        <f t="shared" si="7"/>
        <v>0</v>
      </c>
      <c r="R20" s="399">
        <f t="shared" si="8"/>
        <v>0</v>
      </c>
      <c r="S20" s="400">
        <f t="shared" si="9"/>
        <v>0</v>
      </c>
    </row>
    <row r="21" spans="2:19" ht="12.75">
      <c r="B21" s="568"/>
      <c r="C21" s="568"/>
      <c r="D21" s="568"/>
      <c r="E21" s="396"/>
      <c r="F21" s="397"/>
      <c r="G21" s="398">
        <f t="shared" si="10"/>
        <v>0</v>
      </c>
      <c r="H21" s="398">
        <f t="shared" si="0"/>
        <v>0</v>
      </c>
      <c r="I21" s="398">
        <f t="shared" si="1"/>
        <v>0</v>
      </c>
      <c r="J21" s="396"/>
      <c r="K21" s="399">
        <f t="shared" si="2"/>
        <v>0</v>
      </c>
      <c r="L21" s="396"/>
      <c r="M21" s="398">
        <f t="shared" si="3"/>
        <v>0</v>
      </c>
      <c r="N21" s="399">
        <f t="shared" si="4"/>
        <v>0</v>
      </c>
      <c r="O21" s="399">
        <f t="shared" si="5"/>
        <v>0</v>
      </c>
      <c r="P21" s="399">
        <f t="shared" si="6"/>
        <v>0</v>
      </c>
      <c r="Q21" s="398">
        <f t="shared" si="7"/>
        <v>0</v>
      </c>
      <c r="R21" s="399">
        <f t="shared" si="8"/>
        <v>0</v>
      </c>
      <c r="S21" s="400">
        <f t="shared" si="9"/>
        <v>0</v>
      </c>
    </row>
    <row r="22" spans="2:19" ht="12.75">
      <c r="B22" s="568"/>
      <c r="C22" s="568"/>
      <c r="D22" s="568"/>
      <c r="E22" s="396"/>
      <c r="F22" s="397"/>
      <c r="G22" s="398">
        <f t="shared" si="10"/>
        <v>0</v>
      </c>
      <c r="H22" s="398">
        <f t="shared" si="0"/>
        <v>0</v>
      </c>
      <c r="I22" s="398">
        <f t="shared" si="1"/>
        <v>0</v>
      </c>
      <c r="J22" s="396"/>
      <c r="K22" s="399">
        <f t="shared" si="2"/>
        <v>0</v>
      </c>
      <c r="L22" s="396"/>
      <c r="M22" s="398">
        <f t="shared" si="3"/>
        <v>0</v>
      </c>
      <c r="N22" s="399">
        <f t="shared" si="4"/>
        <v>0</v>
      </c>
      <c r="O22" s="399">
        <f t="shared" si="5"/>
        <v>0</v>
      </c>
      <c r="P22" s="399">
        <f t="shared" si="6"/>
        <v>0</v>
      </c>
      <c r="Q22" s="398">
        <f t="shared" si="7"/>
        <v>0</v>
      </c>
      <c r="R22" s="399">
        <f t="shared" si="8"/>
        <v>0</v>
      </c>
      <c r="S22" s="400">
        <f t="shared" si="9"/>
        <v>0</v>
      </c>
    </row>
    <row r="23" spans="2:19" ht="12.75">
      <c r="B23" s="568"/>
      <c r="C23" s="568"/>
      <c r="D23" s="568"/>
      <c r="E23" s="396"/>
      <c r="F23" s="397"/>
      <c r="G23" s="398">
        <f t="shared" si="10"/>
        <v>0</v>
      </c>
      <c r="H23" s="398">
        <f t="shared" si="0"/>
        <v>0</v>
      </c>
      <c r="I23" s="398">
        <f t="shared" si="1"/>
        <v>0</v>
      </c>
      <c r="J23" s="396"/>
      <c r="K23" s="399">
        <f t="shared" si="2"/>
        <v>0</v>
      </c>
      <c r="L23" s="396"/>
      <c r="M23" s="398">
        <f t="shared" si="3"/>
        <v>0</v>
      </c>
      <c r="N23" s="399">
        <f t="shared" si="4"/>
        <v>0</v>
      </c>
      <c r="O23" s="399">
        <f t="shared" si="5"/>
        <v>0</v>
      </c>
      <c r="P23" s="399">
        <f t="shared" si="6"/>
        <v>0</v>
      </c>
      <c r="Q23" s="398">
        <f t="shared" si="7"/>
        <v>0</v>
      </c>
      <c r="R23" s="399">
        <f t="shared" si="8"/>
        <v>0</v>
      </c>
      <c r="S23" s="400">
        <f t="shared" si="9"/>
        <v>0</v>
      </c>
    </row>
    <row r="24" spans="2:19" ht="12.75">
      <c r="B24" s="568"/>
      <c r="C24" s="568"/>
      <c r="D24" s="568"/>
      <c r="E24" s="396"/>
      <c r="F24" s="397"/>
      <c r="G24" s="398">
        <f t="shared" si="10"/>
        <v>0</v>
      </c>
      <c r="H24" s="398">
        <f t="shared" si="0"/>
        <v>0</v>
      </c>
      <c r="I24" s="398">
        <f t="shared" si="1"/>
        <v>0</v>
      </c>
      <c r="J24" s="396"/>
      <c r="K24" s="399">
        <f t="shared" si="2"/>
        <v>0</v>
      </c>
      <c r="L24" s="396"/>
      <c r="M24" s="398">
        <f t="shared" si="3"/>
        <v>0</v>
      </c>
      <c r="N24" s="399">
        <f t="shared" si="4"/>
        <v>0</v>
      </c>
      <c r="O24" s="399">
        <f t="shared" si="5"/>
        <v>0</v>
      </c>
      <c r="P24" s="399">
        <f t="shared" si="6"/>
        <v>0</v>
      </c>
      <c r="Q24" s="398">
        <f t="shared" si="7"/>
        <v>0</v>
      </c>
      <c r="R24" s="399">
        <f t="shared" si="8"/>
        <v>0</v>
      </c>
      <c r="S24" s="400">
        <f t="shared" si="9"/>
        <v>0</v>
      </c>
    </row>
    <row r="25" spans="2:19" ht="12.75">
      <c r="B25" s="568"/>
      <c r="C25" s="568"/>
      <c r="D25" s="568"/>
      <c r="E25" s="396"/>
      <c r="F25" s="397"/>
      <c r="G25" s="398">
        <f t="shared" si="10"/>
        <v>0</v>
      </c>
      <c r="H25" s="398">
        <f t="shared" si="0"/>
        <v>0</v>
      </c>
      <c r="I25" s="398">
        <f t="shared" si="1"/>
        <v>0</v>
      </c>
      <c r="J25" s="396"/>
      <c r="K25" s="399">
        <f t="shared" si="2"/>
        <v>0</v>
      </c>
      <c r="L25" s="396"/>
      <c r="M25" s="398">
        <f t="shared" si="3"/>
        <v>0</v>
      </c>
      <c r="N25" s="399">
        <f t="shared" si="4"/>
        <v>0</v>
      </c>
      <c r="O25" s="399">
        <f t="shared" si="5"/>
        <v>0</v>
      </c>
      <c r="P25" s="399">
        <f t="shared" si="6"/>
        <v>0</v>
      </c>
      <c r="Q25" s="398">
        <f t="shared" si="7"/>
        <v>0</v>
      </c>
      <c r="R25" s="399">
        <f t="shared" si="8"/>
        <v>0</v>
      </c>
      <c r="S25" s="400">
        <f t="shared" si="9"/>
        <v>0</v>
      </c>
    </row>
    <row r="26" spans="2:19" ht="12.75">
      <c r="B26" s="568"/>
      <c r="C26" s="568"/>
      <c r="D26" s="568"/>
      <c r="E26" s="396"/>
      <c r="F26" s="397"/>
      <c r="G26" s="398">
        <f t="shared" si="10"/>
        <v>0</v>
      </c>
      <c r="H26" s="398">
        <f t="shared" si="0"/>
        <v>0</v>
      </c>
      <c r="I26" s="398">
        <f t="shared" si="1"/>
        <v>0</v>
      </c>
      <c r="J26" s="396"/>
      <c r="K26" s="399">
        <f t="shared" si="2"/>
        <v>0</v>
      </c>
      <c r="L26" s="396"/>
      <c r="M26" s="398">
        <f t="shared" si="3"/>
        <v>0</v>
      </c>
      <c r="N26" s="399">
        <f t="shared" si="4"/>
        <v>0</v>
      </c>
      <c r="O26" s="399">
        <f t="shared" si="5"/>
        <v>0</v>
      </c>
      <c r="P26" s="399">
        <f t="shared" si="6"/>
        <v>0</v>
      </c>
      <c r="Q26" s="398">
        <f t="shared" si="7"/>
        <v>0</v>
      </c>
      <c r="R26" s="399">
        <f t="shared" si="8"/>
        <v>0</v>
      </c>
      <c r="S26" s="400">
        <f t="shared" si="9"/>
        <v>0</v>
      </c>
    </row>
    <row r="27" spans="2:19" ht="12.75">
      <c r="B27" s="568"/>
      <c r="C27" s="568"/>
      <c r="D27" s="568"/>
      <c r="E27" s="396"/>
      <c r="F27" s="397"/>
      <c r="G27" s="398">
        <f t="shared" si="10"/>
        <v>0</v>
      </c>
      <c r="H27" s="398">
        <f t="shared" si="0"/>
        <v>0</v>
      </c>
      <c r="I27" s="398">
        <f t="shared" si="1"/>
        <v>0</v>
      </c>
      <c r="J27" s="396"/>
      <c r="K27" s="399">
        <f t="shared" si="2"/>
        <v>0</v>
      </c>
      <c r="L27" s="396"/>
      <c r="M27" s="398">
        <f t="shared" si="3"/>
        <v>0</v>
      </c>
      <c r="N27" s="399">
        <f t="shared" si="4"/>
        <v>0</v>
      </c>
      <c r="O27" s="399">
        <f t="shared" si="5"/>
        <v>0</v>
      </c>
      <c r="P27" s="399">
        <f t="shared" si="6"/>
        <v>0</v>
      </c>
      <c r="Q27" s="398">
        <f t="shared" si="7"/>
        <v>0</v>
      </c>
      <c r="R27" s="399">
        <f t="shared" si="8"/>
        <v>0</v>
      </c>
      <c r="S27" s="400">
        <f t="shared" si="9"/>
        <v>0</v>
      </c>
    </row>
    <row r="28" spans="2:19" ht="12.75">
      <c r="B28" s="568"/>
      <c r="C28" s="568"/>
      <c r="D28" s="568"/>
      <c r="E28" s="396"/>
      <c r="F28" s="397"/>
      <c r="G28" s="398">
        <f t="shared" si="10"/>
        <v>0</v>
      </c>
      <c r="H28" s="398">
        <f t="shared" si="0"/>
        <v>0</v>
      </c>
      <c r="I28" s="398">
        <f t="shared" si="1"/>
        <v>0</v>
      </c>
      <c r="J28" s="396"/>
      <c r="K28" s="399">
        <f t="shared" si="2"/>
        <v>0</v>
      </c>
      <c r="L28" s="396"/>
      <c r="M28" s="398">
        <f t="shared" si="3"/>
        <v>0</v>
      </c>
      <c r="N28" s="399">
        <f t="shared" si="4"/>
        <v>0</v>
      </c>
      <c r="O28" s="399">
        <f t="shared" si="5"/>
        <v>0</v>
      </c>
      <c r="P28" s="399">
        <f t="shared" si="6"/>
        <v>0</v>
      </c>
      <c r="Q28" s="398">
        <f t="shared" si="7"/>
        <v>0</v>
      </c>
      <c r="R28" s="399">
        <f t="shared" si="8"/>
        <v>0</v>
      </c>
      <c r="S28" s="400">
        <f t="shared" si="9"/>
        <v>0</v>
      </c>
    </row>
    <row r="29" spans="2:19" ht="12.75">
      <c r="B29" s="568"/>
      <c r="C29" s="568"/>
      <c r="D29" s="568"/>
      <c r="E29" s="396"/>
      <c r="F29" s="397"/>
      <c r="G29" s="398">
        <f t="shared" si="10"/>
        <v>0</v>
      </c>
      <c r="H29" s="398">
        <f t="shared" si="0"/>
        <v>0</v>
      </c>
      <c r="I29" s="398">
        <f t="shared" si="1"/>
        <v>0</v>
      </c>
      <c r="J29" s="396"/>
      <c r="K29" s="399">
        <f t="shared" si="2"/>
        <v>0</v>
      </c>
      <c r="L29" s="396"/>
      <c r="M29" s="398">
        <f t="shared" si="3"/>
        <v>0</v>
      </c>
      <c r="N29" s="399">
        <f t="shared" si="4"/>
        <v>0</v>
      </c>
      <c r="O29" s="399">
        <f t="shared" si="5"/>
        <v>0</v>
      </c>
      <c r="P29" s="399">
        <f t="shared" si="6"/>
        <v>0</v>
      </c>
      <c r="Q29" s="398">
        <f t="shared" si="7"/>
        <v>0</v>
      </c>
      <c r="R29" s="399">
        <f t="shared" si="8"/>
        <v>0</v>
      </c>
      <c r="S29" s="400">
        <f t="shared" si="9"/>
        <v>0</v>
      </c>
    </row>
    <row r="30" spans="2:19" ht="12.75">
      <c r="B30" s="568"/>
      <c r="C30" s="568"/>
      <c r="D30" s="568"/>
      <c r="E30" s="396"/>
      <c r="F30" s="397"/>
      <c r="G30" s="398">
        <f t="shared" si="10"/>
        <v>0</v>
      </c>
      <c r="H30" s="398">
        <f t="shared" si="0"/>
        <v>0</v>
      </c>
      <c r="I30" s="398">
        <f t="shared" si="1"/>
        <v>0</v>
      </c>
      <c r="J30" s="396"/>
      <c r="K30" s="399">
        <f t="shared" si="2"/>
        <v>0</v>
      </c>
      <c r="L30" s="396"/>
      <c r="M30" s="398">
        <f t="shared" si="3"/>
        <v>0</v>
      </c>
      <c r="N30" s="399">
        <f t="shared" si="4"/>
        <v>0</v>
      </c>
      <c r="O30" s="399">
        <f t="shared" si="5"/>
        <v>0</v>
      </c>
      <c r="P30" s="399">
        <f t="shared" si="6"/>
        <v>0</v>
      </c>
      <c r="Q30" s="398">
        <f t="shared" si="7"/>
        <v>0</v>
      </c>
      <c r="R30" s="399">
        <f t="shared" si="8"/>
        <v>0</v>
      </c>
      <c r="S30" s="400">
        <f t="shared" si="9"/>
        <v>0</v>
      </c>
    </row>
    <row r="31" spans="2:19" ht="12.75">
      <c r="B31" s="568"/>
      <c r="C31" s="568"/>
      <c r="D31" s="568"/>
      <c r="E31" s="396"/>
      <c r="F31" s="397"/>
      <c r="G31" s="398">
        <f t="shared" si="10"/>
        <v>0</v>
      </c>
      <c r="H31" s="398">
        <f t="shared" si="0"/>
        <v>0</v>
      </c>
      <c r="I31" s="398">
        <f t="shared" si="1"/>
        <v>0</v>
      </c>
      <c r="J31" s="396"/>
      <c r="K31" s="399">
        <f t="shared" si="2"/>
        <v>0</v>
      </c>
      <c r="L31" s="396"/>
      <c r="M31" s="398">
        <f t="shared" si="3"/>
        <v>0</v>
      </c>
      <c r="N31" s="399">
        <f t="shared" si="4"/>
        <v>0</v>
      </c>
      <c r="O31" s="399">
        <f t="shared" si="5"/>
        <v>0</v>
      </c>
      <c r="P31" s="399">
        <f t="shared" si="6"/>
        <v>0</v>
      </c>
      <c r="Q31" s="398">
        <f t="shared" si="7"/>
        <v>0</v>
      </c>
      <c r="R31" s="399">
        <f t="shared" si="8"/>
        <v>0</v>
      </c>
      <c r="S31" s="400">
        <f t="shared" si="9"/>
        <v>0</v>
      </c>
    </row>
    <row r="32" spans="2:19" ht="12.75">
      <c r="B32" s="568"/>
      <c r="C32" s="568"/>
      <c r="D32" s="568"/>
      <c r="E32" s="396"/>
      <c r="F32" s="397"/>
      <c r="G32" s="398">
        <f t="shared" si="10"/>
        <v>0</v>
      </c>
      <c r="H32" s="398">
        <f t="shared" si="0"/>
        <v>0</v>
      </c>
      <c r="I32" s="398">
        <f t="shared" si="1"/>
        <v>0</v>
      </c>
      <c r="J32" s="396"/>
      <c r="K32" s="399">
        <f t="shared" si="2"/>
        <v>0</v>
      </c>
      <c r="L32" s="396"/>
      <c r="M32" s="398">
        <f t="shared" si="3"/>
        <v>0</v>
      </c>
      <c r="N32" s="399">
        <f t="shared" si="4"/>
        <v>0</v>
      </c>
      <c r="O32" s="399">
        <f t="shared" si="5"/>
        <v>0</v>
      </c>
      <c r="P32" s="399">
        <f t="shared" si="6"/>
        <v>0</v>
      </c>
      <c r="Q32" s="398">
        <f t="shared" si="7"/>
        <v>0</v>
      </c>
      <c r="R32" s="399">
        <f t="shared" si="8"/>
        <v>0</v>
      </c>
      <c r="S32" s="400">
        <f t="shared" si="9"/>
        <v>0</v>
      </c>
    </row>
    <row r="33" spans="2:19" ht="12.75">
      <c r="B33" s="568"/>
      <c r="C33" s="568"/>
      <c r="D33" s="568"/>
      <c r="E33" s="396"/>
      <c r="F33" s="397"/>
      <c r="G33" s="398">
        <f t="shared" si="10"/>
        <v>0</v>
      </c>
      <c r="H33" s="398">
        <f t="shared" si="0"/>
        <v>0</v>
      </c>
      <c r="I33" s="398">
        <f t="shared" si="1"/>
        <v>0</v>
      </c>
      <c r="J33" s="396"/>
      <c r="K33" s="399">
        <f t="shared" si="2"/>
        <v>0</v>
      </c>
      <c r="L33" s="396"/>
      <c r="M33" s="398">
        <f t="shared" si="3"/>
        <v>0</v>
      </c>
      <c r="N33" s="399">
        <f t="shared" si="4"/>
        <v>0</v>
      </c>
      <c r="O33" s="399">
        <f t="shared" si="5"/>
        <v>0</v>
      </c>
      <c r="P33" s="399">
        <f t="shared" si="6"/>
        <v>0</v>
      </c>
      <c r="Q33" s="398">
        <f t="shared" si="7"/>
        <v>0</v>
      </c>
      <c r="R33" s="399">
        <f t="shared" si="8"/>
        <v>0</v>
      </c>
      <c r="S33" s="400">
        <f t="shared" si="9"/>
        <v>0</v>
      </c>
    </row>
    <row r="34" spans="2:19" ht="12.75">
      <c r="B34" s="568"/>
      <c r="C34" s="568"/>
      <c r="D34" s="568"/>
      <c r="E34" s="396"/>
      <c r="F34" s="397"/>
      <c r="G34" s="398">
        <f t="shared" si="10"/>
        <v>0</v>
      </c>
      <c r="H34" s="398">
        <f t="shared" si="0"/>
        <v>0</v>
      </c>
      <c r="I34" s="398">
        <f t="shared" si="1"/>
        <v>0</v>
      </c>
      <c r="J34" s="396"/>
      <c r="K34" s="399">
        <f t="shared" si="2"/>
        <v>0</v>
      </c>
      <c r="L34" s="396"/>
      <c r="M34" s="398">
        <f t="shared" si="3"/>
        <v>0</v>
      </c>
      <c r="N34" s="399">
        <f t="shared" si="4"/>
        <v>0</v>
      </c>
      <c r="O34" s="399">
        <f t="shared" si="5"/>
        <v>0</v>
      </c>
      <c r="P34" s="399">
        <f t="shared" si="6"/>
        <v>0</v>
      </c>
      <c r="Q34" s="398">
        <f t="shared" si="7"/>
        <v>0</v>
      </c>
      <c r="R34" s="399">
        <f t="shared" si="8"/>
        <v>0</v>
      </c>
      <c r="S34" s="400">
        <f t="shared" si="9"/>
        <v>0</v>
      </c>
    </row>
    <row r="35" spans="2:19" ht="12.75">
      <c r="B35" s="568"/>
      <c r="C35" s="568"/>
      <c r="D35" s="568"/>
      <c r="E35" s="396"/>
      <c r="F35" s="397"/>
      <c r="G35" s="398">
        <f t="shared" si="10"/>
        <v>0</v>
      </c>
      <c r="H35" s="398">
        <f t="shared" si="0"/>
        <v>0</v>
      </c>
      <c r="I35" s="398">
        <f t="shared" si="1"/>
        <v>0</v>
      </c>
      <c r="J35" s="396"/>
      <c r="K35" s="399">
        <f t="shared" si="2"/>
        <v>0</v>
      </c>
      <c r="L35" s="396"/>
      <c r="M35" s="398">
        <f t="shared" si="3"/>
        <v>0</v>
      </c>
      <c r="N35" s="399">
        <f t="shared" si="4"/>
        <v>0</v>
      </c>
      <c r="O35" s="399">
        <f t="shared" si="5"/>
        <v>0</v>
      </c>
      <c r="P35" s="399">
        <f t="shared" si="6"/>
        <v>0</v>
      </c>
      <c r="Q35" s="398">
        <f t="shared" si="7"/>
        <v>0</v>
      </c>
      <c r="R35" s="399">
        <f t="shared" si="8"/>
        <v>0</v>
      </c>
      <c r="S35" s="400">
        <f t="shared" si="9"/>
        <v>0</v>
      </c>
    </row>
    <row r="36" spans="2:19" ht="12.75">
      <c r="B36" s="568"/>
      <c r="C36" s="568"/>
      <c r="D36" s="568"/>
      <c r="E36" s="396"/>
      <c r="F36" s="397"/>
      <c r="G36" s="398">
        <f t="shared" si="10"/>
        <v>0</v>
      </c>
      <c r="H36" s="398">
        <f t="shared" si="0"/>
        <v>0</v>
      </c>
      <c r="I36" s="398">
        <f t="shared" si="1"/>
        <v>0</v>
      </c>
      <c r="J36" s="396"/>
      <c r="K36" s="399">
        <f t="shared" si="2"/>
        <v>0</v>
      </c>
      <c r="L36" s="396"/>
      <c r="M36" s="398">
        <f t="shared" si="3"/>
        <v>0</v>
      </c>
      <c r="N36" s="399">
        <f t="shared" si="4"/>
        <v>0</v>
      </c>
      <c r="O36" s="399">
        <f t="shared" si="5"/>
        <v>0</v>
      </c>
      <c r="P36" s="399">
        <f t="shared" si="6"/>
        <v>0</v>
      </c>
      <c r="Q36" s="398">
        <f t="shared" si="7"/>
        <v>0</v>
      </c>
      <c r="R36" s="399">
        <f t="shared" si="8"/>
        <v>0</v>
      </c>
      <c r="S36" s="400">
        <f t="shared" si="9"/>
        <v>0</v>
      </c>
    </row>
    <row r="37" spans="2:19" ht="12.75">
      <c r="B37" s="568"/>
      <c r="C37" s="568"/>
      <c r="D37" s="568"/>
      <c r="E37" s="396"/>
      <c r="F37" s="397"/>
      <c r="G37" s="398">
        <f t="shared" si="10"/>
        <v>0</v>
      </c>
      <c r="H37" s="398">
        <f t="shared" si="0"/>
        <v>0</v>
      </c>
      <c r="I37" s="398">
        <f t="shared" si="1"/>
        <v>0</v>
      </c>
      <c r="J37" s="396"/>
      <c r="K37" s="399">
        <f t="shared" si="2"/>
        <v>0</v>
      </c>
      <c r="L37" s="396"/>
      <c r="M37" s="398">
        <f t="shared" si="3"/>
        <v>0</v>
      </c>
      <c r="N37" s="399">
        <f t="shared" si="4"/>
        <v>0</v>
      </c>
      <c r="O37" s="399">
        <f t="shared" si="5"/>
        <v>0</v>
      </c>
      <c r="P37" s="399">
        <f t="shared" si="6"/>
        <v>0</v>
      </c>
      <c r="Q37" s="398">
        <f t="shared" si="7"/>
        <v>0</v>
      </c>
      <c r="R37" s="399">
        <f t="shared" si="8"/>
        <v>0</v>
      </c>
      <c r="S37" s="400">
        <f t="shared" si="9"/>
        <v>0</v>
      </c>
    </row>
    <row r="38" spans="2:19" ht="12.75">
      <c r="B38" s="568"/>
      <c r="C38" s="568"/>
      <c r="D38" s="568"/>
      <c r="E38" s="396"/>
      <c r="F38" s="397"/>
      <c r="G38" s="398">
        <f t="shared" si="10"/>
        <v>0</v>
      </c>
      <c r="H38" s="398">
        <f t="shared" si="0"/>
        <v>0</v>
      </c>
      <c r="I38" s="398">
        <f t="shared" si="1"/>
        <v>0</v>
      </c>
      <c r="J38" s="396"/>
      <c r="K38" s="399">
        <f t="shared" si="2"/>
        <v>0</v>
      </c>
      <c r="L38" s="396"/>
      <c r="M38" s="398">
        <f t="shared" si="3"/>
        <v>0</v>
      </c>
      <c r="N38" s="399">
        <f t="shared" si="4"/>
        <v>0</v>
      </c>
      <c r="O38" s="399">
        <f t="shared" si="5"/>
        <v>0</v>
      </c>
      <c r="P38" s="399">
        <f t="shared" si="6"/>
        <v>0</v>
      </c>
      <c r="Q38" s="398">
        <f t="shared" si="7"/>
        <v>0</v>
      </c>
      <c r="R38" s="399">
        <f t="shared" si="8"/>
        <v>0</v>
      </c>
      <c r="S38" s="400">
        <f t="shared" si="9"/>
        <v>0</v>
      </c>
    </row>
    <row r="39" spans="2:19" ht="12.75">
      <c r="B39" s="568"/>
      <c r="C39" s="568"/>
      <c r="D39" s="568"/>
      <c r="E39" s="396"/>
      <c r="F39" s="397"/>
      <c r="G39" s="398">
        <f t="shared" si="10"/>
        <v>0</v>
      </c>
      <c r="H39" s="398">
        <f t="shared" si="0"/>
        <v>0</v>
      </c>
      <c r="I39" s="398">
        <f t="shared" si="1"/>
        <v>0</v>
      </c>
      <c r="J39" s="396"/>
      <c r="K39" s="399">
        <f t="shared" si="2"/>
        <v>0</v>
      </c>
      <c r="L39" s="396"/>
      <c r="M39" s="398">
        <f t="shared" si="3"/>
        <v>0</v>
      </c>
      <c r="N39" s="399">
        <f t="shared" si="4"/>
        <v>0</v>
      </c>
      <c r="O39" s="399">
        <f t="shared" si="5"/>
        <v>0</v>
      </c>
      <c r="P39" s="399">
        <f t="shared" si="6"/>
        <v>0</v>
      </c>
      <c r="Q39" s="398">
        <f t="shared" si="7"/>
        <v>0</v>
      </c>
      <c r="R39" s="399">
        <f t="shared" si="8"/>
        <v>0</v>
      </c>
      <c r="S39" s="400">
        <f t="shared" si="9"/>
        <v>0</v>
      </c>
    </row>
    <row r="40" spans="2:19" ht="12.75">
      <c r="B40" s="568"/>
      <c r="C40" s="568"/>
      <c r="D40" s="568"/>
      <c r="E40" s="396"/>
      <c r="F40" s="397"/>
      <c r="G40" s="398">
        <f t="shared" si="10"/>
        <v>0</v>
      </c>
      <c r="H40" s="398">
        <f t="shared" si="0"/>
        <v>0</v>
      </c>
      <c r="I40" s="398">
        <f t="shared" si="1"/>
        <v>0</v>
      </c>
      <c r="J40" s="396"/>
      <c r="K40" s="399">
        <f t="shared" si="2"/>
        <v>0</v>
      </c>
      <c r="L40" s="396"/>
      <c r="M40" s="398">
        <f t="shared" si="3"/>
        <v>0</v>
      </c>
      <c r="N40" s="399">
        <f t="shared" si="4"/>
        <v>0</v>
      </c>
      <c r="O40" s="399">
        <f t="shared" si="5"/>
        <v>0</v>
      </c>
      <c r="P40" s="399">
        <f t="shared" si="6"/>
        <v>0</v>
      </c>
      <c r="Q40" s="398">
        <f t="shared" si="7"/>
        <v>0</v>
      </c>
      <c r="R40" s="399">
        <f t="shared" si="8"/>
        <v>0</v>
      </c>
      <c r="S40" s="400">
        <f t="shared" si="9"/>
        <v>0</v>
      </c>
    </row>
    <row r="41" spans="2:19" ht="12.75">
      <c r="B41" s="568"/>
      <c r="C41" s="568"/>
      <c r="D41" s="568"/>
      <c r="E41" s="396"/>
      <c r="F41" s="397"/>
      <c r="G41" s="398">
        <f t="shared" si="10"/>
        <v>0</v>
      </c>
      <c r="H41" s="398">
        <f t="shared" si="0"/>
        <v>0</v>
      </c>
      <c r="I41" s="398">
        <f t="shared" si="1"/>
        <v>0</v>
      </c>
      <c r="J41" s="396"/>
      <c r="K41" s="399">
        <f t="shared" si="2"/>
        <v>0</v>
      </c>
      <c r="L41" s="396"/>
      <c r="M41" s="398">
        <f t="shared" si="3"/>
        <v>0</v>
      </c>
      <c r="N41" s="399">
        <f t="shared" si="4"/>
        <v>0</v>
      </c>
      <c r="O41" s="399">
        <f t="shared" si="5"/>
        <v>0</v>
      </c>
      <c r="P41" s="399">
        <f t="shared" si="6"/>
        <v>0</v>
      </c>
      <c r="Q41" s="398">
        <f t="shared" si="7"/>
        <v>0</v>
      </c>
      <c r="R41" s="399">
        <f t="shared" si="8"/>
        <v>0</v>
      </c>
      <c r="S41" s="400">
        <f t="shared" si="9"/>
        <v>0</v>
      </c>
    </row>
    <row r="42" spans="2:19" ht="12.75">
      <c r="B42" s="568"/>
      <c r="C42" s="568"/>
      <c r="D42" s="568"/>
      <c r="E42" s="396"/>
      <c r="F42" s="397"/>
      <c r="G42" s="398">
        <f t="shared" si="10"/>
        <v>0</v>
      </c>
      <c r="H42" s="398">
        <f t="shared" si="0"/>
        <v>0</v>
      </c>
      <c r="I42" s="398">
        <f t="shared" si="1"/>
        <v>0</v>
      </c>
      <c r="J42" s="396"/>
      <c r="K42" s="399">
        <f t="shared" si="2"/>
        <v>0</v>
      </c>
      <c r="L42" s="396"/>
      <c r="M42" s="398">
        <f t="shared" si="3"/>
        <v>0</v>
      </c>
      <c r="N42" s="399">
        <f t="shared" si="4"/>
        <v>0</v>
      </c>
      <c r="O42" s="399">
        <f t="shared" si="5"/>
        <v>0</v>
      </c>
      <c r="P42" s="399">
        <f t="shared" si="6"/>
        <v>0</v>
      </c>
      <c r="Q42" s="398">
        <f t="shared" si="7"/>
        <v>0</v>
      </c>
      <c r="R42" s="399">
        <f t="shared" si="8"/>
        <v>0</v>
      </c>
      <c r="S42" s="400">
        <f t="shared" si="9"/>
        <v>0</v>
      </c>
    </row>
    <row r="43" spans="2:19" ht="12.75">
      <c r="B43" s="568"/>
      <c r="C43" s="568"/>
      <c r="D43" s="568"/>
      <c r="E43" s="396"/>
      <c r="F43" s="397"/>
      <c r="G43" s="398">
        <f t="shared" si="10"/>
        <v>0</v>
      </c>
      <c r="H43" s="398">
        <f t="shared" si="0"/>
        <v>0</v>
      </c>
      <c r="I43" s="398">
        <f t="shared" si="1"/>
        <v>0</v>
      </c>
      <c r="J43" s="396"/>
      <c r="K43" s="399">
        <f t="shared" si="2"/>
        <v>0</v>
      </c>
      <c r="L43" s="396"/>
      <c r="M43" s="398">
        <f t="shared" si="3"/>
        <v>0</v>
      </c>
      <c r="N43" s="399">
        <f t="shared" si="4"/>
        <v>0</v>
      </c>
      <c r="O43" s="399">
        <f t="shared" si="5"/>
        <v>0</v>
      </c>
      <c r="P43" s="399">
        <f t="shared" si="6"/>
        <v>0</v>
      </c>
      <c r="Q43" s="398">
        <f t="shared" si="7"/>
        <v>0</v>
      </c>
      <c r="R43" s="399">
        <f t="shared" si="8"/>
        <v>0</v>
      </c>
      <c r="S43" s="400">
        <f t="shared" si="9"/>
        <v>0</v>
      </c>
    </row>
    <row r="44" spans="2:19" ht="12.75">
      <c r="B44" s="568"/>
      <c r="C44" s="568"/>
      <c r="D44" s="568"/>
      <c r="E44" s="396"/>
      <c r="F44" s="397"/>
      <c r="G44" s="398">
        <f t="shared" si="10"/>
        <v>0</v>
      </c>
      <c r="H44" s="398">
        <f t="shared" si="0"/>
        <v>0</v>
      </c>
      <c r="I44" s="398">
        <f t="shared" si="1"/>
        <v>0</v>
      </c>
      <c r="J44" s="396"/>
      <c r="K44" s="399">
        <f t="shared" si="2"/>
        <v>0</v>
      </c>
      <c r="L44" s="396"/>
      <c r="M44" s="398">
        <f t="shared" si="3"/>
        <v>0</v>
      </c>
      <c r="N44" s="399">
        <f t="shared" si="4"/>
        <v>0</v>
      </c>
      <c r="O44" s="399">
        <f t="shared" si="5"/>
        <v>0</v>
      </c>
      <c r="P44" s="399">
        <f t="shared" si="6"/>
        <v>0</v>
      </c>
      <c r="Q44" s="398">
        <f t="shared" si="7"/>
        <v>0</v>
      </c>
      <c r="R44" s="399">
        <f t="shared" si="8"/>
        <v>0</v>
      </c>
      <c r="S44" s="400">
        <f t="shared" si="9"/>
        <v>0</v>
      </c>
    </row>
    <row r="45" spans="2:19" ht="12.75">
      <c r="B45" s="568"/>
      <c r="C45" s="568"/>
      <c r="D45" s="568"/>
      <c r="E45" s="396"/>
      <c r="F45" s="397"/>
      <c r="G45" s="398">
        <f t="shared" si="10"/>
        <v>0</v>
      </c>
      <c r="H45" s="398">
        <f t="shared" si="0"/>
        <v>0</v>
      </c>
      <c r="I45" s="398">
        <f t="shared" si="1"/>
        <v>0</v>
      </c>
      <c r="J45" s="396"/>
      <c r="K45" s="399">
        <f t="shared" si="2"/>
        <v>0</v>
      </c>
      <c r="L45" s="396"/>
      <c r="M45" s="398">
        <f t="shared" si="3"/>
        <v>0</v>
      </c>
      <c r="N45" s="399">
        <f t="shared" si="4"/>
        <v>0</v>
      </c>
      <c r="O45" s="399">
        <f t="shared" si="5"/>
        <v>0</v>
      </c>
      <c r="P45" s="399">
        <f t="shared" si="6"/>
        <v>0</v>
      </c>
      <c r="Q45" s="398">
        <f t="shared" si="7"/>
        <v>0</v>
      </c>
      <c r="R45" s="399">
        <f t="shared" si="8"/>
        <v>0</v>
      </c>
      <c r="S45" s="400">
        <f t="shared" si="9"/>
        <v>0</v>
      </c>
    </row>
    <row r="46" spans="2:19" ht="12.75">
      <c r="B46" s="568"/>
      <c r="C46" s="568"/>
      <c r="D46" s="568"/>
      <c r="E46" s="396"/>
      <c r="F46" s="397"/>
      <c r="G46" s="398">
        <f t="shared" si="10"/>
        <v>0</v>
      </c>
      <c r="H46" s="398">
        <f t="shared" si="0"/>
        <v>0</v>
      </c>
      <c r="I46" s="398">
        <f t="shared" si="1"/>
        <v>0</v>
      </c>
      <c r="J46" s="396"/>
      <c r="K46" s="399">
        <f t="shared" si="2"/>
        <v>0</v>
      </c>
      <c r="L46" s="396"/>
      <c r="M46" s="398">
        <f t="shared" si="3"/>
        <v>0</v>
      </c>
      <c r="N46" s="399">
        <f t="shared" si="4"/>
        <v>0</v>
      </c>
      <c r="O46" s="399">
        <f t="shared" si="5"/>
        <v>0</v>
      </c>
      <c r="P46" s="399">
        <f t="shared" si="6"/>
        <v>0</v>
      </c>
      <c r="Q46" s="398">
        <f t="shared" si="7"/>
        <v>0</v>
      </c>
      <c r="R46" s="399">
        <f t="shared" si="8"/>
        <v>0</v>
      </c>
      <c r="S46" s="400">
        <f t="shared" si="9"/>
        <v>0</v>
      </c>
    </row>
    <row r="47" spans="2:19" ht="12.75">
      <c r="B47" s="568"/>
      <c r="C47" s="568"/>
      <c r="D47" s="568"/>
      <c r="E47" s="396"/>
      <c r="F47" s="397"/>
      <c r="G47" s="398">
        <f t="shared" si="10"/>
        <v>0</v>
      </c>
      <c r="H47" s="398">
        <f t="shared" si="0"/>
        <v>0</v>
      </c>
      <c r="I47" s="398">
        <f t="shared" si="1"/>
        <v>0</v>
      </c>
      <c r="J47" s="396"/>
      <c r="K47" s="399">
        <f t="shared" si="2"/>
        <v>0</v>
      </c>
      <c r="L47" s="396"/>
      <c r="M47" s="398">
        <f t="shared" si="3"/>
        <v>0</v>
      </c>
      <c r="N47" s="399">
        <f t="shared" si="4"/>
        <v>0</v>
      </c>
      <c r="O47" s="399">
        <f t="shared" si="5"/>
        <v>0</v>
      </c>
      <c r="P47" s="399">
        <f t="shared" si="6"/>
        <v>0</v>
      </c>
      <c r="Q47" s="398">
        <f t="shared" si="7"/>
        <v>0</v>
      </c>
      <c r="R47" s="399">
        <f t="shared" si="8"/>
        <v>0</v>
      </c>
      <c r="S47" s="400">
        <f t="shared" si="9"/>
        <v>0</v>
      </c>
    </row>
    <row r="48" spans="2:19" ht="12.75">
      <c r="B48" s="568"/>
      <c r="C48" s="568"/>
      <c r="D48" s="568"/>
      <c r="E48" s="396"/>
      <c r="F48" s="397"/>
      <c r="G48" s="398">
        <f t="shared" si="10"/>
        <v>0</v>
      </c>
      <c r="H48" s="398">
        <f t="shared" si="0"/>
        <v>0</v>
      </c>
      <c r="I48" s="398">
        <f t="shared" si="1"/>
        <v>0</v>
      </c>
      <c r="J48" s="396"/>
      <c r="K48" s="399">
        <f t="shared" si="2"/>
        <v>0</v>
      </c>
      <c r="L48" s="396"/>
      <c r="M48" s="398">
        <f t="shared" si="3"/>
        <v>0</v>
      </c>
      <c r="N48" s="399">
        <f t="shared" si="4"/>
        <v>0</v>
      </c>
      <c r="O48" s="399">
        <f t="shared" si="5"/>
        <v>0</v>
      </c>
      <c r="P48" s="399">
        <f t="shared" si="6"/>
        <v>0</v>
      </c>
      <c r="Q48" s="398">
        <f t="shared" si="7"/>
        <v>0</v>
      </c>
      <c r="R48" s="399">
        <f t="shared" si="8"/>
        <v>0</v>
      </c>
      <c r="S48" s="400">
        <f t="shared" si="9"/>
        <v>0</v>
      </c>
    </row>
    <row r="49" spans="2:19" ht="12.75">
      <c r="B49" s="568"/>
      <c r="C49" s="568"/>
      <c r="D49" s="568"/>
      <c r="E49" s="396"/>
      <c r="F49" s="397"/>
      <c r="G49" s="398">
        <f t="shared" si="10"/>
        <v>0</v>
      </c>
      <c r="H49" s="398">
        <f t="shared" si="0"/>
        <v>0</v>
      </c>
      <c r="I49" s="398">
        <f t="shared" si="1"/>
        <v>0</v>
      </c>
      <c r="J49" s="396"/>
      <c r="K49" s="399">
        <f t="shared" si="2"/>
        <v>0</v>
      </c>
      <c r="L49" s="396"/>
      <c r="M49" s="398">
        <f t="shared" si="3"/>
        <v>0</v>
      </c>
      <c r="N49" s="399">
        <f t="shared" si="4"/>
        <v>0</v>
      </c>
      <c r="O49" s="399">
        <f t="shared" si="5"/>
        <v>0</v>
      </c>
      <c r="P49" s="399">
        <f t="shared" si="6"/>
        <v>0</v>
      </c>
      <c r="Q49" s="398">
        <f t="shared" si="7"/>
        <v>0</v>
      </c>
      <c r="R49" s="399">
        <f t="shared" si="8"/>
        <v>0</v>
      </c>
      <c r="S49" s="400">
        <f t="shared" si="9"/>
        <v>0</v>
      </c>
    </row>
    <row r="50" spans="2:19" ht="12.75">
      <c r="B50" s="568"/>
      <c r="C50" s="568"/>
      <c r="D50" s="568"/>
      <c r="E50" s="396"/>
      <c r="F50" s="397"/>
      <c r="G50" s="398">
        <f t="shared" si="10"/>
        <v>0</v>
      </c>
      <c r="H50" s="398">
        <f t="shared" si="0"/>
        <v>0</v>
      </c>
      <c r="I50" s="398">
        <f t="shared" si="1"/>
        <v>0</v>
      </c>
      <c r="J50" s="396"/>
      <c r="K50" s="399">
        <f t="shared" si="2"/>
        <v>0</v>
      </c>
      <c r="L50" s="396"/>
      <c r="M50" s="398">
        <f t="shared" si="3"/>
        <v>0</v>
      </c>
      <c r="N50" s="399">
        <f t="shared" si="4"/>
        <v>0</v>
      </c>
      <c r="O50" s="399">
        <f t="shared" si="5"/>
        <v>0</v>
      </c>
      <c r="P50" s="399">
        <f t="shared" si="6"/>
        <v>0</v>
      </c>
      <c r="Q50" s="398">
        <f t="shared" si="7"/>
        <v>0</v>
      </c>
      <c r="R50" s="399">
        <f t="shared" si="8"/>
        <v>0</v>
      </c>
      <c r="S50" s="400">
        <f t="shared" si="9"/>
        <v>0</v>
      </c>
    </row>
    <row r="51" spans="2:19" ht="12.75">
      <c r="B51" s="568"/>
      <c r="C51" s="568"/>
      <c r="D51" s="568"/>
      <c r="E51" s="396"/>
      <c r="F51" s="397"/>
      <c r="G51" s="398">
        <f t="shared" si="10"/>
        <v>0</v>
      </c>
      <c r="H51" s="398">
        <f t="shared" si="0"/>
        <v>0</v>
      </c>
      <c r="I51" s="398">
        <f t="shared" si="1"/>
        <v>0</v>
      </c>
      <c r="J51" s="396"/>
      <c r="K51" s="399">
        <f t="shared" si="2"/>
        <v>0</v>
      </c>
      <c r="L51" s="396"/>
      <c r="M51" s="398">
        <f t="shared" si="3"/>
        <v>0</v>
      </c>
      <c r="N51" s="399">
        <f t="shared" si="4"/>
        <v>0</v>
      </c>
      <c r="O51" s="399">
        <f t="shared" si="5"/>
        <v>0</v>
      </c>
      <c r="P51" s="399">
        <f t="shared" si="6"/>
        <v>0</v>
      </c>
      <c r="Q51" s="398">
        <f t="shared" si="7"/>
        <v>0</v>
      </c>
      <c r="R51" s="399">
        <f t="shared" si="8"/>
        <v>0</v>
      </c>
      <c r="S51" s="400">
        <f t="shared" si="9"/>
        <v>0</v>
      </c>
    </row>
    <row r="52" spans="2:19" ht="12.75">
      <c r="B52" s="568"/>
      <c r="C52" s="568"/>
      <c r="D52" s="568"/>
      <c r="E52" s="396"/>
      <c r="F52" s="397"/>
      <c r="G52" s="398">
        <f t="shared" si="10"/>
        <v>0</v>
      </c>
      <c r="H52" s="398">
        <f t="shared" si="0"/>
        <v>0</v>
      </c>
      <c r="I52" s="398">
        <f t="shared" si="1"/>
        <v>0</v>
      </c>
      <c r="J52" s="396"/>
      <c r="K52" s="399">
        <f t="shared" si="2"/>
        <v>0</v>
      </c>
      <c r="L52" s="396"/>
      <c r="M52" s="398">
        <f t="shared" si="3"/>
        <v>0</v>
      </c>
      <c r="N52" s="399">
        <f t="shared" si="4"/>
        <v>0</v>
      </c>
      <c r="O52" s="399">
        <f t="shared" si="5"/>
        <v>0</v>
      </c>
      <c r="P52" s="399">
        <f t="shared" si="6"/>
        <v>0</v>
      </c>
      <c r="Q52" s="398">
        <f t="shared" si="7"/>
        <v>0</v>
      </c>
      <c r="R52" s="399">
        <f t="shared" si="8"/>
        <v>0</v>
      </c>
      <c r="S52" s="400">
        <f t="shared" si="9"/>
        <v>0</v>
      </c>
    </row>
    <row r="53" spans="2:19" ht="12.75">
      <c r="B53" s="568"/>
      <c r="C53" s="568"/>
      <c r="D53" s="568"/>
      <c r="E53" s="396"/>
      <c r="F53" s="397"/>
      <c r="G53" s="398">
        <f t="shared" si="10"/>
        <v>0</v>
      </c>
      <c r="H53" s="398">
        <f t="shared" si="0"/>
        <v>0</v>
      </c>
      <c r="I53" s="398">
        <f t="shared" si="1"/>
        <v>0</v>
      </c>
      <c r="J53" s="396"/>
      <c r="K53" s="399">
        <f t="shared" si="2"/>
        <v>0</v>
      </c>
      <c r="L53" s="396"/>
      <c r="M53" s="398">
        <f t="shared" si="3"/>
        <v>0</v>
      </c>
      <c r="N53" s="399">
        <f t="shared" si="4"/>
        <v>0</v>
      </c>
      <c r="O53" s="399">
        <f t="shared" si="5"/>
        <v>0</v>
      </c>
      <c r="P53" s="399">
        <f t="shared" si="6"/>
        <v>0</v>
      </c>
      <c r="Q53" s="398">
        <f t="shared" si="7"/>
        <v>0</v>
      </c>
      <c r="R53" s="399">
        <f t="shared" si="8"/>
        <v>0</v>
      </c>
      <c r="S53" s="400">
        <f t="shared" si="9"/>
        <v>0</v>
      </c>
    </row>
    <row r="54" spans="2:19" ht="12.75">
      <c r="B54" s="568"/>
      <c r="C54" s="568"/>
      <c r="D54" s="568"/>
      <c r="E54" s="396"/>
      <c r="F54" s="397"/>
      <c r="G54" s="398">
        <f t="shared" si="10"/>
        <v>0</v>
      </c>
      <c r="H54" s="398">
        <f t="shared" si="0"/>
        <v>0</v>
      </c>
      <c r="I54" s="398">
        <f t="shared" si="1"/>
        <v>0</v>
      </c>
      <c r="J54" s="396"/>
      <c r="K54" s="399">
        <f t="shared" si="2"/>
        <v>0</v>
      </c>
      <c r="L54" s="396"/>
      <c r="M54" s="398">
        <f t="shared" si="3"/>
        <v>0</v>
      </c>
      <c r="N54" s="399">
        <f t="shared" si="4"/>
        <v>0</v>
      </c>
      <c r="O54" s="399">
        <f t="shared" si="5"/>
        <v>0</v>
      </c>
      <c r="P54" s="399">
        <f t="shared" si="6"/>
        <v>0</v>
      </c>
      <c r="Q54" s="398">
        <f t="shared" si="7"/>
        <v>0</v>
      </c>
      <c r="R54" s="399">
        <f t="shared" si="8"/>
        <v>0</v>
      </c>
      <c r="S54" s="400">
        <f t="shared" si="9"/>
        <v>0</v>
      </c>
    </row>
    <row r="55" spans="2:19" ht="12.75">
      <c r="B55" s="568"/>
      <c r="C55" s="568"/>
      <c r="D55" s="568"/>
      <c r="E55" s="396"/>
      <c r="F55" s="397"/>
      <c r="G55" s="398">
        <f t="shared" si="10"/>
        <v>0</v>
      </c>
      <c r="H55" s="398">
        <f t="shared" si="0"/>
        <v>0</v>
      </c>
      <c r="I55" s="398">
        <f t="shared" si="1"/>
        <v>0</v>
      </c>
      <c r="J55" s="396"/>
      <c r="K55" s="399">
        <f t="shared" si="2"/>
        <v>0</v>
      </c>
      <c r="L55" s="396"/>
      <c r="M55" s="398">
        <f t="shared" si="3"/>
        <v>0</v>
      </c>
      <c r="N55" s="399">
        <f t="shared" si="4"/>
        <v>0</v>
      </c>
      <c r="O55" s="399">
        <f t="shared" si="5"/>
        <v>0</v>
      </c>
      <c r="P55" s="399">
        <f t="shared" si="6"/>
        <v>0</v>
      </c>
      <c r="Q55" s="398">
        <f t="shared" si="7"/>
        <v>0</v>
      </c>
      <c r="R55" s="399">
        <f t="shared" si="8"/>
        <v>0</v>
      </c>
      <c r="S55" s="400">
        <f t="shared" si="9"/>
        <v>0</v>
      </c>
    </row>
    <row r="56" spans="2:19" ht="20.25" customHeight="1">
      <c r="B56" s="569" t="s">
        <v>114</v>
      </c>
      <c r="C56" s="570"/>
      <c r="D56" s="571"/>
      <c r="E56" s="401"/>
      <c r="F56" s="402"/>
      <c r="G56" s="403"/>
      <c r="H56" s="403"/>
      <c r="I56" s="403"/>
      <c r="J56" s="401"/>
      <c r="K56" s="404"/>
      <c r="L56" s="404"/>
      <c r="M56" s="403"/>
      <c r="N56" s="405"/>
      <c r="O56" s="405"/>
      <c r="P56" s="404"/>
      <c r="Q56" s="406">
        <f>SUM(Q3:Q55)</f>
        <v>0</v>
      </c>
      <c r="R56" s="407">
        <f>SUM(R11:R55)</f>
        <v>0</v>
      </c>
      <c r="S56" s="407">
        <f>SUM(S11:S55)</f>
        <v>0</v>
      </c>
    </row>
    <row r="57" spans="2:26" s="110" customFormat="1" ht="21.75" customHeight="1" thickBot="1">
      <c r="B57" s="152"/>
      <c r="C57" s="152"/>
      <c r="D57" s="152"/>
      <c r="E57" s="153"/>
      <c r="F57" s="148"/>
      <c r="G57" s="148"/>
      <c r="H57" s="149"/>
      <c r="I57" s="148"/>
      <c r="J57" s="150"/>
      <c r="K57" s="150"/>
      <c r="L57" s="151"/>
      <c r="M57" s="151"/>
      <c r="N57" s="150"/>
      <c r="O57" s="150"/>
      <c r="P57" s="151"/>
      <c r="Q57" s="148"/>
      <c r="R57" s="155"/>
      <c r="S57" s="154"/>
      <c r="V57" s="90"/>
      <c r="W57" s="90"/>
      <c r="X57" s="90"/>
      <c r="Y57" s="90"/>
      <c r="Z57" s="90"/>
    </row>
    <row r="58" spans="2:26" ht="18" customHeight="1" thickBot="1">
      <c r="B58" s="77" t="s">
        <v>66</v>
      </c>
      <c r="H58" s="138" t="s">
        <v>42</v>
      </c>
      <c r="I58" s="139" t="s">
        <v>10</v>
      </c>
      <c r="J58" s="272">
        <v>27</v>
      </c>
      <c r="K58" s="140" t="s">
        <v>16</v>
      </c>
      <c r="U58" s="107"/>
      <c r="V58" s="107"/>
      <c r="W58" s="107"/>
      <c r="X58" s="107"/>
      <c r="Y58" s="107"/>
      <c r="Z58" s="107"/>
    </row>
    <row r="59" spans="11:27" ht="15" customHeight="1">
      <c r="K59" s="83"/>
      <c r="N59" s="110"/>
      <c r="O59" s="110"/>
      <c r="P59" s="110"/>
      <c r="R59" s="83" t="s">
        <v>241</v>
      </c>
      <c r="S59" s="108"/>
      <c r="U59" s="109"/>
      <c r="V59" s="107"/>
      <c r="W59" s="107"/>
      <c r="X59" s="107"/>
      <c r="Y59" s="107"/>
      <c r="Z59" s="107"/>
      <c r="AA59" s="107"/>
    </row>
    <row r="60" spans="2:29" ht="30.75" customHeight="1">
      <c r="B60" s="550" t="s">
        <v>11</v>
      </c>
      <c r="C60" s="552"/>
      <c r="D60" s="572" t="s">
        <v>54</v>
      </c>
      <c r="E60" s="574" t="s">
        <v>55</v>
      </c>
      <c r="F60" s="550" t="s">
        <v>12</v>
      </c>
      <c r="G60" s="546" t="s">
        <v>268</v>
      </c>
      <c r="H60" s="546" t="s">
        <v>56</v>
      </c>
      <c r="I60" s="546" t="s">
        <v>269</v>
      </c>
      <c r="J60" s="546" t="s">
        <v>217</v>
      </c>
      <c r="K60" s="546" t="s">
        <v>67</v>
      </c>
      <c r="L60" s="546" t="s">
        <v>68</v>
      </c>
      <c r="M60" s="546" t="s">
        <v>218</v>
      </c>
      <c r="N60" s="563" t="s">
        <v>270</v>
      </c>
      <c r="O60" s="546" t="s">
        <v>69</v>
      </c>
      <c r="P60" s="546" t="s">
        <v>271</v>
      </c>
      <c r="Q60" s="576" t="s">
        <v>70</v>
      </c>
      <c r="R60" s="563" t="s">
        <v>71</v>
      </c>
      <c r="S60" s="561" t="s">
        <v>224</v>
      </c>
      <c r="W60" s="109"/>
      <c r="X60" s="107"/>
      <c r="Y60" s="107"/>
      <c r="Z60" s="107"/>
      <c r="AA60" s="107"/>
      <c r="AB60" s="107"/>
      <c r="AC60" s="107"/>
    </row>
    <row r="61" spans="2:29" ht="26.25" customHeight="1">
      <c r="B61" s="553"/>
      <c r="C61" s="555"/>
      <c r="D61" s="573"/>
      <c r="E61" s="575"/>
      <c r="F61" s="558"/>
      <c r="G61" s="547"/>
      <c r="H61" s="547"/>
      <c r="I61" s="547"/>
      <c r="J61" s="547"/>
      <c r="K61" s="564"/>
      <c r="L61" s="564"/>
      <c r="M61" s="547"/>
      <c r="N61" s="564"/>
      <c r="O61" s="547"/>
      <c r="P61" s="547"/>
      <c r="Q61" s="577"/>
      <c r="R61" s="564"/>
      <c r="S61" s="562"/>
      <c r="W61" s="109"/>
      <c r="X61" s="107"/>
      <c r="Y61" s="107"/>
      <c r="Z61" s="107"/>
      <c r="AA61" s="107"/>
      <c r="AB61" s="107"/>
      <c r="AC61" s="107"/>
    </row>
    <row r="62" spans="2:19" s="137" customFormat="1" ht="46.5">
      <c r="B62" s="565" t="s">
        <v>44</v>
      </c>
      <c r="C62" s="566"/>
      <c r="D62" s="156" t="s">
        <v>76</v>
      </c>
      <c r="E62" s="143" t="s">
        <v>266</v>
      </c>
      <c r="F62" s="144"/>
      <c r="G62" s="144" t="s">
        <v>58</v>
      </c>
      <c r="H62" s="145"/>
      <c r="I62" s="144" t="s">
        <v>59</v>
      </c>
      <c r="J62" s="157" t="s">
        <v>60</v>
      </c>
      <c r="K62" s="146" t="s">
        <v>61</v>
      </c>
      <c r="L62" s="146"/>
      <c r="M62" s="141" t="s">
        <v>272</v>
      </c>
      <c r="N62" s="146" t="s">
        <v>50</v>
      </c>
      <c r="O62" s="146"/>
      <c r="P62" s="144" t="s">
        <v>223</v>
      </c>
      <c r="Q62" s="144"/>
      <c r="R62" s="146" t="s">
        <v>62</v>
      </c>
      <c r="S62" s="142"/>
    </row>
    <row r="63" spans="2:29" ht="13.5" customHeight="1">
      <c r="B63" s="578"/>
      <c r="C63" s="579"/>
      <c r="D63" s="91"/>
      <c r="E63" s="92"/>
      <c r="F63" s="93"/>
      <c r="G63" s="94">
        <f aca="true" t="shared" si="11" ref="G63:G107">IF(F63=0,0,F63/D63)</f>
        <v>0</v>
      </c>
      <c r="H63" s="159">
        <f aca="true" t="shared" si="12" ref="H63:H107">IF(F63=0,0,$J$58-E63)</f>
        <v>0</v>
      </c>
      <c r="I63" s="94">
        <f aca="true" t="shared" si="13" ref="I63:I107">G63*H63</f>
        <v>0</v>
      </c>
      <c r="J63" s="92"/>
      <c r="K63" s="95">
        <f>IF(L63=0,0,(D63-J63+E63))</f>
        <v>0</v>
      </c>
      <c r="L63" s="96"/>
      <c r="M63" s="94">
        <f aca="true" t="shared" si="14" ref="M63:M107">IF(L63=0,0,F63-+L63)</f>
        <v>0</v>
      </c>
      <c r="N63" s="97">
        <f aca="true" t="shared" si="15" ref="N63:N107">IF(L63=0,0,(L63/K63))</f>
        <v>0</v>
      </c>
      <c r="O63" s="95">
        <f aca="true" t="shared" si="16" ref="O63:O107">IF(L63=0,0,($J$58-J63))</f>
        <v>0</v>
      </c>
      <c r="P63" s="97">
        <f aca="true" t="shared" si="17" ref="P63:P107">N63*O63</f>
        <v>0</v>
      </c>
      <c r="Q63" s="94">
        <f aca="true" t="shared" si="18" ref="Q63:Q107">IF(L63=0,G63,N63)</f>
        <v>0</v>
      </c>
      <c r="R63" s="97">
        <f aca="true" t="shared" si="19" ref="R63:R107">IF(L63=0,I63,P63)</f>
        <v>0</v>
      </c>
      <c r="S63" s="98">
        <f aca="true" t="shared" si="20" ref="S63:S107">R63-+Q63</f>
        <v>0</v>
      </c>
      <c r="W63" s="109"/>
      <c r="X63" s="107"/>
      <c r="Y63" s="107"/>
      <c r="Z63" s="107"/>
      <c r="AA63" s="107"/>
      <c r="AB63" s="107"/>
      <c r="AC63" s="107"/>
    </row>
    <row r="64" spans="2:29" ht="13.5" customHeight="1">
      <c r="B64" s="578"/>
      <c r="C64" s="579"/>
      <c r="D64" s="91"/>
      <c r="E64" s="92"/>
      <c r="F64" s="93"/>
      <c r="G64" s="94">
        <f>IF(F64=0,0,F64/D64)</f>
        <v>0</v>
      </c>
      <c r="H64" s="159">
        <f t="shared" si="12"/>
        <v>0</v>
      </c>
      <c r="I64" s="94">
        <f t="shared" si="13"/>
        <v>0</v>
      </c>
      <c r="J64" s="92"/>
      <c r="K64" s="95">
        <f aca="true" t="shared" si="21" ref="K64:K107">IF(L64=0,0,(D64-J64+E64))</f>
        <v>0</v>
      </c>
      <c r="L64" s="96"/>
      <c r="M64" s="94">
        <f t="shared" si="14"/>
        <v>0</v>
      </c>
      <c r="N64" s="97">
        <f t="shared" si="15"/>
        <v>0</v>
      </c>
      <c r="O64" s="95">
        <f t="shared" si="16"/>
        <v>0</v>
      </c>
      <c r="P64" s="97">
        <f t="shared" si="17"/>
        <v>0</v>
      </c>
      <c r="Q64" s="94">
        <f t="shared" si="18"/>
        <v>0</v>
      </c>
      <c r="R64" s="97">
        <f t="shared" si="19"/>
        <v>0</v>
      </c>
      <c r="S64" s="98">
        <f t="shared" si="20"/>
        <v>0</v>
      </c>
      <c r="W64" s="109"/>
      <c r="X64" s="107"/>
      <c r="Y64" s="107"/>
      <c r="Z64" s="107"/>
      <c r="AA64" s="107"/>
      <c r="AB64" s="107"/>
      <c r="AC64" s="107"/>
    </row>
    <row r="65" spans="2:29" ht="13.5" customHeight="1">
      <c r="B65" s="578"/>
      <c r="C65" s="579"/>
      <c r="D65" s="91"/>
      <c r="E65" s="92"/>
      <c r="F65" s="93"/>
      <c r="G65" s="94">
        <f>IF(F65=0,0,F65/D65)</f>
        <v>0</v>
      </c>
      <c r="H65" s="159">
        <f t="shared" si="12"/>
        <v>0</v>
      </c>
      <c r="I65" s="94">
        <f t="shared" si="13"/>
        <v>0</v>
      </c>
      <c r="J65" s="92"/>
      <c r="K65" s="95">
        <f t="shared" si="21"/>
        <v>0</v>
      </c>
      <c r="L65" s="96"/>
      <c r="M65" s="94">
        <f t="shared" si="14"/>
        <v>0</v>
      </c>
      <c r="N65" s="97">
        <f t="shared" si="15"/>
        <v>0</v>
      </c>
      <c r="O65" s="95">
        <f t="shared" si="16"/>
        <v>0</v>
      </c>
      <c r="P65" s="97">
        <f t="shared" si="17"/>
        <v>0</v>
      </c>
      <c r="Q65" s="94">
        <f t="shared" si="18"/>
        <v>0</v>
      </c>
      <c r="R65" s="97">
        <f t="shared" si="19"/>
        <v>0</v>
      </c>
      <c r="S65" s="98">
        <f t="shared" si="20"/>
        <v>0</v>
      </c>
      <c r="W65" s="109"/>
      <c r="X65" s="107"/>
      <c r="Y65" s="107"/>
      <c r="Z65" s="107"/>
      <c r="AA65" s="107"/>
      <c r="AB65" s="107"/>
      <c r="AC65" s="107"/>
    </row>
    <row r="66" spans="2:29" ht="13.5" customHeight="1">
      <c r="B66" s="578"/>
      <c r="C66" s="579"/>
      <c r="D66" s="91"/>
      <c r="E66" s="92"/>
      <c r="F66" s="93"/>
      <c r="G66" s="94">
        <f t="shared" si="11"/>
        <v>0</v>
      </c>
      <c r="H66" s="159">
        <f t="shared" si="12"/>
        <v>0</v>
      </c>
      <c r="I66" s="94">
        <f t="shared" si="13"/>
        <v>0</v>
      </c>
      <c r="J66" s="92"/>
      <c r="K66" s="95">
        <f t="shared" si="21"/>
        <v>0</v>
      </c>
      <c r="L66" s="96"/>
      <c r="M66" s="94">
        <f t="shared" si="14"/>
        <v>0</v>
      </c>
      <c r="N66" s="97">
        <f t="shared" si="15"/>
        <v>0</v>
      </c>
      <c r="O66" s="95">
        <f t="shared" si="16"/>
        <v>0</v>
      </c>
      <c r="P66" s="97">
        <f t="shared" si="17"/>
        <v>0</v>
      </c>
      <c r="Q66" s="94">
        <f t="shared" si="18"/>
        <v>0</v>
      </c>
      <c r="R66" s="97">
        <f t="shared" si="19"/>
        <v>0</v>
      </c>
      <c r="S66" s="98">
        <f t="shared" si="20"/>
        <v>0</v>
      </c>
      <c r="W66" s="109"/>
      <c r="X66" s="107"/>
      <c r="Y66" s="107"/>
      <c r="Z66" s="107"/>
      <c r="AA66" s="107"/>
      <c r="AB66" s="107"/>
      <c r="AC66" s="107"/>
    </row>
    <row r="67" spans="2:29" ht="13.5" customHeight="1">
      <c r="B67" s="578"/>
      <c r="C67" s="579"/>
      <c r="D67" s="91"/>
      <c r="E67" s="92"/>
      <c r="F67" s="93"/>
      <c r="G67" s="94">
        <f t="shared" si="11"/>
        <v>0</v>
      </c>
      <c r="H67" s="159">
        <f t="shared" si="12"/>
        <v>0</v>
      </c>
      <c r="I67" s="94">
        <f t="shared" si="13"/>
        <v>0</v>
      </c>
      <c r="J67" s="92"/>
      <c r="K67" s="95">
        <f t="shared" si="21"/>
        <v>0</v>
      </c>
      <c r="L67" s="96"/>
      <c r="M67" s="94">
        <f t="shared" si="14"/>
        <v>0</v>
      </c>
      <c r="N67" s="97">
        <f t="shared" si="15"/>
        <v>0</v>
      </c>
      <c r="O67" s="95">
        <f t="shared" si="16"/>
        <v>0</v>
      </c>
      <c r="P67" s="97">
        <f t="shared" si="17"/>
        <v>0</v>
      </c>
      <c r="Q67" s="94">
        <f t="shared" si="18"/>
        <v>0</v>
      </c>
      <c r="R67" s="97">
        <f t="shared" si="19"/>
        <v>0</v>
      </c>
      <c r="S67" s="98">
        <f t="shared" si="20"/>
        <v>0</v>
      </c>
      <c r="W67" s="109"/>
      <c r="X67" s="107"/>
      <c r="Y67" s="107"/>
      <c r="Z67" s="107"/>
      <c r="AA67" s="107"/>
      <c r="AB67" s="107"/>
      <c r="AC67" s="107"/>
    </row>
    <row r="68" spans="2:29" ht="13.5" customHeight="1">
      <c r="B68" s="578"/>
      <c r="C68" s="579"/>
      <c r="D68" s="91"/>
      <c r="E68" s="92"/>
      <c r="F68" s="93"/>
      <c r="G68" s="94">
        <f t="shared" si="11"/>
        <v>0</v>
      </c>
      <c r="H68" s="159">
        <f t="shared" si="12"/>
        <v>0</v>
      </c>
      <c r="I68" s="94">
        <f t="shared" si="13"/>
        <v>0</v>
      </c>
      <c r="J68" s="92"/>
      <c r="K68" s="95">
        <f t="shared" si="21"/>
        <v>0</v>
      </c>
      <c r="L68" s="96"/>
      <c r="M68" s="94">
        <f t="shared" si="14"/>
        <v>0</v>
      </c>
      <c r="N68" s="97">
        <f t="shared" si="15"/>
        <v>0</v>
      </c>
      <c r="O68" s="95">
        <f t="shared" si="16"/>
        <v>0</v>
      </c>
      <c r="P68" s="97">
        <f t="shared" si="17"/>
        <v>0</v>
      </c>
      <c r="Q68" s="94">
        <f t="shared" si="18"/>
        <v>0</v>
      </c>
      <c r="R68" s="97">
        <f t="shared" si="19"/>
        <v>0</v>
      </c>
      <c r="S68" s="98">
        <f t="shared" si="20"/>
        <v>0</v>
      </c>
      <c r="W68" s="109"/>
      <c r="X68" s="107"/>
      <c r="Y68" s="107"/>
      <c r="Z68" s="107"/>
      <c r="AA68" s="107"/>
      <c r="AB68" s="107"/>
      <c r="AC68" s="107"/>
    </row>
    <row r="69" spans="2:29" ht="13.5" customHeight="1">
      <c r="B69" s="578"/>
      <c r="C69" s="579"/>
      <c r="D69" s="91"/>
      <c r="E69" s="92"/>
      <c r="F69" s="93"/>
      <c r="G69" s="94">
        <f t="shared" si="11"/>
        <v>0</v>
      </c>
      <c r="H69" s="159">
        <f t="shared" si="12"/>
        <v>0</v>
      </c>
      <c r="I69" s="94">
        <f t="shared" si="13"/>
        <v>0</v>
      </c>
      <c r="J69" s="92"/>
      <c r="K69" s="95">
        <f t="shared" si="21"/>
        <v>0</v>
      </c>
      <c r="L69" s="96"/>
      <c r="M69" s="94">
        <f t="shared" si="14"/>
        <v>0</v>
      </c>
      <c r="N69" s="97">
        <f t="shared" si="15"/>
        <v>0</v>
      </c>
      <c r="O69" s="95">
        <f t="shared" si="16"/>
        <v>0</v>
      </c>
      <c r="P69" s="97">
        <f t="shared" si="17"/>
        <v>0</v>
      </c>
      <c r="Q69" s="94">
        <f t="shared" si="18"/>
        <v>0</v>
      </c>
      <c r="R69" s="97">
        <f t="shared" si="19"/>
        <v>0</v>
      </c>
      <c r="S69" s="98">
        <f t="shared" si="20"/>
        <v>0</v>
      </c>
      <c r="W69" s="109"/>
      <c r="X69" s="107"/>
      <c r="Y69" s="107"/>
      <c r="Z69" s="107"/>
      <c r="AA69" s="107"/>
      <c r="AB69" s="107"/>
      <c r="AC69" s="107"/>
    </row>
    <row r="70" spans="2:29" ht="13.5" customHeight="1">
      <c r="B70" s="578"/>
      <c r="C70" s="579"/>
      <c r="D70" s="91"/>
      <c r="E70" s="92"/>
      <c r="F70" s="93"/>
      <c r="G70" s="94">
        <f t="shared" si="11"/>
        <v>0</v>
      </c>
      <c r="H70" s="159">
        <f t="shared" si="12"/>
        <v>0</v>
      </c>
      <c r="I70" s="94">
        <f t="shared" si="13"/>
        <v>0</v>
      </c>
      <c r="J70" s="92"/>
      <c r="K70" s="95">
        <f t="shared" si="21"/>
        <v>0</v>
      </c>
      <c r="L70" s="96"/>
      <c r="M70" s="94">
        <f t="shared" si="14"/>
        <v>0</v>
      </c>
      <c r="N70" s="97">
        <f t="shared" si="15"/>
        <v>0</v>
      </c>
      <c r="O70" s="95">
        <f t="shared" si="16"/>
        <v>0</v>
      </c>
      <c r="P70" s="97">
        <f t="shared" si="17"/>
        <v>0</v>
      </c>
      <c r="Q70" s="94">
        <f t="shared" si="18"/>
        <v>0</v>
      </c>
      <c r="R70" s="97">
        <f t="shared" si="19"/>
        <v>0</v>
      </c>
      <c r="S70" s="98">
        <f t="shared" si="20"/>
        <v>0</v>
      </c>
      <c r="W70" s="109"/>
      <c r="X70" s="107"/>
      <c r="Y70" s="107"/>
      <c r="Z70" s="107"/>
      <c r="AA70" s="107"/>
      <c r="AB70" s="107"/>
      <c r="AC70" s="107"/>
    </row>
    <row r="71" spans="2:29" ht="13.5" customHeight="1">
      <c r="B71" s="578"/>
      <c r="C71" s="579"/>
      <c r="D71" s="91"/>
      <c r="E71" s="92"/>
      <c r="F71" s="93"/>
      <c r="G71" s="94">
        <f t="shared" si="11"/>
        <v>0</v>
      </c>
      <c r="H71" s="159">
        <f t="shared" si="12"/>
        <v>0</v>
      </c>
      <c r="I71" s="94">
        <f t="shared" si="13"/>
        <v>0</v>
      </c>
      <c r="J71" s="92"/>
      <c r="K71" s="95">
        <f t="shared" si="21"/>
        <v>0</v>
      </c>
      <c r="L71" s="96"/>
      <c r="M71" s="94">
        <f t="shared" si="14"/>
        <v>0</v>
      </c>
      <c r="N71" s="97">
        <f t="shared" si="15"/>
        <v>0</v>
      </c>
      <c r="O71" s="95">
        <f t="shared" si="16"/>
        <v>0</v>
      </c>
      <c r="P71" s="97">
        <f t="shared" si="17"/>
        <v>0</v>
      </c>
      <c r="Q71" s="94">
        <f t="shared" si="18"/>
        <v>0</v>
      </c>
      <c r="R71" s="97">
        <f t="shared" si="19"/>
        <v>0</v>
      </c>
      <c r="S71" s="98">
        <f t="shared" si="20"/>
        <v>0</v>
      </c>
      <c r="W71" s="109"/>
      <c r="X71" s="107"/>
      <c r="Y71" s="107"/>
      <c r="Z71" s="107"/>
      <c r="AA71" s="107"/>
      <c r="AB71" s="107"/>
      <c r="AC71" s="107"/>
    </row>
    <row r="72" spans="2:29" ht="13.5" customHeight="1">
      <c r="B72" s="578"/>
      <c r="C72" s="579"/>
      <c r="D72" s="91"/>
      <c r="E72" s="92"/>
      <c r="F72" s="93"/>
      <c r="G72" s="94">
        <f t="shared" si="11"/>
        <v>0</v>
      </c>
      <c r="H72" s="159">
        <f t="shared" si="12"/>
        <v>0</v>
      </c>
      <c r="I72" s="94">
        <f t="shared" si="13"/>
        <v>0</v>
      </c>
      <c r="J72" s="92"/>
      <c r="K72" s="95">
        <f t="shared" si="21"/>
        <v>0</v>
      </c>
      <c r="L72" s="96"/>
      <c r="M72" s="94">
        <f t="shared" si="14"/>
        <v>0</v>
      </c>
      <c r="N72" s="97">
        <f t="shared" si="15"/>
        <v>0</v>
      </c>
      <c r="O72" s="95">
        <f t="shared" si="16"/>
        <v>0</v>
      </c>
      <c r="P72" s="97">
        <f t="shared" si="17"/>
        <v>0</v>
      </c>
      <c r="Q72" s="94">
        <f t="shared" si="18"/>
        <v>0</v>
      </c>
      <c r="R72" s="97">
        <f t="shared" si="19"/>
        <v>0</v>
      </c>
      <c r="S72" s="98">
        <f t="shared" si="20"/>
        <v>0</v>
      </c>
      <c r="W72" s="109"/>
      <c r="X72" s="107"/>
      <c r="Y72" s="107"/>
      <c r="Z72" s="107"/>
      <c r="AA72" s="107"/>
      <c r="AB72" s="107"/>
      <c r="AC72" s="107"/>
    </row>
    <row r="73" spans="2:29" ht="13.5" customHeight="1">
      <c r="B73" s="578"/>
      <c r="C73" s="579"/>
      <c r="D73" s="91"/>
      <c r="E73" s="92"/>
      <c r="F73" s="93"/>
      <c r="G73" s="94">
        <f t="shared" si="11"/>
        <v>0</v>
      </c>
      <c r="H73" s="159">
        <f t="shared" si="12"/>
        <v>0</v>
      </c>
      <c r="I73" s="94">
        <f t="shared" si="13"/>
        <v>0</v>
      </c>
      <c r="J73" s="92"/>
      <c r="K73" s="95">
        <f t="shared" si="21"/>
        <v>0</v>
      </c>
      <c r="L73" s="96"/>
      <c r="M73" s="94">
        <f t="shared" si="14"/>
        <v>0</v>
      </c>
      <c r="N73" s="97">
        <f t="shared" si="15"/>
        <v>0</v>
      </c>
      <c r="O73" s="95">
        <f t="shared" si="16"/>
        <v>0</v>
      </c>
      <c r="P73" s="97">
        <f t="shared" si="17"/>
        <v>0</v>
      </c>
      <c r="Q73" s="94">
        <f t="shared" si="18"/>
        <v>0</v>
      </c>
      <c r="R73" s="97">
        <f t="shared" si="19"/>
        <v>0</v>
      </c>
      <c r="S73" s="98">
        <f t="shared" si="20"/>
        <v>0</v>
      </c>
      <c r="W73" s="109"/>
      <c r="X73" s="107"/>
      <c r="Y73" s="107"/>
      <c r="Z73" s="107"/>
      <c r="AA73" s="107"/>
      <c r="AB73" s="107"/>
      <c r="AC73" s="107"/>
    </row>
    <row r="74" spans="2:29" ht="13.5" customHeight="1">
      <c r="B74" s="578"/>
      <c r="C74" s="579"/>
      <c r="D74" s="91"/>
      <c r="E74" s="92"/>
      <c r="F74" s="93"/>
      <c r="G74" s="94">
        <f t="shared" si="11"/>
        <v>0</v>
      </c>
      <c r="H74" s="159">
        <f t="shared" si="12"/>
        <v>0</v>
      </c>
      <c r="I74" s="94">
        <f t="shared" si="13"/>
        <v>0</v>
      </c>
      <c r="J74" s="92"/>
      <c r="K74" s="95">
        <f t="shared" si="21"/>
        <v>0</v>
      </c>
      <c r="L74" s="96"/>
      <c r="M74" s="94">
        <f t="shared" si="14"/>
        <v>0</v>
      </c>
      <c r="N74" s="97">
        <f t="shared" si="15"/>
        <v>0</v>
      </c>
      <c r="O74" s="95">
        <f t="shared" si="16"/>
        <v>0</v>
      </c>
      <c r="P74" s="97">
        <f t="shared" si="17"/>
        <v>0</v>
      </c>
      <c r="Q74" s="94">
        <f t="shared" si="18"/>
        <v>0</v>
      </c>
      <c r="R74" s="97">
        <f t="shared" si="19"/>
        <v>0</v>
      </c>
      <c r="S74" s="98">
        <f t="shared" si="20"/>
        <v>0</v>
      </c>
      <c r="W74" s="109"/>
      <c r="X74" s="107"/>
      <c r="Y74" s="107"/>
      <c r="Z74" s="107"/>
      <c r="AA74" s="107"/>
      <c r="AB74" s="107"/>
      <c r="AC74" s="107"/>
    </row>
    <row r="75" spans="2:29" ht="13.5" customHeight="1">
      <c r="B75" s="578"/>
      <c r="C75" s="579"/>
      <c r="D75" s="91"/>
      <c r="E75" s="92"/>
      <c r="F75" s="93"/>
      <c r="G75" s="94">
        <f t="shared" si="11"/>
        <v>0</v>
      </c>
      <c r="H75" s="159">
        <f t="shared" si="12"/>
        <v>0</v>
      </c>
      <c r="I75" s="94">
        <f t="shared" si="13"/>
        <v>0</v>
      </c>
      <c r="J75" s="92"/>
      <c r="K75" s="95">
        <f t="shared" si="21"/>
        <v>0</v>
      </c>
      <c r="L75" s="96"/>
      <c r="M75" s="94">
        <f t="shared" si="14"/>
        <v>0</v>
      </c>
      <c r="N75" s="97">
        <f t="shared" si="15"/>
        <v>0</v>
      </c>
      <c r="O75" s="95">
        <f t="shared" si="16"/>
        <v>0</v>
      </c>
      <c r="P75" s="97">
        <f t="shared" si="17"/>
        <v>0</v>
      </c>
      <c r="Q75" s="94">
        <f t="shared" si="18"/>
        <v>0</v>
      </c>
      <c r="R75" s="97">
        <f t="shared" si="19"/>
        <v>0</v>
      </c>
      <c r="S75" s="98">
        <f t="shared" si="20"/>
        <v>0</v>
      </c>
      <c r="W75" s="109"/>
      <c r="X75" s="107"/>
      <c r="Y75" s="107"/>
      <c r="Z75" s="107"/>
      <c r="AA75" s="107"/>
      <c r="AB75" s="107"/>
      <c r="AC75" s="107"/>
    </row>
    <row r="76" spans="2:29" ht="13.5" customHeight="1">
      <c r="B76" s="578"/>
      <c r="C76" s="579"/>
      <c r="D76" s="91"/>
      <c r="E76" s="92"/>
      <c r="F76" s="93"/>
      <c r="G76" s="94">
        <f t="shared" si="11"/>
        <v>0</v>
      </c>
      <c r="H76" s="159">
        <f t="shared" si="12"/>
        <v>0</v>
      </c>
      <c r="I76" s="94">
        <f t="shared" si="13"/>
        <v>0</v>
      </c>
      <c r="J76" s="92"/>
      <c r="K76" s="95">
        <f t="shared" si="21"/>
        <v>0</v>
      </c>
      <c r="L76" s="96"/>
      <c r="M76" s="94">
        <f t="shared" si="14"/>
        <v>0</v>
      </c>
      <c r="N76" s="97">
        <f t="shared" si="15"/>
        <v>0</v>
      </c>
      <c r="O76" s="95">
        <f t="shared" si="16"/>
        <v>0</v>
      </c>
      <c r="P76" s="97">
        <f t="shared" si="17"/>
        <v>0</v>
      </c>
      <c r="Q76" s="94">
        <f t="shared" si="18"/>
        <v>0</v>
      </c>
      <c r="R76" s="97">
        <f t="shared" si="19"/>
        <v>0</v>
      </c>
      <c r="S76" s="98">
        <f t="shared" si="20"/>
        <v>0</v>
      </c>
      <c r="W76" s="109"/>
      <c r="X76" s="107"/>
      <c r="Y76" s="107"/>
      <c r="Z76" s="107"/>
      <c r="AA76" s="107"/>
      <c r="AB76" s="107"/>
      <c r="AC76" s="107"/>
    </row>
    <row r="77" spans="2:29" ht="13.5" customHeight="1">
      <c r="B77" s="578"/>
      <c r="C77" s="579"/>
      <c r="D77" s="91"/>
      <c r="E77" s="92"/>
      <c r="F77" s="93"/>
      <c r="G77" s="94">
        <f t="shared" si="11"/>
        <v>0</v>
      </c>
      <c r="H77" s="159">
        <f t="shared" si="12"/>
        <v>0</v>
      </c>
      <c r="I77" s="94">
        <f t="shared" si="13"/>
        <v>0</v>
      </c>
      <c r="J77" s="92"/>
      <c r="K77" s="95">
        <f t="shared" si="21"/>
        <v>0</v>
      </c>
      <c r="L77" s="96"/>
      <c r="M77" s="94">
        <f t="shared" si="14"/>
        <v>0</v>
      </c>
      <c r="N77" s="97">
        <f t="shared" si="15"/>
        <v>0</v>
      </c>
      <c r="O77" s="95">
        <f t="shared" si="16"/>
        <v>0</v>
      </c>
      <c r="P77" s="97">
        <f t="shared" si="17"/>
        <v>0</v>
      </c>
      <c r="Q77" s="94">
        <f t="shared" si="18"/>
        <v>0</v>
      </c>
      <c r="R77" s="97">
        <f t="shared" si="19"/>
        <v>0</v>
      </c>
      <c r="S77" s="98">
        <f t="shared" si="20"/>
        <v>0</v>
      </c>
      <c r="W77" s="109"/>
      <c r="X77" s="107"/>
      <c r="Y77" s="107"/>
      <c r="Z77" s="107"/>
      <c r="AA77" s="107"/>
      <c r="AB77" s="107"/>
      <c r="AC77" s="107"/>
    </row>
    <row r="78" spans="2:29" ht="13.5" customHeight="1">
      <c r="B78" s="578"/>
      <c r="C78" s="579"/>
      <c r="D78" s="91"/>
      <c r="E78" s="92"/>
      <c r="F78" s="93"/>
      <c r="G78" s="94">
        <f t="shared" si="11"/>
        <v>0</v>
      </c>
      <c r="H78" s="159">
        <f t="shared" si="12"/>
        <v>0</v>
      </c>
      <c r="I78" s="94">
        <f t="shared" si="13"/>
        <v>0</v>
      </c>
      <c r="J78" s="92"/>
      <c r="K78" s="95">
        <f t="shared" si="21"/>
        <v>0</v>
      </c>
      <c r="L78" s="96"/>
      <c r="M78" s="94">
        <f t="shared" si="14"/>
        <v>0</v>
      </c>
      <c r="N78" s="97">
        <f t="shared" si="15"/>
        <v>0</v>
      </c>
      <c r="O78" s="95">
        <f t="shared" si="16"/>
        <v>0</v>
      </c>
      <c r="P78" s="97">
        <f t="shared" si="17"/>
        <v>0</v>
      </c>
      <c r="Q78" s="94">
        <f t="shared" si="18"/>
        <v>0</v>
      </c>
      <c r="R78" s="97">
        <f t="shared" si="19"/>
        <v>0</v>
      </c>
      <c r="S78" s="98">
        <f t="shared" si="20"/>
        <v>0</v>
      </c>
      <c r="W78" s="109"/>
      <c r="X78" s="107"/>
      <c r="Y78" s="107"/>
      <c r="Z78" s="107"/>
      <c r="AA78" s="107"/>
      <c r="AB78" s="107"/>
      <c r="AC78" s="107"/>
    </row>
    <row r="79" spans="2:29" ht="13.5" customHeight="1">
      <c r="B79" s="578"/>
      <c r="C79" s="579"/>
      <c r="D79" s="91"/>
      <c r="E79" s="92"/>
      <c r="F79" s="93"/>
      <c r="G79" s="94">
        <f t="shared" si="11"/>
        <v>0</v>
      </c>
      <c r="H79" s="159">
        <f t="shared" si="12"/>
        <v>0</v>
      </c>
      <c r="I79" s="94">
        <f t="shared" si="13"/>
        <v>0</v>
      </c>
      <c r="J79" s="92"/>
      <c r="K79" s="95">
        <f t="shared" si="21"/>
        <v>0</v>
      </c>
      <c r="L79" s="96"/>
      <c r="M79" s="94">
        <f t="shared" si="14"/>
        <v>0</v>
      </c>
      <c r="N79" s="97">
        <f t="shared" si="15"/>
        <v>0</v>
      </c>
      <c r="O79" s="95">
        <f t="shared" si="16"/>
        <v>0</v>
      </c>
      <c r="P79" s="97">
        <f t="shared" si="17"/>
        <v>0</v>
      </c>
      <c r="Q79" s="94">
        <f t="shared" si="18"/>
        <v>0</v>
      </c>
      <c r="R79" s="97">
        <f t="shared" si="19"/>
        <v>0</v>
      </c>
      <c r="S79" s="98">
        <f t="shared" si="20"/>
        <v>0</v>
      </c>
      <c r="W79" s="109"/>
      <c r="X79" s="107"/>
      <c r="Y79" s="107"/>
      <c r="Z79" s="107"/>
      <c r="AA79" s="107"/>
      <c r="AB79" s="107"/>
      <c r="AC79" s="107"/>
    </row>
    <row r="80" spans="2:29" ht="13.5" customHeight="1">
      <c r="B80" s="578"/>
      <c r="C80" s="579"/>
      <c r="D80" s="91"/>
      <c r="E80" s="92"/>
      <c r="F80" s="93"/>
      <c r="G80" s="94">
        <f t="shared" si="11"/>
        <v>0</v>
      </c>
      <c r="H80" s="159">
        <f t="shared" si="12"/>
        <v>0</v>
      </c>
      <c r="I80" s="94">
        <f t="shared" si="13"/>
        <v>0</v>
      </c>
      <c r="J80" s="92"/>
      <c r="K80" s="95">
        <f t="shared" si="21"/>
        <v>0</v>
      </c>
      <c r="L80" s="96"/>
      <c r="M80" s="94">
        <f t="shared" si="14"/>
        <v>0</v>
      </c>
      <c r="N80" s="97">
        <f t="shared" si="15"/>
        <v>0</v>
      </c>
      <c r="O80" s="95">
        <f t="shared" si="16"/>
        <v>0</v>
      </c>
      <c r="P80" s="97">
        <f t="shared" si="17"/>
        <v>0</v>
      </c>
      <c r="Q80" s="94">
        <f t="shared" si="18"/>
        <v>0</v>
      </c>
      <c r="R80" s="97">
        <f t="shared" si="19"/>
        <v>0</v>
      </c>
      <c r="S80" s="98">
        <f t="shared" si="20"/>
        <v>0</v>
      </c>
      <c r="W80" s="109"/>
      <c r="X80" s="107"/>
      <c r="Y80" s="107"/>
      <c r="Z80" s="107"/>
      <c r="AA80" s="107"/>
      <c r="AB80" s="107"/>
      <c r="AC80" s="107"/>
    </row>
    <row r="81" spans="2:29" ht="13.5" customHeight="1">
      <c r="B81" s="578"/>
      <c r="C81" s="579"/>
      <c r="D81" s="91"/>
      <c r="E81" s="92"/>
      <c r="F81" s="93"/>
      <c r="G81" s="94">
        <f t="shared" si="11"/>
        <v>0</v>
      </c>
      <c r="H81" s="159">
        <f t="shared" si="12"/>
        <v>0</v>
      </c>
      <c r="I81" s="94">
        <f t="shared" si="13"/>
        <v>0</v>
      </c>
      <c r="J81" s="92"/>
      <c r="K81" s="95">
        <f t="shared" si="21"/>
        <v>0</v>
      </c>
      <c r="L81" s="96"/>
      <c r="M81" s="94">
        <f t="shared" si="14"/>
        <v>0</v>
      </c>
      <c r="N81" s="97">
        <f t="shared" si="15"/>
        <v>0</v>
      </c>
      <c r="O81" s="95">
        <f t="shared" si="16"/>
        <v>0</v>
      </c>
      <c r="P81" s="97">
        <f t="shared" si="17"/>
        <v>0</v>
      </c>
      <c r="Q81" s="94">
        <f t="shared" si="18"/>
        <v>0</v>
      </c>
      <c r="R81" s="97">
        <f t="shared" si="19"/>
        <v>0</v>
      </c>
      <c r="S81" s="98">
        <f t="shared" si="20"/>
        <v>0</v>
      </c>
      <c r="W81" s="109"/>
      <c r="X81" s="107"/>
      <c r="Y81" s="107"/>
      <c r="Z81" s="107"/>
      <c r="AA81" s="107"/>
      <c r="AB81" s="107"/>
      <c r="AC81" s="107"/>
    </row>
    <row r="82" spans="2:29" ht="13.5" customHeight="1">
      <c r="B82" s="578"/>
      <c r="C82" s="579"/>
      <c r="D82" s="91"/>
      <c r="E82" s="92"/>
      <c r="F82" s="93"/>
      <c r="G82" s="94">
        <f t="shared" si="11"/>
        <v>0</v>
      </c>
      <c r="H82" s="159">
        <f t="shared" si="12"/>
        <v>0</v>
      </c>
      <c r="I82" s="94">
        <f t="shared" si="13"/>
        <v>0</v>
      </c>
      <c r="J82" s="92"/>
      <c r="K82" s="95">
        <f t="shared" si="21"/>
        <v>0</v>
      </c>
      <c r="L82" s="96"/>
      <c r="M82" s="94">
        <f t="shared" si="14"/>
        <v>0</v>
      </c>
      <c r="N82" s="97">
        <f t="shared" si="15"/>
        <v>0</v>
      </c>
      <c r="O82" s="95">
        <f t="shared" si="16"/>
        <v>0</v>
      </c>
      <c r="P82" s="97">
        <f t="shared" si="17"/>
        <v>0</v>
      </c>
      <c r="Q82" s="94">
        <f t="shared" si="18"/>
        <v>0</v>
      </c>
      <c r="R82" s="97">
        <f t="shared" si="19"/>
        <v>0</v>
      </c>
      <c r="S82" s="98">
        <f t="shared" si="20"/>
        <v>0</v>
      </c>
      <c r="W82" s="109"/>
      <c r="X82" s="107"/>
      <c r="Y82" s="107"/>
      <c r="Z82" s="107"/>
      <c r="AA82" s="107"/>
      <c r="AB82" s="107"/>
      <c r="AC82" s="107"/>
    </row>
    <row r="83" spans="2:29" ht="13.5" customHeight="1">
      <c r="B83" s="578"/>
      <c r="C83" s="579"/>
      <c r="D83" s="91"/>
      <c r="E83" s="92"/>
      <c r="F83" s="93"/>
      <c r="G83" s="94">
        <f t="shared" si="11"/>
        <v>0</v>
      </c>
      <c r="H83" s="159">
        <f t="shared" si="12"/>
        <v>0</v>
      </c>
      <c r="I83" s="94">
        <f t="shared" si="13"/>
        <v>0</v>
      </c>
      <c r="J83" s="92"/>
      <c r="K83" s="95">
        <f t="shared" si="21"/>
        <v>0</v>
      </c>
      <c r="L83" s="96"/>
      <c r="M83" s="94">
        <f t="shared" si="14"/>
        <v>0</v>
      </c>
      <c r="N83" s="97">
        <f t="shared" si="15"/>
        <v>0</v>
      </c>
      <c r="O83" s="95">
        <f t="shared" si="16"/>
        <v>0</v>
      </c>
      <c r="P83" s="97">
        <f t="shared" si="17"/>
        <v>0</v>
      </c>
      <c r="Q83" s="94">
        <f t="shared" si="18"/>
        <v>0</v>
      </c>
      <c r="R83" s="97">
        <f t="shared" si="19"/>
        <v>0</v>
      </c>
      <c r="S83" s="98">
        <f t="shared" si="20"/>
        <v>0</v>
      </c>
      <c r="W83" s="109"/>
      <c r="X83" s="107"/>
      <c r="Y83" s="107"/>
      <c r="Z83" s="107"/>
      <c r="AA83" s="107"/>
      <c r="AB83" s="107"/>
      <c r="AC83" s="107"/>
    </row>
    <row r="84" spans="2:29" ht="13.5" customHeight="1">
      <c r="B84" s="578"/>
      <c r="C84" s="579"/>
      <c r="D84" s="91"/>
      <c r="E84" s="92"/>
      <c r="F84" s="93"/>
      <c r="G84" s="94">
        <f t="shared" si="11"/>
        <v>0</v>
      </c>
      <c r="H84" s="159">
        <f t="shared" si="12"/>
        <v>0</v>
      </c>
      <c r="I84" s="94">
        <f t="shared" si="13"/>
        <v>0</v>
      </c>
      <c r="J84" s="92"/>
      <c r="K84" s="95">
        <f t="shared" si="21"/>
        <v>0</v>
      </c>
      <c r="L84" s="96"/>
      <c r="M84" s="94">
        <f t="shared" si="14"/>
        <v>0</v>
      </c>
      <c r="N84" s="97">
        <f t="shared" si="15"/>
        <v>0</v>
      </c>
      <c r="O84" s="95">
        <f t="shared" si="16"/>
        <v>0</v>
      </c>
      <c r="P84" s="97">
        <f t="shared" si="17"/>
        <v>0</v>
      </c>
      <c r="Q84" s="94">
        <f t="shared" si="18"/>
        <v>0</v>
      </c>
      <c r="R84" s="97">
        <f t="shared" si="19"/>
        <v>0</v>
      </c>
      <c r="S84" s="98">
        <f t="shared" si="20"/>
        <v>0</v>
      </c>
      <c r="W84" s="109"/>
      <c r="X84" s="107"/>
      <c r="Y84" s="107"/>
      <c r="Z84" s="107"/>
      <c r="AA84" s="107"/>
      <c r="AB84" s="107"/>
      <c r="AC84" s="107"/>
    </row>
    <row r="85" spans="2:29" ht="13.5" customHeight="1">
      <c r="B85" s="578"/>
      <c r="C85" s="579"/>
      <c r="D85" s="91"/>
      <c r="E85" s="92"/>
      <c r="F85" s="93"/>
      <c r="G85" s="94">
        <f t="shared" si="11"/>
        <v>0</v>
      </c>
      <c r="H85" s="159">
        <f t="shared" si="12"/>
        <v>0</v>
      </c>
      <c r="I85" s="94">
        <f t="shared" si="13"/>
        <v>0</v>
      </c>
      <c r="J85" s="92"/>
      <c r="K85" s="95">
        <f t="shared" si="21"/>
        <v>0</v>
      </c>
      <c r="L85" s="96"/>
      <c r="M85" s="94">
        <f t="shared" si="14"/>
        <v>0</v>
      </c>
      <c r="N85" s="97">
        <f t="shared" si="15"/>
        <v>0</v>
      </c>
      <c r="O85" s="95">
        <f t="shared" si="16"/>
        <v>0</v>
      </c>
      <c r="P85" s="97">
        <f t="shared" si="17"/>
        <v>0</v>
      </c>
      <c r="Q85" s="94">
        <f t="shared" si="18"/>
        <v>0</v>
      </c>
      <c r="R85" s="97">
        <f t="shared" si="19"/>
        <v>0</v>
      </c>
      <c r="S85" s="98">
        <f t="shared" si="20"/>
        <v>0</v>
      </c>
      <c r="W85" s="109"/>
      <c r="X85" s="107"/>
      <c r="Y85" s="107"/>
      <c r="Z85" s="107"/>
      <c r="AA85" s="107"/>
      <c r="AB85" s="107"/>
      <c r="AC85" s="107"/>
    </row>
    <row r="86" spans="2:29" ht="13.5" customHeight="1">
      <c r="B86" s="578"/>
      <c r="C86" s="579"/>
      <c r="D86" s="91"/>
      <c r="E86" s="92"/>
      <c r="F86" s="93"/>
      <c r="G86" s="94">
        <f t="shared" si="11"/>
        <v>0</v>
      </c>
      <c r="H86" s="159">
        <f t="shared" si="12"/>
        <v>0</v>
      </c>
      <c r="I86" s="94">
        <f t="shared" si="13"/>
        <v>0</v>
      </c>
      <c r="J86" s="92"/>
      <c r="K86" s="95">
        <f t="shared" si="21"/>
        <v>0</v>
      </c>
      <c r="L86" s="96"/>
      <c r="M86" s="94">
        <f t="shared" si="14"/>
        <v>0</v>
      </c>
      <c r="N86" s="97">
        <f t="shared" si="15"/>
        <v>0</v>
      </c>
      <c r="O86" s="95">
        <f t="shared" si="16"/>
        <v>0</v>
      </c>
      <c r="P86" s="97">
        <f t="shared" si="17"/>
        <v>0</v>
      </c>
      <c r="Q86" s="94">
        <f t="shared" si="18"/>
        <v>0</v>
      </c>
      <c r="R86" s="97">
        <f t="shared" si="19"/>
        <v>0</v>
      </c>
      <c r="S86" s="98">
        <f t="shared" si="20"/>
        <v>0</v>
      </c>
      <c r="W86" s="109"/>
      <c r="X86" s="107"/>
      <c r="Y86" s="107"/>
      <c r="Z86" s="107"/>
      <c r="AA86" s="107"/>
      <c r="AB86" s="107"/>
      <c r="AC86" s="107"/>
    </row>
    <row r="87" spans="2:29" ht="13.5" customHeight="1">
      <c r="B87" s="578"/>
      <c r="C87" s="579"/>
      <c r="D87" s="91"/>
      <c r="E87" s="92"/>
      <c r="F87" s="93"/>
      <c r="G87" s="94">
        <f t="shared" si="11"/>
        <v>0</v>
      </c>
      <c r="H87" s="159">
        <f t="shared" si="12"/>
        <v>0</v>
      </c>
      <c r="I87" s="94">
        <f t="shared" si="13"/>
        <v>0</v>
      </c>
      <c r="J87" s="92"/>
      <c r="K87" s="95">
        <f t="shared" si="21"/>
        <v>0</v>
      </c>
      <c r="L87" s="96"/>
      <c r="M87" s="94">
        <f t="shared" si="14"/>
        <v>0</v>
      </c>
      <c r="N87" s="97">
        <f t="shared" si="15"/>
        <v>0</v>
      </c>
      <c r="O87" s="95">
        <f t="shared" si="16"/>
        <v>0</v>
      </c>
      <c r="P87" s="97">
        <f t="shared" si="17"/>
        <v>0</v>
      </c>
      <c r="Q87" s="94">
        <f t="shared" si="18"/>
        <v>0</v>
      </c>
      <c r="R87" s="97">
        <f t="shared" si="19"/>
        <v>0</v>
      </c>
      <c r="S87" s="98">
        <f t="shared" si="20"/>
        <v>0</v>
      </c>
      <c r="W87" s="109"/>
      <c r="X87" s="107"/>
      <c r="Y87" s="107"/>
      <c r="Z87" s="107"/>
      <c r="AA87" s="107"/>
      <c r="AB87" s="107"/>
      <c r="AC87" s="107"/>
    </row>
    <row r="88" spans="2:29" ht="13.5" customHeight="1">
      <c r="B88" s="578"/>
      <c r="C88" s="579"/>
      <c r="D88" s="91"/>
      <c r="E88" s="92"/>
      <c r="F88" s="93"/>
      <c r="G88" s="94">
        <f t="shared" si="11"/>
        <v>0</v>
      </c>
      <c r="H88" s="159">
        <f t="shared" si="12"/>
        <v>0</v>
      </c>
      <c r="I88" s="94">
        <f t="shared" si="13"/>
        <v>0</v>
      </c>
      <c r="J88" s="92"/>
      <c r="K88" s="95">
        <f t="shared" si="21"/>
        <v>0</v>
      </c>
      <c r="L88" s="96"/>
      <c r="M88" s="94">
        <f t="shared" si="14"/>
        <v>0</v>
      </c>
      <c r="N88" s="97">
        <f t="shared" si="15"/>
        <v>0</v>
      </c>
      <c r="O88" s="95">
        <f t="shared" si="16"/>
        <v>0</v>
      </c>
      <c r="P88" s="97">
        <f t="shared" si="17"/>
        <v>0</v>
      </c>
      <c r="Q88" s="94">
        <f t="shared" si="18"/>
        <v>0</v>
      </c>
      <c r="R88" s="97">
        <f t="shared" si="19"/>
        <v>0</v>
      </c>
      <c r="S88" s="98">
        <f t="shared" si="20"/>
        <v>0</v>
      </c>
      <c r="W88" s="109"/>
      <c r="X88" s="107"/>
      <c r="Y88" s="107"/>
      <c r="Z88" s="107"/>
      <c r="AA88" s="107"/>
      <c r="AB88" s="107"/>
      <c r="AC88" s="107"/>
    </row>
    <row r="89" spans="2:29" ht="13.5" customHeight="1">
      <c r="B89" s="578"/>
      <c r="C89" s="579"/>
      <c r="D89" s="91"/>
      <c r="E89" s="92"/>
      <c r="F89" s="93"/>
      <c r="G89" s="94">
        <f t="shared" si="11"/>
        <v>0</v>
      </c>
      <c r="H89" s="159">
        <f t="shared" si="12"/>
        <v>0</v>
      </c>
      <c r="I89" s="94">
        <f t="shared" si="13"/>
        <v>0</v>
      </c>
      <c r="J89" s="92"/>
      <c r="K89" s="95">
        <f t="shared" si="21"/>
        <v>0</v>
      </c>
      <c r="L89" s="96"/>
      <c r="M89" s="94">
        <f t="shared" si="14"/>
        <v>0</v>
      </c>
      <c r="N89" s="97">
        <f t="shared" si="15"/>
        <v>0</v>
      </c>
      <c r="O89" s="95">
        <f t="shared" si="16"/>
        <v>0</v>
      </c>
      <c r="P89" s="97">
        <f t="shared" si="17"/>
        <v>0</v>
      </c>
      <c r="Q89" s="94">
        <f t="shared" si="18"/>
        <v>0</v>
      </c>
      <c r="R89" s="97">
        <f t="shared" si="19"/>
        <v>0</v>
      </c>
      <c r="S89" s="98">
        <f t="shared" si="20"/>
        <v>0</v>
      </c>
      <c r="W89" s="109"/>
      <c r="X89" s="107"/>
      <c r="Y89" s="107"/>
      <c r="Z89" s="107"/>
      <c r="AA89" s="107"/>
      <c r="AB89" s="107"/>
      <c r="AC89" s="107"/>
    </row>
    <row r="90" spans="2:29" ht="13.5" customHeight="1">
      <c r="B90" s="578"/>
      <c r="C90" s="579"/>
      <c r="D90" s="91"/>
      <c r="E90" s="92"/>
      <c r="F90" s="93"/>
      <c r="G90" s="94">
        <f t="shared" si="11"/>
        <v>0</v>
      </c>
      <c r="H90" s="159">
        <f t="shared" si="12"/>
        <v>0</v>
      </c>
      <c r="I90" s="94">
        <f t="shared" si="13"/>
        <v>0</v>
      </c>
      <c r="J90" s="92"/>
      <c r="K90" s="95">
        <f t="shared" si="21"/>
        <v>0</v>
      </c>
      <c r="L90" s="96"/>
      <c r="M90" s="94">
        <f t="shared" si="14"/>
        <v>0</v>
      </c>
      <c r="N90" s="97">
        <f t="shared" si="15"/>
        <v>0</v>
      </c>
      <c r="O90" s="95">
        <f t="shared" si="16"/>
        <v>0</v>
      </c>
      <c r="P90" s="97">
        <f t="shared" si="17"/>
        <v>0</v>
      </c>
      <c r="Q90" s="94">
        <f t="shared" si="18"/>
        <v>0</v>
      </c>
      <c r="R90" s="97">
        <f t="shared" si="19"/>
        <v>0</v>
      </c>
      <c r="S90" s="98">
        <f t="shared" si="20"/>
        <v>0</v>
      </c>
      <c r="W90" s="109"/>
      <c r="X90" s="107"/>
      <c r="Y90" s="107"/>
      <c r="Z90" s="107"/>
      <c r="AA90" s="107"/>
      <c r="AB90" s="107"/>
      <c r="AC90" s="107"/>
    </row>
    <row r="91" spans="2:29" ht="13.5" customHeight="1">
      <c r="B91" s="578"/>
      <c r="C91" s="579"/>
      <c r="D91" s="91"/>
      <c r="E91" s="92"/>
      <c r="F91" s="93"/>
      <c r="G91" s="94">
        <f t="shared" si="11"/>
        <v>0</v>
      </c>
      <c r="H91" s="159">
        <f t="shared" si="12"/>
        <v>0</v>
      </c>
      <c r="I91" s="94">
        <f t="shared" si="13"/>
        <v>0</v>
      </c>
      <c r="J91" s="92"/>
      <c r="K91" s="95">
        <f t="shared" si="21"/>
        <v>0</v>
      </c>
      <c r="L91" s="96"/>
      <c r="M91" s="94">
        <f t="shared" si="14"/>
        <v>0</v>
      </c>
      <c r="N91" s="97">
        <f t="shared" si="15"/>
        <v>0</v>
      </c>
      <c r="O91" s="95">
        <f t="shared" si="16"/>
        <v>0</v>
      </c>
      <c r="P91" s="97">
        <f t="shared" si="17"/>
        <v>0</v>
      </c>
      <c r="Q91" s="94">
        <f t="shared" si="18"/>
        <v>0</v>
      </c>
      <c r="R91" s="97">
        <f t="shared" si="19"/>
        <v>0</v>
      </c>
      <c r="S91" s="98">
        <f t="shared" si="20"/>
        <v>0</v>
      </c>
      <c r="W91" s="109"/>
      <c r="X91" s="107"/>
      <c r="Y91" s="107"/>
      <c r="Z91" s="107"/>
      <c r="AA91" s="107"/>
      <c r="AB91" s="107"/>
      <c r="AC91" s="107"/>
    </row>
    <row r="92" spans="2:29" ht="13.5" customHeight="1">
      <c r="B92" s="578"/>
      <c r="C92" s="579"/>
      <c r="D92" s="91"/>
      <c r="E92" s="92"/>
      <c r="F92" s="93"/>
      <c r="G92" s="94">
        <f t="shared" si="11"/>
        <v>0</v>
      </c>
      <c r="H92" s="159">
        <f t="shared" si="12"/>
        <v>0</v>
      </c>
      <c r="I92" s="94">
        <f t="shared" si="13"/>
        <v>0</v>
      </c>
      <c r="J92" s="92"/>
      <c r="K92" s="95">
        <f t="shared" si="21"/>
        <v>0</v>
      </c>
      <c r="L92" s="96"/>
      <c r="M92" s="94">
        <f t="shared" si="14"/>
        <v>0</v>
      </c>
      <c r="N92" s="97">
        <f t="shared" si="15"/>
        <v>0</v>
      </c>
      <c r="O92" s="95">
        <f t="shared" si="16"/>
        <v>0</v>
      </c>
      <c r="P92" s="97">
        <f t="shared" si="17"/>
        <v>0</v>
      </c>
      <c r="Q92" s="94">
        <f t="shared" si="18"/>
        <v>0</v>
      </c>
      <c r="R92" s="97">
        <f t="shared" si="19"/>
        <v>0</v>
      </c>
      <c r="S92" s="98">
        <f t="shared" si="20"/>
        <v>0</v>
      </c>
      <c r="W92" s="109"/>
      <c r="X92" s="107"/>
      <c r="Y92" s="107"/>
      <c r="Z92" s="107"/>
      <c r="AA92" s="107"/>
      <c r="AB92" s="107"/>
      <c r="AC92" s="107"/>
    </row>
    <row r="93" spans="2:29" ht="13.5" customHeight="1">
      <c r="B93" s="578"/>
      <c r="C93" s="579"/>
      <c r="D93" s="91"/>
      <c r="E93" s="92"/>
      <c r="F93" s="93"/>
      <c r="G93" s="94">
        <f t="shared" si="11"/>
        <v>0</v>
      </c>
      <c r="H93" s="159">
        <f t="shared" si="12"/>
        <v>0</v>
      </c>
      <c r="I93" s="94">
        <f t="shared" si="13"/>
        <v>0</v>
      </c>
      <c r="J93" s="92"/>
      <c r="K93" s="95">
        <f t="shared" si="21"/>
        <v>0</v>
      </c>
      <c r="L93" s="96"/>
      <c r="M93" s="94">
        <f t="shared" si="14"/>
        <v>0</v>
      </c>
      <c r="N93" s="97">
        <f t="shared" si="15"/>
        <v>0</v>
      </c>
      <c r="O93" s="95">
        <f t="shared" si="16"/>
        <v>0</v>
      </c>
      <c r="P93" s="97">
        <f t="shared" si="17"/>
        <v>0</v>
      </c>
      <c r="Q93" s="94">
        <f t="shared" si="18"/>
        <v>0</v>
      </c>
      <c r="R93" s="97">
        <f t="shared" si="19"/>
        <v>0</v>
      </c>
      <c r="S93" s="98">
        <f t="shared" si="20"/>
        <v>0</v>
      </c>
      <c r="W93" s="109"/>
      <c r="X93" s="107"/>
      <c r="Y93" s="107"/>
      <c r="Z93" s="107"/>
      <c r="AA93" s="107"/>
      <c r="AB93" s="107"/>
      <c r="AC93" s="107"/>
    </row>
    <row r="94" spans="2:29" ht="13.5" customHeight="1">
      <c r="B94" s="578"/>
      <c r="C94" s="579"/>
      <c r="D94" s="91"/>
      <c r="E94" s="92"/>
      <c r="F94" s="93"/>
      <c r="G94" s="94">
        <f t="shared" si="11"/>
        <v>0</v>
      </c>
      <c r="H94" s="159">
        <f t="shared" si="12"/>
        <v>0</v>
      </c>
      <c r="I94" s="94">
        <f t="shared" si="13"/>
        <v>0</v>
      </c>
      <c r="J94" s="92"/>
      <c r="K94" s="95">
        <f t="shared" si="21"/>
        <v>0</v>
      </c>
      <c r="L94" s="96"/>
      <c r="M94" s="94">
        <f t="shared" si="14"/>
        <v>0</v>
      </c>
      <c r="N94" s="97">
        <f t="shared" si="15"/>
        <v>0</v>
      </c>
      <c r="O94" s="95">
        <f t="shared" si="16"/>
        <v>0</v>
      </c>
      <c r="P94" s="97">
        <f t="shared" si="17"/>
        <v>0</v>
      </c>
      <c r="Q94" s="94">
        <f t="shared" si="18"/>
        <v>0</v>
      </c>
      <c r="R94" s="97">
        <f t="shared" si="19"/>
        <v>0</v>
      </c>
      <c r="S94" s="98">
        <f t="shared" si="20"/>
        <v>0</v>
      </c>
      <c r="W94" s="109"/>
      <c r="X94" s="107"/>
      <c r="Y94" s="107"/>
      <c r="Z94" s="107"/>
      <c r="AA94" s="107"/>
      <c r="AB94" s="107"/>
      <c r="AC94" s="107"/>
    </row>
    <row r="95" spans="2:29" ht="13.5" customHeight="1">
      <c r="B95" s="578"/>
      <c r="C95" s="579"/>
      <c r="D95" s="91"/>
      <c r="E95" s="92"/>
      <c r="F95" s="93"/>
      <c r="G95" s="94">
        <f t="shared" si="11"/>
        <v>0</v>
      </c>
      <c r="H95" s="159">
        <f t="shared" si="12"/>
        <v>0</v>
      </c>
      <c r="I95" s="94">
        <f t="shared" si="13"/>
        <v>0</v>
      </c>
      <c r="J95" s="92"/>
      <c r="K95" s="95">
        <f t="shared" si="21"/>
        <v>0</v>
      </c>
      <c r="L95" s="96"/>
      <c r="M95" s="94">
        <f t="shared" si="14"/>
        <v>0</v>
      </c>
      <c r="N95" s="97">
        <f t="shared" si="15"/>
        <v>0</v>
      </c>
      <c r="O95" s="95">
        <f t="shared" si="16"/>
        <v>0</v>
      </c>
      <c r="P95" s="97">
        <f t="shared" si="17"/>
        <v>0</v>
      </c>
      <c r="Q95" s="94">
        <f t="shared" si="18"/>
        <v>0</v>
      </c>
      <c r="R95" s="97">
        <f t="shared" si="19"/>
        <v>0</v>
      </c>
      <c r="S95" s="98">
        <f t="shared" si="20"/>
        <v>0</v>
      </c>
      <c r="W95" s="109"/>
      <c r="X95" s="107"/>
      <c r="Y95" s="107"/>
      <c r="Z95" s="107"/>
      <c r="AA95" s="107"/>
      <c r="AB95" s="107"/>
      <c r="AC95" s="107"/>
    </row>
    <row r="96" spans="2:29" ht="13.5" customHeight="1">
      <c r="B96" s="578"/>
      <c r="C96" s="579"/>
      <c r="D96" s="91"/>
      <c r="E96" s="92"/>
      <c r="F96" s="93"/>
      <c r="G96" s="94">
        <f t="shared" si="11"/>
        <v>0</v>
      </c>
      <c r="H96" s="159">
        <f t="shared" si="12"/>
        <v>0</v>
      </c>
      <c r="I96" s="94">
        <f t="shared" si="13"/>
        <v>0</v>
      </c>
      <c r="J96" s="92"/>
      <c r="K96" s="95">
        <f t="shared" si="21"/>
        <v>0</v>
      </c>
      <c r="L96" s="96"/>
      <c r="M96" s="94">
        <f t="shared" si="14"/>
        <v>0</v>
      </c>
      <c r="N96" s="97">
        <f t="shared" si="15"/>
        <v>0</v>
      </c>
      <c r="O96" s="95">
        <f t="shared" si="16"/>
        <v>0</v>
      </c>
      <c r="P96" s="97">
        <f t="shared" si="17"/>
        <v>0</v>
      </c>
      <c r="Q96" s="94">
        <f t="shared" si="18"/>
        <v>0</v>
      </c>
      <c r="R96" s="97">
        <f t="shared" si="19"/>
        <v>0</v>
      </c>
      <c r="S96" s="98">
        <f t="shared" si="20"/>
        <v>0</v>
      </c>
      <c r="W96" s="109"/>
      <c r="X96" s="107"/>
      <c r="Y96" s="107"/>
      <c r="Z96" s="107"/>
      <c r="AA96" s="107"/>
      <c r="AB96" s="107"/>
      <c r="AC96" s="107"/>
    </row>
    <row r="97" spans="2:29" ht="13.5" customHeight="1">
      <c r="B97" s="578"/>
      <c r="C97" s="579"/>
      <c r="D97" s="91"/>
      <c r="E97" s="92"/>
      <c r="F97" s="93"/>
      <c r="G97" s="94">
        <f t="shared" si="11"/>
        <v>0</v>
      </c>
      <c r="H97" s="159">
        <f t="shared" si="12"/>
        <v>0</v>
      </c>
      <c r="I97" s="94">
        <f t="shared" si="13"/>
        <v>0</v>
      </c>
      <c r="J97" s="92"/>
      <c r="K97" s="95">
        <f t="shared" si="21"/>
        <v>0</v>
      </c>
      <c r="L97" s="96"/>
      <c r="M97" s="94">
        <f t="shared" si="14"/>
        <v>0</v>
      </c>
      <c r="N97" s="97">
        <f t="shared" si="15"/>
        <v>0</v>
      </c>
      <c r="O97" s="95">
        <f t="shared" si="16"/>
        <v>0</v>
      </c>
      <c r="P97" s="97">
        <f t="shared" si="17"/>
        <v>0</v>
      </c>
      <c r="Q97" s="94">
        <f t="shared" si="18"/>
        <v>0</v>
      </c>
      <c r="R97" s="97">
        <f t="shared" si="19"/>
        <v>0</v>
      </c>
      <c r="S97" s="98">
        <f t="shared" si="20"/>
        <v>0</v>
      </c>
      <c r="W97" s="109"/>
      <c r="X97" s="107"/>
      <c r="Y97" s="107"/>
      <c r="Z97" s="107"/>
      <c r="AA97" s="107"/>
      <c r="AB97" s="107"/>
      <c r="AC97" s="107"/>
    </row>
    <row r="98" spans="2:29" ht="13.5" customHeight="1">
      <c r="B98" s="578"/>
      <c r="C98" s="579"/>
      <c r="D98" s="91"/>
      <c r="E98" s="92"/>
      <c r="F98" s="93"/>
      <c r="G98" s="94">
        <f t="shared" si="11"/>
        <v>0</v>
      </c>
      <c r="H98" s="159">
        <f t="shared" si="12"/>
        <v>0</v>
      </c>
      <c r="I98" s="94">
        <f t="shared" si="13"/>
        <v>0</v>
      </c>
      <c r="J98" s="92"/>
      <c r="K98" s="95">
        <f t="shared" si="21"/>
        <v>0</v>
      </c>
      <c r="L98" s="96"/>
      <c r="M98" s="94">
        <f t="shared" si="14"/>
        <v>0</v>
      </c>
      <c r="N98" s="97">
        <f t="shared" si="15"/>
        <v>0</v>
      </c>
      <c r="O98" s="95">
        <f t="shared" si="16"/>
        <v>0</v>
      </c>
      <c r="P98" s="97">
        <f t="shared" si="17"/>
        <v>0</v>
      </c>
      <c r="Q98" s="94">
        <f t="shared" si="18"/>
        <v>0</v>
      </c>
      <c r="R98" s="97">
        <f t="shared" si="19"/>
        <v>0</v>
      </c>
      <c r="S98" s="98">
        <f t="shared" si="20"/>
        <v>0</v>
      </c>
      <c r="W98" s="109"/>
      <c r="X98" s="107"/>
      <c r="Y98" s="107"/>
      <c r="Z98" s="107"/>
      <c r="AA98" s="107"/>
      <c r="AB98" s="107"/>
      <c r="AC98" s="107"/>
    </row>
    <row r="99" spans="2:29" ht="13.5" customHeight="1">
      <c r="B99" s="578"/>
      <c r="C99" s="579"/>
      <c r="D99" s="91"/>
      <c r="E99" s="92"/>
      <c r="F99" s="93"/>
      <c r="G99" s="94">
        <f t="shared" si="11"/>
        <v>0</v>
      </c>
      <c r="H99" s="159">
        <f t="shared" si="12"/>
        <v>0</v>
      </c>
      <c r="I99" s="94">
        <f t="shared" si="13"/>
        <v>0</v>
      </c>
      <c r="J99" s="92"/>
      <c r="K99" s="95">
        <f t="shared" si="21"/>
        <v>0</v>
      </c>
      <c r="L99" s="96"/>
      <c r="M99" s="94">
        <f t="shared" si="14"/>
        <v>0</v>
      </c>
      <c r="N99" s="97">
        <f t="shared" si="15"/>
        <v>0</v>
      </c>
      <c r="O99" s="95">
        <f t="shared" si="16"/>
        <v>0</v>
      </c>
      <c r="P99" s="97">
        <f t="shared" si="17"/>
        <v>0</v>
      </c>
      <c r="Q99" s="94">
        <f t="shared" si="18"/>
        <v>0</v>
      </c>
      <c r="R99" s="97">
        <f t="shared" si="19"/>
        <v>0</v>
      </c>
      <c r="S99" s="98">
        <f t="shared" si="20"/>
        <v>0</v>
      </c>
      <c r="W99" s="109"/>
      <c r="X99" s="107"/>
      <c r="Y99" s="107"/>
      <c r="Z99" s="107"/>
      <c r="AA99" s="107"/>
      <c r="AB99" s="107"/>
      <c r="AC99" s="107"/>
    </row>
    <row r="100" spans="2:29" ht="13.5" customHeight="1">
      <c r="B100" s="578"/>
      <c r="C100" s="579"/>
      <c r="D100" s="91"/>
      <c r="E100" s="92"/>
      <c r="F100" s="93"/>
      <c r="G100" s="94">
        <f t="shared" si="11"/>
        <v>0</v>
      </c>
      <c r="H100" s="159">
        <f t="shared" si="12"/>
        <v>0</v>
      </c>
      <c r="I100" s="94">
        <f t="shared" si="13"/>
        <v>0</v>
      </c>
      <c r="J100" s="92"/>
      <c r="K100" s="95">
        <f t="shared" si="21"/>
        <v>0</v>
      </c>
      <c r="L100" s="96"/>
      <c r="M100" s="94">
        <f t="shared" si="14"/>
        <v>0</v>
      </c>
      <c r="N100" s="97">
        <f t="shared" si="15"/>
        <v>0</v>
      </c>
      <c r="O100" s="95">
        <f t="shared" si="16"/>
        <v>0</v>
      </c>
      <c r="P100" s="97">
        <f t="shared" si="17"/>
        <v>0</v>
      </c>
      <c r="Q100" s="94">
        <f t="shared" si="18"/>
        <v>0</v>
      </c>
      <c r="R100" s="97">
        <f t="shared" si="19"/>
        <v>0</v>
      </c>
      <c r="S100" s="98">
        <f t="shared" si="20"/>
        <v>0</v>
      </c>
      <c r="W100" s="109"/>
      <c r="X100" s="107"/>
      <c r="Y100" s="107"/>
      <c r="Z100" s="107"/>
      <c r="AA100" s="107"/>
      <c r="AB100" s="107"/>
      <c r="AC100" s="107"/>
    </row>
    <row r="101" spans="2:29" ht="13.5" customHeight="1">
      <c r="B101" s="578"/>
      <c r="C101" s="579"/>
      <c r="D101" s="91"/>
      <c r="E101" s="92"/>
      <c r="F101" s="93"/>
      <c r="G101" s="94">
        <f t="shared" si="11"/>
        <v>0</v>
      </c>
      <c r="H101" s="159">
        <f t="shared" si="12"/>
        <v>0</v>
      </c>
      <c r="I101" s="94">
        <f t="shared" si="13"/>
        <v>0</v>
      </c>
      <c r="J101" s="92"/>
      <c r="K101" s="95">
        <f t="shared" si="21"/>
        <v>0</v>
      </c>
      <c r="L101" s="96"/>
      <c r="M101" s="94">
        <f t="shared" si="14"/>
        <v>0</v>
      </c>
      <c r="N101" s="97">
        <f t="shared" si="15"/>
        <v>0</v>
      </c>
      <c r="O101" s="95">
        <f t="shared" si="16"/>
        <v>0</v>
      </c>
      <c r="P101" s="97">
        <f t="shared" si="17"/>
        <v>0</v>
      </c>
      <c r="Q101" s="94">
        <f t="shared" si="18"/>
        <v>0</v>
      </c>
      <c r="R101" s="97">
        <f t="shared" si="19"/>
        <v>0</v>
      </c>
      <c r="S101" s="98">
        <f t="shared" si="20"/>
        <v>0</v>
      </c>
      <c r="W101" s="109"/>
      <c r="X101" s="107"/>
      <c r="Y101" s="107"/>
      <c r="Z101" s="107"/>
      <c r="AA101" s="107"/>
      <c r="AB101" s="107"/>
      <c r="AC101" s="107"/>
    </row>
    <row r="102" spans="2:29" ht="13.5" customHeight="1">
      <c r="B102" s="578"/>
      <c r="C102" s="579"/>
      <c r="D102" s="91"/>
      <c r="E102" s="92"/>
      <c r="F102" s="93"/>
      <c r="G102" s="94">
        <f t="shared" si="11"/>
        <v>0</v>
      </c>
      <c r="H102" s="159">
        <f t="shared" si="12"/>
        <v>0</v>
      </c>
      <c r="I102" s="94">
        <f t="shared" si="13"/>
        <v>0</v>
      </c>
      <c r="J102" s="92"/>
      <c r="K102" s="95">
        <f t="shared" si="21"/>
        <v>0</v>
      </c>
      <c r="L102" s="96"/>
      <c r="M102" s="94">
        <f t="shared" si="14"/>
        <v>0</v>
      </c>
      <c r="N102" s="97">
        <f t="shared" si="15"/>
        <v>0</v>
      </c>
      <c r="O102" s="95">
        <f t="shared" si="16"/>
        <v>0</v>
      </c>
      <c r="P102" s="97">
        <f t="shared" si="17"/>
        <v>0</v>
      </c>
      <c r="Q102" s="94">
        <f t="shared" si="18"/>
        <v>0</v>
      </c>
      <c r="R102" s="97">
        <f t="shared" si="19"/>
        <v>0</v>
      </c>
      <c r="S102" s="98">
        <f t="shared" si="20"/>
        <v>0</v>
      </c>
      <c r="W102" s="109"/>
      <c r="X102" s="107"/>
      <c r="Y102" s="107"/>
      <c r="Z102" s="107"/>
      <c r="AA102" s="107"/>
      <c r="AB102" s="107"/>
      <c r="AC102" s="107"/>
    </row>
    <row r="103" spans="2:29" ht="13.5" customHeight="1">
      <c r="B103" s="578"/>
      <c r="C103" s="579"/>
      <c r="D103" s="91"/>
      <c r="E103" s="92"/>
      <c r="F103" s="93"/>
      <c r="G103" s="94">
        <f t="shared" si="11"/>
        <v>0</v>
      </c>
      <c r="H103" s="159">
        <f t="shared" si="12"/>
        <v>0</v>
      </c>
      <c r="I103" s="94">
        <f t="shared" si="13"/>
        <v>0</v>
      </c>
      <c r="J103" s="92"/>
      <c r="K103" s="95">
        <f t="shared" si="21"/>
        <v>0</v>
      </c>
      <c r="L103" s="96"/>
      <c r="M103" s="94">
        <f t="shared" si="14"/>
        <v>0</v>
      </c>
      <c r="N103" s="97">
        <f t="shared" si="15"/>
        <v>0</v>
      </c>
      <c r="O103" s="95">
        <f t="shared" si="16"/>
        <v>0</v>
      </c>
      <c r="P103" s="97">
        <f t="shared" si="17"/>
        <v>0</v>
      </c>
      <c r="Q103" s="94">
        <f t="shared" si="18"/>
        <v>0</v>
      </c>
      <c r="R103" s="97">
        <f t="shared" si="19"/>
        <v>0</v>
      </c>
      <c r="S103" s="98">
        <f t="shared" si="20"/>
        <v>0</v>
      </c>
      <c r="W103" s="109"/>
      <c r="X103" s="107"/>
      <c r="Y103" s="107"/>
      <c r="Z103" s="107"/>
      <c r="AA103" s="107"/>
      <c r="AB103" s="107"/>
      <c r="AC103" s="107"/>
    </row>
    <row r="104" spans="2:29" ht="13.5" customHeight="1">
      <c r="B104" s="578"/>
      <c r="C104" s="579"/>
      <c r="D104" s="91"/>
      <c r="E104" s="92"/>
      <c r="F104" s="93"/>
      <c r="G104" s="94">
        <f t="shared" si="11"/>
        <v>0</v>
      </c>
      <c r="H104" s="159">
        <f t="shared" si="12"/>
        <v>0</v>
      </c>
      <c r="I104" s="94">
        <f t="shared" si="13"/>
        <v>0</v>
      </c>
      <c r="J104" s="92"/>
      <c r="K104" s="95">
        <f t="shared" si="21"/>
        <v>0</v>
      </c>
      <c r="L104" s="96"/>
      <c r="M104" s="94">
        <f t="shared" si="14"/>
        <v>0</v>
      </c>
      <c r="N104" s="97">
        <f t="shared" si="15"/>
        <v>0</v>
      </c>
      <c r="O104" s="95">
        <f t="shared" si="16"/>
        <v>0</v>
      </c>
      <c r="P104" s="97">
        <f t="shared" si="17"/>
        <v>0</v>
      </c>
      <c r="Q104" s="94">
        <f t="shared" si="18"/>
        <v>0</v>
      </c>
      <c r="R104" s="97">
        <f t="shared" si="19"/>
        <v>0</v>
      </c>
      <c r="S104" s="98">
        <f t="shared" si="20"/>
        <v>0</v>
      </c>
      <c r="W104" s="109"/>
      <c r="X104" s="107"/>
      <c r="Y104" s="107"/>
      <c r="Z104" s="107"/>
      <c r="AA104" s="107"/>
      <c r="AB104" s="107"/>
      <c r="AC104" s="107"/>
    </row>
    <row r="105" spans="2:29" ht="13.5" customHeight="1">
      <c r="B105" s="578"/>
      <c r="C105" s="579"/>
      <c r="D105" s="91"/>
      <c r="E105" s="92"/>
      <c r="F105" s="93"/>
      <c r="G105" s="94">
        <f t="shared" si="11"/>
        <v>0</v>
      </c>
      <c r="H105" s="159">
        <f t="shared" si="12"/>
        <v>0</v>
      </c>
      <c r="I105" s="94">
        <f t="shared" si="13"/>
        <v>0</v>
      </c>
      <c r="J105" s="92"/>
      <c r="K105" s="95">
        <f t="shared" si="21"/>
        <v>0</v>
      </c>
      <c r="L105" s="96"/>
      <c r="M105" s="94">
        <f t="shared" si="14"/>
        <v>0</v>
      </c>
      <c r="N105" s="97">
        <f t="shared" si="15"/>
        <v>0</v>
      </c>
      <c r="O105" s="95">
        <f t="shared" si="16"/>
        <v>0</v>
      </c>
      <c r="P105" s="97">
        <f t="shared" si="17"/>
        <v>0</v>
      </c>
      <c r="Q105" s="94">
        <f t="shared" si="18"/>
        <v>0</v>
      </c>
      <c r="R105" s="97">
        <f t="shared" si="19"/>
        <v>0</v>
      </c>
      <c r="S105" s="98">
        <f t="shared" si="20"/>
        <v>0</v>
      </c>
      <c r="W105" s="109"/>
      <c r="X105" s="107"/>
      <c r="Y105" s="107"/>
      <c r="Z105" s="107"/>
      <c r="AA105" s="107"/>
      <c r="AB105" s="107"/>
      <c r="AC105" s="107"/>
    </row>
    <row r="106" spans="2:29" ht="13.5" customHeight="1">
      <c r="B106" s="578"/>
      <c r="C106" s="579"/>
      <c r="D106" s="91"/>
      <c r="E106" s="92"/>
      <c r="F106" s="93"/>
      <c r="G106" s="94">
        <f t="shared" si="11"/>
        <v>0</v>
      </c>
      <c r="H106" s="159">
        <f t="shared" si="12"/>
        <v>0</v>
      </c>
      <c r="I106" s="94">
        <f t="shared" si="13"/>
        <v>0</v>
      </c>
      <c r="J106" s="92"/>
      <c r="K106" s="95">
        <f t="shared" si="21"/>
        <v>0</v>
      </c>
      <c r="L106" s="96"/>
      <c r="M106" s="94">
        <f t="shared" si="14"/>
        <v>0</v>
      </c>
      <c r="N106" s="97">
        <f t="shared" si="15"/>
        <v>0</v>
      </c>
      <c r="O106" s="95">
        <f t="shared" si="16"/>
        <v>0</v>
      </c>
      <c r="P106" s="97">
        <f t="shared" si="17"/>
        <v>0</v>
      </c>
      <c r="Q106" s="94">
        <f t="shared" si="18"/>
        <v>0</v>
      </c>
      <c r="R106" s="97">
        <f t="shared" si="19"/>
        <v>0</v>
      </c>
      <c r="S106" s="98">
        <f t="shared" si="20"/>
        <v>0</v>
      </c>
      <c r="W106" s="109"/>
      <c r="X106" s="107"/>
      <c r="Y106" s="107"/>
      <c r="Z106" s="107"/>
      <c r="AA106" s="107"/>
      <c r="AB106" s="107"/>
      <c r="AC106" s="107"/>
    </row>
    <row r="107" spans="2:29" ht="13.5" customHeight="1">
      <c r="B107" s="578"/>
      <c r="C107" s="579"/>
      <c r="D107" s="91"/>
      <c r="E107" s="92"/>
      <c r="F107" s="93"/>
      <c r="G107" s="94">
        <f t="shared" si="11"/>
        <v>0</v>
      </c>
      <c r="H107" s="159">
        <f t="shared" si="12"/>
        <v>0</v>
      </c>
      <c r="I107" s="94">
        <f t="shared" si="13"/>
        <v>0</v>
      </c>
      <c r="J107" s="92"/>
      <c r="K107" s="95">
        <f t="shared" si="21"/>
        <v>0</v>
      </c>
      <c r="L107" s="96"/>
      <c r="M107" s="94">
        <f t="shared" si="14"/>
        <v>0</v>
      </c>
      <c r="N107" s="97">
        <f t="shared" si="15"/>
        <v>0</v>
      </c>
      <c r="O107" s="95">
        <f t="shared" si="16"/>
        <v>0</v>
      </c>
      <c r="P107" s="97">
        <f t="shared" si="17"/>
        <v>0</v>
      </c>
      <c r="Q107" s="94">
        <f t="shared" si="18"/>
        <v>0</v>
      </c>
      <c r="R107" s="97">
        <f t="shared" si="19"/>
        <v>0</v>
      </c>
      <c r="S107" s="98">
        <f t="shared" si="20"/>
        <v>0</v>
      </c>
      <c r="W107" s="109"/>
      <c r="X107" s="107"/>
      <c r="Y107" s="107"/>
      <c r="Z107" s="107"/>
      <c r="AA107" s="107"/>
      <c r="AB107" s="107"/>
      <c r="AC107" s="107"/>
    </row>
    <row r="108" spans="2:29" ht="18.75" customHeight="1">
      <c r="B108" s="569" t="s">
        <v>114</v>
      </c>
      <c r="C108" s="570"/>
      <c r="D108" s="571"/>
      <c r="E108" s="99"/>
      <c r="F108" s="100"/>
      <c r="G108" s="101"/>
      <c r="H108" s="101"/>
      <c r="I108" s="101"/>
      <c r="J108" s="102"/>
      <c r="K108" s="103"/>
      <c r="L108" s="103"/>
      <c r="M108" s="101"/>
      <c r="N108" s="104"/>
      <c r="O108" s="104"/>
      <c r="P108" s="103"/>
      <c r="Q108" s="106">
        <f>SUM(Q63:Q107)</f>
        <v>0</v>
      </c>
      <c r="R108" s="105">
        <f>SUM(R63:R107)</f>
        <v>0</v>
      </c>
      <c r="S108" s="105">
        <f>SUM(S63:S107)</f>
        <v>0</v>
      </c>
      <c r="W108" s="109"/>
      <c r="X108" s="107"/>
      <c r="Y108" s="107"/>
      <c r="Z108" s="107"/>
      <c r="AA108" s="107"/>
      <c r="AB108" s="107"/>
      <c r="AC108" s="107"/>
    </row>
    <row r="109" spans="2:17" ht="12.75">
      <c r="B109" s="109"/>
      <c r="C109" s="109"/>
      <c r="D109" s="109"/>
      <c r="E109" s="109"/>
      <c r="F109" s="109"/>
      <c r="G109" s="107"/>
      <c r="H109" s="90"/>
      <c r="I109" s="90"/>
      <c r="J109" s="107"/>
      <c r="K109" s="111"/>
      <c r="L109" s="111"/>
      <c r="M109" s="107"/>
      <c r="N109" s="107"/>
      <c r="O109" s="107"/>
      <c r="P109" s="107"/>
      <c r="Q109" s="107"/>
    </row>
    <row r="110" spans="1:11" ht="24" customHeight="1">
      <c r="A110" s="112" t="s">
        <v>273</v>
      </c>
      <c r="B110" s="113" t="s">
        <v>274</v>
      </c>
      <c r="C110" s="113"/>
      <c r="D110" s="113"/>
      <c r="E110" s="113"/>
      <c r="F110" s="113"/>
      <c r="G110" s="113"/>
      <c r="H110" s="113"/>
      <c r="I110" s="113"/>
      <c r="K110" s="113"/>
    </row>
    <row r="111" spans="1:11" ht="15.75" customHeight="1">
      <c r="A111" s="113"/>
      <c r="B111" s="113" t="s">
        <v>72</v>
      </c>
      <c r="C111" s="113"/>
      <c r="D111" s="113"/>
      <c r="E111" s="113"/>
      <c r="G111" s="113" t="s">
        <v>73</v>
      </c>
      <c r="H111" s="113"/>
      <c r="I111" s="113"/>
      <c r="J111" s="113"/>
      <c r="K111" s="113"/>
    </row>
    <row r="112" spans="1:11" ht="21" customHeight="1">
      <c r="A112" s="113"/>
      <c r="B112" s="114" t="s">
        <v>6</v>
      </c>
      <c r="C112" s="115"/>
      <c r="D112" s="583" t="s">
        <v>209</v>
      </c>
      <c r="E112" s="561" t="s">
        <v>210</v>
      </c>
      <c r="F112" s="561" t="s">
        <v>211</v>
      </c>
      <c r="G112" s="114" t="s">
        <v>11</v>
      </c>
      <c r="H112" s="115"/>
      <c r="I112" s="586" t="s">
        <v>212</v>
      </c>
      <c r="J112" s="561" t="s">
        <v>213</v>
      </c>
      <c r="K112" s="561" t="s">
        <v>214</v>
      </c>
    </row>
    <row r="113" spans="1:11" ht="21" customHeight="1">
      <c r="A113" s="113"/>
      <c r="B113" s="116"/>
      <c r="C113" s="117"/>
      <c r="D113" s="584"/>
      <c r="E113" s="585"/>
      <c r="F113" s="585"/>
      <c r="G113" s="116"/>
      <c r="H113" s="117"/>
      <c r="I113" s="587"/>
      <c r="J113" s="585"/>
      <c r="K113" s="604"/>
    </row>
    <row r="114" spans="1:11" ht="15.75" customHeight="1">
      <c r="A114" s="113"/>
      <c r="B114" s="118"/>
      <c r="C114" s="119"/>
      <c r="D114" s="396"/>
      <c r="E114" s="396"/>
      <c r="F114" s="408">
        <f>IF(E114&gt;D114,D114,E114)</f>
        <v>0</v>
      </c>
      <c r="G114" s="118"/>
      <c r="H114" s="119"/>
      <c r="I114" s="396"/>
      <c r="J114" s="396"/>
      <c r="K114" s="409">
        <f>IF(J114&gt;I114,I114,J114)</f>
        <v>0</v>
      </c>
    </row>
    <row r="115" spans="1:11" ht="15.75" customHeight="1">
      <c r="A115" s="113"/>
      <c r="B115" s="118"/>
      <c r="C115" s="119"/>
      <c r="D115" s="396"/>
      <c r="E115" s="396"/>
      <c r="F115" s="408">
        <f>IF(E115&gt;D115,D115,E115)</f>
        <v>0</v>
      </c>
      <c r="G115" s="118"/>
      <c r="H115" s="119"/>
      <c r="I115" s="396"/>
      <c r="J115" s="396"/>
      <c r="K115" s="409">
        <f>IF(J115&gt;I115,I115,J115)</f>
        <v>0</v>
      </c>
    </row>
    <row r="116" spans="1:11" ht="15.75" customHeight="1">
      <c r="A116" s="113"/>
      <c r="B116" s="118"/>
      <c r="C116" s="119"/>
      <c r="D116" s="396"/>
      <c r="E116" s="396"/>
      <c r="F116" s="408">
        <f>IF(E116&gt;D116,D116,E116)</f>
        <v>0</v>
      </c>
      <c r="G116" s="118"/>
      <c r="H116" s="119"/>
      <c r="I116" s="396"/>
      <c r="J116" s="396"/>
      <c r="K116" s="409">
        <f>IF(J116&gt;I116,I116,J116)</f>
        <v>0</v>
      </c>
    </row>
    <row r="117" spans="1:11" ht="15.75" customHeight="1">
      <c r="A117" s="113"/>
      <c r="B117" s="118"/>
      <c r="C117" s="119"/>
      <c r="D117" s="396"/>
      <c r="E117" s="396"/>
      <c r="F117" s="408">
        <f>IF(E117&gt;D117,D117,E117)</f>
        <v>0</v>
      </c>
      <c r="G117" s="118"/>
      <c r="H117" s="119"/>
      <c r="I117" s="396"/>
      <c r="J117" s="396"/>
      <c r="K117" s="409">
        <f>IF(J117&gt;I117,I117,J117)</f>
        <v>0</v>
      </c>
    </row>
    <row r="118" spans="1:11" ht="15.75" customHeight="1">
      <c r="A118" s="113"/>
      <c r="B118" s="118"/>
      <c r="C118" s="119"/>
      <c r="D118" s="396"/>
      <c r="E118" s="396"/>
      <c r="F118" s="408">
        <f>IF(E118&gt;D118,D118,E118)</f>
        <v>0</v>
      </c>
      <c r="G118" s="118"/>
      <c r="H118" s="119"/>
      <c r="I118" s="396"/>
      <c r="J118" s="396"/>
      <c r="K118" s="409">
        <f>IF(J118&gt;I118,I118,J118)</f>
        <v>0</v>
      </c>
    </row>
    <row r="119" spans="1:11" ht="21" customHeight="1">
      <c r="A119" s="120"/>
      <c r="B119" s="121"/>
      <c r="C119" s="122"/>
      <c r="D119" s="410"/>
      <c r="E119" s="410"/>
      <c r="F119" s="411">
        <f>SUM(F114:F118)</f>
        <v>0</v>
      </c>
      <c r="G119" s="121"/>
      <c r="H119" s="122"/>
      <c r="I119" s="410"/>
      <c r="J119" s="410"/>
      <c r="K119" s="411">
        <f>SUM(K114:K118)</f>
        <v>0</v>
      </c>
    </row>
    <row r="120" spans="1:9" s="124" customFormat="1" ht="19.5" customHeight="1">
      <c r="A120" s="113"/>
      <c r="B120" s="113"/>
      <c r="C120" s="113"/>
      <c r="D120" s="113"/>
      <c r="E120" s="120"/>
      <c r="F120" s="120"/>
      <c r="G120" s="120"/>
      <c r="H120" s="120"/>
      <c r="I120" s="120"/>
    </row>
    <row r="121" spans="1:19" s="124" customFormat="1" ht="19.5" customHeight="1">
      <c r="A121" s="113"/>
      <c r="B121" s="125"/>
      <c r="C121" s="125"/>
      <c r="D121" s="125"/>
      <c r="E121" s="126"/>
      <c r="F121" s="126"/>
      <c r="G121" s="126"/>
      <c r="H121" s="126"/>
      <c r="I121" s="126"/>
      <c r="J121" s="120"/>
      <c r="K121" s="120"/>
      <c r="L121" s="123"/>
      <c r="M121" s="123"/>
      <c r="N121" s="120"/>
      <c r="O121" s="120"/>
      <c r="P121" s="120"/>
      <c r="Q121" s="120"/>
      <c r="R121" s="120"/>
      <c r="S121" s="113"/>
    </row>
    <row r="122" spans="1:19" s="124" customFormat="1" ht="30.75" customHeight="1">
      <c r="A122" s="84" t="s">
        <v>275</v>
      </c>
      <c r="B122" s="168" t="s">
        <v>74</v>
      </c>
      <c r="C122" s="163"/>
      <c r="D122" s="163"/>
      <c r="E122" s="164"/>
      <c r="F122" s="164"/>
      <c r="G122" s="165"/>
      <c r="H122" s="165"/>
      <c r="K122" s="120"/>
      <c r="L122" s="605">
        <f>(Q56+Q108)</f>
        <v>0</v>
      </c>
      <c r="M122" s="605"/>
      <c r="N122" s="85" t="s">
        <v>4</v>
      </c>
      <c r="O122" s="120"/>
      <c r="P122" s="120"/>
      <c r="Q122" s="120"/>
      <c r="R122" s="120"/>
      <c r="S122" s="113"/>
    </row>
    <row r="123" spans="1:19" s="124" customFormat="1" ht="30.75" customHeight="1">
      <c r="A123" s="84"/>
      <c r="B123" s="85" t="s">
        <v>77</v>
      </c>
      <c r="C123" s="163"/>
      <c r="D123" s="163"/>
      <c r="E123" s="164"/>
      <c r="F123" s="164"/>
      <c r="G123" s="165"/>
      <c r="H123" s="165"/>
      <c r="I123" s="127"/>
      <c r="J123" s="166"/>
      <c r="K123" s="120"/>
      <c r="L123" s="167" t="s">
        <v>276</v>
      </c>
      <c r="M123" s="88"/>
      <c r="N123" s="85"/>
      <c r="O123" s="120"/>
      <c r="P123" s="120"/>
      <c r="Q123" s="120"/>
      <c r="R123" s="120"/>
      <c r="S123" s="113"/>
    </row>
    <row r="124" spans="1:19" s="124" customFormat="1" ht="19.5" customHeight="1">
      <c r="A124" s="113"/>
      <c r="B124" s="113"/>
      <c r="C124" s="113"/>
      <c r="D124" s="113"/>
      <c r="E124" s="113"/>
      <c r="F124" s="113"/>
      <c r="G124" s="113"/>
      <c r="H124" s="113"/>
      <c r="I124" s="113"/>
      <c r="J124" s="113"/>
      <c r="K124" s="113"/>
      <c r="L124" s="128"/>
      <c r="M124" s="128"/>
      <c r="N124" s="113"/>
      <c r="O124" s="113"/>
      <c r="P124" s="113"/>
      <c r="Q124" s="113"/>
      <c r="R124" s="113"/>
      <c r="S124" s="113"/>
    </row>
    <row r="125" spans="1:18" ht="33.75" customHeight="1">
      <c r="A125" s="84" t="s">
        <v>277</v>
      </c>
      <c r="B125" s="169" t="s">
        <v>219</v>
      </c>
      <c r="C125" s="85"/>
      <c r="D125" s="85"/>
      <c r="E125" s="85"/>
      <c r="F125" s="85"/>
      <c r="H125" s="85"/>
      <c r="I125" s="85"/>
      <c r="J125" s="85"/>
      <c r="K125" s="87"/>
      <c r="O125" s="85"/>
      <c r="P125" s="85"/>
      <c r="Q125" s="85"/>
      <c r="R125" s="85"/>
    </row>
    <row r="126" spans="1:18" ht="33.75" customHeight="1">
      <c r="A126" s="84"/>
      <c r="B126" s="85" t="s">
        <v>41</v>
      </c>
      <c r="C126" s="85"/>
      <c r="D126" s="85"/>
      <c r="F126" s="129" t="s">
        <v>278</v>
      </c>
      <c r="H126" s="85"/>
      <c r="I126" s="130">
        <f>IF(L133&lt;0,0,L133)</f>
        <v>0</v>
      </c>
      <c r="J126" s="170" t="s">
        <v>279</v>
      </c>
      <c r="L126" s="606">
        <f>I126*(F119+K119)</f>
        <v>0</v>
      </c>
      <c r="M126" s="606"/>
      <c r="N126" s="85" t="s">
        <v>4</v>
      </c>
      <c r="O126" s="85"/>
      <c r="P126" s="85"/>
      <c r="Q126" s="85"/>
      <c r="R126" s="85"/>
    </row>
    <row r="127" spans="1:18" ht="33.75" customHeight="1">
      <c r="A127" s="84"/>
      <c r="C127" s="85"/>
      <c r="D127" s="85"/>
      <c r="H127" s="113"/>
      <c r="I127" s="131" t="s">
        <v>13</v>
      </c>
      <c r="K127" s="128"/>
      <c r="L127" s="86"/>
      <c r="M127" s="88"/>
      <c r="N127" s="85"/>
      <c r="O127" s="85"/>
      <c r="P127" s="85"/>
      <c r="Q127" s="85"/>
      <c r="R127" s="85"/>
    </row>
    <row r="128" spans="1:19" s="124" customFormat="1" ht="19.5" customHeight="1">
      <c r="A128" s="113"/>
      <c r="B128" s="113"/>
      <c r="C128" s="113"/>
      <c r="D128" s="113"/>
      <c r="E128" s="113"/>
      <c r="F128" s="113"/>
      <c r="G128" s="113"/>
      <c r="H128" s="113"/>
      <c r="I128" s="113"/>
      <c r="J128" s="113"/>
      <c r="K128" s="113"/>
      <c r="O128" s="113"/>
      <c r="P128" s="113"/>
      <c r="Q128" s="113"/>
      <c r="R128" s="113"/>
      <c r="S128" s="113"/>
    </row>
    <row r="129" spans="1:19" s="124" customFormat="1" ht="19.5" customHeight="1">
      <c r="A129" s="113"/>
      <c r="B129" s="113" t="s">
        <v>14</v>
      </c>
      <c r="C129" s="113" t="s">
        <v>75</v>
      </c>
      <c r="D129" s="113"/>
      <c r="E129" s="113"/>
      <c r="F129" s="113"/>
      <c r="G129" s="113"/>
      <c r="H129" s="113"/>
      <c r="I129" s="113"/>
      <c r="J129" s="113"/>
      <c r="K129" s="113"/>
      <c r="L129" s="128"/>
      <c r="M129" s="128"/>
      <c r="N129" s="113"/>
      <c r="O129" s="113"/>
      <c r="P129" s="113"/>
      <c r="Q129" s="113"/>
      <c r="R129" s="113"/>
      <c r="S129" s="113"/>
    </row>
    <row r="130" spans="1:19" s="124" customFormat="1" ht="19.5" customHeight="1">
      <c r="A130" s="113"/>
      <c r="B130" s="113"/>
      <c r="C130" s="113"/>
      <c r="D130" s="113"/>
      <c r="E130" s="113"/>
      <c r="F130" s="113"/>
      <c r="G130" s="113"/>
      <c r="H130" s="113"/>
      <c r="I130" s="113"/>
      <c r="J130" s="113"/>
      <c r="K130" s="113"/>
      <c r="L130" s="128"/>
      <c r="M130" s="128"/>
      <c r="N130" s="113"/>
      <c r="O130" s="113"/>
      <c r="P130" s="113"/>
      <c r="Q130" s="113"/>
      <c r="R130" s="113"/>
      <c r="S130" s="113"/>
    </row>
    <row r="131" spans="1:19" s="124" customFormat="1" ht="19.5" customHeight="1">
      <c r="A131" s="113"/>
      <c r="B131" s="113" t="s">
        <v>63</v>
      </c>
      <c r="C131" s="113"/>
      <c r="D131" s="113"/>
      <c r="E131" s="113"/>
      <c r="F131" s="113"/>
      <c r="G131" s="113"/>
      <c r="H131" s="113"/>
      <c r="I131" s="113"/>
      <c r="J131" s="113"/>
      <c r="K131" s="113"/>
      <c r="L131" s="128"/>
      <c r="M131" s="128"/>
      <c r="N131" s="113"/>
      <c r="O131" s="113"/>
      <c r="P131" s="113"/>
      <c r="Q131" s="113"/>
      <c r="R131" s="113"/>
      <c r="S131" s="113"/>
    </row>
    <row r="132" spans="1:19" s="124" customFormat="1" ht="19.5" customHeight="1">
      <c r="A132" s="113"/>
      <c r="B132" s="113"/>
      <c r="C132" s="113"/>
      <c r="D132" s="113"/>
      <c r="E132" s="113"/>
      <c r="F132" s="113"/>
      <c r="G132" s="113"/>
      <c r="H132" s="113"/>
      <c r="I132" s="113"/>
      <c r="J132" s="113"/>
      <c r="K132" s="113"/>
      <c r="L132" s="128"/>
      <c r="M132" s="128"/>
      <c r="N132" s="113"/>
      <c r="O132" s="113"/>
      <c r="P132" s="113"/>
      <c r="Q132" s="113"/>
      <c r="R132" s="113"/>
      <c r="S132" s="113"/>
    </row>
    <row r="133" spans="1:19" s="124" customFormat="1" ht="19.5" customHeight="1">
      <c r="A133" s="113"/>
      <c r="B133" s="607" t="s">
        <v>15</v>
      </c>
      <c r="C133" s="607"/>
      <c r="D133" s="608" t="s">
        <v>280</v>
      </c>
      <c r="E133" s="580" t="s">
        <v>416</v>
      </c>
      <c r="F133" s="580"/>
      <c r="G133" s="580"/>
      <c r="H133" s="125"/>
      <c r="I133" s="131" t="s">
        <v>281</v>
      </c>
      <c r="K133" s="132">
        <f>E137</f>
        <v>0</v>
      </c>
      <c r="L133" s="581">
        <f>IF(K134=0,0,1-K133/K134)</f>
        <v>0</v>
      </c>
      <c r="N133" s="113"/>
      <c r="O133" s="113"/>
      <c r="P133" s="113"/>
      <c r="Q133" s="113"/>
      <c r="R133" s="113"/>
      <c r="S133" s="113"/>
    </row>
    <row r="134" spans="1:19" s="124" customFormat="1" ht="19.5" customHeight="1">
      <c r="A134" s="113"/>
      <c r="B134" s="607"/>
      <c r="C134" s="607"/>
      <c r="D134" s="608"/>
      <c r="E134" s="582" t="s">
        <v>417</v>
      </c>
      <c r="F134" s="582"/>
      <c r="G134" s="582"/>
      <c r="H134" s="125"/>
      <c r="I134" s="133" t="s">
        <v>283</v>
      </c>
      <c r="K134" s="134">
        <f>S56+S108</f>
        <v>0</v>
      </c>
      <c r="L134" s="581"/>
      <c r="N134" s="113"/>
      <c r="O134" s="113"/>
      <c r="P134" s="113"/>
      <c r="Q134" s="113"/>
      <c r="R134" s="113"/>
      <c r="S134" s="113"/>
    </row>
    <row r="135" spans="1:19" s="124" customFormat="1" ht="19.5" customHeight="1">
      <c r="A135" s="113"/>
      <c r="B135" s="113"/>
      <c r="C135" s="113"/>
      <c r="D135" s="113"/>
      <c r="E135" s="113"/>
      <c r="F135" s="113"/>
      <c r="G135" s="113"/>
      <c r="H135" s="113"/>
      <c r="I135" s="113"/>
      <c r="J135" s="113"/>
      <c r="K135" s="113"/>
      <c r="L135" s="128"/>
      <c r="M135" s="128"/>
      <c r="N135" s="113"/>
      <c r="O135" s="113"/>
      <c r="P135" s="113"/>
      <c r="Q135" s="113"/>
      <c r="R135" s="113"/>
      <c r="S135" s="113"/>
    </row>
    <row r="136" spans="1:23" ht="24" customHeight="1">
      <c r="A136" s="113"/>
      <c r="B136" s="113"/>
      <c r="C136" s="113"/>
      <c r="D136" s="113"/>
      <c r="E136" s="113"/>
      <c r="F136" s="113"/>
      <c r="G136" s="113"/>
      <c r="H136" s="113"/>
      <c r="I136" s="113"/>
      <c r="J136" s="113"/>
      <c r="K136" s="113"/>
      <c r="L136" s="128"/>
      <c r="M136" s="128"/>
      <c r="N136" s="113"/>
      <c r="O136" s="113"/>
      <c r="P136" s="113"/>
      <c r="Q136" s="113"/>
      <c r="R136" s="113"/>
      <c r="S136" s="113"/>
      <c r="T136" s="113"/>
      <c r="V136" s="90"/>
      <c r="W136" s="90"/>
    </row>
    <row r="137" spans="1:23" ht="24" customHeight="1">
      <c r="A137" s="113"/>
      <c r="B137" s="113" t="s">
        <v>418</v>
      </c>
      <c r="C137" s="113"/>
      <c r="D137" s="113"/>
      <c r="E137" s="544"/>
      <c r="F137" s="544"/>
      <c r="G137" s="113" t="s">
        <v>242</v>
      </c>
      <c r="H137" s="113"/>
      <c r="I137" s="113"/>
      <c r="J137" s="135"/>
      <c r="K137" s="113"/>
      <c r="L137" s="128"/>
      <c r="M137" s="128"/>
      <c r="N137" s="113"/>
      <c r="O137" s="113"/>
      <c r="P137" s="113"/>
      <c r="Q137" s="113"/>
      <c r="R137" s="113"/>
      <c r="S137" s="113"/>
      <c r="T137" s="113"/>
      <c r="V137" s="90"/>
      <c r="W137" s="90"/>
    </row>
    <row r="138" spans="1:22" ht="24" customHeight="1">
      <c r="A138" s="113"/>
      <c r="B138" s="113" t="s">
        <v>419</v>
      </c>
      <c r="C138" s="113"/>
      <c r="D138" s="136"/>
      <c r="E138" s="545"/>
      <c r="F138" s="545"/>
      <c r="G138" s="113" t="s">
        <v>242</v>
      </c>
      <c r="H138" s="113"/>
      <c r="I138" s="113"/>
      <c r="J138" s="113"/>
      <c r="K138" s="128"/>
      <c r="L138" s="128"/>
      <c r="M138" s="113"/>
      <c r="N138" s="113"/>
      <c r="O138" s="113"/>
      <c r="P138" s="113"/>
      <c r="Q138" s="113"/>
      <c r="R138" s="113"/>
      <c r="S138" s="113"/>
      <c r="U138" s="90"/>
      <c r="V138" s="90"/>
    </row>
    <row r="139" spans="1:23" ht="24" customHeight="1">
      <c r="A139" s="113"/>
      <c r="B139" s="113"/>
      <c r="C139" s="113"/>
      <c r="D139" s="113"/>
      <c r="E139" s="113"/>
      <c r="F139" s="113"/>
      <c r="G139" s="113"/>
      <c r="H139" s="113"/>
      <c r="I139" s="113"/>
      <c r="J139" s="113"/>
      <c r="K139" s="113"/>
      <c r="L139" s="128"/>
      <c r="M139" s="128"/>
      <c r="N139" s="113"/>
      <c r="O139" s="113"/>
      <c r="P139" s="113"/>
      <c r="Q139" s="113"/>
      <c r="R139" s="113"/>
      <c r="S139" s="113"/>
      <c r="T139" s="113"/>
      <c r="V139" s="90"/>
      <c r="W139" s="90"/>
    </row>
    <row r="140" spans="1:23" ht="24" customHeight="1">
      <c r="A140" s="113"/>
      <c r="B140" s="526" t="s">
        <v>420</v>
      </c>
      <c r="C140" s="113"/>
      <c r="D140" s="113"/>
      <c r="E140" s="113"/>
      <c r="F140" s="113"/>
      <c r="G140" s="113"/>
      <c r="H140" s="113"/>
      <c r="I140" s="113"/>
      <c r="J140" s="113"/>
      <c r="K140" s="113"/>
      <c r="L140" s="128"/>
      <c r="M140" s="128"/>
      <c r="N140" s="113"/>
      <c r="O140" s="113"/>
      <c r="P140" s="113"/>
      <c r="Q140" s="113"/>
      <c r="R140" s="113"/>
      <c r="S140" s="113"/>
      <c r="T140" s="113"/>
      <c r="V140" s="90"/>
      <c r="W140" s="90"/>
    </row>
    <row r="141" spans="1:23" ht="24" customHeight="1">
      <c r="A141" s="113"/>
      <c r="B141" s="113" t="s">
        <v>421</v>
      </c>
      <c r="C141" s="113"/>
      <c r="D141" s="113"/>
      <c r="E141" s="113"/>
      <c r="F141" s="113"/>
      <c r="G141" s="113"/>
      <c r="H141" s="113"/>
      <c r="I141" s="113"/>
      <c r="J141" s="135"/>
      <c r="K141" s="113"/>
      <c r="L141" s="128"/>
      <c r="M141" s="128"/>
      <c r="N141" s="113"/>
      <c r="O141" s="113"/>
      <c r="P141" s="113"/>
      <c r="Q141" s="113"/>
      <c r="R141" s="113"/>
      <c r="S141" s="113"/>
      <c r="T141" s="113"/>
      <c r="V141" s="90"/>
      <c r="W141" s="90"/>
    </row>
    <row r="142" spans="1:23" ht="24" customHeight="1">
      <c r="A142" s="113"/>
      <c r="B142" s="113"/>
      <c r="C142" s="113"/>
      <c r="D142" s="113"/>
      <c r="E142" s="113"/>
      <c r="F142" s="113"/>
      <c r="G142" s="113"/>
      <c r="H142" s="113"/>
      <c r="I142" s="113"/>
      <c r="J142" s="113"/>
      <c r="K142" s="113"/>
      <c r="L142" s="128"/>
      <c r="M142" s="128"/>
      <c r="N142" s="113"/>
      <c r="O142" s="113"/>
      <c r="P142" s="113"/>
      <c r="Q142" s="113"/>
      <c r="R142" s="113"/>
      <c r="S142" s="113"/>
      <c r="T142" s="113"/>
      <c r="W142" s="110"/>
    </row>
    <row r="143" spans="1:18" ht="33.75" customHeight="1">
      <c r="A143" s="84"/>
      <c r="B143" s="85"/>
      <c r="C143" s="85"/>
      <c r="D143" s="85"/>
      <c r="E143" s="85"/>
      <c r="F143" s="85"/>
      <c r="G143" s="85"/>
      <c r="H143" s="85"/>
      <c r="I143" s="85"/>
      <c r="J143" s="85"/>
      <c r="K143" s="87"/>
      <c r="L143" s="86"/>
      <c r="M143" s="88"/>
      <c r="N143" s="85"/>
      <c r="O143" s="85"/>
      <c r="P143" s="85"/>
      <c r="Q143" s="85"/>
      <c r="R143" s="85"/>
    </row>
    <row r="144" spans="1:18" ht="25.5" customHeight="1" thickBot="1">
      <c r="A144" s="84"/>
      <c r="B144" s="85" t="s">
        <v>5</v>
      </c>
      <c r="C144" s="85"/>
      <c r="D144" s="85"/>
      <c r="E144" s="85"/>
      <c r="F144" s="85"/>
      <c r="G144" s="85"/>
      <c r="H144" s="85"/>
      <c r="I144" s="85"/>
      <c r="J144" s="85"/>
      <c r="K144" s="85"/>
      <c r="L144" s="87"/>
      <c r="M144" s="87"/>
      <c r="N144" s="85"/>
      <c r="O144" s="85"/>
      <c r="P144" s="85"/>
      <c r="Q144" s="85"/>
      <c r="R144" s="85"/>
    </row>
    <row r="145" spans="1:19" ht="25.5" customHeight="1" thickBot="1">
      <c r="A145" s="84"/>
      <c r="B145" s="588" t="s">
        <v>78</v>
      </c>
      <c r="C145" s="589"/>
      <c r="D145" s="589"/>
      <c r="E145" s="589"/>
      <c r="F145" s="589"/>
      <c r="G145" s="590"/>
      <c r="H145" s="590"/>
      <c r="I145" s="590"/>
      <c r="J145" s="590"/>
      <c r="K145" s="590"/>
      <c r="L145" s="590"/>
      <c r="M145" s="591"/>
      <c r="N145" s="87"/>
      <c r="O145" s="87"/>
      <c r="P145" s="85"/>
      <c r="Q145" s="85"/>
      <c r="R145" s="85"/>
      <c r="S145" s="85"/>
    </row>
    <row r="146" spans="1:19" ht="25.5" customHeight="1">
      <c r="A146" s="84"/>
      <c r="B146" s="592"/>
      <c r="C146" s="593"/>
      <c r="D146" s="593"/>
      <c r="E146" s="593"/>
      <c r="F146" s="593"/>
      <c r="G146" s="594"/>
      <c r="H146" s="594"/>
      <c r="I146" s="594"/>
      <c r="J146" s="594"/>
      <c r="K146" s="594"/>
      <c r="L146" s="594"/>
      <c r="M146" s="595"/>
      <c r="N146" s="87"/>
      <c r="O146" s="87"/>
      <c r="P146" s="85"/>
      <c r="Q146" s="85"/>
      <c r="R146" s="85"/>
      <c r="S146" s="85"/>
    </row>
    <row r="147" spans="1:19" ht="25.5" customHeight="1">
      <c r="A147" s="84"/>
      <c r="B147" s="596"/>
      <c r="C147" s="597"/>
      <c r="D147" s="597"/>
      <c r="E147" s="597"/>
      <c r="F147" s="597"/>
      <c r="G147" s="598"/>
      <c r="H147" s="598"/>
      <c r="I147" s="598"/>
      <c r="J147" s="598"/>
      <c r="K147" s="598"/>
      <c r="L147" s="598"/>
      <c r="M147" s="599"/>
      <c r="N147" s="87"/>
      <c r="O147" s="87"/>
      <c r="P147" s="85"/>
      <c r="Q147" s="85"/>
      <c r="R147" s="85"/>
      <c r="S147" s="85"/>
    </row>
    <row r="148" spans="1:19" ht="25.5" customHeight="1">
      <c r="A148" s="84"/>
      <c r="B148" s="596"/>
      <c r="C148" s="597"/>
      <c r="D148" s="597"/>
      <c r="E148" s="597"/>
      <c r="F148" s="597"/>
      <c r="G148" s="598"/>
      <c r="H148" s="598"/>
      <c r="I148" s="598"/>
      <c r="J148" s="598"/>
      <c r="K148" s="598"/>
      <c r="L148" s="598"/>
      <c r="M148" s="599"/>
      <c r="N148" s="87"/>
      <c r="O148" s="87"/>
      <c r="P148" s="85"/>
      <c r="Q148" s="85"/>
      <c r="R148" s="85"/>
      <c r="S148" s="85"/>
    </row>
    <row r="149" spans="1:19" ht="25.5" customHeight="1">
      <c r="A149" s="84"/>
      <c r="B149" s="600"/>
      <c r="C149" s="598"/>
      <c r="D149" s="598"/>
      <c r="E149" s="598"/>
      <c r="F149" s="598"/>
      <c r="G149" s="598"/>
      <c r="H149" s="598"/>
      <c r="I149" s="598"/>
      <c r="J149" s="598"/>
      <c r="K149" s="598"/>
      <c r="L149" s="598"/>
      <c r="M149" s="599"/>
      <c r="N149" s="87"/>
      <c r="O149" s="87"/>
      <c r="P149" s="85"/>
      <c r="Q149" s="85"/>
      <c r="R149" s="85"/>
      <c r="S149" s="85"/>
    </row>
    <row r="150" spans="1:19" ht="25.5" customHeight="1">
      <c r="A150" s="84"/>
      <c r="B150" s="600"/>
      <c r="C150" s="598"/>
      <c r="D150" s="598"/>
      <c r="E150" s="598"/>
      <c r="F150" s="598"/>
      <c r="G150" s="598"/>
      <c r="H150" s="598"/>
      <c r="I150" s="598"/>
      <c r="J150" s="598"/>
      <c r="K150" s="598"/>
      <c r="L150" s="598"/>
      <c r="M150" s="599"/>
      <c r="N150" s="87"/>
      <c r="O150" s="87"/>
      <c r="P150" s="85"/>
      <c r="Q150" s="85"/>
      <c r="R150" s="85"/>
      <c r="S150" s="85"/>
    </row>
    <row r="151" spans="1:19" ht="25.5" customHeight="1">
      <c r="A151" s="84"/>
      <c r="B151" s="600"/>
      <c r="C151" s="598"/>
      <c r="D151" s="598"/>
      <c r="E151" s="598"/>
      <c r="F151" s="598"/>
      <c r="G151" s="598"/>
      <c r="H151" s="598"/>
      <c r="I151" s="598"/>
      <c r="J151" s="598"/>
      <c r="K151" s="598"/>
      <c r="L151" s="598"/>
      <c r="M151" s="599"/>
      <c r="N151" s="87"/>
      <c r="O151" s="87"/>
      <c r="P151" s="85"/>
      <c r="Q151" s="85"/>
      <c r="R151" s="85"/>
      <c r="S151" s="85"/>
    </row>
    <row r="152" spans="1:19" ht="25.5" customHeight="1">
      <c r="A152" s="84"/>
      <c r="B152" s="600"/>
      <c r="C152" s="598"/>
      <c r="D152" s="598"/>
      <c r="E152" s="598"/>
      <c r="F152" s="598"/>
      <c r="G152" s="598"/>
      <c r="H152" s="598"/>
      <c r="I152" s="598"/>
      <c r="J152" s="598"/>
      <c r="K152" s="598"/>
      <c r="L152" s="598"/>
      <c r="M152" s="599"/>
      <c r="N152" s="87"/>
      <c r="O152" s="87"/>
      <c r="P152" s="85"/>
      <c r="Q152" s="85"/>
      <c r="R152" s="85"/>
      <c r="S152" s="85"/>
    </row>
    <row r="153" spans="1:19" ht="25.5" customHeight="1" thickBot="1">
      <c r="A153" s="84"/>
      <c r="B153" s="601"/>
      <c r="C153" s="602"/>
      <c r="D153" s="602"/>
      <c r="E153" s="602"/>
      <c r="F153" s="602"/>
      <c r="G153" s="602"/>
      <c r="H153" s="602"/>
      <c r="I153" s="602"/>
      <c r="J153" s="602"/>
      <c r="K153" s="602"/>
      <c r="L153" s="602"/>
      <c r="M153" s="603"/>
      <c r="N153" s="87"/>
      <c r="O153" s="87"/>
      <c r="P153" s="85"/>
      <c r="Q153" s="85"/>
      <c r="R153" s="85"/>
      <c r="S153" s="85"/>
    </row>
    <row r="154" spans="1:15" ht="12.75">
      <c r="A154" s="89"/>
      <c r="M154" s="90"/>
      <c r="N154" s="90"/>
      <c r="O154" s="90"/>
    </row>
    <row r="155" spans="1:15" ht="12.75">
      <c r="A155" s="89"/>
      <c r="M155" s="90"/>
      <c r="N155" s="90"/>
      <c r="O155" s="90"/>
    </row>
    <row r="156" spans="1:15" ht="12.75">
      <c r="A156" s="89"/>
      <c r="M156" s="90"/>
      <c r="N156" s="90"/>
      <c r="O156" s="90"/>
    </row>
  </sheetData>
  <sheetProtection/>
  <mergeCells count="145">
    <mergeCell ref="B145:M145"/>
    <mergeCell ref="B146:M153"/>
    <mergeCell ref="J112:J113"/>
    <mergeCell ref="K112:K113"/>
    <mergeCell ref="L122:M122"/>
    <mergeCell ref="L126:M126"/>
    <mergeCell ref="B133:C134"/>
    <mergeCell ref="D133:D134"/>
    <mergeCell ref="E133:G133"/>
    <mergeCell ref="L133:L134"/>
    <mergeCell ref="E134:G134"/>
    <mergeCell ref="B107:C107"/>
    <mergeCell ref="B108:D108"/>
    <mergeCell ref="D112:D113"/>
    <mergeCell ref="E112:E113"/>
    <mergeCell ref="F112:F113"/>
    <mergeCell ref="I112:I113"/>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Q60:Q61"/>
    <mergeCell ref="R60:R61"/>
    <mergeCell ref="S60:S61"/>
    <mergeCell ref="B62:C62"/>
    <mergeCell ref="B63:C63"/>
    <mergeCell ref="B64:C64"/>
    <mergeCell ref="K60:K61"/>
    <mergeCell ref="L60:L61"/>
    <mergeCell ref="M60:M61"/>
    <mergeCell ref="N60:N61"/>
    <mergeCell ref="O60:O61"/>
    <mergeCell ref="P60:P61"/>
    <mergeCell ref="E60:E61"/>
    <mergeCell ref="F60:F61"/>
    <mergeCell ref="G60:G61"/>
    <mergeCell ref="H60:H61"/>
    <mergeCell ref="I60:I61"/>
    <mergeCell ref="J60:J61"/>
    <mergeCell ref="B53:D53"/>
    <mergeCell ref="B54:D54"/>
    <mergeCell ref="B55:D55"/>
    <mergeCell ref="B56:D56"/>
    <mergeCell ref="B60:C61"/>
    <mergeCell ref="D60:D61"/>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O8:O9"/>
    <mergeCell ref="P8:P9"/>
    <mergeCell ref="Q8:Q9"/>
    <mergeCell ref="R8:R9"/>
    <mergeCell ref="S8:S9"/>
    <mergeCell ref="B10:D10"/>
    <mergeCell ref="I8:I9"/>
    <mergeCell ref="J8:J9"/>
    <mergeCell ref="K8:K9"/>
    <mergeCell ref="L8:L9"/>
    <mergeCell ref="E137:F137"/>
    <mergeCell ref="E138:F138"/>
    <mergeCell ref="M8:M9"/>
    <mergeCell ref="N8:N9"/>
    <mergeCell ref="A1:G1"/>
    <mergeCell ref="B8:D9"/>
    <mergeCell ref="E8:E9"/>
    <mergeCell ref="F8:F9"/>
    <mergeCell ref="G8:G9"/>
    <mergeCell ref="H8:H9"/>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5" r:id="rId2"/>
  <headerFooter alignWithMargins="0">
    <oddFooter>&amp;R&amp;A</oddFooter>
  </headerFooter>
  <rowBreaks count="2" manualBreakCount="2">
    <brk id="57" max="18" man="1"/>
    <brk id="109" max="18" man="1"/>
  </rowBreaks>
  <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view="pageBreakPreview" zoomScale="59" zoomScaleSheetLayoutView="59" zoomScalePageLayoutView="0" workbookViewId="0" topLeftCell="A124">
      <selection activeCell="E137" sqref="E137:F137"/>
    </sheetView>
  </sheetViews>
  <sheetFormatPr defaultColWidth="9.00390625" defaultRowHeight="13.5"/>
  <cols>
    <col min="1" max="1" width="7.625" style="77" customWidth="1"/>
    <col min="2" max="21" width="14.00390625" style="77" customWidth="1"/>
    <col min="22" max="23" width="9.625" style="77" customWidth="1"/>
    <col min="24" max="24" width="7.50390625" style="77" customWidth="1"/>
    <col min="25" max="26" width="13.875" style="77" customWidth="1"/>
    <col min="27" max="28" width="7.25390625" style="77" customWidth="1"/>
    <col min="29" max="30" width="7.50390625" style="77" customWidth="1"/>
    <col min="31" max="31" width="30.625" style="77" customWidth="1"/>
    <col min="32" max="32" width="13.875" style="77" customWidth="1"/>
    <col min="33" max="16384" width="9.00390625" style="77" customWidth="1"/>
  </cols>
  <sheetData>
    <row r="1" spans="1:19" ht="35.25" customHeight="1">
      <c r="A1" s="548" t="s">
        <v>64</v>
      </c>
      <c r="B1" s="549"/>
      <c r="C1" s="549"/>
      <c r="D1" s="549"/>
      <c r="E1" s="549"/>
      <c r="F1" s="549"/>
      <c r="G1" s="549"/>
      <c r="H1" s="160"/>
      <c r="I1" s="161"/>
      <c r="J1" s="162"/>
      <c r="P1" s="78" t="s">
        <v>1</v>
      </c>
      <c r="Q1" s="79"/>
      <c r="R1" s="79"/>
      <c r="S1" s="79"/>
    </row>
    <row r="2" spans="16:19" ht="35.25" customHeight="1">
      <c r="P2" s="78" t="s">
        <v>2</v>
      </c>
      <c r="Q2" s="80"/>
      <c r="R2" s="80"/>
      <c r="S2" s="80"/>
    </row>
    <row r="3" spans="1:19" ht="23.25">
      <c r="A3" s="81" t="s">
        <v>40</v>
      </c>
      <c r="P3" s="78" t="s">
        <v>3</v>
      </c>
      <c r="Q3" s="80"/>
      <c r="R3" s="80"/>
      <c r="S3" s="80"/>
    </row>
    <row r="4" spans="1:19" ht="23.25">
      <c r="A4" s="82" t="s">
        <v>240</v>
      </c>
      <c r="P4" s="78" t="s">
        <v>354</v>
      </c>
      <c r="Q4" s="80"/>
      <c r="R4" s="80"/>
      <c r="S4" s="80"/>
    </row>
    <row r="5" ht="13.5" thickBot="1">
      <c r="A5" s="83"/>
    </row>
    <row r="6" spans="1:19" ht="16.5" thickBot="1">
      <c r="A6" s="112" t="s">
        <v>355</v>
      </c>
      <c r="B6" s="113" t="s">
        <v>221</v>
      </c>
      <c r="H6" s="138" t="s">
        <v>42</v>
      </c>
      <c r="I6" s="139" t="s">
        <v>10</v>
      </c>
      <c r="J6" s="272">
        <v>28</v>
      </c>
      <c r="K6" s="140" t="s">
        <v>16</v>
      </c>
      <c r="R6" s="147"/>
      <c r="S6" s="77" t="s">
        <v>47</v>
      </c>
    </row>
    <row r="7" spans="2:19" s="21" customFormat="1" ht="12.75">
      <c r="B7" s="21" t="s">
        <v>65</v>
      </c>
      <c r="P7" s="22"/>
      <c r="Q7" s="22"/>
      <c r="R7" s="22"/>
      <c r="S7" s="22"/>
    </row>
    <row r="8" spans="2:19" ht="30" customHeight="1">
      <c r="B8" s="550" t="s">
        <v>6</v>
      </c>
      <c r="C8" s="551"/>
      <c r="D8" s="552"/>
      <c r="E8" s="556" t="s">
        <v>43</v>
      </c>
      <c r="F8" s="550" t="s">
        <v>7</v>
      </c>
      <c r="G8" s="546" t="s">
        <v>356</v>
      </c>
      <c r="H8" s="559" t="s">
        <v>357</v>
      </c>
      <c r="I8" s="546" t="s">
        <v>358</v>
      </c>
      <c r="J8" s="546" t="s">
        <v>215</v>
      </c>
      <c r="K8" s="546" t="s">
        <v>48</v>
      </c>
      <c r="L8" s="546" t="s">
        <v>49</v>
      </c>
      <c r="M8" s="546" t="s">
        <v>216</v>
      </c>
      <c r="N8" s="546" t="s">
        <v>359</v>
      </c>
      <c r="O8" s="546" t="s">
        <v>53</v>
      </c>
      <c r="P8" s="546" t="s">
        <v>360</v>
      </c>
      <c r="Q8" s="561" t="s">
        <v>8</v>
      </c>
      <c r="R8" s="563" t="s">
        <v>9</v>
      </c>
      <c r="S8" s="563" t="s">
        <v>222</v>
      </c>
    </row>
    <row r="9" spans="2:19" ht="30" customHeight="1">
      <c r="B9" s="553"/>
      <c r="C9" s="554"/>
      <c r="D9" s="555"/>
      <c r="E9" s="557"/>
      <c r="F9" s="558"/>
      <c r="G9" s="547"/>
      <c r="H9" s="560"/>
      <c r="I9" s="547"/>
      <c r="J9" s="547"/>
      <c r="K9" s="564"/>
      <c r="L9" s="564"/>
      <c r="M9" s="547"/>
      <c r="N9" s="547"/>
      <c r="O9" s="547"/>
      <c r="P9" s="547"/>
      <c r="Q9" s="562"/>
      <c r="R9" s="564"/>
      <c r="S9" s="564"/>
    </row>
    <row r="10" spans="2:19" s="137" customFormat="1" ht="32.25">
      <c r="B10" s="565" t="s">
        <v>44</v>
      </c>
      <c r="C10" s="566"/>
      <c r="D10" s="567"/>
      <c r="E10" s="143" t="s">
        <v>361</v>
      </c>
      <c r="F10" s="158"/>
      <c r="G10" s="144" t="s">
        <v>45</v>
      </c>
      <c r="H10" s="145"/>
      <c r="I10" s="144" t="s">
        <v>46</v>
      </c>
      <c r="J10" s="146" t="s">
        <v>52</v>
      </c>
      <c r="K10" s="146" t="s">
        <v>57</v>
      </c>
      <c r="L10" s="146"/>
      <c r="M10" s="141" t="s">
        <v>362</v>
      </c>
      <c r="N10" s="146" t="s">
        <v>50</v>
      </c>
      <c r="O10" s="146"/>
      <c r="P10" s="144" t="s">
        <v>223</v>
      </c>
      <c r="Q10" s="144"/>
      <c r="R10" s="146" t="s">
        <v>51</v>
      </c>
      <c r="S10" s="142"/>
    </row>
    <row r="11" spans="2:19" ht="12.75">
      <c r="B11" s="568"/>
      <c r="C11" s="568"/>
      <c r="D11" s="568"/>
      <c r="E11" s="396"/>
      <c r="F11" s="397"/>
      <c r="G11" s="398">
        <f>IF(H11=0,0,(F11/30))</f>
        <v>0</v>
      </c>
      <c r="H11" s="398">
        <f aca="true" t="shared" si="0" ref="H11:H55">IF(F11=0,0,$J$6-E11)</f>
        <v>0</v>
      </c>
      <c r="I11" s="398">
        <f aca="true" t="shared" si="1" ref="I11:I55">G11*H11</f>
        <v>0</v>
      </c>
      <c r="J11" s="396"/>
      <c r="K11" s="399">
        <f aca="true" t="shared" si="2" ref="K11:K55">IF(L11=0,0,(30-J11+E11))</f>
        <v>0</v>
      </c>
      <c r="L11" s="396"/>
      <c r="M11" s="398">
        <f aca="true" t="shared" si="3" ref="M11:M55">IF(L11=0,0,F11-+L11)</f>
        <v>0</v>
      </c>
      <c r="N11" s="399">
        <f aca="true" t="shared" si="4" ref="N11:N55">IF(O11=0,0,(L11/K11))</f>
        <v>0</v>
      </c>
      <c r="O11" s="399">
        <f aca="true" t="shared" si="5" ref="O11:O55">IF(K11=0,0,($J$6-J11))</f>
        <v>0</v>
      </c>
      <c r="P11" s="399">
        <f aca="true" t="shared" si="6" ref="P11:P55">N11*O11</f>
        <v>0</v>
      </c>
      <c r="Q11" s="398">
        <f aca="true" t="shared" si="7" ref="Q11:Q55">IF(L11=0,G11,N11)</f>
        <v>0</v>
      </c>
      <c r="R11" s="399">
        <f aca="true" t="shared" si="8" ref="R11:R55">IF(L11=0,I11,P11)</f>
        <v>0</v>
      </c>
      <c r="S11" s="400">
        <f aca="true" t="shared" si="9" ref="S11:S55">R11-+Q11</f>
        <v>0</v>
      </c>
    </row>
    <row r="12" spans="2:19" ht="12.75">
      <c r="B12" s="568"/>
      <c r="C12" s="568"/>
      <c r="D12" s="568"/>
      <c r="E12" s="396"/>
      <c r="F12" s="397"/>
      <c r="G12" s="398">
        <f aca="true" t="shared" si="10" ref="G12:G55">IF(H12=0,0,(F12/30))</f>
        <v>0</v>
      </c>
      <c r="H12" s="398">
        <f t="shared" si="0"/>
        <v>0</v>
      </c>
      <c r="I12" s="398">
        <f t="shared" si="1"/>
        <v>0</v>
      </c>
      <c r="J12" s="396"/>
      <c r="K12" s="399">
        <f t="shared" si="2"/>
        <v>0</v>
      </c>
      <c r="L12" s="396"/>
      <c r="M12" s="398">
        <f t="shared" si="3"/>
        <v>0</v>
      </c>
      <c r="N12" s="399">
        <f t="shared" si="4"/>
        <v>0</v>
      </c>
      <c r="O12" s="399">
        <f t="shared" si="5"/>
        <v>0</v>
      </c>
      <c r="P12" s="399">
        <f t="shared" si="6"/>
        <v>0</v>
      </c>
      <c r="Q12" s="398">
        <f t="shared" si="7"/>
        <v>0</v>
      </c>
      <c r="R12" s="399">
        <f t="shared" si="8"/>
        <v>0</v>
      </c>
      <c r="S12" s="400">
        <f t="shared" si="9"/>
        <v>0</v>
      </c>
    </row>
    <row r="13" spans="2:19" ht="12.75">
      <c r="B13" s="568"/>
      <c r="C13" s="568"/>
      <c r="D13" s="568"/>
      <c r="E13" s="396"/>
      <c r="F13" s="397"/>
      <c r="G13" s="398">
        <f t="shared" si="10"/>
        <v>0</v>
      </c>
      <c r="H13" s="398">
        <f t="shared" si="0"/>
        <v>0</v>
      </c>
      <c r="I13" s="398">
        <f t="shared" si="1"/>
        <v>0</v>
      </c>
      <c r="J13" s="396"/>
      <c r="K13" s="399">
        <f t="shared" si="2"/>
        <v>0</v>
      </c>
      <c r="L13" s="396"/>
      <c r="M13" s="398">
        <f t="shared" si="3"/>
        <v>0</v>
      </c>
      <c r="N13" s="399">
        <f t="shared" si="4"/>
        <v>0</v>
      </c>
      <c r="O13" s="399">
        <f t="shared" si="5"/>
        <v>0</v>
      </c>
      <c r="P13" s="399">
        <f t="shared" si="6"/>
        <v>0</v>
      </c>
      <c r="Q13" s="398">
        <f t="shared" si="7"/>
        <v>0</v>
      </c>
      <c r="R13" s="399">
        <f t="shared" si="8"/>
        <v>0</v>
      </c>
      <c r="S13" s="400">
        <f t="shared" si="9"/>
        <v>0</v>
      </c>
    </row>
    <row r="14" spans="2:19" ht="12.75">
      <c r="B14" s="568"/>
      <c r="C14" s="568"/>
      <c r="D14" s="568"/>
      <c r="E14" s="396"/>
      <c r="F14" s="397"/>
      <c r="G14" s="398">
        <f t="shared" si="10"/>
        <v>0</v>
      </c>
      <c r="H14" s="398">
        <f t="shared" si="0"/>
        <v>0</v>
      </c>
      <c r="I14" s="398">
        <f t="shared" si="1"/>
        <v>0</v>
      </c>
      <c r="J14" s="396"/>
      <c r="K14" s="399">
        <f t="shared" si="2"/>
        <v>0</v>
      </c>
      <c r="L14" s="396"/>
      <c r="M14" s="398">
        <f t="shared" si="3"/>
        <v>0</v>
      </c>
      <c r="N14" s="399">
        <f t="shared" si="4"/>
        <v>0</v>
      </c>
      <c r="O14" s="399">
        <f t="shared" si="5"/>
        <v>0</v>
      </c>
      <c r="P14" s="399">
        <f t="shared" si="6"/>
        <v>0</v>
      </c>
      <c r="Q14" s="398">
        <f t="shared" si="7"/>
        <v>0</v>
      </c>
      <c r="R14" s="399">
        <f t="shared" si="8"/>
        <v>0</v>
      </c>
      <c r="S14" s="400">
        <f t="shared" si="9"/>
        <v>0</v>
      </c>
    </row>
    <row r="15" spans="2:19" ht="12.75">
      <c r="B15" s="568"/>
      <c r="C15" s="568"/>
      <c r="D15" s="568"/>
      <c r="E15" s="396"/>
      <c r="F15" s="397"/>
      <c r="G15" s="398">
        <f t="shared" si="10"/>
        <v>0</v>
      </c>
      <c r="H15" s="398">
        <f t="shared" si="0"/>
        <v>0</v>
      </c>
      <c r="I15" s="398">
        <f t="shared" si="1"/>
        <v>0</v>
      </c>
      <c r="J15" s="396"/>
      <c r="K15" s="399">
        <f t="shared" si="2"/>
        <v>0</v>
      </c>
      <c r="L15" s="396"/>
      <c r="M15" s="398">
        <f t="shared" si="3"/>
        <v>0</v>
      </c>
      <c r="N15" s="399">
        <f t="shared" si="4"/>
        <v>0</v>
      </c>
      <c r="O15" s="399">
        <f t="shared" si="5"/>
        <v>0</v>
      </c>
      <c r="P15" s="399">
        <f t="shared" si="6"/>
        <v>0</v>
      </c>
      <c r="Q15" s="398">
        <f t="shared" si="7"/>
        <v>0</v>
      </c>
      <c r="R15" s="399">
        <f t="shared" si="8"/>
        <v>0</v>
      </c>
      <c r="S15" s="400">
        <f t="shared" si="9"/>
        <v>0</v>
      </c>
    </row>
    <row r="16" spans="2:19" ht="12.75">
      <c r="B16" s="568"/>
      <c r="C16" s="568"/>
      <c r="D16" s="568"/>
      <c r="E16" s="396"/>
      <c r="F16" s="397"/>
      <c r="G16" s="398">
        <f t="shared" si="10"/>
        <v>0</v>
      </c>
      <c r="H16" s="398">
        <f t="shared" si="0"/>
        <v>0</v>
      </c>
      <c r="I16" s="398">
        <f t="shared" si="1"/>
        <v>0</v>
      </c>
      <c r="J16" s="396"/>
      <c r="K16" s="399">
        <f t="shared" si="2"/>
        <v>0</v>
      </c>
      <c r="L16" s="396"/>
      <c r="M16" s="398">
        <f t="shared" si="3"/>
        <v>0</v>
      </c>
      <c r="N16" s="399">
        <f t="shared" si="4"/>
        <v>0</v>
      </c>
      <c r="O16" s="399">
        <f t="shared" si="5"/>
        <v>0</v>
      </c>
      <c r="P16" s="399">
        <f t="shared" si="6"/>
        <v>0</v>
      </c>
      <c r="Q16" s="398">
        <f t="shared" si="7"/>
        <v>0</v>
      </c>
      <c r="R16" s="399">
        <f t="shared" si="8"/>
        <v>0</v>
      </c>
      <c r="S16" s="400">
        <f t="shared" si="9"/>
        <v>0</v>
      </c>
    </row>
    <row r="17" spans="2:19" ht="12.75">
      <c r="B17" s="568"/>
      <c r="C17" s="568"/>
      <c r="D17" s="568"/>
      <c r="E17" s="396"/>
      <c r="F17" s="397"/>
      <c r="G17" s="398">
        <f t="shared" si="10"/>
        <v>0</v>
      </c>
      <c r="H17" s="398">
        <f t="shared" si="0"/>
        <v>0</v>
      </c>
      <c r="I17" s="398">
        <f t="shared" si="1"/>
        <v>0</v>
      </c>
      <c r="J17" s="396"/>
      <c r="K17" s="399">
        <f t="shared" si="2"/>
        <v>0</v>
      </c>
      <c r="L17" s="396"/>
      <c r="M17" s="398">
        <f t="shared" si="3"/>
        <v>0</v>
      </c>
      <c r="N17" s="399">
        <f t="shared" si="4"/>
        <v>0</v>
      </c>
      <c r="O17" s="399">
        <f t="shared" si="5"/>
        <v>0</v>
      </c>
      <c r="P17" s="399">
        <f t="shared" si="6"/>
        <v>0</v>
      </c>
      <c r="Q17" s="398">
        <f t="shared" si="7"/>
        <v>0</v>
      </c>
      <c r="R17" s="399">
        <f t="shared" si="8"/>
        <v>0</v>
      </c>
      <c r="S17" s="400">
        <f t="shared" si="9"/>
        <v>0</v>
      </c>
    </row>
    <row r="18" spans="2:19" ht="12.75">
      <c r="B18" s="568"/>
      <c r="C18" s="568"/>
      <c r="D18" s="568"/>
      <c r="E18" s="396"/>
      <c r="F18" s="397"/>
      <c r="G18" s="398">
        <f t="shared" si="10"/>
        <v>0</v>
      </c>
      <c r="H18" s="398">
        <f t="shared" si="0"/>
        <v>0</v>
      </c>
      <c r="I18" s="398">
        <f t="shared" si="1"/>
        <v>0</v>
      </c>
      <c r="J18" s="396"/>
      <c r="K18" s="399">
        <f t="shared" si="2"/>
        <v>0</v>
      </c>
      <c r="L18" s="396"/>
      <c r="M18" s="398">
        <f t="shared" si="3"/>
        <v>0</v>
      </c>
      <c r="N18" s="399">
        <f t="shared" si="4"/>
        <v>0</v>
      </c>
      <c r="O18" s="399">
        <f t="shared" si="5"/>
        <v>0</v>
      </c>
      <c r="P18" s="399">
        <f t="shared" si="6"/>
        <v>0</v>
      </c>
      <c r="Q18" s="398">
        <f t="shared" si="7"/>
        <v>0</v>
      </c>
      <c r="R18" s="399">
        <f t="shared" si="8"/>
        <v>0</v>
      </c>
      <c r="S18" s="400">
        <f t="shared" si="9"/>
        <v>0</v>
      </c>
    </row>
    <row r="19" spans="2:19" ht="12.75">
      <c r="B19" s="568"/>
      <c r="C19" s="568"/>
      <c r="D19" s="568"/>
      <c r="E19" s="396"/>
      <c r="F19" s="397"/>
      <c r="G19" s="398">
        <f t="shared" si="10"/>
        <v>0</v>
      </c>
      <c r="H19" s="398">
        <f t="shared" si="0"/>
        <v>0</v>
      </c>
      <c r="I19" s="398">
        <f t="shared" si="1"/>
        <v>0</v>
      </c>
      <c r="J19" s="396"/>
      <c r="K19" s="399">
        <f t="shared" si="2"/>
        <v>0</v>
      </c>
      <c r="L19" s="396"/>
      <c r="M19" s="398">
        <f t="shared" si="3"/>
        <v>0</v>
      </c>
      <c r="N19" s="399">
        <f t="shared" si="4"/>
        <v>0</v>
      </c>
      <c r="O19" s="399">
        <f t="shared" si="5"/>
        <v>0</v>
      </c>
      <c r="P19" s="399">
        <f t="shared" si="6"/>
        <v>0</v>
      </c>
      <c r="Q19" s="398">
        <f t="shared" si="7"/>
        <v>0</v>
      </c>
      <c r="R19" s="399">
        <f t="shared" si="8"/>
        <v>0</v>
      </c>
      <c r="S19" s="400">
        <f t="shared" si="9"/>
        <v>0</v>
      </c>
    </row>
    <row r="20" spans="2:19" ht="12.75">
      <c r="B20" s="568"/>
      <c r="C20" s="568"/>
      <c r="D20" s="568"/>
      <c r="E20" s="396"/>
      <c r="F20" s="397"/>
      <c r="G20" s="398">
        <f t="shared" si="10"/>
        <v>0</v>
      </c>
      <c r="H20" s="398">
        <f t="shared" si="0"/>
        <v>0</v>
      </c>
      <c r="I20" s="398">
        <f t="shared" si="1"/>
        <v>0</v>
      </c>
      <c r="J20" s="396"/>
      <c r="K20" s="399">
        <f t="shared" si="2"/>
        <v>0</v>
      </c>
      <c r="L20" s="396"/>
      <c r="M20" s="398">
        <f t="shared" si="3"/>
        <v>0</v>
      </c>
      <c r="N20" s="399">
        <f t="shared" si="4"/>
        <v>0</v>
      </c>
      <c r="O20" s="399">
        <f t="shared" si="5"/>
        <v>0</v>
      </c>
      <c r="P20" s="399">
        <f t="shared" si="6"/>
        <v>0</v>
      </c>
      <c r="Q20" s="398">
        <f t="shared" si="7"/>
        <v>0</v>
      </c>
      <c r="R20" s="399">
        <f t="shared" si="8"/>
        <v>0</v>
      </c>
      <c r="S20" s="400">
        <f t="shared" si="9"/>
        <v>0</v>
      </c>
    </row>
    <row r="21" spans="2:19" ht="12.75">
      <c r="B21" s="568"/>
      <c r="C21" s="568"/>
      <c r="D21" s="568"/>
      <c r="E21" s="396"/>
      <c r="F21" s="397"/>
      <c r="G21" s="398">
        <f t="shared" si="10"/>
        <v>0</v>
      </c>
      <c r="H21" s="398">
        <f t="shared" si="0"/>
        <v>0</v>
      </c>
      <c r="I21" s="398">
        <f t="shared" si="1"/>
        <v>0</v>
      </c>
      <c r="J21" s="396"/>
      <c r="K21" s="399">
        <f t="shared" si="2"/>
        <v>0</v>
      </c>
      <c r="L21" s="396"/>
      <c r="M21" s="398">
        <f t="shared" si="3"/>
        <v>0</v>
      </c>
      <c r="N21" s="399">
        <f t="shared" si="4"/>
        <v>0</v>
      </c>
      <c r="O21" s="399">
        <f t="shared" si="5"/>
        <v>0</v>
      </c>
      <c r="P21" s="399">
        <f t="shared" si="6"/>
        <v>0</v>
      </c>
      <c r="Q21" s="398">
        <f t="shared" si="7"/>
        <v>0</v>
      </c>
      <c r="R21" s="399">
        <f t="shared" si="8"/>
        <v>0</v>
      </c>
      <c r="S21" s="400">
        <f t="shared" si="9"/>
        <v>0</v>
      </c>
    </row>
    <row r="22" spans="2:19" ht="12.75">
      <c r="B22" s="568"/>
      <c r="C22" s="568"/>
      <c r="D22" s="568"/>
      <c r="E22" s="396"/>
      <c r="F22" s="397"/>
      <c r="G22" s="398">
        <f t="shared" si="10"/>
        <v>0</v>
      </c>
      <c r="H22" s="398">
        <f t="shared" si="0"/>
        <v>0</v>
      </c>
      <c r="I22" s="398">
        <f t="shared" si="1"/>
        <v>0</v>
      </c>
      <c r="J22" s="396"/>
      <c r="K22" s="399">
        <f t="shared" si="2"/>
        <v>0</v>
      </c>
      <c r="L22" s="396"/>
      <c r="M22" s="398">
        <f t="shared" si="3"/>
        <v>0</v>
      </c>
      <c r="N22" s="399">
        <f t="shared" si="4"/>
        <v>0</v>
      </c>
      <c r="O22" s="399">
        <f t="shared" si="5"/>
        <v>0</v>
      </c>
      <c r="P22" s="399">
        <f t="shared" si="6"/>
        <v>0</v>
      </c>
      <c r="Q22" s="398">
        <f t="shared" si="7"/>
        <v>0</v>
      </c>
      <c r="R22" s="399">
        <f t="shared" si="8"/>
        <v>0</v>
      </c>
      <c r="S22" s="400">
        <f t="shared" si="9"/>
        <v>0</v>
      </c>
    </row>
    <row r="23" spans="2:19" ht="12.75">
      <c r="B23" s="568"/>
      <c r="C23" s="568"/>
      <c r="D23" s="568"/>
      <c r="E23" s="396"/>
      <c r="F23" s="397"/>
      <c r="G23" s="398">
        <f t="shared" si="10"/>
        <v>0</v>
      </c>
      <c r="H23" s="398">
        <f t="shared" si="0"/>
        <v>0</v>
      </c>
      <c r="I23" s="398">
        <f t="shared" si="1"/>
        <v>0</v>
      </c>
      <c r="J23" s="396"/>
      <c r="K23" s="399">
        <f t="shared" si="2"/>
        <v>0</v>
      </c>
      <c r="L23" s="396"/>
      <c r="M23" s="398">
        <f t="shared" si="3"/>
        <v>0</v>
      </c>
      <c r="N23" s="399">
        <f t="shared" si="4"/>
        <v>0</v>
      </c>
      <c r="O23" s="399">
        <f t="shared" si="5"/>
        <v>0</v>
      </c>
      <c r="P23" s="399">
        <f t="shared" si="6"/>
        <v>0</v>
      </c>
      <c r="Q23" s="398">
        <f t="shared" si="7"/>
        <v>0</v>
      </c>
      <c r="R23" s="399">
        <f t="shared" si="8"/>
        <v>0</v>
      </c>
      <c r="S23" s="400">
        <f t="shared" si="9"/>
        <v>0</v>
      </c>
    </row>
    <row r="24" spans="2:19" ht="12.75">
      <c r="B24" s="568"/>
      <c r="C24" s="568"/>
      <c r="D24" s="568"/>
      <c r="E24" s="396"/>
      <c r="F24" s="397"/>
      <c r="G24" s="398">
        <f t="shared" si="10"/>
        <v>0</v>
      </c>
      <c r="H24" s="398">
        <f t="shared" si="0"/>
        <v>0</v>
      </c>
      <c r="I24" s="398">
        <f t="shared" si="1"/>
        <v>0</v>
      </c>
      <c r="J24" s="396"/>
      <c r="K24" s="399">
        <f t="shared" si="2"/>
        <v>0</v>
      </c>
      <c r="L24" s="396"/>
      <c r="M24" s="398">
        <f t="shared" si="3"/>
        <v>0</v>
      </c>
      <c r="N24" s="399">
        <f t="shared" si="4"/>
        <v>0</v>
      </c>
      <c r="O24" s="399">
        <f t="shared" si="5"/>
        <v>0</v>
      </c>
      <c r="P24" s="399">
        <f t="shared" si="6"/>
        <v>0</v>
      </c>
      <c r="Q24" s="398">
        <f t="shared" si="7"/>
        <v>0</v>
      </c>
      <c r="R24" s="399">
        <f t="shared" si="8"/>
        <v>0</v>
      </c>
      <c r="S24" s="400">
        <f t="shared" si="9"/>
        <v>0</v>
      </c>
    </row>
    <row r="25" spans="2:19" ht="12.75">
      <c r="B25" s="568"/>
      <c r="C25" s="568"/>
      <c r="D25" s="568"/>
      <c r="E25" s="396"/>
      <c r="F25" s="397"/>
      <c r="G25" s="398">
        <f t="shared" si="10"/>
        <v>0</v>
      </c>
      <c r="H25" s="398">
        <f t="shared" si="0"/>
        <v>0</v>
      </c>
      <c r="I25" s="398">
        <f t="shared" si="1"/>
        <v>0</v>
      </c>
      <c r="J25" s="396"/>
      <c r="K25" s="399">
        <f t="shared" si="2"/>
        <v>0</v>
      </c>
      <c r="L25" s="396"/>
      <c r="M25" s="398">
        <f t="shared" si="3"/>
        <v>0</v>
      </c>
      <c r="N25" s="399">
        <f t="shared" si="4"/>
        <v>0</v>
      </c>
      <c r="O25" s="399">
        <f t="shared" si="5"/>
        <v>0</v>
      </c>
      <c r="P25" s="399">
        <f t="shared" si="6"/>
        <v>0</v>
      </c>
      <c r="Q25" s="398">
        <f t="shared" si="7"/>
        <v>0</v>
      </c>
      <c r="R25" s="399">
        <f t="shared" si="8"/>
        <v>0</v>
      </c>
      <c r="S25" s="400">
        <f t="shared" si="9"/>
        <v>0</v>
      </c>
    </row>
    <row r="26" spans="2:19" ht="12.75">
      <c r="B26" s="568"/>
      <c r="C26" s="568"/>
      <c r="D26" s="568"/>
      <c r="E26" s="396"/>
      <c r="F26" s="397"/>
      <c r="G26" s="398">
        <f t="shared" si="10"/>
        <v>0</v>
      </c>
      <c r="H26" s="398">
        <f t="shared" si="0"/>
        <v>0</v>
      </c>
      <c r="I26" s="398">
        <f t="shared" si="1"/>
        <v>0</v>
      </c>
      <c r="J26" s="396"/>
      <c r="K26" s="399">
        <f t="shared" si="2"/>
        <v>0</v>
      </c>
      <c r="L26" s="396"/>
      <c r="M26" s="398">
        <f t="shared" si="3"/>
        <v>0</v>
      </c>
      <c r="N26" s="399">
        <f t="shared" si="4"/>
        <v>0</v>
      </c>
      <c r="O26" s="399">
        <f t="shared" si="5"/>
        <v>0</v>
      </c>
      <c r="P26" s="399">
        <f t="shared" si="6"/>
        <v>0</v>
      </c>
      <c r="Q26" s="398">
        <f t="shared" si="7"/>
        <v>0</v>
      </c>
      <c r="R26" s="399">
        <f t="shared" si="8"/>
        <v>0</v>
      </c>
      <c r="S26" s="400">
        <f t="shared" si="9"/>
        <v>0</v>
      </c>
    </row>
    <row r="27" spans="2:19" ht="12.75">
      <c r="B27" s="568"/>
      <c r="C27" s="568"/>
      <c r="D27" s="568"/>
      <c r="E27" s="396"/>
      <c r="F27" s="397"/>
      <c r="G27" s="398">
        <f t="shared" si="10"/>
        <v>0</v>
      </c>
      <c r="H27" s="398">
        <f t="shared" si="0"/>
        <v>0</v>
      </c>
      <c r="I27" s="398">
        <f t="shared" si="1"/>
        <v>0</v>
      </c>
      <c r="J27" s="396"/>
      <c r="K27" s="399">
        <f t="shared" si="2"/>
        <v>0</v>
      </c>
      <c r="L27" s="396"/>
      <c r="M27" s="398">
        <f t="shared" si="3"/>
        <v>0</v>
      </c>
      <c r="N27" s="399">
        <f t="shared" si="4"/>
        <v>0</v>
      </c>
      <c r="O27" s="399">
        <f t="shared" si="5"/>
        <v>0</v>
      </c>
      <c r="P27" s="399">
        <f t="shared" si="6"/>
        <v>0</v>
      </c>
      <c r="Q27" s="398">
        <f t="shared" si="7"/>
        <v>0</v>
      </c>
      <c r="R27" s="399">
        <f t="shared" si="8"/>
        <v>0</v>
      </c>
      <c r="S27" s="400">
        <f t="shared" si="9"/>
        <v>0</v>
      </c>
    </row>
    <row r="28" spans="2:19" ht="12.75">
      <c r="B28" s="568"/>
      <c r="C28" s="568"/>
      <c r="D28" s="568"/>
      <c r="E28" s="396"/>
      <c r="F28" s="397"/>
      <c r="G28" s="398">
        <f t="shared" si="10"/>
        <v>0</v>
      </c>
      <c r="H28" s="398">
        <f t="shared" si="0"/>
        <v>0</v>
      </c>
      <c r="I28" s="398">
        <f t="shared" si="1"/>
        <v>0</v>
      </c>
      <c r="J28" s="396"/>
      <c r="K28" s="399">
        <f t="shared" si="2"/>
        <v>0</v>
      </c>
      <c r="L28" s="396"/>
      <c r="M28" s="398">
        <f t="shared" si="3"/>
        <v>0</v>
      </c>
      <c r="N28" s="399">
        <f t="shared" si="4"/>
        <v>0</v>
      </c>
      <c r="O28" s="399">
        <f t="shared" si="5"/>
        <v>0</v>
      </c>
      <c r="P28" s="399">
        <f t="shared" si="6"/>
        <v>0</v>
      </c>
      <c r="Q28" s="398">
        <f t="shared" si="7"/>
        <v>0</v>
      </c>
      <c r="R28" s="399">
        <f t="shared" si="8"/>
        <v>0</v>
      </c>
      <c r="S28" s="400">
        <f t="shared" si="9"/>
        <v>0</v>
      </c>
    </row>
    <row r="29" spans="2:19" ht="12.75">
      <c r="B29" s="568"/>
      <c r="C29" s="568"/>
      <c r="D29" s="568"/>
      <c r="E29" s="396"/>
      <c r="F29" s="397"/>
      <c r="G29" s="398">
        <f t="shared" si="10"/>
        <v>0</v>
      </c>
      <c r="H29" s="398">
        <f t="shared" si="0"/>
        <v>0</v>
      </c>
      <c r="I29" s="398">
        <f t="shared" si="1"/>
        <v>0</v>
      </c>
      <c r="J29" s="396"/>
      <c r="K29" s="399">
        <f t="shared" si="2"/>
        <v>0</v>
      </c>
      <c r="L29" s="396"/>
      <c r="M29" s="398">
        <f t="shared" si="3"/>
        <v>0</v>
      </c>
      <c r="N29" s="399">
        <f t="shared" si="4"/>
        <v>0</v>
      </c>
      <c r="O29" s="399">
        <f t="shared" si="5"/>
        <v>0</v>
      </c>
      <c r="P29" s="399">
        <f t="shared" si="6"/>
        <v>0</v>
      </c>
      <c r="Q29" s="398">
        <f t="shared" si="7"/>
        <v>0</v>
      </c>
      <c r="R29" s="399">
        <f t="shared" si="8"/>
        <v>0</v>
      </c>
      <c r="S29" s="400">
        <f t="shared" si="9"/>
        <v>0</v>
      </c>
    </row>
    <row r="30" spans="2:19" ht="12.75">
      <c r="B30" s="568"/>
      <c r="C30" s="568"/>
      <c r="D30" s="568"/>
      <c r="E30" s="396"/>
      <c r="F30" s="397"/>
      <c r="G30" s="398">
        <f t="shared" si="10"/>
        <v>0</v>
      </c>
      <c r="H30" s="398">
        <f t="shared" si="0"/>
        <v>0</v>
      </c>
      <c r="I30" s="398">
        <f t="shared" si="1"/>
        <v>0</v>
      </c>
      <c r="J30" s="396"/>
      <c r="K30" s="399">
        <f t="shared" si="2"/>
        <v>0</v>
      </c>
      <c r="L30" s="396"/>
      <c r="M30" s="398">
        <f t="shared" si="3"/>
        <v>0</v>
      </c>
      <c r="N30" s="399">
        <f t="shared" si="4"/>
        <v>0</v>
      </c>
      <c r="O30" s="399">
        <f t="shared" si="5"/>
        <v>0</v>
      </c>
      <c r="P30" s="399">
        <f t="shared" si="6"/>
        <v>0</v>
      </c>
      <c r="Q30" s="398">
        <f t="shared" si="7"/>
        <v>0</v>
      </c>
      <c r="R30" s="399">
        <f t="shared" si="8"/>
        <v>0</v>
      </c>
      <c r="S30" s="400">
        <f t="shared" si="9"/>
        <v>0</v>
      </c>
    </row>
    <row r="31" spans="2:19" ht="12.75">
      <c r="B31" s="568"/>
      <c r="C31" s="568"/>
      <c r="D31" s="568"/>
      <c r="E31" s="396"/>
      <c r="F31" s="397"/>
      <c r="G31" s="398">
        <f t="shared" si="10"/>
        <v>0</v>
      </c>
      <c r="H31" s="398">
        <f t="shared" si="0"/>
        <v>0</v>
      </c>
      <c r="I31" s="398">
        <f t="shared" si="1"/>
        <v>0</v>
      </c>
      <c r="J31" s="396"/>
      <c r="K31" s="399">
        <f t="shared" si="2"/>
        <v>0</v>
      </c>
      <c r="L31" s="396"/>
      <c r="M31" s="398">
        <f t="shared" si="3"/>
        <v>0</v>
      </c>
      <c r="N31" s="399">
        <f t="shared" si="4"/>
        <v>0</v>
      </c>
      <c r="O31" s="399">
        <f t="shared" si="5"/>
        <v>0</v>
      </c>
      <c r="P31" s="399">
        <f t="shared" si="6"/>
        <v>0</v>
      </c>
      <c r="Q31" s="398">
        <f t="shared" si="7"/>
        <v>0</v>
      </c>
      <c r="R31" s="399">
        <f t="shared" si="8"/>
        <v>0</v>
      </c>
      <c r="S31" s="400">
        <f t="shared" si="9"/>
        <v>0</v>
      </c>
    </row>
    <row r="32" spans="2:19" ht="12.75">
      <c r="B32" s="568"/>
      <c r="C32" s="568"/>
      <c r="D32" s="568"/>
      <c r="E32" s="396"/>
      <c r="F32" s="397"/>
      <c r="G32" s="398">
        <f t="shared" si="10"/>
        <v>0</v>
      </c>
      <c r="H32" s="398">
        <f t="shared" si="0"/>
        <v>0</v>
      </c>
      <c r="I32" s="398">
        <f t="shared" si="1"/>
        <v>0</v>
      </c>
      <c r="J32" s="396"/>
      <c r="K32" s="399">
        <f t="shared" si="2"/>
        <v>0</v>
      </c>
      <c r="L32" s="396"/>
      <c r="M32" s="398">
        <f t="shared" si="3"/>
        <v>0</v>
      </c>
      <c r="N32" s="399">
        <f t="shared" si="4"/>
        <v>0</v>
      </c>
      <c r="O32" s="399">
        <f t="shared" si="5"/>
        <v>0</v>
      </c>
      <c r="P32" s="399">
        <f t="shared" si="6"/>
        <v>0</v>
      </c>
      <c r="Q32" s="398">
        <f t="shared" si="7"/>
        <v>0</v>
      </c>
      <c r="R32" s="399">
        <f t="shared" si="8"/>
        <v>0</v>
      </c>
      <c r="S32" s="400">
        <f t="shared" si="9"/>
        <v>0</v>
      </c>
    </row>
    <row r="33" spans="2:19" ht="12.75">
      <c r="B33" s="568"/>
      <c r="C33" s="568"/>
      <c r="D33" s="568"/>
      <c r="E33" s="396"/>
      <c r="F33" s="397"/>
      <c r="G33" s="398">
        <f t="shared" si="10"/>
        <v>0</v>
      </c>
      <c r="H33" s="398">
        <f t="shared" si="0"/>
        <v>0</v>
      </c>
      <c r="I33" s="398">
        <f t="shared" si="1"/>
        <v>0</v>
      </c>
      <c r="J33" s="396"/>
      <c r="K33" s="399">
        <f t="shared" si="2"/>
        <v>0</v>
      </c>
      <c r="L33" s="396"/>
      <c r="M33" s="398">
        <f t="shared" si="3"/>
        <v>0</v>
      </c>
      <c r="N33" s="399">
        <f t="shared" si="4"/>
        <v>0</v>
      </c>
      <c r="O33" s="399">
        <f t="shared" si="5"/>
        <v>0</v>
      </c>
      <c r="P33" s="399">
        <f t="shared" si="6"/>
        <v>0</v>
      </c>
      <c r="Q33" s="398">
        <f t="shared" si="7"/>
        <v>0</v>
      </c>
      <c r="R33" s="399">
        <f t="shared" si="8"/>
        <v>0</v>
      </c>
      <c r="S33" s="400">
        <f t="shared" si="9"/>
        <v>0</v>
      </c>
    </row>
    <row r="34" spans="2:19" ht="12.75">
      <c r="B34" s="568"/>
      <c r="C34" s="568"/>
      <c r="D34" s="568"/>
      <c r="E34" s="396"/>
      <c r="F34" s="397"/>
      <c r="G34" s="398">
        <f t="shared" si="10"/>
        <v>0</v>
      </c>
      <c r="H34" s="398">
        <f t="shared" si="0"/>
        <v>0</v>
      </c>
      <c r="I34" s="398">
        <f t="shared" si="1"/>
        <v>0</v>
      </c>
      <c r="J34" s="396"/>
      <c r="K34" s="399">
        <f t="shared" si="2"/>
        <v>0</v>
      </c>
      <c r="L34" s="396"/>
      <c r="M34" s="398">
        <f t="shared" si="3"/>
        <v>0</v>
      </c>
      <c r="N34" s="399">
        <f t="shared" si="4"/>
        <v>0</v>
      </c>
      <c r="O34" s="399">
        <f t="shared" si="5"/>
        <v>0</v>
      </c>
      <c r="P34" s="399">
        <f t="shared" si="6"/>
        <v>0</v>
      </c>
      <c r="Q34" s="398">
        <f t="shared" si="7"/>
        <v>0</v>
      </c>
      <c r="R34" s="399">
        <f t="shared" si="8"/>
        <v>0</v>
      </c>
      <c r="S34" s="400">
        <f t="shared" si="9"/>
        <v>0</v>
      </c>
    </row>
    <row r="35" spans="2:19" ht="12.75">
      <c r="B35" s="568"/>
      <c r="C35" s="568"/>
      <c r="D35" s="568"/>
      <c r="E35" s="396"/>
      <c r="F35" s="397"/>
      <c r="G35" s="398">
        <f t="shared" si="10"/>
        <v>0</v>
      </c>
      <c r="H35" s="398">
        <f t="shared" si="0"/>
        <v>0</v>
      </c>
      <c r="I35" s="398">
        <f t="shared" si="1"/>
        <v>0</v>
      </c>
      <c r="J35" s="396"/>
      <c r="K35" s="399">
        <f t="shared" si="2"/>
        <v>0</v>
      </c>
      <c r="L35" s="396"/>
      <c r="M35" s="398">
        <f t="shared" si="3"/>
        <v>0</v>
      </c>
      <c r="N35" s="399">
        <f t="shared" si="4"/>
        <v>0</v>
      </c>
      <c r="O35" s="399">
        <f t="shared" si="5"/>
        <v>0</v>
      </c>
      <c r="P35" s="399">
        <f t="shared" si="6"/>
        <v>0</v>
      </c>
      <c r="Q35" s="398">
        <f t="shared" si="7"/>
        <v>0</v>
      </c>
      <c r="R35" s="399">
        <f t="shared" si="8"/>
        <v>0</v>
      </c>
      <c r="S35" s="400">
        <f t="shared" si="9"/>
        <v>0</v>
      </c>
    </row>
    <row r="36" spans="2:19" ht="12.75">
      <c r="B36" s="568"/>
      <c r="C36" s="568"/>
      <c r="D36" s="568"/>
      <c r="E36" s="396"/>
      <c r="F36" s="397"/>
      <c r="G36" s="398">
        <f t="shared" si="10"/>
        <v>0</v>
      </c>
      <c r="H36" s="398">
        <f t="shared" si="0"/>
        <v>0</v>
      </c>
      <c r="I36" s="398">
        <f t="shared" si="1"/>
        <v>0</v>
      </c>
      <c r="J36" s="396"/>
      <c r="K36" s="399">
        <f t="shared" si="2"/>
        <v>0</v>
      </c>
      <c r="L36" s="396"/>
      <c r="M36" s="398">
        <f t="shared" si="3"/>
        <v>0</v>
      </c>
      <c r="N36" s="399">
        <f t="shared" si="4"/>
        <v>0</v>
      </c>
      <c r="O36" s="399">
        <f t="shared" si="5"/>
        <v>0</v>
      </c>
      <c r="P36" s="399">
        <f t="shared" si="6"/>
        <v>0</v>
      </c>
      <c r="Q36" s="398">
        <f t="shared" si="7"/>
        <v>0</v>
      </c>
      <c r="R36" s="399">
        <f t="shared" si="8"/>
        <v>0</v>
      </c>
      <c r="S36" s="400">
        <f t="shared" si="9"/>
        <v>0</v>
      </c>
    </row>
    <row r="37" spans="2:19" ht="12.75">
      <c r="B37" s="568"/>
      <c r="C37" s="568"/>
      <c r="D37" s="568"/>
      <c r="E37" s="396"/>
      <c r="F37" s="397"/>
      <c r="G37" s="398">
        <f t="shared" si="10"/>
        <v>0</v>
      </c>
      <c r="H37" s="398">
        <f t="shared" si="0"/>
        <v>0</v>
      </c>
      <c r="I37" s="398">
        <f t="shared" si="1"/>
        <v>0</v>
      </c>
      <c r="J37" s="396"/>
      <c r="K37" s="399">
        <f t="shared" si="2"/>
        <v>0</v>
      </c>
      <c r="L37" s="396"/>
      <c r="M37" s="398">
        <f t="shared" si="3"/>
        <v>0</v>
      </c>
      <c r="N37" s="399">
        <f t="shared" si="4"/>
        <v>0</v>
      </c>
      <c r="O37" s="399">
        <f t="shared" si="5"/>
        <v>0</v>
      </c>
      <c r="P37" s="399">
        <f t="shared" si="6"/>
        <v>0</v>
      </c>
      <c r="Q37" s="398">
        <f t="shared" si="7"/>
        <v>0</v>
      </c>
      <c r="R37" s="399">
        <f t="shared" si="8"/>
        <v>0</v>
      </c>
      <c r="S37" s="400">
        <f t="shared" si="9"/>
        <v>0</v>
      </c>
    </row>
    <row r="38" spans="2:19" ht="12.75">
      <c r="B38" s="568"/>
      <c r="C38" s="568"/>
      <c r="D38" s="568"/>
      <c r="E38" s="396"/>
      <c r="F38" s="397"/>
      <c r="G38" s="398">
        <f t="shared" si="10"/>
        <v>0</v>
      </c>
      <c r="H38" s="398">
        <f t="shared" si="0"/>
        <v>0</v>
      </c>
      <c r="I38" s="398">
        <f t="shared" si="1"/>
        <v>0</v>
      </c>
      <c r="J38" s="396"/>
      <c r="K38" s="399">
        <f t="shared" si="2"/>
        <v>0</v>
      </c>
      <c r="L38" s="396"/>
      <c r="M38" s="398">
        <f t="shared" si="3"/>
        <v>0</v>
      </c>
      <c r="N38" s="399">
        <f t="shared" si="4"/>
        <v>0</v>
      </c>
      <c r="O38" s="399">
        <f t="shared" si="5"/>
        <v>0</v>
      </c>
      <c r="P38" s="399">
        <f t="shared" si="6"/>
        <v>0</v>
      </c>
      <c r="Q38" s="398">
        <f t="shared" si="7"/>
        <v>0</v>
      </c>
      <c r="R38" s="399">
        <f t="shared" si="8"/>
        <v>0</v>
      </c>
      <c r="S38" s="400">
        <f t="shared" si="9"/>
        <v>0</v>
      </c>
    </row>
    <row r="39" spans="2:19" ht="12.75">
      <c r="B39" s="568"/>
      <c r="C39" s="568"/>
      <c r="D39" s="568"/>
      <c r="E39" s="396"/>
      <c r="F39" s="397"/>
      <c r="G39" s="398">
        <f t="shared" si="10"/>
        <v>0</v>
      </c>
      <c r="H39" s="398">
        <f t="shared" si="0"/>
        <v>0</v>
      </c>
      <c r="I39" s="398">
        <f t="shared" si="1"/>
        <v>0</v>
      </c>
      <c r="J39" s="396"/>
      <c r="K39" s="399">
        <f t="shared" si="2"/>
        <v>0</v>
      </c>
      <c r="L39" s="396"/>
      <c r="M39" s="398">
        <f t="shared" si="3"/>
        <v>0</v>
      </c>
      <c r="N39" s="399">
        <f t="shared" si="4"/>
        <v>0</v>
      </c>
      <c r="O39" s="399">
        <f t="shared" si="5"/>
        <v>0</v>
      </c>
      <c r="P39" s="399">
        <f t="shared" si="6"/>
        <v>0</v>
      </c>
      <c r="Q39" s="398">
        <f t="shared" si="7"/>
        <v>0</v>
      </c>
      <c r="R39" s="399">
        <f t="shared" si="8"/>
        <v>0</v>
      </c>
      <c r="S39" s="400">
        <f t="shared" si="9"/>
        <v>0</v>
      </c>
    </row>
    <row r="40" spans="2:19" ht="12.75">
      <c r="B40" s="568"/>
      <c r="C40" s="568"/>
      <c r="D40" s="568"/>
      <c r="E40" s="396"/>
      <c r="F40" s="397"/>
      <c r="G40" s="398">
        <f t="shared" si="10"/>
        <v>0</v>
      </c>
      <c r="H40" s="398">
        <f t="shared" si="0"/>
        <v>0</v>
      </c>
      <c r="I40" s="398">
        <f t="shared" si="1"/>
        <v>0</v>
      </c>
      <c r="J40" s="396"/>
      <c r="K40" s="399">
        <f t="shared" si="2"/>
        <v>0</v>
      </c>
      <c r="L40" s="396"/>
      <c r="M40" s="398">
        <f t="shared" si="3"/>
        <v>0</v>
      </c>
      <c r="N40" s="399">
        <f t="shared" si="4"/>
        <v>0</v>
      </c>
      <c r="O40" s="399">
        <f t="shared" si="5"/>
        <v>0</v>
      </c>
      <c r="P40" s="399">
        <f t="shared" si="6"/>
        <v>0</v>
      </c>
      <c r="Q40" s="398">
        <f t="shared" si="7"/>
        <v>0</v>
      </c>
      <c r="R40" s="399">
        <f t="shared" si="8"/>
        <v>0</v>
      </c>
      <c r="S40" s="400">
        <f t="shared" si="9"/>
        <v>0</v>
      </c>
    </row>
    <row r="41" spans="2:19" ht="12.75">
      <c r="B41" s="568"/>
      <c r="C41" s="568"/>
      <c r="D41" s="568"/>
      <c r="E41" s="396"/>
      <c r="F41" s="397"/>
      <c r="G41" s="398">
        <f t="shared" si="10"/>
        <v>0</v>
      </c>
      <c r="H41" s="398">
        <f t="shared" si="0"/>
        <v>0</v>
      </c>
      <c r="I41" s="398">
        <f t="shared" si="1"/>
        <v>0</v>
      </c>
      <c r="J41" s="396"/>
      <c r="K41" s="399">
        <f t="shared" si="2"/>
        <v>0</v>
      </c>
      <c r="L41" s="396"/>
      <c r="M41" s="398">
        <f t="shared" si="3"/>
        <v>0</v>
      </c>
      <c r="N41" s="399">
        <f t="shared" si="4"/>
        <v>0</v>
      </c>
      <c r="O41" s="399">
        <f t="shared" si="5"/>
        <v>0</v>
      </c>
      <c r="P41" s="399">
        <f t="shared" si="6"/>
        <v>0</v>
      </c>
      <c r="Q41" s="398">
        <f t="shared" si="7"/>
        <v>0</v>
      </c>
      <c r="R41" s="399">
        <f t="shared" si="8"/>
        <v>0</v>
      </c>
      <c r="S41" s="400">
        <f t="shared" si="9"/>
        <v>0</v>
      </c>
    </row>
    <row r="42" spans="2:19" ht="12.75">
      <c r="B42" s="568"/>
      <c r="C42" s="568"/>
      <c r="D42" s="568"/>
      <c r="E42" s="396"/>
      <c r="F42" s="397"/>
      <c r="G42" s="398">
        <f t="shared" si="10"/>
        <v>0</v>
      </c>
      <c r="H42" s="398">
        <f t="shared" si="0"/>
        <v>0</v>
      </c>
      <c r="I42" s="398">
        <f t="shared" si="1"/>
        <v>0</v>
      </c>
      <c r="J42" s="396"/>
      <c r="K42" s="399">
        <f t="shared" si="2"/>
        <v>0</v>
      </c>
      <c r="L42" s="396"/>
      <c r="M42" s="398">
        <f t="shared" si="3"/>
        <v>0</v>
      </c>
      <c r="N42" s="399">
        <f t="shared" si="4"/>
        <v>0</v>
      </c>
      <c r="O42" s="399">
        <f t="shared" si="5"/>
        <v>0</v>
      </c>
      <c r="P42" s="399">
        <f t="shared" si="6"/>
        <v>0</v>
      </c>
      <c r="Q42" s="398">
        <f t="shared" si="7"/>
        <v>0</v>
      </c>
      <c r="R42" s="399">
        <f t="shared" si="8"/>
        <v>0</v>
      </c>
      <c r="S42" s="400">
        <f t="shared" si="9"/>
        <v>0</v>
      </c>
    </row>
    <row r="43" spans="2:19" ht="12.75">
      <c r="B43" s="568"/>
      <c r="C43" s="568"/>
      <c r="D43" s="568"/>
      <c r="E43" s="396"/>
      <c r="F43" s="397"/>
      <c r="G43" s="398">
        <f t="shared" si="10"/>
        <v>0</v>
      </c>
      <c r="H43" s="398">
        <f t="shared" si="0"/>
        <v>0</v>
      </c>
      <c r="I43" s="398">
        <f t="shared" si="1"/>
        <v>0</v>
      </c>
      <c r="J43" s="396"/>
      <c r="K43" s="399">
        <f t="shared" si="2"/>
        <v>0</v>
      </c>
      <c r="L43" s="396"/>
      <c r="M43" s="398">
        <f t="shared" si="3"/>
        <v>0</v>
      </c>
      <c r="N43" s="399">
        <f t="shared" si="4"/>
        <v>0</v>
      </c>
      <c r="O43" s="399">
        <f t="shared" si="5"/>
        <v>0</v>
      </c>
      <c r="P43" s="399">
        <f t="shared" si="6"/>
        <v>0</v>
      </c>
      <c r="Q43" s="398">
        <f t="shared" si="7"/>
        <v>0</v>
      </c>
      <c r="R43" s="399">
        <f t="shared" si="8"/>
        <v>0</v>
      </c>
      <c r="S43" s="400">
        <f t="shared" si="9"/>
        <v>0</v>
      </c>
    </row>
    <row r="44" spans="2:19" ht="12.75">
      <c r="B44" s="568"/>
      <c r="C44" s="568"/>
      <c r="D44" s="568"/>
      <c r="E44" s="396"/>
      <c r="F44" s="397"/>
      <c r="G44" s="398">
        <f t="shared" si="10"/>
        <v>0</v>
      </c>
      <c r="H44" s="398">
        <f t="shared" si="0"/>
        <v>0</v>
      </c>
      <c r="I44" s="398">
        <f t="shared" si="1"/>
        <v>0</v>
      </c>
      <c r="J44" s="396"/>
      <c r="K44" s="399">
        <f t="shared" si="2"/>
        <v>0</v>
      </c>
      <c r="L44" s="396"/>
      <c r="M44" s="398">
        <f t="shared" si="3"/>
        <v>0</v>
      </c>
      <c r="N44" s="399">
        <f t="shared" si="4"/>
        <v>0</v>
      </c>
      <c r="O44" s="399">
        <f t="shared" si="5"/>
        <v>0</v>
      </c>
      <c r="P44" s="399">
        <f t="shared" si="6"/>
        <v>0</v>
      </c>
      <c r="Q44" s="398">
        <f t="shared" si="7"/>
        <v>0</v>
      </c>
      <c r="R44" s="399">
        <f t="shared" si="8"/>
        <v>0</v>
      </c>
      <c r="S44" s="400">
        <f t="shared" si="9"/>
        <v>0</v>
      </c>
    </row>
    <row r="45" spans="2:19" ht="12.75">
      <c r="B45" s="568"/>
      <c r="C45" s="568"/>
      <c r="D45" s="568"/>
      <c r="E45" s="396"/>
      <c r="F45" s="397"/>
      <c r="G45" s="398">
        <f t="shared" si="10"/>
        <v>0</v>
      </c>
      <c r="H45" s="398">
        <f t="shared" si="0"/>
        <v>0</v>
      </c>
      <c r="I45" s="398">
        <f t="shared" si="1"/>
        <v>0</v>
      </c>
      <c r="J45" s="396"/>
      <c r="K45" s="399">
        <f t="shared" si="2"/>
        <v>0</v>
      </c>
      <c r="L45" s="396"/>
      <c r="M45" s="398">
        <f t="shared" si="3"/>
        <v>0</v>
      </c>
      <c r="N45" s="399">
        <f t="shared" si="4"/>
        <v>0</v>
      </c>
      <c r="O45" s="399">
        <f t="shared" si="5"/>
        <v>0</v>
      </c>
      <c r="P45" s="399">
        <f t="shared" si="6"/>
        <v>0</v>
      </c>
      <c r="Q45" s="398">
        <f t="shared" si="7"/>
        <v>0</v>
      </c>
      <c r="R45" s="399">
        <f t="shared" si="8"/>
        <v>0</v>
      </c>
      <c r="S45" s="400">
        <f t="shared" si="9"/>
        <v>0</v>
      </c>
    </row>
    <row r="46" spans="2:19" ht="12.75">
      <c r="B46" s="568"/>
      <c r="C46" s="568"/>
      <c r="D46" s="568"/>
      <c r="E46" s="396"/>
      <c r="F46" s="397"/>
      <c r="G46" s="398">
        <f t="shared" si="10"/>
        <v>0</v>
      </c>
      <c r="H46" s="398">
        <f t="shared" si="0"/>
        <v>0</v>
      </c>
      <c r="I46" s="398">
        <f t="shared" si="1"/>
        <v>0</v>
      </c>
      <c r="J46" s="396"/>
      <c r="K46" s="399">
        <f t="shared" si="2"/>
        <v>0</v>
      </c>
      <c r="L46" s="396"/>
      <c r="M46" s="398">
        <f t="shared" si="3"/>
        <v>0</v>
      </c>
      <c r="N46" s="399">
        <f t="shared" si="4"/>
        <v>0</v>
      </c>
      <c r="O46" s="399">
        <f t="shared" si="5"/>
        <v>0</v>
      </c>
      <c r="P46" s="399">
        <f t="shared" si="6"/>
        <v>0</v>
      </c>
      <c r="Q46" s="398">
        <f t="shared" si="7"/>
        <v>0</v>
      </c>
      <c r="R46" s="399">
        <f t="shared" si="8"/>
        <v>0</v>
      </c>
      <c r="S46" s="400">
        <f t="shared" si="9"/>
        <v>0</v>
      </c>
    </row>
    <row r="47" spans="2:19" ht="12.75">
      <c r="B47" s="568"/>
      <c r="C47" s="568"/>
      <c r="D47" s="568"/>
      <c r="E47" s="396"/>
      <c r="F47" s="397"/>
      <c r="G47" s="398">
        <f t="shared" si="10"/>
        <v>0</v>
      </c>
      <c r="H47" s="398">
        <f t="shared" si="0"/>
        <v>0</v>
      </c>
      <c r="I47" s="398">
        <f t="shared" si="1"/>
        <v>0</v>
      </c>
      <c r="J47" s="396"/>
      <c r="K47" s="399">
        <f t="shared" si="2"/>
        <v>0</v>
      </c>
      <c r="L47" s="396"/>
      <c r="M47" s="398">
        <f t="shared" si="3"/>
        <v>0</v>
      </c>
      <c r="N47" s="399">
        <f t="shared" si="4"/>
        <v>0</v>
      </c>
      <c r="O47" s="399">
        <f t="shared" si="5"/>
        <v>0</v>
      </c>
      <c r="P47" s="399">
        <f t="shared" si="6"/>
        <v>0</v>
      </c>
      <c r="Q47" s="398">
        <f t="shared" si="7"/>
        <v>0</v>
      </c>
      <c r="R47" s="399">
        <f t="shared" si="8"/>
        <v>0</v>
      </c>
      <c r="S47" s="400">
        <f t="shared" si="9"/>
        <v>0</v>
      </c>
    </row>
    <row r="48" spans="2:19" ht="12.75">
      <c r="B48" s="568"/>
      <c r="C48" s="568"/>
      <c r="D48" s="568"/>
      <c r="E48" s="396"/>
      <c r="F48" s="397"/>
      <c r="G48" s="398">
        <f t="shared" si="10"/>
        <v>0</v>
      </c>
      <c r="H48" s="398">
        <f t="shared" si="0"/>
        <v>0</v>
      </c>
      <c r="I48" s="398">
        <f t="shared" si="1"/>
        <v>0</v>
      </c>
      <c r="J48" s="396"/>
      <c r="K48" s="399">
        <f t="shared" si="2"/>
        <v>0</v>
      </c>
      <c r="L48" s="396"/>
      <c r="M48" s="398">
        <f t="shared" si="3"/>
        <v>0</v>
      </c>
      <c r="N48" s="399">
        <f t="shared" si="4"/>
        <v>0</v>
      </c>
      <c r="O48" s="399">
        <f t="shared" si="5"/>
        <v>0</v>
      </c>
      <c r="P48" s="399">
        <f t="shared" si="6"/>
        <v>0</v>
      </c>
      <c r="Q48" s="398">
        <f t="shared" si="7"/>
        <v>0</v>
      </c>
      <c r="R48" s="399">
        <f t="shared" si="8"/>
        <v>0</v>
      </c>
      <c r="S48" s="400">
        <f t="shared" si="9"/>
        <v>0</v>
      </c>
    </row>
    <row r="49" spans="2:19" ht="12.75">
      <c r="B49" s="568"/>
      <c r="C49" s="568"/>
      <c r="D49" s="568"/>
      <c r="E49" s="396"/>
      <c r="F49" s="397"/>
      <c r="G49" s="398">
        <f t="shared" si="10"/>
        <v>0</v>
      </c>
      <c r="H49" s="398">
        <f t="shared" si="0"/>
        <v>0</v>
      </c>
      <c r="I49" s="398">
        <f t="shared" si="1"/>
        <v>0</v>
      </c>
      <c r="J49" s="396"/>
      <c r="K49" s="399">
        <f t="shared" si="2"/>
        <v>0</v>
      </c>
      <c r="L49" s="396"/>
      <c r="M49" s="398">
        <f t="shared" si="3"/>
        <v>0</v>
      </c>
      <c r="N49" s="399">
        <f t="shared" si="4"/>
        <v>0</v>
      </c>
      <c r="O49" s="399">
        <f t="shared" si="5"/>
        <v>0</v>
      </c>
      <c r="P49" s="399">
        <f t="shared" si="6"/>
        <v>0</v>
      </c>
      <c r="Q49" s="398">
        <f t="shared" si="7"/>
        <v>0</v>
      </c>
      <c r="R49" s="399">
        <f t="shared" si="8"/>
        <v>0</v>
      </c>
      <c r="S49" s="400">
        <f t="shared" si="9"/>
        <v>0</v>
      </c>
    </row>
    <row r="50" spans="2:19" ht="12.75">
      <c r="B50" s="568"/>
      <c r="C50" s="568"/>
      <c r="D50" s="568"/>
      <c r="E50" s="396"/>
      <c r="F50" s="397"/>
      <c r="G50" s="398">
        <f t="shared" si="10"/>
        <v>0</v>
      </c>
      <c r="H50" s="398">
        <f t="shared" si="0"/>
        <v>0</v>
      </c>
      <c r="I50" s="398">
        <f t="shared" si="1"/>
        <v>0</v>
      </c>
      <c r="J50" s="396"/>
      <c r="K50" s="399">
        <f t="shared" si="2"/>
        <v>0</v>
      </c>
      <c r="L50" s="396"/>
      <c r="M50" s="398">
        <f t="shared" si="3"/>
        <v>0</v>
      </c>
      <c r="N50" s="399">
        <f t="shared" si="4"/>
        <v>0</v>
      </c>
      <c r="O50" s="399">
        <f t="shared" si="5"/>
        <v>0</v>
      </c>
      <c r="P50" s="399">
        <f t="shared" si="6"/>
        <v>0</v>
      </c>
      <c r="Q50" s="398">
        <f t="shared" si="7"/>
        <v>0</v>
      </c>
      <c r="R50" s="399">
        <f t="shared" si="8"/>
        <v>0</v>
      </c>
      <c r="S50" s="400">
        <f t="shared" si="9"/>
        <v>0</v>
      </c>
    </row>
    <row r="51" spans="2:19" ht="12.75">
      <c r="B51" s="568"/>
      <c r="C51" s="568"/>
      <c r="D51" s="568"/>
      <c r="E51" s="396"/>
      <c r="F51" s="397"/>
      <c r="G51" s="398">
        <f t="shared" si="10"/>
        <v>0</v>
      </c>
      <c r="H51" s="398">
        <f t="shared" si="0"/>
        <v>0</v>
      </c>
      <c r="I51" s="398">
        <f t="shared" si="1"/>
        <v>0</v>
      </c>
      <c r="J51" s="396"/>
      <c r="K51" s="399">
        <f t="shared" si="2"/>
        <v>0</v>
      </c>
      <c r="L51" s="396"/>
      <c r="M51" s="398">
        <f t="shared" si="3"/>
        <v>0</v>
      </c>
      <c r="N51" s="399">
        <f t="shared" si="4"/>
        <v>0</v>
      </c>
      <c r="O51" s="399">
        <f t="shared" si="5"/>
        <v>0</v>
      </c>
      <c r="P51" s="399">
        <f t="shared" si="6"/>
        <v>0</v>
      </c>
      <c r="Q51" s="398">
        <f t="shared" si="7"/>
        <v>0</v>
      </c>
      <c r="R51" s="399">
        <f t="shared" si="8"/>
        <v>0</v>
      </c>
      <c r="S51" s="400">
        <f t="shared" si="9"/>
        <v>0</v>
      </c>
    </row>
    <row r="52" spans="2:19" ht="12.75">
      <c r="B52" s="568"/>
      <c r="C52" s="568"/>
      <c r="D52" s="568"/>
      <c r="E52" s="396"/>
      <c r="F52" s="397"/>
      <c r="G52" s="398">
        <f t="shared" si="10"/>
        <v>0</v>
      </c>
      <c r="H52" s="398">
        <f t="shared" si="0"/>
        <v>0</v>
      </c>
      <c r="I52" s="398">
        <f t="shared" si="1"/>
        <v>0</v>
      </c>
      <c r="J52" s="396"/>
      <c r="K52" s="399">
        <f t="shared" si="2"/>
        <v>0</v>
      </c>
      <c r="L52" s="396"/>
      <c r="M52" s="398">
        <f t="shared" si="3"/>
        <v>0</v>
      </c>
      <c r="N52" s="399">
        <f t="shared" si="4"/>
        <v>0</v>
      </c>
      <c r="O52" s="399">
        <f t="shared" si="5"/>
        <v>0</v>
      </c>
      <c r="P52" s="399">
        <f t="shared" si="6"/>
        <v>0</v>
      </c>
      <c r="Q52" s="398">
        <f t="shared" si="7"/>
        <v>0</v>
      </c>
      <c r="R52" s="399">
        <f t="shared" si="8"/>
        <v>0</v>
      </c>
      <c r="S52" s="400">
        <f t="shared" si="9"/>
        <v>0</v>
      </c>
    </row>
    <row r="53" spans="2:19" ht="12.75">
      <c r="B53" s="568"/>
      <c r="C53" s="568"/>
      <c r="D53" s="568"/>
      <c r="E53" s="396"/>
      <c r="F53" s="397"/>
      <c r="G53" s="398">
        <f t="shared" si="10"/>
        <v>0</v>
      </c>
      <c r="H53" s="398">
        <f t="shared" si="0"/>
        <v>0</v>
      </c>
      <c r="I53" s="398">
        <f t="shared" si="1"/>
        <v>0</v>
      </c>
      <c r="J53" s="396"/>
      <c r="K53" s="399">
        <f t="shared" si="2"/>
        <v>0</v>
      </c>
      <c r="L53" s="396"/>
      <c r="M53" s="398">
        <f t="shared" si="3"/>
        <v>0</v>
      </c>
      <c r="N53" s="399">
        <f t="shared" si="4"/>
        <v>0</v>
      </c>
      <c r="O53" s="399">
        <f t="shared" si="5"/>
        <v>0</v>
      </c>
      <c r="P53" s="399">
        <f t="shared" si="6"/>
        <v>0</v>
      </c>
      <c r="Q53" s="398">
        <f t="shared" si="7"/>
        <v>0</v>
      </c>
      <c r="R53" s="399">
        <f t="shared" si="8"/>
        <v>0</v>
      </c>
      <c r="S53" s="400">
        <f t="shared" si="9"/>
        <v>0</v>
      </c>
    </row>
    <row r="54" spans="2:19" ht="12.75">
      <c r="B54" s="568"/>
      <c r="C54" s="568"/>
      <c r="D54" s="568"/>
      <c r="E54" s="396"/>
      <c r="F54" s="397"/>
      <c r="G54" s="398">
        <f t="shared" si="10"/>
        <v>0</v>
      </c>
      <c r="H54" s="398">
        <f t="shared" si="0"/>
        <v>0</v>
      </c>
      <c r="I54" s="398">
        <f t="shared" si="1"/>
        <v>0</v>
      </c>
      <c r="J54" s="396"/>
      <c r="K54" s="399">
        <f t="shared" si="2"/>
        <v>0</v>
      </c>
      <c r="L54" s="396"/>
      <c r="M54" s="398">
        <f t="shared" si="3"/>
        <v>0</v>
      </c>
      <c r="N54" s="399">
        <f t="shared" si="4"/>
        <v>0</v>
      </c>
      <c r="O54" s="399">
        <f t="shared" si="5"/>
        <v>0</v>
      </c>
      <c r="P54" s="399">
        <f t="shared" si="6"/>
        <v>0</v>
      </c>
      <c r="Q54" s="398">
        <f t="shared" si="7"/>
        <v>0</v>
      </c>
      <c r="R54" s="399">
        <f t="shared" si="8"/>
        <v>0</v>
      </c>
      <c r="S54" s="400">
        <f t="shared" si="9"/>
        <v>0</v>
      </c>
    </row>
    <row r="55" spans="2:19" ht="12.75">
      <c r="B55" s="568"/>
      <c r="C55" s="568"/>
      <c r="D55" s="568"/>
      <c r="E55" s="396"/>
      <c r="F55" s="397"/>
      <c r="G55" s="398">
        <f t="shared" si="10"/>
        <v>0</v>
      </c>
      <c r="H55" s="398">
        <f t="shared" si="0"/>
        <v>0</v>
      </c>
      <c r="I55" s="398">
        <f t="shared" si="1"/>
        <v>0</v>
      </c>
      <c r="J55" s="396"/>
      <c r="K55" s="399">
        <f t="shared" si="2"/>
        <v>0</v>
      </c>
      <c r="L55" s="396"/>
      <c r="M55" s="398">
        <f t="shared" si="3"/>
        <v>0</v>
      </c>
      <c r="N55" s="399">
        <f t="shared" si="4"/>
        <v>0</v>
      </c>
      <c r="O55" s="399">
        <f t="shared" si="5"/>
        <v>0</v>
      </c>
      <c r="P55" s="399">
        <f t="shared" si="6"/>
        <v>0</v>
      </c>
      <c r="Q55" s="398">
        <f t="shared" si="7"/>
        <v>0</v>
      </c>
      <c r="R55" s="399">
        <f t="shared" si="8"/>
        <v>0</v>
      </c>
      <c r="S55" s="400">
        <f t="shared" si="9"/>
        <v>0</v>
      </c>
    </row>
    <row r="56" spans="2:19" ht="20.25" customHeight="1">
      <c r="B56" s="569" t="s">
        <v>114</v>
      </c>
      <c r="C56" s="570"/>
      <c r="D56" s="571"/>
      <c r="E56" s="401"/>
      <c r="F56" s="402"/>
      <c r="G56" s="403"/>
      <c r="H56" s="403"/>
      <c r="I56" s="403"/>
      <c r="J56" s="401"/>
      <c r="K56" s="404"/>
      <c r="L56" s="404"/>
      <c r="M56" s="403"/>
      <c r="N56" s="405"/>
      <c r="O56" s="405"/>
      <c r="P56" s="404"/>
      <c r="Q56" s="406">
        <f>SUM(Q3:Q55)</f>
        <v>0</v>
      </c>
      <c r="R56" s="407">
        <f>SUM(R11:R55)</f>
        <v>0</v>
      </c>
      <c r="S56" s="407">
        <f>SUM(S11:S55)</f>
        <v>0</v>
      </c>
    </row>
    <row r="57" spans="2:26" s="110" customFormat="1" ht="21.75" customHeight="1" thickBot="1">
      <c r="B57" s="152"/>
      <c r="C57" s="152"/>
      <c r="D57" s="152"/>
      <c r="E57" s="153"/>
      <c r="F57" s="148"/>
      <c r="G57" s="148"/>
      <c r="H57" s="149"/>
      <c r="I57" s="148"/>
      <c r="J57" s="150"/>
      <c r="K57" s="150"/>
      <c r="L57" s="151"/>
      <c r="M57" s="151"/>
      <c r="N57" s="150"/>
      <c r="O57" s="150"/>
      <c r="P57" s="151"/>
      <c r="Q57" s="148"/>
      <c r="R57" s="155"/>
      <c r="S57" s="154"/>
      <c r="V57" s="90"/>
      <c r="W57" s="90"/>
      <c r="X57" s="90"/>
      <c r="Y57" s="90"/>
      <c r="Z57" s="90"/>
    </row>
    <row r="58" spans="2:26" ht="18" customHeight="1" thickBot="1">
      <c r="B58" s="77" t="s">
        <v>66</v>
      </c>
      <c r="H58" s="138" t="s">
        <v>42</v>
      </c>
      <c r="I58" s="139" t="s">
        <v>10</v>
      </c>
      <c r="J58" s="272">
        <f>J6</f>
        <v>28</v>
      </c>
      <c r="K58" s="140" t="s">
        <v>16</v>
      </c>
      <c r="U58" s="107"/>
      <c r="V58" s="107"/>
      <c r="W58" s="107"/>
      <c r="X58" s="107"/>
      <c r="Y58" s="107"/>
      <c r="Z58" s="107"/>
    </row>
    <row r="59" spans="11:27" ht="15" customHeight="1">
      <c r="K59" s="83"/>
      <c r="N59" s="110"/>
      <c r="O59" s="110"/>
      <c r="P59" s="110"/>
      <c r="R59" s="83" t="s">
        <v>241</v>
      </c>
      <c r="S59" s="108"/>
      <c r="U59" s="109"/>
      <c r="V59" s="107"/>
      <c r="W59" s="107"/>
      <c r="X59" s="107"/>
      <c r="Y59" s="107"/>
      <c r="Z59" s="107"/>
      <c r="AA59" s="107"/>
    </row>
    <row r="60" spans="2:29" ht="30.75" customHeight="1">
      <c r="B60" s="550" t="s">
        <v>11</v>
      </c>
      <c r="C60" s="552"/>
      <c r="D60" s="572" t="s">
        <v>54</v>
      </c>
      <c r="E60" s="574" t="s">
        <v>55</v>
      </c>
      <c r="F60" s="550" t="s">
        <v>12</v>
      </c>
      <c r="G60" s="546" t="s">
        <v>363</v>
      </c>
      <c r="H60" s="546" t="s">
        <v>56</v>
      </c>
      <c r="I60" s="546" t="s">
        <v>364</v>
      </c>
      <c r="J60" s="546" t="s">
        <v>217</v>
      </c>
      <c r="K60" s="546" t="s">
        <v>67</v>
      </c>
      <c r="L60" s="546" t="s">
        <v>68</v>
      </c>
      <c r="M60" s="546" t="s">
        <v>218</v>
      </c>
      <c r="N60" s="563" t="s">
        <v>365</v>
      </c>
      <c r="O60" s="546" t="s">
        <v>69</v>
      </c>
      <c r="P60" s="546" t="s">
        <v>366</v>
      </c>
      <c r="Q60" s="576" t="s">
        <v>70</v>
      </c>
      <c r="R60" s="563" t="s">
        <v>71</v>
      </c>
      <c r="S60" s="561" t="s">
        <v>224</v>
      </c>
      <c r="W60" s="109"/>
      <c r="X60" s="107"/>
      <c r="Y60" s="107"/>
      <c r="Z60" s="107"/>
      <c r="AA60" s="107"/>
      <c r="AB60" s="107"/>
      <c r="AC60" s="107"/>
    </row>
    <row r="61" spans="2:29" ht="26.25" customHeight="1">
      <c r="B61" s="553"/>
      <c r="C61" s="555"/>
      <c r="D61" s="573"/>
      <c r="E61" s="575"/>
      <c r="F61" s="558"/>
      <c r="G61" s="547"/>
      <c r="H61" s="547"/>
      <c r="I61" s="547"/>
      <c r="J61" s="547"/>
      <c r="K61" s="564"/>
      <c r="L61" s="564"/>
      <c r="M61" s="547"/>
      <c r="N61" s="564"/>
      <c r="O61" s="547"/>
      <c r="P61" s="547"/>
      <c r="Q61" s="577"/>
      <c r="R61" s="564"/>
      <c r="S61" s="562"/>
      <c r="W61" s="109"/>
      <c r="X61" s="107"/>
      <c r="Y61" s="107"/>
      <c r="Z61" s="107"/>
      <c r="AA61" s="107"/>
      <c r="AB61" s="107"/>
      <c r="AC61" s="107"/>
    </row>
    <row r="62" spans="2:19" s="137" customFormat="1" ht="46.5">
      <c r="B62" s="565" t="s">
        <v>44</v>
      </c>
      <c r="C62" s="566"/>
      <c r="D62" s="156" t="s">
        <v>76</v>
      </c>
      <c r="E62" s="143" t="s">
        <v>361</v>
      </c>
      <c r="F62" s="144"/>
      <c r="G62" s="144" t="s">
        <v>58</v>
      </c>
      <c r="H62" s="145"/>
      <c r="I62" s="144" t="s">
        <v>59</v>
      </c>
      <c r="J62" s="157" t="s">
        <v>60</v>
      </c>
      <c r="K62" s="146" t="s">
        <v>61</v>
      </c>
      <c r="L62" s="146"/>
      <c r="M62" s="141" t="s">
        <v>367</v>
      </c>
      <c r="N62" s="146" t="s">
        <v>50</v>
      </c>
      <c r="O62" s="146"/>
      <c r="P62" s="144" t="s">
        <v>223</v>
      </c>
      <c r="Q62" s="144"/>
      <c r="R62" s="146" t="s">
        <v>62</v>
      </c>
      <c r="S62" s="142"/>
    </row>
    <row r="63" spans="2:29" ht="13.5" customHeight="1">
      <c r="B63" s="578"/>
      <c r="C63" s="579"/>
      <c r="D63" s="91"/>
      <c r="E63" s="92"/>
      <c r="F63" s="93"/>
      <c r="G63" s="94">
        <f aca="true" t="shared" si="11" ref="G63:G107">IF(F63=0,0,F63/D63)</f>
        <v>0</v>
      </c>
      <c r="H63" s="159">
        <f aca="true" t="shared" si="12" ref="H63:H107">IF(F63=0,0,$J$58-E63)</f>
        <v>0</v>
      </c>
      <c r="I63" s="94">
        <f aca="true" t="shared" si="13" ref="I63:I107">G63*H63</f>
        <v>0</v>
      </c>
      <c r="J63" s="92"/>
      <c r="K63" s="95">
        <f>IF(L63=0,0,(D63-J63+E63))</f>
        <v>0</v>
      </c>
      <c r="L63" s="96"/>
      <c r="M63" s="94">
        <f aca="true" t="shared" si="14" ref="M63:M107">IF(L63=0,0,F63-+L63)</f>
        <v>0</v>
      </c>
      <c r="N63" s="97">
        <f aca="true" t="shared" si="15" ref="N63:N107">IF(L63=0,0,(L63/K63))</f>
        <v>0</v>
      </c>
      <c r="O63" s="95">
        <f aca="true" t="shared" si="16" ref="O63:O107">IF(L63=0,0,($J$58-J63))</f>
        <v>0</v>
      </c>
      <c r="P63" s="97">
        <f aca="true" t="shared" si="17" ref="P63:P107">N63*O63</f>
        <v>0</v>
      </c>
      <c r="Q63" s="94">
        <f aca="true" t="shared" si="18" ref="Q63:Q107">IF(L63=0,G63,N63)</f>
        <v>0</v>
      </c>
      <c r="R63" s="97">
        <f aca="true" t="shared" si="19" ref="R63:R107">IF(L63=0,I63,P63)</f>
        <v>0</v>
      </c>
      <c r="S63" s="98">
        <f aca="true" t="shared" si="20" ref="S63:S107">R63-+Q63</f>
        <v>0</v>
      </c>
      <c r="W63" s="109"/>
      <c r="X63" s="107"/>
      <c r="Y63" s="107"/>
      <c r="Z63" s="107"/>
      <c r="AA63" s="107"/>
      <c r="AB63" s="107"/>
      <c r="AC63" s="107"/>
    </row>
    <row r="64" spans="2:29" ht="13.5" customHeight="1">
      <c r="B64" s="578"/>
      <c r="C64" s="579"/>
      <c r="D64" s="91"/>
      <c r="E64" s="92"/>
      <c r="F64" s="93"/>
      <c r="G64" s="94">
        <f>IF(F64=0,0,F64/D64)</f>
        <v>0</v>
      </c>
      <c r="H64" s="159">
        <f t="shared" si="12"/>
        <v>0</v>
      </c>
      <c r="I64" s="94">
        <f t="shared" si="13"/>
        <v>0</v>
      </c>
      <c r="J64" s="92"/>
      <c r="K64" s="95">
        <f aca="true" t="shared" si="21" ref="K64:K107">IF(L64=0,0,(D64-J64+E64))</f>
        <v>0</v>
      </c>
      <c r="L64" s="96"/>
      <c r="M64" s="94">
        <f t="shared" si="14"/>
        <v>0</v>
      </c>
      <c r="N64" s="97">
        <f t="shared" si="15"/>
        <v>0</v>
      </c>
      <c r="O64" s="95">
        <f t="shared" si="16"/>
        <v>0</v>
      </c>
      <c r="P64" s="97">
        <f t="shared" si="17"/>
        <v>0</v>
      </c>
      <c r="Q64" s="94">
        <f t="shared" si="18"/>
        <v>0</v>
      </c>
      <c r="R64" s="97">
        <f t="shared" si="19"/>
        <v>0</v>
      </c>
      <c r="S64" s="98">
        <f t="shared" si="20"/>
        <v>0</v>
      </c>
      <c r="W64" s="109"/>
      <c r="X64" s="107"/>
      <c r="Y64" s="107"/>
      <c r="Z64" s="107"/>
      <c r="AA64" s="107"/>
      <c r="AB64" s="107"/>
      <c r="AC64" s="107"/>
    </row>
    <row r="65" spans="2:29" ht="13.5" customHeight="1">
      <c r="B65" s="578"/>
      <c r="C65" s="579"/>
      <c r="D65" s="91"/>
      <c r="E65" s="92"/>
      <c r="F65" s="93"/>
      <c r="G65" s="94">
        <f>IF(F65=0,0,F65/D65)</f>
        <v>0</v>
      </c>
      <c r="H65" s="159">
        <f t="shared" si="12"/>
        <v>0</v>
      </c>
      <c r="I65" s="94">
        <f t="shared" si="13"/>
        <v>0</v>
      </c>
      <c r="J65" s="92"/>
      <c r="K65" s="95">
        <f t="shared" si="21"/>
        <v>0</v>
      </c>
      <c r="L65" s="96"/>
      <c r="M65" s="94">
        <f t="shared" si="14"/>
        <v>0</v>
      </c>
      <c r="N65" s="97">
        <f t="shared" si="15"/>
        <v>0</v>
      </c>
      <c r="O65" s="95">
        <f t="shared" si="16"/>
        <v>0</v>
      </c>
      <c r="P65" s="97">
        <f t="shared" si="17"/>
        <v>0</v>
      </c>
      <c r="Q65" s="94">
        <f t="shared" si="18"/>
        <v>0</v>
      </c>
      <c r="R65" s="97">
        <f t="shared" si="19"/>
        <v>0</v>
      </c>
      <c r="S65" s="98">
        <f t="shared" si="20"/>
        <v>0</v>
      </c>
      <c r="W65" s="109"/>
      <c r="X65" s="107"/>
      <c r="Y65" s="107"/>
      <c r="Z65" s="107"/>
      <c r="AA65" s="107"/>
      <c r="AB65" s="107"/>
      <c r="AC65" s="107"/>
    </row>
    <row r="66" spans="2:29" ht="13.5" customHeight="1">
      <c r="B66" s="578"/>
      <c r="C66" s="579"/>
      <c r="D66" s="91"/>
      <c r="E66" s="92"/>
      <c r="F66" s="93"/>
      <c r="G66" s="94">
        <f t="shared" si="11"/>
        <v>0</v>
      </c>
      <c r="H66" s="159">
        <f t="shared" si="12"/>
        <v>0</v>
      </c>
      <c r="I66" s="94">
        <f t="shared" si="13"/>
        <v>0</v>
      </c>
      <c r="J66" s="92"/>
      <c r="K66" s="95">
        <f t="shared" si="21"/>
        <v>0</v>
      </c>
      <c r="L66" s="96"/>
      <c r="M66" s="94">
        <f t="shared" si="14"/>
        <v>0</v>
      </c>
      <c r="N66" s="97">
        <f t="shared" si="15"/>
        <v>0</v>
      </c>
      <c r="O66" s="95">
        <f t="shared" si="16"/>
        <v>0</v>
      </c>
      <c r="P66" s="97">
        <f t="shared" si="17"/>
        <v>0</v>
      </c>
      <c r="Q66" s="94">
        <f t="shared" si="18"/>
        <v>0</v>
      </c>
      <c r="R66" s="97">
        <f t="shared" si="19"/>
        <v>0</v>
      </c>
      <c r="S66" s="98">
        <f t="shared" si="20"/>
        <v>0</v>
      </c>
      <c r="W66" s="109"/>
      <c r="X66" s="107"/>
      <c r="Y66" s="107"/>
      <c r="Z66" s="107"/>
      <c r="AA66" s="107"/>
      <c r="AB66" s="107"/>
      <c r="AC66" s="107"/>
    </row>
    <row r="67" spans="2:29" ht="13.5" customHeight="1">
      <c r="B67" s="578"/>
      <c r="C67" s="579"/>
      <c r="D67" s="91"/>
      <c r="E67" s="92"/>
      <c r="F67" s="93"/>
      <c r="G67" s="94">
        <f t="shared" si="11"/>
        <v>0</v>
      </c>
      <c r="H67" s="159">
        <f t="shared" si="12"/>
        <v>0</v>
      </c>
      <c r="I67" s="94">
        <f t="shared" si="13"/>
        <v>0</v>
      </c>
      <c r="J67" s="92"/>
      <c r="K67" s="95">
        <f t="shared" si="21"/>
        <v>0</v>
      </c>
      <c r="L67" s="96"/>
      <c r="M67" s="94">
        <f t="shared" si="14"/>
        <v>0</v>
      </c>
      <c r="N67" s="97">
        <f t="shared" si="15"/>
        <v>0</v>
      </c>
      <c r="O67" s="95">
        <f t="shared" si="16"/>
        <v>0</v>
      </c>
      <c r="P67" s="97">
        <f t="shared" si="17"/>
        <v>0</v>
      </c>
      <c r="Q67" s="94">
        <f t="shared" si="18"/>
        <v>0</v>
      </c>
      <c r="R67" s="97">
        <f t="shared" si="19"/>
        <v>0</v>
      </c>
      <c r="S67" s="98">
        <f t="shared" si="20"/>
        <v>0</v>
      </c>
      <c r="W67" s="109"/>
      <c r="X67" s="107"/>
      <c r="Y67" s="107"/>
      <c r="Z67" s="107"/>
      <c r="AA67" s="107"/>
      <c r="AB67" s="107"/>
      <c r="AC67" s="107"/>
    </row>
    <row r="68" spans="2:29" ht="13.5" customHeight="1">
      <c r="B68" s="578"/>
      <c r="C68" s="579"/>
      <c r="D68" s="91"/>
      <c r="E68" s="92"/>
      <c r="F68" s="93"/>
      <c r="G68" s="94">
        <f t="shared" si="11"/>
        <v>0</v>
      </c>
      <c r="H68" s="159">
        <f t="shared" si="12"/>
        <v>0</v>
      </c>
      <c r="I68" s="94">
        <f t="shared" si="13"/>
        <v>0</v>
      </c>
      <c r="J68" s="92"/>
      <c r="K68" s="95">
        <f t="shared" si="21"/>
        <v>0</v>
      </c>
      <c r="L68" s="96"/>
      <c r="M68" s="94">
        <f t="shared" si="14"/>
        <v>0</v>
      </c>
      <c r="N68" s="97">
        <f t="shared" si="15"/>
        <v>0</v>
      </c>
      <c r="O68" s="95">
        <f t="shared" si="16"/>
        <v>0</v>
      </c>
      <c r="P68" s="97">
        <f t="shared" si="17"/>
        <v>0</v>
      </c>
      <c r="Q68" s="94">
        <f t="shared" si="18"/>
        <v>0</v>
      </c>
      <c r="R68" s="97">
        <f t="shared" si="19"/>
        <v>0</v>
      </c>
      <c r="S68" s="98">
        <f t="shared" si="20"/>
        <v>0</v>
      </c>
      <c r="W68" s="109"/>
      <c r="X68" s="107"/>
      <c r="Y68" s="107"/>
      <c r="Z68" s="107"/>
      <c r="AA68" s="107"/>
      <c r="AB68" s="107"/>
      <c r="AC68" s="107"/>
    </row>
    <row r="69" spans="2:29" ht="13.5" customHeight="1">
      <c r="B69" s="578"/>
      <c r="C69" s="579"/>
      <c r="D69" s="91"/>
      <c r="E69" s="92"/>
      <c r="F69" s="93"/>
      <c r="G69" s="94">
        <f t="shared" si="11"/>
        <v>0</v>
      </c>
      <c r="H69" s="159">
        <f t="shared" si="12"/>
        <v>0</v>
      </c>
      <c r="I69" s="94">
        <f t="shared" si="13"/>
        <v>0</v>
      </c>
      <c r="J69" s="92"/>
      <c r="K69" s="95">
        <f t="shared" si="21"/>
        <v>0</v>
      </c>
      <c r="L69" s="96"/>
      <c r="M69" s="94">
        <f t="shared" si="14"/>
        <v>0</v>
      </c>
      <c r="N69" s="97">
        <f t="shared" si="15"/>
        <v>0</v>
      </c>
      <c r="O69" s="95">
        <f t="shared" si="16"/>
        <v>0</v>
      </c>
      <c r="P69" s="97">
        <f t="shared" si="17"/>
        <v>0</v>
      </c>
      <c r="Q69" s="94">
        <f t="shared" si="18"/>
        <v>0</v>
      </c>
      <c r="R69" s="97">
        <f t="shared" si="19"/>
        <v>0</v>
      </c>
      <c r="S69" s="98">
        <f t="shared" si="20"/>
        <v>0</v>
      </c>
      <c r="W69" s="109"/>
      <c r="X69" s="107"/>
      <c r="Y69" s="107"/>
      <c r="Z69" s="107"/>
      <c r="AA69" s="107"/>
      <c r="AB69" s="107"/>
      <c r="AC69" s="107"/>
    </row>
    <row r="70" spans="2:29" ht="13.5" customHeight="1">
      <c r="B70" s="578"/>
      <c r="C70" s="579"/>
      <c r="D70" s="91"/>
      <c r="E70" s="92"/>
      <c r="F70" s="93"/>
      <c r="G70" s="94">
        <f t="shared" si="11"/>
        <v>0</v>
      </c>
      <c r="H70" s="159">
        <f t="shared" si="12"/>
        <v>0</v>
      </c>
      <c r="I70" s="94">
        <f t="shared" si="13"/>
        <v>0</v>
      </c>
      <c r="J70" s="92"/>
      <c r="K70" s="95">
        <f t="shared" si="21"/>
        <v>0</v>
      </c>
      <c r="L70" s="96"/>
      <c r="M70" s="94">
        <f t="shared" si="14"/>
        <v>0</v>
      </c>
      <c r="N70" s="97">
        <f t="shared" si="15"/>
        <v>0</v>
      </c>
      <c r="O70" s="95">
        <f t="shared" si="16"/>
        <v>0</v>
      </c>
      <c r="P70" s="97">
        <f t="shared" si="17"/>
        <v>0</v>
      </c>
      <c r="Q70" s="94">
        <f t="shared" si="18"/>
        <v>0</v>
      </c>
      <c r="R70" s="97">
        <f t="shared" si="19"/>
        <v>0</v>
      </c>
      <c r="S70" s="98">
        <f t="shared" si="20"/>
        <v>0</v>
      </c>
      <c r="W70" s="109"/>
      <c r="X70" s="107"/>
      <c r="Y70" s="107"/>
      <c r="Z70" s="107"/>
      <c r="AA70" s="107"/>
      <c r="AB70" s="107"/>
      <c r="AC70" s="107"/>
    </row>
    <row r="71" spans="2:29" ht="13.5" customHeight="1">
      <c r="B71" s="578"/>
      <c r="C71" s="579"/>
      <c r="D71" s="91"/>
      <c r="E71" s="92"/>
      <c r="F71" s="93"/>
      <c r="G71" s="94">
        <f t="shared" si="11"/>
        <v>0</v>
      </c>
      <c r="H71" s="159">
        <f t="shared" si="12"/>
        <v>0</v>
      </c>
      <c r="I71" s="94">
        <f t="shared" si="13"/>
        <v>0</v>
      </c>
      <c r="J71" s="92"/>
      <c r="K71" s="95">
        <f t="shared" si="21"/>
        <v>0</v>
      </c>
      <c r="L71" s="96"/>
      <c r="M71" s="94">
        <f t="shared" si="14"/>
        <v>0</v>
      </c>
      <c r="N71" s="97">
        <f t="shared" si="15"/>
        <v>0</v>
      </c>
      <c r="O71" s="95">
        <f t="shared" si="16"/>
        <v>0</v>
      </c>
      <c r="P71" s="97">
        <f t="shared" si="17"/>
        <v>0</v>
      </c>
      <c r="Q71" s="94">
        <f t="shared" si="18"/>
        <v>0</v>
      </c>
      <c r="R71" s="97">
        <f t="shared" si="19"/>
        <v>0</v>
      </c>
      <c r="S71" s="98">
        <f t="shared" si="20"/>
        <v>0</v>
      </c>
      <c r="W71" s="109"/>
      <c r="X71" s="107"/>
      <c r="Y71" s="107"/>
      <c r="Z71" s="107"/>
      <c r="AA71" s="107"/>
      <c r="AB71" s="107"/>
      <c r="AC71" s="107"/>
    </row>
    <row r="72" spans="2:29" ht="13.5" customHeight="1">
      <c r="B72" s="578"/>
      <c r="C72" s="579"/>
      <c r="D72" s="91"/>
      <c r="E72" s="92"/>
      <c r="F72" s="93"/>
      <c r="G72" s="94">
        <f t="shared" si="11"/>
        <v>0</v>
      </c>
      <c r="H72" s="159">
        <f t="shared" si="12"/>
        <v>0</v>
      </c>
      <c r="I72" s="94">
        <f t="shared" si="13"/>
        <v>0</v>
      </c>
      <c r="J72" s="92"/>
      <c r="K72" s="95">
        <f t="shared" si="21"/>
        <v>0</v>
      </c>
      <c r="L72" s="96"/>
      <c r="M72" s="94">
        <f t="shared" si="14"/>
        <v>0</v>
      </c>
      <c r="N72" s="97">
        <f t="shared" si="15"/>
        <v>0</v>
      </c>
      <c r="O72" s="95">
        <f t="shared" si="16"/>
        <v>0</v>
      </c>
      <c r="P72" s="97">
        <f t="shared" si="17"/>
        <v>0</v>
      </c>
      <c r="Q72" s="94">
        <f t="shared" si="18"/>
        <v>0</v>
      </c>
      <c r="R72" s="97">
        <f t="shared" si="19"/>
        <v>0</v>
      </c>
      <c r="S72" s="98">
        <f t="shared" si="20"/>
        <v>0</v>
      </c>
      <c r="W72" s="109"/>
      <c r="X72" s="107"/>
      <c r="Y72" s="107"/>
      <c r="Z72" s="107"/>
      <c r="AA72" s="107"/>
      <c r="AB72" s="107"/>
      <c r="AC72" s="107"/>
    </row>
    <row r="73" spans="2:29" ht="13.5" customHeight="1">
      <c r="B73" s="578"/>
      <c r="C73" s="579"/>
      <c r="D73" s="91"/>
      <c r="E73" s="92"/>
      <c r="F73" s="93"/>
      <c r="G73" s="94">
        <f t="shared" si="11"/>
        <v>0</v>
      </c>
      <c r="H73" s="159">
        <f t="shared" si="12"/>
        <v>0</v>
      </c>
      <c r="I73" s="94">
        <f t="shared" si="13"/>
        <v>0</v>
      </c>
      <c r="J73" s="92"/>
      <c r="K73" s="95">
        <f t="shared" si="21"/>
        <v>0</v>
      </c>
      <c r="L73" s="96"/>
      <c r="M73" s="94">
        <f t="shared" si="14"/>
        <v>0</v>
      </c>
      <c r="N73" s="97">
        <f t="shared" si="15"/>
        <v>0</v>
      </c>
      <c r="O73" s="95">
        <f t="shared" si="16"/>
        <v>0</v>
      </c>
      <c r="P73" s="97">
        <f t="shared" si="17"/>
        <v>0</v>
      </c>
      <c r="Q73" s="94">
        <f t="shared" si="18"/>
        <v>0</v>
      </c>
      <c r="R73" s="97">
        <f t="shared" si="19"/>
        <v>0</v>
      </c>
      <c r="S73" s="98">
        <f t="shared" si="20"/>
        <v>0</v>
      </c>
      <c r="W73" s="109"/>
      <c r="X73" s="107"/>
      <c r="Y73" s="107"/>
      <c r="Z73" s="107"/>
      <c r="AA73" s="107"/>
      <c r="AB73" s="107"/>
      <c r="AC73" s="107"/>
    </row>
    <row r="74" spans="2:29" ht="13.5" customHeight="1">
      <c r="B74" s="578"/>
      <c r="C74" s="579"/>
      <c r="D74" s="91"/>
      <c r="E74" s="92"/>
      <c r="F74" s="93"/>
      <c r="G74" s="94">
        <f t="shared" si="11"/>
        <v>0</v>
      </c>
      <c r="H74" s="159">
        <f t="shared" si="12"/>
        <v>0</v>
      </c>
      <c r="I74" s="94">
        <f t="shared" si="13"/>
        <v>0</v>
      </c>
      <c r="J74" s="92"/>
      <c r="K74" s="95">
        <f t="shared" si="21"/>
        <v>0</v>
      </c>
      <c r="L74" s="96"/>
      <c r="M74" s="94">
        <f t="shared" si="14"/>
        <v>0</v>
      </c>
      <c r="N74" s="97">
        <f t="shared" si="15"/>
        <v>0</v>
      </c>
      <c r="O74" s="95">
        <f t="shared" si="16"/>
        <v>0</v>
      </c>
      <c r="P74" s="97">
        <f t="shared" si="17"/>
        <v>0</v>
      </c>
      <c r="Q74" s="94">
        <f t="shared" si="18"/>
        <v>0</v>
      </c>
      <c r="R74" s="97">
        <f t="shared" si="19"/>
        <v>0</v>
      </c>
      <c r="S74" s="98">
        <f t="shared" si="20"/>
        <v>0</v>
      </c>
      <c r="W74" s="109"/>
      <c r="X74" s="107"/>
      <c r="Y74" s="107"/>
      <c r="Z74" s="107"/>
      <c r="AA74" s="107"/>
      <c r="AB74" s="107"/>
      <c r="AC74" s="107"/>
    </row>
    <row r="75" spans="2:29" ht="13.5" customHeight="1">
      <c r="B75" s="578"/>
      <c r="C75" s="579"/>
      <c r="D75" s="91"/>
      <c r="E75" s="92"/>
      <c r="F75" s="93"/>
      <c r="G75" s="94">
        <f t="shared" si="11"/>
        <v>0</v>
      </c>
      <c r="H75" s="159">
        <f t="shared" si="12"/>
        <v>0</v>
      </c>
      <c r="I75" s="94">
        <f t="shared" si="13"/>
        <v>0</v>
      </c>
      <c r="J75" s="92"/>
      <c r="K75" s="95">
        <f t="shared" si="21"/>
        <v>0</v>
      </c>
      <c r="L75" s="96"/>
      <c r="M75" s="94">
        <f t="shared" si="14"/>
        <v>0</v>
      </c>
      <c r="N75" s="97">
        <f t="shared" si="15"/>
        <v>0</v>
      </c>
      <c r="O75" s="95">
        <f t="shared" si="16"/>
        <v>0</v>
      </c>
      <c r="P75" s="97">
        <f t="shared" si="17"/>
        <v>0</v>
      </c>
      <c r="Q75" s="94">
        <f t="shared" si="18"/>
        <v>0</v>
      </c>
      <c r="R75" s="97">
        <f t="shared" si="19"/>
        <v>0</v>
      </c>
      <c r="S75" s="98">
        <f t="shared" si="20"/>
        <v>0</v>
      </c>
      <c r="W75" s="109"/>
      <c r="X75" s="107"/>
      <c r="Y75" s="107"/>
      <c r="Z75" s="107"/>
      <c r="AA75" s="107"/>
      <c r="AB75" s="107"/>
      <c r="AC75" s="107"/>
    </row>
    <row r="76" spans="2:29" ht="13.5" customHeight="1">
      <c r="B76" s="578"/>
      <c r="C76" s="579"/>
      <c r="D76" s="91"/>
      <c r="E76" s="92"/>
      <c r="F76" s="93"/>
      <c r="G76" s="94">
        <f t="shared" si="11"/>
        <v>0</v>
      </c>
      <c r="H76" s="159">
        <f t="shared" si="12"/>
        <v>0</v>
      </c>
      <c r="I76" s="94">
        <f t="shared" si="13"/>
        <v>0</v>
      </c>
      <c r="J76" s="92"/>
      <c r="K76" s="95">
        <f t="shared" si="21"/>
        <v>0</v>
      </c>
      <c r="L76" s="96"/>
      <c r="M76" s="94">
        <f t="shared" si="14"/>
        <v>0</v>
      </c>
      <c r="N76" s="97">
        <f t="shared" si="15"/>
        <v>0</v>
      </c>
      <c r="O76" s="95">
        <f t="shared" si="16"/>
        <v>0</v>
      </c>
      <c r="P76" s="97">
        <f t="shared" si="17"/>
        <v>0</v>
      </c>
      <c r="Q76" s="94">
        <f t="shared" si="18"/>
        <v>0</v>
      </c>
      <c r="R76" s="97">
        <f t="shared" si="19"/>
        <v>0</v>
      </c>
      <c r="S76" s="98">
        <f t="shared" si="20"/>
        <v>0</v>
      </c>
      <c r="W76" s="109"/>
      <c r="X76" s="107"/>
      <c r="Y76" s="107"/>
      <c r="Z76" s="107"/>
      <c r="AA76" s="107"/>
      <c r="AB76" s="107"/>
      <c r="AC76" s="107"/>
    </row>
    <row r="77" spans="2:29" ht="13.5" customHeight="1">
      <c r="B77" s="578"/>
      <c r="C77" s="579"/>
      <c r="D77" s="91"/>
      <c r="E77" s="92"/>
      <c r="F77" s="93"/>
      <c r="G77" s="94">
        <f t="shared" si="11"/>
        <v>0</v>
      </c>
      <c r="H77" s="159">
        <f t="shared" si="12"/>
        <v>0</v>
      </c>
      <c r="I77" s="94">
        <f t="shared" si="13"/>
        <v>0</v>
      </c>
      <c r="J77" s="92"/>
      <c r="K77" s="95">
        <f t="shared" si="21"/>
        <v>0</v>
      </c>
      <c r="L77" s="96"/>
      <c r="M77" s="94">
        <f t="shared" si="14"/>
        <v>0</v>
      </c>
      <c r="N77" s="97">
        <f t="shared" si="15"/>
        <v>0</v>
      </c>
      <c r="O77" s="95">
        <f t="shared" si="16"/>
        <v>0</v>
      </c>
      <c r="P77" s="97">
        <f t="shared" si="17"/>
        <v>0</v>
      </c>
      <c r="Q77" s="94">
        <f t="shared" si="18"/>
        <v>0</v>
      </c>
      <c r="R77" s="97">
        <f t="shared" si="19"/>
        <v>0</v>
      </c>
      <c r="S77" s="98">
        <f t="shared" si="20"/>
        <v>0</v>
      </c>
      <c r="W77" s="109"/>
      <c r="X77" s="107"/>
      <c r="Y77" s="107"/>
      <c r="Z77" s="107"/>
      <c r="AA77" s="107"/>
      <c r="AB77" s="107"/>
      <c r="AC77" s="107"/>
    </row>
    <row r="78" spans="2:29" ht="13.5" customHeight="1">
      <c r="B78" s="578"/>
      <c r="C78" s="579"/>
      <c r="D78" s="91"/>
      <c r="E78" s="92"/>
      <c r="F78" s="93"/>
      <c r="G78" s="94">
        <f t="shared" si="11"/>
        <v>0</v>
      </c>
      <c r="H78" s="159">
        <f t="shared" si="12"/>
        <v>0</v>
      </c>
      <c r="I78" s="94">
        <f t="shared" si="13"/>
        <v>0</v>
      </c>
      <c r="J78" s="92"/>
      <c r="K78" s="95">
        <f t="shared" si="21"/>
        <v>0</v>
      </c>
      <c r="L78" s="96"/>
      <c r="M78" s="94">
        <f t="shared" si="14"/>
        <v>0</v>
      </c>
      <c r="N78" s="97">
        <f t="shared" si="15"/>
        <v>0</v>
      </c>
      <c r="O78" s="95">
        <f t="shared" si="16"/>
        <v>0</v>
      </c>
      <c r="P78" s="97">
        <f t="shared" si="17"/>
        <v>0</v>
      </c>
      <c r="Q78" s="94">
        <f t="shared" si="18"/>
        <v>0</v>
      </c>
      <c r="R78" s="97">
        <f t="shared" si="19"/>
        <v>0</v>
      </c>
      <c r="S78" s="98">
        <f t="shared" si="20"/>
        <v>0</v>
      </c>
      <c r="W78" s="109"/>
      <c r="X78" s="107"/>
      <c r="Y78" s="107"/>
      <c r="Z78" s="107"/>
      <c r="AA78" s="107"/>
      <c r="AB78" s="107"/>
      <c r="AC78" s="107"/>
    </row>
    <row r="79" spans="2:29" ht="13.5" customHeight="1">
      <c r="B79" s="578"/>
      <c r="C79" s="579"/>
      <c r="D79" s="91"/>
      <c r="E79" s="92"/>
      <c r="F79" s="93"/>
      <c r="G79" s="94">
        <f t="shared" si="11"/>
        <v>0</v>
      </c>
      <c r="H79" s="159">
        <f t="shared" si="12"/>
        <v>0</v>
      </c>
      <c r="I79" s="94">
        <f t="shared" si="13"/>
        <v>0</v>
      </c>
      <c r="J79" s="92"/>
      <c r="K79" s="95">
        <f t="shared" si="21"/>
        <v>0</v>
      </c>
      <c r="L79" s="96"/>
      <c r="M79" s="94">
        <f t="shared" si="14"/>
        <v>0</v>
      </c>
      <c r="N79" s="97">
        <f t="shared" si="15"/>
        <v>0</v>
      </c>
      <c r="O79" s="95">
        <f t="shared" si="16"/>
        <v>0</v>
      </c>
      <c r="P79" s="97">
        <f t="shared" si="17"/>
        <v>0</v>
      </c>
      <c r="Q79" s="94">
        <f t="shared" si="18"/>
        <v>0</v>
      </c>
      <c r="R79" s="97">
        <f t="shared" si="19"/>
        <v>0</v>
      </c>
      <c r="S79" s="98">
        <f t="shared" si="20"/>
        <v>0</v>
      </c>
      <c r="W79" s="109"/>
      <c r="X79" s="107"/>
      <c r="Y79" s="107"/>
      <c r="Z79" s="107"/>
      <c r="AA79" s="107"/>
      <c r="AB79" s="107"/>
      <c r="AC79" s="107"/>
    </row>
    <row r="80" spans="2:29" ht="13.5" customHeight="1">
      <c r="B80" s="578"/>
      <c r="C80" s="579"/>
      <c r="D80" s="91"/>
      <c r="E80" s="92"/>
      <c r="F80" s="93"/>
      <c r="G80" s="94">
        <f t="shared" si="11"/>
        <v>0</v>
      </c>
      <c r="H80" s="159">
        <f t="shared" si="12"/>
        <v>0</v>
      </c>
      <c r="I80" s="94">
        <f t="shared" si="13"/>
        <v>0</v>
      </c>
      <c r="J80" s="92"/>
      <c r="K80" s="95">
        <f t="shared" si="21"/>
        <v>0</v>
      </c>
      <c r="L80" s="96"/>
      <c r="M80" s="94">
        <f t="shared" si="14"/>
        <v>0</v>
      </c>
      <c r="N80" s="97">
        <f t="shared" si="15"/>
        <v>0</v>
      </c>
      <c r="O80" s="95">
        <f t="shared" si="16"/>
        <v>0</v>
      </c>
      <c r="P80" s="97">
        <f t="shared" si="17"/>
        <v>0</v>
      </c>
      <c r="Q80" s="94">
        <f t="shared" si="18"/>
        <v>0</v>
      </c>
      <c r="R80" s="97">
        <f t="shared" si="19"/>
        <v>0</v>
      </c>
      <c r="S80" s="98">
        <f t="shared" si="20"/>
        <v>0</v>
      </c>
      <c r="W80" s="109"/>
      <c r="X80" s="107"/>
      <c r="Y80" s="107"/>
      <c r="Z80" s="107"/>
      <c r="AA80" s="107"/>
      <c r="AB80" s="107"/>
      <c r="AC80" s="107"/>
    </row>
    <row r="81" spans="2:29" ht="13.5" customHeight="1">
      <c r="B81" s="578"/>
      <c r="C81" s="579"/>
      <c r="D81" s="91"/>
      <c r="E81" s="92"/>
      <c r="F81" s="93"/>
      <c r="G81" s="94">
        <f t="shared" si="11"/>
        <v>0</v>
      </c>
      <c r="H81" s="159">
        <f t="shared" si="12"/>
        <v>0</v>
      </c>
      <c r="I81" s="94">
        <f t="shared" si="13"/>
        <v>0</v>
      </c>
      <c r="J81" s="92"/>
      <c r="K81" s="95">
        <f t="shared" si="21"/>
        <v>0</v>
      </c>
      <c r="L81" s="96"/>
      <c r="M81" s="94">
        <f t="shared" si="14"/>
        <v>0</v>
      </c>
      <c r="N81" s="97">
        <f t="shared" si="15"/>
        <v>0</v>
      </c>
      <c r="O81" s="95">
        <f t="shared" si="16"/>
        <v>0</v>
      </c>
      <c r="P81" s="97">
        <f t="shared" si="17"/>
        <v>0</v>
      </c>
      <c r="Q81" s="94">
        <f t="shared" si="18"/>
        <v>0</v>
      </c>
      <c r="R81" s="97">
        <f t="shared" si="19"/>
        <v>0</v>
      </c>
      <c r="S81" s="98">
        <f t="shared" si="20"/>
        <v>0</v>
      </c>
      <c r="W81" s="109"/>
      <c r="X81" s="107"/>
      <c r="Y81" s="107"/>
      <c r="Z81" s="107"/>
      <c r="AA81" s="107"/>
      <c r="AB81" s="107"/>
      <c r="AC81" s="107"/>
    </row>
    <row r="82" spans="2:29" ht="13.5" customHeight="1">
      <c r="B82" s="578"/>
      <c r="C82" s="579"/>
      <c r="D82" s="91"/>
      <c r="E82" s="92"/>
      <c r="F82" s="93"/>
      <c r="G82" s="94">
        <f t="shared" si="11"/>
        <v>0</v>
      </c>
      <c r="H82" s="159">
        <f t="shared" si="12"/>
        <v>0</v>
      </c>
      <c r="I82" s="94">
        <f t="shared" si="13"/>
        <v>0</v>
      </c>
      <c r="J82" s="92"/>
      <c r="K82" s="95">
        <f t="shared" si="21"/>
        <v>0</v>
      </c>
      <c r="L82" s="96"/>
      <c r="M82" s="94">
        <f t="shared" si="14"/>
        <v>0</v>
      </c>
      <c r="N82" s="97">
        <f t="shared" si="15"/>
        <v>0</v>
      </c>
      <c r="O82" s="95">
        <f t="shared" si="16"/>
        <v>0</v>
      </c>
      <c r="P82" s="97">
        <f t="shared" si="17"/>
        <v>0</v>
      </c>
      <c r="Q82" s="94">
        <f t="shared" si="18"/>
        <v>0</v>
      </c>
      <c r="R82" s="97">
        <f t="shared" si="19"/>
        <v>0</v>
      </c>
      <c r="S82" s="98">
        <f t="shared" si="20"/>
        <v>0</v>
      </c>
      <c r="W82" s="109"/>
      <c r="X82" s="107"/>
      <c r="Y82" s="107"/>
      <c r="Z82" s="107"/>
      <c r="AA82" s="107"/>
      <c r="AB82" s="107"/>
      <c r="AC82" s="107"/>
    </row>
    <row r="83" spans="2:29" ht="13.5" customHeight="1">
      <c r="B83" s="578"/>
      <c r="C83" s="579"/>
      <c r="D83" s="91"/>
      <c r="E83" s="92"/>
      <c r="F83" s="93"/>
      <c r="G83" s="94">
        <f t="shared" si="11"/>
        <v>0</v>
      </c>
      <c r="H83" s="159">
        <f t="shared" si="12"/>
        <v>0</v>
      </c>
      <c r="I83" s="94">
        <f t="shared" si="13"/>
        <v>0</v>
      </c>
      <c r="J83" s="92"/>
      <c r="K83" s="95">
        <f t="shared" si="21"/>
        <v>0</v>
      </c>
      <c r="L83" s="96"/>
      <c r="M83" s="94">
        <f t="shared" si="14"/>
        <v>0</v>
      </c>
      <c r="N83" s="97">
        <f t="shared" si="15"/>
        <v>0</v>
      </c>
      <c r="O83" s="95">
        <f t="shared" si="16"/>
        <v>0</v>
      </c>
      <c r="P83" s="97">
        <f t="shared" si="17"/>
        <v>0</v>
      </c>
      <c r="Q83" s="94">
        <f t="shared" si="18"/>
        <v>0</v>
      </c>
      <c r="R83" s="97">
        <f t="shared" si="19"/>
        <v>0</v>
      </c>
      <c r="S83" s="98">
        <f t="shared" si="20"/>
        <v>0</v>
      </c>
      <c r="W83" s="109"/>
      <c r="X83" s="107"/>
      <c r="Y83" s="107"/>
      <c r="Z83" s="107"/>
      <c r="AA83" s="107"/>
      <c r="AB83" s="107"/>
      <c r="AC83" s="107"/>
    </row>
    <row r="84" spans="2:29" ht="13.5" customHeight="1">
      <c r="B84" s="578"/>
      <c r="C84" s="579"/>
      <c r="D84" s="91"/>
      <c r="E84" s="92"/>
      <c r="F84" s="93"/>
      <c r="G84" s="94">
        <f t="shared" si="11"/>
        <v>0</v>
      </c>
      <c r="H84" s="159">
        <f t="shared" si="12"/>
        <v>0</v>
      </c>
      <c r="I84" s="94">
        <f t="shared" si="13"/>
        <v>0</v>
      </c>
      <c r="J84" s="92"/>
      <c r="K84" s="95">
        <f t="shared" si="21"/>
        <v>0</v>
      </c>
      <c r="L84" s="96"/>
      <c r="M84" s="94">
        <f t="shared" si="14"/>
        <v>0</v>
      </c>
      <c r="N84" s="97">
        <f t="shared" si="15"/>
        <v>0</v>
      </c>
      <c r="O84" s="95">
        <f t="shared" si="16"/>
        <v>0</v>
      </c>
      <c r="P84" s="97">
        <f t="shared" si="17"/>
        <v>0</v>
      </c>
      <c r="Q84" s="94">
        <f t="shared" si="18"/>
        <v>0</v>
      </c>
      <c r="R84" s="97">
        <f t="shared" si="19"/>
        <v>0</v>
      </c>
      <c r="S84" s="98">
        <f t="shared" si="20"/>
        <v>0</v>
      </c>
      <c r="W84" s="109"/>
      <c r="X84" s="107"/>
      <c r="Y84" s="107"/>
      <c r="Z84" s="107"/>
      <c r="AA84" s="107"/>
      <c r="AB84" s="107"/>
      <c r="AC84" s="107"/>
    </row>
    <row r="85" spans="2:29" ht="13.5" customHeight="1">
      <c r="B85" s="578"/>
      <c r="C85" s="579"/>
      <c r="D85" s="91"/>
      <c r="E85" s="92"/>
      <c r="F85" s="93"/>
      <c r="G85" s="94">
        <f t="shared" si="11"/>
        <v>0</v>
      </c>
      <c r="H85" s="159">
        <f t="shared" si="12"/>
        <v>0</v>
      </c>
      <c r="I85" s="94">
        <f t="shared" si="13"/>
        <v>0</v>
      </c>
      <c r="J85" s="92"/>
      <c r="K85" s="95">
        <f t="shared" si="21"/>
        <v>0</v>
      </c>
      <c r="L85" s="96"/>
      <c r="M85" s="94">
        <f t="shared" si="14"/>
        <v>0</v>
      </c>
      <c r="N85" s="97">
        <f t="shared" si="15"/>
        <v>0</v>
      </c>
      <c r="O85" s="95">
        <f t="shared" si="16"/>
        <v>0</v>
      </c>
      <c r="P85" s="97">
        <f t="shared" si="17"/>
        <v>0</v>
      </c>
      <c r="Q85" s="94">
        <f t="shared" si="18"/>
        <v>0</v>
      </c>
      <c r="R85" s="97">
        <f t="shared" si="19"/>
        <v>0</v>
      </c>
      <c r="S85" s="98">
        <f t="shared" si="20"/>
        <v>0</v>
      </c>
      <c r="W85" s="109"/>
      <c r="X85" s="107"/>
      <c r="Y85" s="107"/>
      <c r="Z85" s="107"/>
      <c r="AA85" s="107"/>
      <c r="AB85" s="107"/>
      <c r="AC85" s="107"/>
    </row>
    <row r="86" spans="2:29" ht="13.5" customHeight="1">
      <c r="B86" s="578"/>
      <c r="C86" s="579"/>
      <c r="D86" s="91"/>
      <c r="E86" s="92"/>
      <c r="F86" s="93"/>
      <c r="G86" s="94">
        <f t="shared" si="11"/>
        <v>0</v>
      </c>
      <c r="H86" s="159">
        <f t="shared" si="12"/>
        <v>0</v>
      </c>
      <c r="I86" s="94">
        <f t="shared" si="13"/>
        <v>0</v>
      </c>
      <c r="J86" s="92"/>
      <c r="K86" s="95">
        <f t="shared" si="21"/>
        <v>0</v>
      </c>
      <c r="L86" s="96"/>
      <c r="M86" s="94">
        <f t="shared" si="14"/>
        <v>0</v>
      </c>
      <c r="N86" s="97">
        <f t="shared" si="15"/>
        <v>0</v>
      </c>
      <c r="O86" s="95">
        <f t="shared" si="16"/>
        <v>0</v>
      </c>
      <c r="P86" s="97">
        <f t="shared" si="17"/>
        <v>0</v>
      </c>
      <c r="Q86" s="94">
        <f t="shared" si="18"/>
        <v>0</v>
      </c>
      <c r="R86" s="97">
        <f t="shared" si="19"/>
        <v>0</v>
      </c>
      <c r="S86" s="98">
        <f t="shared" si="20"/>
        <v>0</v>
      </c>
      <c r="W86" s="109"/>
      <c r="X86" s="107"/>
      <c r="Y86" s="107"/>
      <c r="Z86" s="107"/>
      <c r="AA86" s="107"/>
      <c r="AB86" s="107"/>
      <c r="AC86" s="107"/>
    </row>
    <row r="87" spans="2:29" ht="13.5" customHeight="1">
      <c r="B87" s="578"/>
      <c r="C87" s="579"/>
      <c r="D87" s="91"/>
      <c r="E87" s="92"/>
      <c r="F87" s="93"/>
      <c r="G87" s="94">
        <f t="shared" si="11"/>
        <v>0</v>
      </c>
      <c r="H87" s="159">
        <f t="shared" si="12"/>
        <v>0</v>
      </c>
      <c r="I87" s="94">
        <f t="shared" si="13"/>
        <v>0</v>
      </c>
      <c r="J87" s="92"/>
      <c r="K87" s="95">
        <f t="shared" si="21"/>
        <v>0</v>
      </c>
      <c r="L87" s="96"/>
      <c r="M87" s="94">
        <f t="shared" si="14"/>
        <v>0</v>
      </c>
      <c r="N87" s="97">
        <f t="shared" si="15"/>
        <v>0</v>
      </c>
      <c r="O87" s="95">
        <f t="shared" si="16"/>
        <v>0</v>
      </c>
      <c r="P87" s="97">
        <f t="shared" si="17"/>
        <v>0</v>
      </c>
      <c r="Q87" s="94">
        <f t="shared" si="18"/>
        <v>0</v>
      </c>
      <c r="R87" s="97">
        <f t="shared" si="19"/>
        <v>0</v>
      </c>
      <c r="S87" s="98">
        <f t="shared" si="20"/>
        <v>0</v>
      </c>
      <c r="W87" s="109"/>
      <c r="X87" s="107"/>
      <c r="Y87" s="107"/>
      <c r="Z87" s="107"/>
      <c r="AA87" s="107"/>
      <c r="AB87" s="107"/>
      <c r="AC87" s="107"/>
    </row>
    <row r="88" spans="2:29" ht="13.5" customHeight="1">
      <c r="B88" s="578"/>
      <c r="C88" s="579"/>
      <c r="D88" s="91"/>
      <c r="E88" s="92"/>
      <c r="F88" s="93"/>
      <c r="G88" s="94">
        <f t="shared" si="11"/>
        <v>0</v>
      </c>
      <c r="H88" s="159">
        <f t="shared" si="12"/>
        <v>0</v>
      </c>
      <c r="I88" s="94">
        <f t="shared" si="13"/>
        <v>0</v>
      </c>
      <c r="J88" s="92"/>
      <c r="K88" s="95">
        <f t="shared" si="21"/>
        <v>0</v>
      </c>
      <c r="L88" s="96"/>
      <c r="M88" s="94">
        <f t="shared" si="14"/>
        <v>0</v>
      </c>
      <c r="N88" s="97">
        <f t="shared" si="15"/>
        <v>0</v>
      </c>
      <c r="O88" s="95">
        <f t="shared" si="16"/>
        <v>0</v>
      </c>
      <c r="P88" s="97">
        <f t="shared" si="17"/>
        <v>0</v>
      </c>
      <c r="Q88" s="94">
        <f t="shared" si="18"/>
        <v>0</v>
      </c>
      <c r="R88" s="97">
        <f t="shared" si="19"/>
        <v>0</v>
      </c>
      <c r="S88" s="98">
        <f t="shared" si="20"/>
        <v>0</v>
      </c>
      <c r="W88" s="109"/>
      <c r="X88" s="107"/>
      <c r="Y88" s="107"/>
      <c r="Z88" s="107"/>
      <c r="AA88" s="107"/>
      <c r="AB88" s="107"/>
      <c r="AC88" s="107"/>
    </row>
    <row r="89" spans="2:29" ht="13.5" customHeight="1">
      <c r="B89" s="578"/>
      <c r="C89" s="579"/>
      <c r="D89" s="91"/>
      <c r="E89" s="92"/>
      <c r="F89" s="93"/>
      <c r="G89" s="94">
        <f t="shared" si="11"/>
        <v>0</v>
      </c>
      <c r="H89" s="159">
        <f t="shared" si="12"/>
        <v>0</v>
      </c>
      <c r="I89" s="94">
        <f t="shared" si="13"/>
        <v>0</v>
      </c>
      <c r="J89" s="92"/>
      <c r="K89" s="95">
        <f t="shared" si="21"/>
        <v>0</v>
      </c>
      <c r="L89" s="96"/>
      <c r="M89" s="94">
        <f t="shared" si="14"/>
        <v>0</v>
      </c>
      <c r="N89" s="97">
        <f t="shared" si="15"/>
        <v>0</v>
      </c>
      <c r="O89" s="95">
        <f t="shared" si="16"/>
        <v>0</v>
      </c>
      <c r="P89" s="97">
        <f t="shared" si="17"/>
        <v>0</v>
      </c>
      <c r="Q89" s="94">
        <f t="shared" si="18"/>
        <v>0</v>
      </c>
      <c r="R89" s="97">
        <f t="shared" si="19"/>
        <v>0</v>
      </c>
      <c r="S89" s="98">
        <f t="shared" si="20"/>
        <v>0</v>
      </c>
      <c r="W89" s="109"/>
      <c r="X89" s="107"/>
      <c r="Y89" s="107"/>
      <c r="Z89" s="107"/>
      <c r="AA89" s="107"/>
      <c r="AB89" s="107"/>
      <c r="AC89" s="107"/>
    </row>
    <row r="90" spans="2:29" ht="13.5" customHeight="1">
      <c r="B90" s="578"/>
      <c r="C90" s="579"/>
      <c r="D90" s="91"/>
      <c r="E90" s="92"/>
      <c r="F90" s="93"/>
      <c r="G90" s="94">
        <f t="shared" si="11"/>
        <v>0</v>
      </c>
      <c r="H90" s="159">
        <f t="shared" si="12"/>
        <v>0</v>
      </c>
      <c r="I90" s="94">
        <f t="shared" si="13"/>
        <v>0</v>
      </c>
      <c r="J90" s="92"/>
      <c r="K90" s="95">
        <f t="shared" si="21"/>
        <v>0</v>
      </c>
      <c r="L90" s="96"/>
      <c r="M90" s="94">
        <f t="shared" si="14"/>
        <v>0</v>
      </c>
      <c r="N90" s="97">
        <f t="shared" si="15"/>
        <v>0</v>
      </c>
      <c r="O90" s="95">
        <f t="shared" si="16"/>
        <v>0</v>
      </c>
      <c r="P90" s="97">
        <f t="shared" si="17"/>
        <v>0</v>
      </c>
      <c r="Q90" s="94">
        <f t="shared" si="18"/>
        <v>0</v>
      </c>
      <c r="R90" s="97">
        <f t="shared" si="19"/>
        <v>0</v>
      </c>
      <c r="S90" s="98">
        <f t="shared" si="20"/>
        <v>0</v>
      </c>
      <c r="W90" s="109"/>
      <c r="X90" s="107"/>
      <c r="Y90" s="107"/>
      <c r="Z90" s="107"/>
      <c r="AA90" s="107"/>
      <c r="AB90" s="107"/>
      <c r="AC90" s="107"/>
    </row>
    <row r="91" spans="2:29" ht="13.5" customHeight="1">
      <c r="B91" s="578"/>
      <c r="C91" s="579"/>
      <c r="D91" s="91"/>
      <c r="E91" s="92"/>
      <c r="F91" s="93"/>
      <c r="G91" s="94">
        <f t="shared" si="11"/>
        <v>0</v>
      </c>
      <c r="H91" s="159">
        <f t="shared" si="12"/>
        <v>0</v>
      </c>
      <c r="I91" s="94">
        <f t="shared" si="13"/>
        <v>0</v>
      </c>
      <c r="J91" s="92"/>
      <c r="K91" s="95">
        <f t="shared" si="21"/>
        <v>0</v>
      </c>
      <c r="L91" s="96"/>
      <c r="M91" s="94">
        <f t="shared" si="14"/>
        <v>0</v>
      </c>
      <c r="N91" s="97">
        <f t="shared" si="15"/>
        <v>0</v>
      </c>
      <c r="O91" s="95">
        <f t="shared" si="16"/>
        <v>0</v>
      </c>
      <c r="P91" s="97">
        <f t="shared" si="17"/>
        <v>0</v>
      </c>
      <c r="Q91" s="94">
        <f t="shared" si="18"/>
        <v>0</v>
      </c>
      <c r="R91" s="97">
        <f t="shared" si="19"/>
        <v>0</v>
      </c>
      <c r="S91" s="98">
        <f t="shared" si="20"/>
        <v>0</v>
      </c>
      <c r="W91" s="109"/>
      <c r="X91" s="107"/>
      <c r="Y91" s="107"/>
      <c r="Z91" s="107"/>
      <c r="AA91" s="107"/>
      <c r="AB91" s="107"/>
      <c r="AC91" s="107"/>
    </row>
    <row r="92" spans="2:29" ht="13.5" customHeight="1">
      <c r="B92" s="578"/>
      <c r="C92" s="579"/>
      <c r="D92" s="91"/>
      <c r="E92" s="92"/>
      <c r="F92" s="93"/>
      <c r="G92" s="94">
        <f t="shared" si="11"/>
        <v>0</v>
      </c>
      <c r="H92" s="159">
        <f t="shared" si="12"/>
        <v>0</v>
      </c>
      <c r="I92" s="94">
        <f t="shared" si="13"/>
        <v>0</v>
      </c>
      <c r="J92" s="92"/>
      <c r="K92" s="95">
        <f t="shared" si="21"/>
        <v>0</v>
      </c>
      <c r="L92" s="96"/>
      <c r="M92" s="94">
        <f t="shared" si="14"/>
        <v>0</v>
      </c>
      <c r="N92" s="97">
        <f t="shared" si="15"/>
        <v>0</v>
      </c>
      <c r="O92" s="95">
        <f t="shared" si="16"/>
        <v>0</v>
      </c>
      <c r="P92" s="97">
        <f t="shared" si="17"/>
        <v>0</v>
      </c>
      <c r="Q92" s="94">
        <f t="shared" si="18"/>
        <v>0</v>
      </c>
      <c r="R92" s="97">
        <f t="shared" si="19"/>
        <v>0</v>
      </c>
      <c r="S92" s="98">
        <f t="shared" si="20"/>
        <v>0</v>
      </c>
      <c r="W92" s="109"/>
      <c r="X92" s="107"/>
      <c r="Y92" s="107"/>
      <c r="Z92" s="107"/>
      <c r="AA92" s="107"/>
      <c r="AB92" s="107"/>
      <c r="AC92" s="107"/>
    </row>
    <row r="93" spans="2:29" ht="13.5" customHeight="1">
      <c r="B93" s="578"/>
      <c r="C93" s="579"/>
      <c r="D93" s="91"/>
      <c r="E93" s="92"/>
      <c r="F93" s="93"/>
      <c r="G93" s="94">
        <f t="shared" si="11"/>
        <v>0</v>
      </c>
      <c r="H93" s="159">
        <f t="shared" si="12"/>
        <v>0</v>
      </c>
      <c r="I93" s="94">
        <f t="shared" si="13"/>
        <v>0</v>
      </c>
      <c r="J93" s="92"/>
      <c r="K93" s="95">
        <f t="shared" si="21"/>
        <v>0</v>
      </c>
      <c r="L93" s="96"/>
      <c r="M93" s="94">
        <f t="shared" si="14"/>
        <v>0</v>
      </c>
      <c r="N93" s="97">
        <f t="shared" si="15"/>
        <v>0</v>
      </c>
      <c r="O93" s="95">
        <f t="shared" si="16"/>
        <v>0</v>
      </c>
      <c r="P93" s="97">
        <f t="shared" si="17"/>
        <v>0</v>
      </c>
      <c r="Q93" s="94">
        <f t="shared" si="18"/>
        <v>0</v>
      </c>
      <c r="R93" s="97">
        <f t="shared" si="19"/>
        <v>0</v>
      </c>
      <c r="S93" s="98">
        <f t="shared" si="20"/>
        <v>0</v>
      </c>
      <c r="W93" s="109"/>
      <c r="X93" s="107"/>
      <c r="Y93" s="107"/>
      <c r="Z93" s="107"/>
      <c r="AA93" s="107"/>
      <c r="AB93" s="107"/>
      <c r="AC93" s="107"/>
    </row>
    <row r="94" spans="2:29" ht="13.5" customHeight="1">
      <c r="B94" s="578"/>
      <c r="C94" s="579"/>
      <c r="D94" s="91"/>
      <c r="E94" s="92"/>
      <c r="F94" s="93"/>
      <c r="G94" s="94">
        <f t="shared" si="11"/>
        <v>0</v>
      </c>
      <c r="H94" s="159">
        <f t="shared" si="12"/>
        <v>0</v>
      </c>
      <c r="I94" s="94">
        <f t="shared" si="13"/>
        <v>0</v>
      </c>
      <c r="J94" s="92"/>
      <c r="K94" s="95">
        <f t="shared" si="21"/>
        <v>0</v>
      </c>
      <c r="L94" s="96"/>
      <c r="M94" s="94">
        <f t="shared" si="14"/>
        <v>0</v>
      </c>
      <c r="N94" s="97">
        <f t="shared" si="15"/>
        <v>0</v>
      </c>
      <c r="O94" s="95">
        <f t="shared" si="16"/>
        <v>0</v>
      </c>
      <c r="P94" s="97">
        <f t="shared" si="17"/>
        <v>0</v>
      </c>
      <c r="Q94" s="94">
        <f t="shared" si="18"/>
        <v>0</v>
      </c>
      <c r="R94" s="97">
        <f t="shared" si="19"/>
        <v>0</v>
      </c>
      <c r="S94" s="98">
        <f t="shared" si="20"/>
        <v>0</v>
      </c>
      <c r="W94" s="109"/>
      <c r="X94" s="107"/>
      <c r="Y94" s="107"/>
      <c r="Z94" s="107"/>
      <c r="AA94" s="107"/>
      <c r="AB94" s="107"/>
      <c r="AC94" s="107"/>
    </row>
    <row r="95" spans="2:29" ht="13.5" customHeight="1">
      <c r="B95" s="578"/>
      <c r="C95" s="579"/>
      <c r="D95" s="91"/>
      <c r="E95" s="92"/>
      <c r="F95" s="93"/>
      <c r="G95" s="94">
        <f t="shared" si="11"/>
        <v>0</v>
      </c>
      <c r="H95" s="159">
        <f t="shared" si="12"/>
        <v>0</v>
      </c>
      <c r="I95" s="94">
        <f t="shared" si="13"/>
        <v>0</v>
      </c>
      <c r="J95" s="92"/>
      <c r="K95" s="95">
        <f t="shared" si="21"/>
        <v>0</v>
      </c>
      <c r="L95" s="96"/>
      <c r="M95" s="94">
        <f t="shared" si="14"/>
        <v>0</v>
      </c>
      <c r="N95" s="97">
        <f t="shared" si="15"/>
        <v>0</v>
      </c>
      <c r="O95" s="95">
        <f t="shared" si="16"/>
        <v>0</v>
      </c>
      <c r="P95" s="97">
        <f t="shared" si="17"/>
        <v>0</v>
      </c>
      <c r="Q95" s="94">
        <f t="shared" si="18"/>
        <v>0</v>
      </c>
      <c r="R95" s="97">
        <f t="shared" si="19"/>
        <v>0</v>
      </c>
      <c r="S95" s="98">
        <f t="shared" si="20"/>
        <v>0</v>
      </c>
      <c r="W95" s="109"/>
      <c r="X95" s="107"/>
      <c r="Y95" s="107"/>
      <c r="Z95" s="107"/>
      <c r="AA95" s="107"/>
      <c r="AB95" s="107"/>
      <c r="AC95" s="107"/>
    </row>
    <row r="96" spans="2:29" ht="13.5" customHeight="1">
      <c r="B96" s="578"/>
      <c r="C96" s="579"/>
      <c r="D96" s="91"/>
      <c r="E96" s="92"/>
      <c r="F96" s="93"/>
      <c r="G96" s="94">
        <f t="shared" si="11"/>
        <v>0</v>
      </c>
      <c r="H96" s="159">
        <f t="shared" si="12"/>
        <v>0</v>
      </c>
      <c r="I96" s="94">
        <f t="shared" si="13"/>
        <v>0</v>
      </c>
      <c r="J96" s="92"/>
      <c r="K96" s="95">
        <f t="shared" si="21"/>
        <v>0</v>
      </c>
      <c r="L96" s="96"/>
      <c r="M96" s="94">
        <f t="shared" si="14"/>
        <v>0</v>
      </c>
      <c r="N96" s="97">
        <f t="shared" si="15"/>
        <v>0</v>
      </c>
      <c r="O96" s="95">
        <f t="shared" si="16"/>
        <v>0</v>
      </c>
      <c r="P96" s="97">
        <f t="shared" si="17"/>
        <v>0</v>
      </c>
      <c r="Q96" s="94">
        <f t="shared" si="18"/>
        <v>0</v>
      </c>
      <c r="R96" s="97">
        <f t="shared" si="19"/>
        <v>0</v>
      </c>
      <c r="S96" s="98">
        <f t="shared" si="20"/>
        <v>0</v>
      </c>
      <c r="W96" s="109"/>
      <c r="X96" s="107"/>
      <c r="Y96" s="107"/>
      <c r="Z96" s="107"/>
      <c r="AA96" s="107"/>
      <c r="AB96" s="107"/>
      <c r="AC96" s="107"/>
    </row>
    <row r="97" spans="2:29" ht="13.5" customHeight="1">
      <c r="B97" s="578"/>
      <c r="C97" s="579"/>
      <c r="D97" s="91"/>
      <c r="E97" s="92"/>
      <c r="F97" s="93"/>
      <c r="G97" s="94">
        <f t="shared" si="11"/>
        <v>0</v>
      </c>
      <c r="H97" s="159">
        <f t="shared" si="12"/>
        <v>0</v>
      </c>
      <c r="I97" s="94">
        <f t="shared" si="13"/>
        <v>0</v>
      </c>
      <c r="J97" s="92"/>
      <c r="K97" s="95">
        <f t="shared" si="21"/>
        <v>0</v>
      </c>
      <c r="L97" s="96"/>
      <c r="M97" s="94">
        <f t="shared" si="14"/>
        <v>0</v>
      </c>
      <c r="N97" s="97">
        <f t="shared" si="15"/>
        <v>0</v>
      </c>
      <c r="O97" s="95">
        <f t="shared" si="16"/>
        <v>0</v>
      </c>
      <c r="P97" s="97">
        <f t="shared" si="17"/>
        <v>0</v>
      </c>
      <c r="Q97" s="94">
        <f t="shared" si="18"/>
        <v>0</v>
      </c>
      <c r="R97" s="97">
        <f t="shared" si="19"/>
        <v>0</v>
      </c>
      <c r="S97" s="98">
        <f t="shared" si="20"/>
        <v>0</v>
      </c>
      <c r="W97" s="109"/>
      <c r="X97" s="107"/>
      <c r="Y97" s="107"/>
      <c r="Z97" s="107"/>
      <c r="AA97" s="107"/>
      <c r="AB97" s="107"/>
      <c r="AC97" s="107"/>
    </row>
    <row r="98" spans="2:29" ht="13.5" customHeight="1">
      <c r="B98" s="578"/>
      <c r="C98" s="579"/>
      <c r="D98" s="91"/>
      <c r="E98" s="92"/>
      <c r="F98" s="93"/>
      <c r="G98" s="94">
        <f t="shared" si="11"/>
        <v>0</v>
      </c>
      <c r="H98" s="159">
        <f t="shared" si="12"/>
        <v>0</v>
      </c>
      <c r="I98" s="94">
        <f t="shared" si="13"/>
        <v>0</v>
      </c>
      <c r="J98" s="92"/>
      <c r="K98" s="95">
        <f t="shared" si="21"/>
        <v>0</v>
      </c>
      <c r="L98" s="96"/>
      <c r="M98" s="94">
        <f t="shared" si="14"/>
        <v>0</v>
      </c>
      <c r="N98" s="97">
        <f t="shared" si="15"/>
        <v>0</v>
      </c>
      <c r="O98" s="95">
        <f t="shared" si="16"/>
        <v>0</v>
      </c>
      <c r="P98" s="97">
        <f t="shared" si="17"/>
        <v>0</v>
      </c>
      <c r="Q98" s="94">
        <f t="shared" si="18"/>
        <v>0</v>
      </c>
      <c r="R98" s="97">
        <f t="shared" si="19"/>
        <v>0</v>
      </c>
      <c r="S98" s="98">
        <f t="shared" si="20"/>
        <v>0</v>
      </c>
      <c r="W98" s="109"/>
      <c r="X98" s="107"/>
      <c r="Y98" s="107"/>
      <c r="Z98" s="107"/>
      <c r="AA98" s="107"/>
      <c r="AB98" s="107"/>
      <c r="AC98" s="107"/>
    </row>
    <row r="99" spans="2:29" ht="13.5" customHeight="1">
      <c r="B99" s="578"/>
      <c r="C99" s="579"/>
      <c r="D99" s="91"/>
      <c r="E99" s="92"/>
      <c r="F99" s="93"/>
      <c r="G99" s="94">
        <f t="shared" si="11"/>
        <v>0</v>
      </c>
      <c r="H99" s="159">
        <f t="shared" si="12"/>
        <v>0</v>
      </c>
      <c r="I99" s="94">
        <f t="shared" si="13"/>
        <v>0</v>
      </c>
      <c r="J99" s="92"/>
      <c r="K99" s="95">
        <f t="shared" si="21"/>
        <v>0</v>
      </c>
      <c r="L99" s="96"/>
      <c r="M99" s="94">
        <f t="shared" si="14"/>
        <v>0</v>
      </c>
      <c r="N99" s="97">
        <f t="shared" si="15"/>
        <v>0</v>
      </c>
      <c r="O99" s="95">
        <f t="shared" si="16"/>
        <v>0</v>
      </c>
      <c r="P99" s="97">
        <f t="shared" si="17"/>
        <v>0</v>
      </c>
      <c r="Q99" s="94">
        <f t="shared" si="18"/>
        <v>0</v>
      </c>
      <c r="R99" s="97">
        <f t="shared" si="19"/>
        <v>0</v>
      </c>
      <c r="S99" s="98">
        <f t="shared" si="20"/>
        <v>0</v>
      </c>
      <c r="W99" s="109"/>
      <c r="X99" s="107"/>
      <c r="Y99" s="107"/>
      <c r="Z99" s="107"/>
      <c r="AA99" s="107"/>
      <c r="AB99" s="107"/>
      <c r="AC99" s="107"/>
    </row>
    <row r="100" spans="2:29" ht="13.5" customHeight="1">
      <c r="B100" s="578"/>
      <c r="C100" s="579"/>
      <c r="D100" s="91"/>
      <c r="E100" s="92"/>
      <c r="F100" s="93"/>
      <c r="G100" s="94">
        <f t="shared" si="11"/>
        <v>0</v>
      </c>
      <c r="H100" s="159">
        <f t="shared" si="12"/>
        <v>0</v>
      </c>
      <c r="I100" s="94">
        <f t="shared" si="13"/>
        <v>0</v>
      </c>
      <c r="J100" s="92"/>
      <c r="K100" s="95">
        <f t="shared" si="21"/>
        <v>0</v>
      </c>
      <c r="L100" s="96"/>
      <c r="M100" s="94">
        <f t="shared" si="14"/>
        <v>0</v>
      </c>
      <c r="N100" s="97">
        <f t="shared" si="15"/>
        <v>0</v>
      </c>
      <c r="O100" s="95">
        <f t="shared" si="16"/>
        <v>0</v>
      </c>
      <c r="P100" s="97">
        <f t="shared" si="17"/>
        <v>0</v>
      </c>
      <c r="Q100" s="94">
        <f t="shared" si="18"/>
        <v>0</v>
      </c>
      <c r="R100" s="97">
        <f t="shared" si="19"/>
        <v>0</v>
      </c>
      <c r="S100" s="98">
        <f t="shared" si="20"/>
        <v>0</v>
      </c>
      <c r="W100" s="109"/>
      <c r="X100" s="107"/>
      <c r="Y100" s="107"/>
      <c r="Z100" s="107"/>
      <c r="AA100" s="107"/>
      <c r="AB100" s="107"/>
      <c r="AC100" s="107"/>
    </row>
    <row r="101" spans="2:29" ht="13.5" customHeight="1">
      <c r="B101" s="578"/>
      <c r="C101" s="579"/>
      <c r="D101" s="91"/>
      <c r="E101" s="92"/>
      <c r="F101" s="93"/>
      <c r="G101" s="94">
        <f t="shared" si="11"/>
        <v>0</v>
      </c>
      <c r="H101" s="159">
        <f t="shared" si="12"/>
        <v>0</v>
      </c>
      <c r="I101" s="94">
        <f t="shared" si="13"/>
        <v>0</v>
      </c>
      <c r="J101" s="92"/>
      <c r="K101" s="95">
        <f t="shared" si="21"/>
        <v>0</v>
      </c>
      <c r="L101" s="96"/>
      <c r="M101" s="94">
        <f t="shared" si="14"/>
        <v>0</v>
      </c>
      <c r="N101" s="97">
        <f t="shared" si="15"/>
        <v>0</v>
      </c>
      <c r="O101" s="95">
        <f t="shared" si="16"/>
        <v>0</v>
      </c>
      <c r="P101" s="97">
        <f t="shared" si="17"/>
        <v>0</v>
      </c>
      <c r="Q101" s="94">
        <f t="shared" si="18"/>
        <v>0</v>
      </c>
      <c r="R101" s="97">
        <f t="shared" si="19"/>
        <v>0</v>
      </c>
      <c r="S101" s="98">
        <f t="shared" si="20"/>
        <v>0</v>
      </c>
      <c r="W101" s="109"/>
      <c r="X101" s="107"/>
      <c r="Y101" s="107"/>
      <c r="Z101" s="107"/>
      <c r="AA101" s="107"/>
      <c r="AB101" s="107"/>
      <c r="AC101" s="107"/>
    </row>
    <row r="102" spans="2:29" ht="13.5" customHeight="1">
      <c r="B102" s="578"/>
      <c r="C102" s="579"/>
      <c r="D102" s="91"/>
      <c r="E102" s="92"/>
      <c r="F102" s="93"/>
      <c r="G102" s="94">
        <f t="shared" si="11"/>
        <v>0</v>
      </c>
      <c r="H102" s="159">
        <f t="shared" si="12"/>
        <v>0</v>
      </c>
      <c r="I102" s="94">
        <f t="shared" si="13"/>
        <v>0</v>
      </c>
      <c r="J102" s="92"/>
      <c r="K102" s="95">
        <f t="shared" si="21"/>
        <v>0</v>
      </c>
      <c r="L102" s="96"/>
      <c r="M102" s="94">
        <f t="shared" si="14"/>
        <v>0</v>
      </c>
      <c r="N102" s="97">
        <f t="shared" si="15"/>
        <v>0</v>
      </c>
      <c r="O102" s="95">
        <f t="shared" si="16"/>
        <v>0</v>
      </c>
      <c r="P102" s="97">
        <f t="shared" si="17"/>
        <v>0</v>
      </c>
      <c r="Q102" s="94">
        <f t="shared" si="18"/>
        <v>0</v>
      </c>
      <c r="R102" s="97">
        <f t="shared" si="19"/>
        <v>0</v>
      </c>
      <c r="S102" s="98">
        <f t="shared" si="20"/>
        <v>0</v>
      </c>
      <c r="W102" s="109"/>
      <c r="X102" s="107"/>
      <c r="Y102" s="107"/>
      <c r="Z102" s="107"/>
      <c r="AA102" s="107"/>
      <c r="AB102" s="107"/>
      <c r="AC102" s="107"/>
    </row>
    <row r="103" spans="2:29" ht="13.5" customHeight="1">
      <c r="B103" s="578"/>
      <c r="C103" s="579"/>
      <c r="D103" s="91"/>
      <c r="E103" s="92"/>
      <c r="F103" s="93"/>
      <c r="G103" s="94">
        <f t="shared" si="11"/>
        <v>0</v>
      </c>
      <c r="H103" s="159">
        <f t="shared" si="12"/>
        <v>0</v>
      </c>
      <c r="I103" s="94">
        <f t="shared" si="13"/>
        <v>0</v>
      </c>
      <c r="J103" s="92"/>
      <c r="K103" s="95">
        <f t="shared" si="21"/>
        <v>0</v>
      </c>
      <c r="L103" s="96"/>
      <c r="M103" s="94">
        <f t="shared" si="14"/>
        <v>0</v>
      </c>
      <c r="N103" s="97">
        <f t="shared" si="15"/>
        <v>0</v>
      </c>
      <c r="O103" s="95">
        <f t="shared" si="16"/>
        <v>0</v>
      </c>
      <c r="P103" s="97">
        <f t="shared" si="17"/>
        <v>0</v>
      </c>
      <c r="Q103" s="94">
        <f t="shared" si="18"/>
        <v>0</v>
      </c>
      <c r="R103" s="97">
        <f t="shared" si="19"/>
        <v>0</v>
      </c>
      <c r="S103" s="98">
        <f t="shared" si="20"/>
        <v>0</v>
      </c>
      <c r="W103" s="109"/>
      <c r="X103" s="107"/>
      <c r="Y103" s="107"/>
      <c r="Z103" s="107"/>
      <c r="AA103" s="107"/>
      <c r="AB103" s="107"/>
      <c r="AC103" s="107"/>
    </row>
    <row r="104" spans="2:29" ht="13.5" customHeight="1">
      <c r="B104" s="578"/>
      <c r="C104" s="579"/>
      <c r="D104" s="91"/>
      <c r="E104" s="92"/>
      <c r="F104" s="93"/>
      <c r="G104" s="94">
        <f t="shared" si="11"/>
        <v>0</v>
      </c>
      <c r="H104" s="159">
        <f t="shared" si="12"/>
        <v>0</v>
      </c>
      <c r="I104" s="94">
        <f t="shared" si="13"/>
        <v>0</v>
      </c>
      <c r="J104" s="92"/>
      <c r="K104" s="95">
        <f t="shared" si="21"/>
        <v>0</v>
      </c>
      <c r="L104" s="96"/>
      <c r="M104" s="94">
        <f t="shared" si="14"/>
        <v>0</v>
      </c>
      <c r="N104" s="97">
        <f t="shared" si="15"/>
        <v>0</v>
      </c>
      <c r="O104" s="95">
        <f t="shared" si="16"/>
        <v>0</v>
      </c>
      <c r="P104" s="97">
        <f t="shared" si="17"/>
        <v>0</v>
      </c>
      <c r="Q104" s="94">
        <f t="shared" si="18"/>
        <v>0</v>
      </c>
      <c r="R104" s="97">
        <f t="shared" si="19"/>
        <v>0</v>
      </c>
      <c r="S104" s="98">
        <f t="shared" si="20"/>
        <v>0</v>
      </c>
      <c r="W104" s="109"/>
      <c r="X104" s="107"/>
      <c r="Y104" s="107"/>
      <c r="Z104" s="107"/>
      <c r="AA104" s="107"/>
      <c r="AB104" s="107"/>
      <c r="AC104" s="107"/>
    </row>
    <row r="105" spans="2:29" ht="13.5" customHeight="1">
      <c r="B105" s="578"/>
      <c r="C105" s="579"/>
      <c r="D105" s="91"/>
      <c r="E105" s="92"/>
      <c r="F105" s="93"/>
      <c r="G105" s="94">
        <f t="shared" si="11"/>
        <v>0</v>
      </c>
      <c r="H105" s="159">
        <f t="shared" si="12"/>
        <v>0</v>
      </c>
      <c r="I105" s="94">
        <f t="shared" si="13"/>
        <v>0</v>
      </c>
      <c r="J105" s="92"/>
      <c r="K105" s="95">
        <f t="shared" si="21"/>
        <v>0</v>
      </c>
      <c r="L105" s="96"/>
      <c r="M105" s="94">
        <f t="shared" si="14"/>
        <v>0</v>
      </c>
      <c r="N105" s="97">
        <f t="shared" si="15"/>
        <v>0</v>
      </c>
      <c r="O105" s="95">
        <f t="shared" si="16"/>
        <v>0</v>
      </c>
      <c r="P105" s="97">
        <f t="shared" si="17"/>
        <v>0</v>
      </c>
      <c r="Q105" s="94">
        <f t="shared" si="18"/>
        <v>0</v>
      </c>
      <c r="R105" s="97">
        <f t="shared" si="19"/>
        <v>0</v>
      </c>
      <c r="S105" s="98">
        <f t="shared" si="20"/>
        <v>0</v>
      </c>
      <c r="W105" s="109"/>
      <c r="X105" s="107"/>
      <c r="Y105" s="107"/>
      <c r="Z105" s="107"/>
      <c r="AA105" s="107"/>
      <c r="AB105" s="107"/>
      <c r="AC105" s="107"/>
    </row>
    <row r="106" spans="2:29" ht="13.5" customHeight="1">
      <c r="B106" s="578"/>
      <c r="C106" s="579"/>
      <c r="D106" s="91"/>
      <c r="E106" s="92"/>
      <c r="F106" s="93"/>
      <c r="G106" s="94">
        <f t="shared" si="11"/>
        <v>0</v>
      </c>
      <c r="H106" s="159">
        <f t="shared" si="12"/>
        <v>0</v>
      </c>
      <c r="I106" s="94">
        <f t="shared" si="13"/>
        <v>0</v>
      </c>
      <c r="J106" s="92"/>
      <c r="K106" s="95">
        <f t="shared" si="21"/>
        <v>0</v>
      </c>
      <c r="L106" s="96"/>
      <c r="M106" s="94">
        <f t="shared" si="14"/>
        <v>0</v>
      </c>
      <c r="N106" s="97">
        <f t="shared" si="15"/>
        <v>0</v>
      </c>
      <c r="O106" s="95">
        <f t="shared" si="16"/>
        <v>0</v>
      </c>
      <c r="P106" s="97">
        <f t="shared" si="17"/>
        <v>0</v>
      </c>
      <c r="Q106" s="94">
        <f t="shared" si="18"/>
        <v>0</v>
      </c>
      <c r="R106" s="97">
        <f t="shared" si="19"/>
        <v>0</v>
      </c>
      <c r="S106" s="98">
        <f t="shared" si="20"/>
        <v>0</v>
      </c>
      <c r="W106" s="109"/>
      <c r="X106" s="107"/>
      <c r="Y106" s="107"/>
      <c r="Z106" s="107"/>
      <c r="AA106" s="107"/>
      <c r="AB106" s="107"/>
      <c r="AC106" s="107"/>
    </row>
    <row r="107" spans="2:29" ht="13.5" customHeight="1">
      <c r="B107" s="578"/>
      <c r="C107" s="579"/>
      <c r="D107" s="91"/>
      <c r="E107" s="92"/>
      <c r="F107" s="93"/>
      <c r="G107" s="94">
        <f t="shared" si="11"/>
        <v>0</v>
      </c>
      <c r="H107" s="159">
        <f t="shared" si="12"/>
        <v>0</v>
      </c>
      <c r="I107" s="94">
        <f t="shared" si="13"/>
        <v>0</v>
      </c>
      <c r="J107" s="92"/>
      <c r="K107" s="95">
        <f t="shared" si="21"/>
        <v>0</v>
      </c>
      <c r="L107" s="96"/>
      <c r="M107" s="94">
        <f t="shared" si="14"/>
        <v>0</v>
      </c>
      <c r="N107" s="97">
        <f t="shared" si="15"/>
        <v>0</v>
      </c>
      <c r="O107" s="95">
        <f t="shared" si="16"/>
        <v>0</v>
      </c>
      <c r="P107" s="97">
        <f t="shared" si="17"/>
        <v>0</v>
      </c>
      <c r="Q107" s="94">
        <f t="shared" si="18"/>
        <v>0</v>
      </c>
      <c r="R107" s="97">
        <f t="shared" si="19"/>
        <v>0</v>
      </c>
      <c r="S107" s="98">
        <f t="shared" si="20"/>
        <v>0</v>
      </c>
      <c r="W107" s="109"/>
      <c r="X107" s="107"/>
      <c r="Y107" s="107"/>
      <c r="Z107" s="107"/>
      <c r="AA107" s="107"/>
      <c r="AB107" s="107"/>
      <c r="AC107" s="107"/>
    </row>
    <row r="108" spans="2:29" ht="18.75" customHeight="1">
      <c r="B108" s="569" t="s">
        <v>114</v>
      </c>
      <c r="C108" s="570"/>
      <c r="D108" s="571"/>
      <c r="E108" s="99"/>
      <c r="F108" s="100"/>
      <c r="G108" s="101"/>
      <c r="H108" s="101"/>
      <c r="I108" s="101"/>
      <c r="J108" s="102"/>
      <c r="K108" s="103"/>
      <c r="L108" s="103"/>
      <c r="M108" s="101"/>
      <c r="N108" s="104"/>
      <c r="O108" s="104"/>
      <c r="P108" s="103"/>
      <c r="Q108" s="106">
        <f>SUM(Q63:Q107)</f>
        <v>0</v>
      </c>
      <c r="R108" s="105">
        <f>SUM(R63:R107)</f>
        <v>0</v>
      </c>
      <c r="S108" s="105">
        <f>SUM(S63:S107)</f>
        <v>0</v>
      </c>
      <c r="W108" s="109"/>
      <c r="X108" s="107"/>
      <c r="Y108" s="107"/>
      <c r="Z108" s="107"/>
      <c r="AA108" s="107"/>
      <c r="AB108" s="107"/>
      <c r="AC108" s="107"/>
    </row>
    <row r="109" spans="2:17" ht="12.75">
      <c r="B109" s="109"/>
      <c r="C109" s="109"/>
      <c r="D109" s="109"/>
      <c r="E109" s="109"/>
      <c r="F109" s="109"/>
      <c r="G109" s="107"/>
      <c r="H109" s="90"/>
      <c r="I109" s="90"/>
      <c r="J109" s="107"/>
      <c r="K109" s="111"/>
      <c r="L109" s="111"/>
      <c r="M109" s="107"/>
      <c r="N109" s="107"/>
      <c r="O109" s="107"/>
      <c r="P109" s="107"/>
      <c r="Q109" s="107"/>
    </row>
    <row r="110" spans="1:11" ht="24" customHeight="1">
      <c r="A110" s="112" t="s">
        <v>368</v>
      </c>
      <c r="B110" s="113" t="s">
        <v>369</v>
      </c>
      <c r="C110" s="113"/>
      <c r="D110" s="113"/>
      <c r="E110" s="113"/>
      <c r="F110" s="113"/>
      <c r="G110" s="113"/>
      <c r="H110" s="113"/>
      <c r="I110" s="113"/>
      <c r="K110" s="113"/>
    </row>
    <row r="111" spans="1:11" ht="15.75" customHeight="1">
      <c r="A111" s="113"/>
      <c r="B111" s="113" t="s">
        <v>72</v>
      </c>
      <c r="C111" s="113"/>
      <c r="D111" s="113"/>
      <c r="E111" s="113"/>
      <c r="G111" s="113" t="s">
        <v>73</v>
      </c>
      <c r="H111" s="113"/>
      <c r="I111" s="113"/>
      <c r="J111" s="113"/>
      <c r="K111" s="113"/>
    </row>
    <row r="112" spans="1:11" ht="21" customHeight="1">
      <c r="A112" s="113"/>
      <c r="B112" s="114" t="s">
        <v>6</v>
      </c>
      <c r="C112" s="115"/>
      <c r="D112" s="583" t="s">
        <v>209</v>
      </c>
      <c r="E112" s="561" t="s">
        <v>210</v>
      </c>
      <c r="F112" s="561" t="s">
        <v>211</v>
      </c>
      <c r="G112" s="114" t="s">
        <v>11</v>
      </c>
      <c r="H112" s="115"/>
      <c r="I112" s="583" t="s">
        <v>212</v>
      </c>
      <c r="J112" s="561" t="s">
        <v>213</v>
      </c>
      <c r="K112" s="561" t="s">
        <v>214</v>
      </c>
    </row>
    <row r="113" spans="1:11" ht="21" customHeight="1">
      <c r="A113" s="113"/>
      <c r="B113" s="116"/>
      <c r="C113" s="117"/>
      <c r="D113" s="584"/>
      <c r="E113" s="585"/>
      <c r="F113" s="585"/>
      <c r="G113" s="116"/>
      <c r="H113" s="117"/>
      <c r="I113" s="584"/>
      <c r="J113" s="585"/>
      <c r="K113" s="604"/>
    </row>
    <row r="114" spans="1:11" ht="15.75" customHeight="1">
      <c r="A114" s="113"/>
      <c r="B114" s="118"/>
      <c r="C114" s="119"/>
      <c r="D114" s="396"/>
      <c r="E114" s="396"/>
      <c r="F114" s="408">
        <f>IF(E114&gt;D114,D114,E114)</f>
        <v>0</v>
      </c>
      <c r="G114" s="118"/>
      <c r="H114" s="119"/>
      <c r="I114" s="396"/>
      <c r="J114" s="396"/>
      <c r="K114" s="409">
        <f>IF(J114&gt;I114,I114,J114)</f>
        <v>0</v>
      </c>
    </row>
    <row r="115" spans="1:11" ht="15.75" customHeight="1">
      <c r="A115" s="113"/>
      <c r="B115" s="118"/>
      <c r="C115" s="119"/>
      <c r="D115" s="396"/>
      <c r="E115" s="396"/>
      <c r="F115" s="408">
        <f>IF(E115&gt;D115,D115,E115)</f>
        <v>0</v>
      </c>
      <c r="G115" s="118"/>
      <c r="H115" s="119"/>
      <c r="I115" s="396"/>
      <c r="J115" s="396"/>
      <c r="K115" s="409">
        <f>IF(J115&gt;I115,I115,J115)</f>
        <v>0</v>
      </c>
    </row>
    <row r="116" spans="1:11" ht="15.75" customHeight="1">
      <c r="A116" s="113"/>
      <c r="B116" s="118"/>
      <c r="C116" s="119"/>
      <c r="D116" s="396"/>
      <c r="E116" s="396"/>
      <c r="F116" s="408">
        <f>IF(E116&gt;D116,D116,E116)</f>
        <v>0</v>
      </c>
      <c r="G116" s="118"/>
      <c r="H116" s="119"/>
      <c r="I116" s="396"/>
      <c r="J116" s="396"/>
      <c r="K116" s="409">
        <f>IF(J116&gt;I116,I116,J116)</f>
        <v>0</v>
      </c>
    </row>
    <row r="117" spans="1:11" ht="15.75" customHeight="1">
      <c r="A117" s="113"/>
      <c r="B117" s="118"/>
      <c r="C117" s="119"/>
      <c r="D117" s="396"/>
      <c r="E117" s="396"/>
      <c r="F117" s="408">
        <f>IF(E117&gt;D117,D117,E117)</f>
        <v>0</v>
      </c>
      <c r="G117" s="118"/>
      <c r="H117" s="119"/>
      <c r="I117" s="396"/>
      <c r="J117" s="396"/>
      <c r="K117" s="409">
        <f>IF(J117&gt;I117,I117,J117)</f>
        <v>0</v>
      </c>
    </row>
    <row r="118" spans="1:11" ht="15.75" customHeight="1">
      <c r="A118" s="113"/>
      <c r="B118" s="118"/>
      <c r="C118" s="119"/>
      <c r="D118" s="396"/>
      <c r="E118" s="396"/>
      <c r="F118" s="408">
        <f>IF(E118&gt;D118,D118,E118)</f>
        <v>0</v>
      </c>
      <c r="G118" s="118"/>
      <c r="H118" s="119"/>
      <c r="I118" s="396"/>
      <c r="J118" s="396"/>
      <c r="K118" s="409">
        <f>IF(J118&gt;I118,I118,J118)</f>
        <v>0</v>
      </c>
    </row>
    <row r="119" spans="1:11" ht="21" customHeight="1">
      <c r="A119" s="120"/>
      <c r="B119" s="121"/>
      <c r="C119" s="122"/>
      <c r="D119" s="410"/>
      <c r="E119" s="410"/>
      <c r="F119" s="411">
        <f>SUM(F114:F118)</f>
        <v>0</v>
      </c>
      <c r="G119" s="121"/>
      <c r="H119" s="122"/>
      <c r="I119" s="410"/>
      <c r="J119" s="410"/>
      <c r="K119" s="411">
        <f>SUM(K114:K118)</f>
        <v>0</v>
      </c>
    </row>
    <row r="120" spans="1:9" s="124" customFormat="1" ht="19.5" customHeight="1">
      <c r="A120" s="113"/>
      <c r="B120" s="113"/>
      <c r="C120" s="113"/>
      <c r="D120" s="113"/>
      <c r="E120" s="120"/>
      <c r="F120" s="120"/>
      <c r="G120" s="120"/>
      <c r="H120" s="120"/>
      <c r="I120" s="120"/>
    </row>
    <row r="121" spans="1:19" s="124" customFormat="1" ht="19.5" customHeight="1">
      <c r="A121" s="113"/>
      <c r="B121" s="125"/>
      <c r="C121" s="125"/>
      <c r="D121" s="125"/>
      <c r="E121" s="126"/>
      <c r="F121" s="126"/>
      <c r="G121" s="126"/>
      <c r="H121" s="126"/>
      <c r="I121" s="126"/>
      <c r="J121" s="120"/>
      <c r="K121" s="120"/>
      <c r="L121" s="123"/>
      <c r="M121" s="123"/>
      <c r="N121" s="120"/>
      <c r="O121" s="120"/>
      <c r="P121" s="120"/>
      <c r="Q121" s="120"/>
      <c r="R121" s="120"/>
      <c r="S121" s="113"/>
    </row>
    <row r="122" spans="1:19" s="124" customFormat="1" ht="30.75" customHeight="1">
      <c r="A122" s="84" t="s">
        <v>370</v>
      </c>
      <c r="B122" s="168" t="s">
        <v>74</v>
      </c>
      <c r="C122" s="163"/>
      <c r="D122" s="163"/>
      <c r="E122" s="164"/>
      <c r="F122" s="164"/>
      <c r="G122" s="165"/>
      <c r="H122" s="165"/>
      <c r="K122" s="120"/>
      <c r="L122" s="605">
        <f>(Q56+Q108)</f>
        <v>0</v>
      </c>
      <c r="M122" s="605"/>
      <c r="N122" s="85" t="s">
        <v>4</v>
      </c>
      <c r="O122" s="120"/>
      <c r="P122" s="120"/>
      <c r="Q122" s="120"/>
      <c r="R122" s="120"/>
      <c r="S122" s="113"/>
    </row>
    <row r="123" spans="1:19" s="124" customFormat="1" ht="30.75" customHeight="1">
      <c r="A123" s="84"/>
      <c r="B123" s="85" t="s">
        <v>77</v>
      </c>
      <c r="C123" s="163"/>
      <c r="D123" s="163"/>
      <c r="E123" s="164"/>
      <c r="F123" s="164"/>
      <c r="G123" s="165"/>
      <c r="H123" s="165"/>
      <c r="I123" s="127"/>
      <c r="J123" s="166"/>
      <c r="K123" s="120"/>
      <c r="L123" s="167" t="s">
        <v>371</v>
      </c>
      <c r="M123" s="88"/>
      <c r="N123" s="85"/>
      <c r="O123" s="120"/>
      <c r="P123" s="120"/>
      <c r="Q123" s="120"/>
      <c r="R123" s="120"/>
      <c r="S123" s="113"/>
    </row>
    <row r="124" spans="1:19" s="124" customFormat="1" ht="19.5" customHeight="1">
      <c r="A124" s="113"/>
      <c r="B124" s="113"/>
      <c r="C124" s="113"/>
      <c r="D124" s="113"/>
      <c r="E124" s="113"/>
      <c r="F124" s="113"/>
      <c r="G124" s="113"/>
      <c r="H124" s="113"/>
      <c r="I124" s="113"/>
      <c r="J124" s="113"/>
      <c r="K124" s="113"/>
      <c r="L124" s="128"/>
      <c r="M124" s="128"/>
      <c r="N124" s="113"/>
      <c r="O124" s="113"/>
      <c r="P124" s="113"/>
      <c r="Q124" s="113"/>
      <c r="R124" s="113"/>
      <c r="S124" s="113"/>
    </row>
    <row r="125" spans="1:18" ht="33.75" customHeight="1">
      <c r="A125" s="84" t="s">
        <v>372</v>
      </c>
      <c r="B125" s="169" t="s">
        <v>219</v>
      </c>
      <c r="C125" s="85"/>
      <c r="D125" s="85"/>
      <c r="E125" s="85"/>
      <c r="F125" s="85"/>
      <c r="H125" s="85"/>
      <c r="I125" s="85"/>
      <c r="J125" s="85"/>
      <c r="K125" s="87"/>
      <c r="O125" s="85"/>
      <c r="P125" s="85"/>
      <c r="Q125" s="85"/>
      <c r="R125" s="85"/>
    </row>
    <row r="126" spans="1:18" ht="33.75" customHeight="1">
      <c r="A126" s="84"/>
      <c r="B126" s="85" t="s">
        <v>41</v>
      </c>
      <c r="C126" s="85"/>
      <c r="D126" s="85"/>
      <c r="F126" s="129" t="s">
        <v>373</v>
      </c>
      <c r="H126" s="85"/>
      <c r="I126" s="130">
        <f>IF(L133&lt;0,0,L133)</f>
        <v>0</v>
      </c>
      <c r="J126" s="170" t="s">
        <v>374</v>
      </c>
      <c r="L126" s="606">
        <f>I126*(F119+K119)</f>
        <v>0</v>
      </c>
      <c r="M126" s="606"/>
      <c r="N126" s="85" t="s">
        <v>4</v>
      </c>
      <c r="O126" s="85"/>
      <c r="P126" s="85"/>
      <c r="Q126" s="85"/>
      <c r="R126" s="85"/>
    </row>
    <row r="127" spans="1:18" ht="33.75" customHeight="1">
      <c r="A127" s="84"/>
      <c r="C127" s="85"/>
      <c r="D127" s="85"/>
      <c r="H127" s="113"/>
      <c r="I127" s="131" t="s">
        <v>13</v>
      </c>
      <c r="K127" s="128"/>
      <c r="L127" s="86"/>
      <c r="M127" s="88"/>
      <c r="N127" s="85"/>
      <c r="O127" s="85"/>
      <c r="P127" s="85"/>
      <c r="Q127" s="85"/>
      <c r="R127" s="85"/>
    </row>
    <row r="128" spans="1:19" s="124" customFormat="1" ht="19.5" customHeight="1">
      <c r="A128" s="113"/>
      <c r="B128" s="113"/>
      <c r="C128" s="113"/>
      <c r="D128" s="113"/>
      <c r="E128" s="113"/>
      <c r="F128" s="113"/>
      <c r="G128" s="113"/>
      <c r="H128" s="113"/>
      <c r="I128" s="113"/>
      <c r="J128" s="113"/>
      <c r="K128" s="113"/>
      <c r="O128" s="113"/>
      <c r="P128" s="113"/>
      <c r="Q128" s="113"/>
      <c r="R128" s="113"/>
      <c r="S128" s="113"/>
    </row>
    <row r="129" spans="1:19" s="124" customFormat="1" ht="19.5" customHeight="1">
      <c r="A129" s="113"/>
      <c r="B129" s="113" t="s">
        <v>14</v>
      </c>
      <c r="C129" s="113" t="s">
        <v>75</v>
      </c>
      <c r="D129" s="113"/>
      <c r="E129" s="113"/>
      <c r="F129" s="113"/>
      <c r="G129" s="113"/>
      <c r="H129" s="113"/>
      <c r="I129" s="113"/>
      <c r="J129" s="113"/>
      <c r="K129" s="113"/>
      <c r="L129" s="128"/>
      <c r="M129" s="128"/>
      <c r="N129" s="113"/>
      <c r="O129" s="113"/>
      <c r="P129" s="113"/>
      <c r="Q129" s="113"/>
      <c r="R129" s="113"/>
      <c r="S129" s="113"/>
    </row>
    <row r="130" spans="1:19" s="124" customFormat="1" ht="19.5" customHeight="1">
      <c r="A130" s="113"/>
      <c r="B130" s="113"/>
      <c r="C130" s="113"/>
      <c r="D130" s="113"/>
      <c r="E130" s="113"/>
      <c r="F130" s="113"/>
      <c r="G130" s="113"/>
      <c r="H130" s="113"/>
      <c r="I130" s="113"/>
      <c r="J130" s="113"/>
      <c r="K130" s="113"/>
      <c r="L130" s="128"/>
      <c r="M130" s="128"/>
      <c r="N130" s="113"/>
      <c r="O130" s="113"/>
      <c r="P130" s="113"/>
      <c r="Q130" s="113"/>
      <c r="R130" s="113"/>
      <c r="S130" s="113"/>
    </row>
    <row r="131" spans="1:19" s="124" customFormat="1" ht="19.5" customHeight="1">
      <c r="A131" s="113"/>
      <c r="B131" s="113" t="s">
        <v>63</v>
      </c>
      <c r="C131" s="113"/>
      <c r="D131" s="113"/>
      <c r="E131" s="113"/>
      <c r="F131" s="113"/>
      <c r="G131" s="113"/>
      <c r="H131" s="113"/>
      <c r="I131" s="113"/>
      <c r="J131" s="113"/>
      <c r="K131" s="113"/>
      <c r="L131" s="128"/>
      <c r="M131" s="128"/>
      <c r="N131" s="113"/>
      <c r="O131" s="113"/>
      <c r="P131" s="113"/>
      <c r="Q131" s="113"/>
      <c r="R131" s="113"/>
      <c r="S131" s="113"/>
    </row>
    <row r="132" spans="1:19" s="124" customFormat="1" ht="19.5" customHeight="1">
      <c r="A132" s="113"/>
      <c r="B132" s="113"/>
      <c r="C132" s="113"/>
      <c r="D132" s="113"/>
      <c r="E132" s="113"/>
      <c r="F132" s="113"/>
      <c r="G132" s="113"/>
      <c r="H132" s="113"/>
      <c r="I132" s="113"/>
      <c r="J132" s="113"/>
      <c r="K132" s="113"/>
      <c r="L132" s="128"/>
      <c r="M132" s="128"/>
      <c r="N132" s="113"/>
      <c r="O132" s="113"/>
      <c r="P132" s="113"/>
      <c r="Q132" s="113"/>
      <c r="R132" s="113"/>
      <c r="S132" s="113"/>
    </row>
    <row r="133" spans="1:19" s="124" customFormat="1" ht="19.5" customHeight="1">
      <c r="A133" s="113"/>
      <c r="B133" s="607" t="s">
        <v>15</v>
      </c>
      <c r="C133" s="607"/>
      <c r="D133" s="608" t="s">
        <v>375</v>
      </c>
      <c r="E133" s="580" t="s">
        <v>416</v>
      </c>
      <c r="F133" s="580"/>
      <c r="G133" s="580"/>
      <c r="H133" s="125"/>
      <c r="I133" s="131" t="s">
        <v>376</v>
      </c>
      <c r="K133" s="132">
        <f>E137</f>
        <v>0</v>
      </c>
      <c r="L133" s="581">
        <f>IF(K134=0,0,1-K133/K134)</f>
        <v>0</v>
      </c>
      <c r="N133" s="113"/>
      <c r="O133" s="113"/>
      <c r="P133" s="113"/>
      <c r="Q133" s="113"/>
      <c r="R133" s="113"/>
      <c r="S133" s="113"/>
    </row>
    <row r="134" spans="1:19" s="124" customFormat="1" ht="19.5" customHeight="1">
      <c r="A134" s="113"/>
      <c r="B134" s="607"/>
      <c r="C134" s="607"/>
      <c r="D134" s="608"/>
      <c r="E134" s="582" t="s">
        <v>417</v>
      </c>
      <c r="F134" s="582"/>
      <c r="G134" s="582"/>
      <c r="H134" s="125"/>
      <c r="I134" s="133" t="s">
        <v>377</v>
      </c>
      <c r="K134" s="134">
        <f>S56+S108</f>
        <v>0</v>
      </c>
      <c r="L134" s="581"/>
      <c r="N134" s="113"/>
      <c r="O134" s="113"/>
      <c r="P134" s="113"/>
      <c r="Q134" s="113"/>
      <c r="R134" s="113"/>
      <c r="S134" s="113"/>
    </row>
    <row r="135" spans="1:19" s="124" customFormat="1" ht="19.5" customHeight="1">
      <c r="A135" s="113"/>
      <c r="B135" s="113"/>
      <c r="C135" s="113"/>
      <c r="D135" s="113"/>
      <c r="E135" s="113"/>
      <c r="F135" s="113"/>
      <c r="G135" s="113"/>
      <c r="H135" s="113"/>
      <c r="I135" s="113"/>
      <c r="J135" s="113"/>
      <c r="K135" s="113"/>
      <c r="L135" s="128"/>
      <c r="M135" s="128"/>
      <c r="N135" s="113"/>
      <c r="O135" s="113"/>
      <c r="P135" s="113"/>
      <c r="Q135" s="113"/>
      <c r="R135" s="113"/>
      <c r="S135" s="113"/>
    </row>
    <row r="136" spans="1:23" ht="24" customHeight="1">
      <c r="A136" s="113"/>
      <c r="B136" s="113"/>
      <c r="C136" s="113"/>
      <c r="D136" s="113"/>
      <c r="E136" s="113"/>
      <c r="F136" s="113"/>
      <c r="G136" s="113"/>
      <c r="H136" s="113"/>
      <c r="I136" s="113"/>
      <c r="J136" s="113"/>
      <c r="K136" s="113"/>
      <c r="L136" s="128"/>
      <c r="M136" s="128"/>
      <c r="N136" s="113"/>
      <c r="O136" s="113"/>
      <c r="P136" s="113"/>
      <c r="Q136" s="113"/>
      <c r="R136" s="113"/>
      <c r="S136" s="113"/>
      <c r="T136" s="113"/>
      <c r="V136" s="90"/>
      <c r="W136" s="90"/>
    </row>
    <row r="137" spans="1:23" ht="24" customHeight="1">
      <c r="A137" s="113"/>
      <c r="B137" s="113" t="s">
        <v>418</v>
      </c>
      <c r="C137" s="113"/>
      <c r="D137" s="113"/>
      <c r="E137" s="544"/>
      <c r="F137" s="544"/>
      <c r="G137" s="113" t="s">
        <v>242</v>
      </c>
      <c r="H137" s="113"/>
      <c r="I137" s="113"/>
      <c r="J137" s="135"/>
      <c r="K137" s="113"/>
      <c r="L137" s="128"/>
      <c r="M137" s="128"/>
      <c r="N137" s="113"/>
      <c r="O137" s="113"/>
      <c r="P137" s="113"/>
      <c r="Q137" s="113"/>
      <c r="R137" s="113"/>
      <c r="S137" s="113"/>
      <c r="T137" s="113"/>
      <c r="V137" s="90"/>
      <c r="W137" s="90"/>
    </row>
    <row r="138" spans="1:22" ht="24" customHeight="1">
      <c r="A138" s="113"/>
      <c r="B138" s="113" t="s">
        <v>419</v>
      </c>
      <c r="C138" s="113"/>
      <c r="D138" s="136"/>
      <c r="E138" s="545"/>
      <c r="F138" s="545"/>
      <c r="G138" s="113" t="s">
        <v>242</v>
      </c>
      <c r="H138" s="113"/>
      <c r="I138" s="113"/>
      <c r="J138" s="113"/>
      <c r="K138" s="128"/>
      <c r="L138" s="128"/>
      <c r="M138" s="113"/>
      <c r="N138" s="113"/>
      <c r="O138" s="113"/>
      <c r="P138" s="113"/>
      <c r="Q138" s="113"/>
      <c r="R138" s="113"/>
      <c r="S138" s="113"/>
      <c r="U138" s="90"/>
      <c r="V138" s="90"/>
    </row>
    <row r="139" spans="1:23" ht="24" customHeight="1">
      <c r="A139" s="113"/>
      <c r="B139" s="113"/>
      <c r="C139" s="113"/>
      <c r="D139" s="113"/>
      <c r="E139" s="113"/>
      <c r="F139" s="113"/>
      <c r="G139" s="113"/>
      <c r="H139" s="113"/>
      <c r="I139" s="113"/>
      <c r="J139" s="113"/>
      <c r="K139" s="113"/>
      <c r="L139" s="128"/>
      <c r="M139" s="128"/>
      <c r="N139" s="113"/>
      <c r="O139" s="113"/>
      <c r="P139" s="113"/>
      <c r="Q139" s="113"/>
      <c r="R139" s="113"/>
      <c r="S139" s="113"/>
      <c r="T139" s="113"/>
      <c r="V139" s="90"/>
      <c r="W139" s="90"/>
    </row>
    <row r="140" spans="1:23" ht="24" customHeight="1">
      <c r="A140" s="113"/>
      <c r="B140" s="526" t="s">
        <v>420</v>
      </c>
      <c r="C140" s="113"/>
      <c r="D140" s="113"/>
      <c r="E140" s="113"/>
      <c r="F140" s="113"/>
      <c r="G140" s="113"/>
      <c r="H140" s="113"/>
      <c r="I140" s="113"/>
      <c r="J140" s="113"/>
      <c r="K140" s="113"/>
      <c r="L140" s="128"/>
      <c r="M140" s="128"/>
      <c r="N140" s="113"/>
      <c r="O140" s="113"/>
      <c r="P140" s="113"/>
      <c r="Q140" s="113"/>
      <c r="R140" s="113"/>
      <c r="S140" s="113"/>
      <c r="T140" s="113"/>
      <c r="V140" s="90"/>
      <c r="W140" s="90"/>
    </row>
    <row r="141" spans="1:23" ht="24" customHeight="1">
      <c r="A141" s="113"/>
      <c r="B141" s="113" t="s">
        <v>421</v>
      </c>
      <c r="C141" s="113"/>
      <c r="D141" s="113"/>
      <c r="E141" s="113"/>
      <c r="F141" s="113"/>
      <c r="G141" s="113"/>
      <c r="H141" s="113"/>
      <c r="I141" s="113"/>
      <c r="J141" s="135"/>
      <c r="K141" s="113"/>
      <c r="L141" s="128"/>
      <c r="M141" s="128"/>
      <c r="N141" s="113"/>
      <c r="O141" s="113"/>
      <c r="P141" s="113"/>
      <c r="Q141" s="113"/>
      <c r="R141" s="113"/>
      <c r="S141" s="113"/>
      <c r="T141" s="113"/>
      <c r="V141" s="90"/>
      <c r="W141" s="90"/>
    </row>
    <row r="142" spans="1:23" ht="24" customHeight="1">
      <c r="A142" s="113"/>
      <c r="B142" s="113"/>
      <c r="C142" s="113"/>
      <c r="D142" s="113"/>
      <c r="E142" s="113"/>
      <c r="F142" s="113"/>
      <c r="G142" s="113"/>
      <c r="H142" s="113"/>
      <c r="I142" s="113"/>
      <c r="J142" s="113"/>
      <c r="K142" s="113"/>
      <c r="L142" s="128"/>
      <c r="M142" s="128"/>
      <c r="N142" s="113"/>
      <c r="O142" s="113"/>
      <c r="P142" s="113"/>
      <c r="Q142" s="113"/>
      <c r="R142" s="113"/>
      <c r="S142" s="113"/>
      <c r="T142" s="113"/>
      <c r="W142" s="110"/>
    </row>
    <row r="143" spans="1:18" ht="33.75" customHeight="1">
      <c r="A143" s="84"/>
      <c r="B143" s="85"/>
      <c r="C143" s="85"/>
      <c r="D143" s="85"/>
      <c r="E143" s="85"/>
      <c r="F143" s="85"/>
      <c r="G143" s="85"/>
      <c r="H143" s="85"/>
      <c r="I143" s="85"/>
      <c r="J143" s="85"/>
      <c r="K143" s="87"/>
      <c r="L143" s="86"/>
      <c r="M143" s="88"/>
      <c r="N143" s="85"/>
      <c r="O143" s="85"/>
      <c r="P143" s="85"/>
      <c r="Q143" s="85"/>
      <c r="R143" s="85"/>
    </row>
    <row r="144" spans="1:18" ht="25.5" customHeight="1" thickBot="1">
      <c r="A144" s="84"/>
      <c r="B144" s="85" t="s">
        <v>5</v>
      </c>
      <c r="C144" s="85"/>
      <c r="D144" s="85"/>
      <c r="E144" s="85"/>
      <c r="F144" s="85"/>
      <c r="G144" s="85"/>
      <c r="H144" s="85"/>
      <c r="I144" s="85"/>
      <c r="J144" s="85"/>
      <c r="K144" s="85"/>
      <c r="L144" s="87"/>
      <c r="M144" s="87"/>
      <c r="N144" s="85"/>
      <c r="O144" s="85"/>
      <c r="P144" s="85"/>
      <c r="Q144" s="85"/>
      <c r="R144" s="85"/>
    </row>
    <row r="145" spans="1:19" ht="25.5" customHeight="1" thickBot="1">
      <c r="A145" s="84"/>
      <c r="B145" s="588" t="s">
        <v>78</v>
      </c>
      <c r="C145" s="589"/>
      <c r="D145" s="589"/>
      <c r="E145" s="589"/>
      <c r="F145" s="589"/>
      <c r="G145" s="590"/>
      <c r="H145" s="590"/>
      <c r="I145" s="590"/>
      <c r="J145" s="590"/>
      <c r="K145" s="590"/>
      <c r="L145" s="590"/>
      <c r="M145" s="591"/>
      <c r="N145" s="87"/>
      <c r="O145" s="87"/>
      <c r="P145" s="85"/>
      <c r="Q145" s="85"/>
      <c r="R145" s="85"/>
      <c r="S145" s="85"/>
    </row>
    <row r="146" spans="1:19" ht="25.5" customHeight="1">
      <c r="A146" s="84"/>
      <c r="B146" s="592"/>
      <c r="C146" s="593"/>
      <c r="D146" s="593"/>
      <c r="E146" s="593"/>
      <c r="F146" s="593"/>
      <c r="G146" s="594"/>
      <c r="H146" s="594"/>
      <c r="I146" s="594"/>
      <c r="J146" s="594"/>
      <c r="K146" s="594"/>
      <c r="L146" s="594"/>
      <c r="M146" s="595"/>
      <c r="N146" s="87"/>
      <c r="O146" s="87"/>
      <c r="P146" s="85"/>
      <c r="Q146" s="85"/>
      <c r="R146" s="85"/>
      <c r="S146" s="85"/>
    </row>
    <row r="147" spans="1:19" ht="25.5" customHeight="1">
      <c r="A147" s="84"/>
      <c r="B147" s="596"/>
      <c r="C147" s="597"/>
      <c r="D147" s="597"/>
      <c r="E147" s="597"/>
      <c r="F147" s="597"/>
      <c r="G147" s="598"/>
      <c r="H147" s="598"/>
      <c r="I147" s="598"/>
      <c r="J147" s="598"/>
      <c r="K147" s="598"/>
      <c r="L147" s="598"/>
      <c r="M147" s="599"/>
      <c r="N147" s="87"/>
      <c r="O147" s="87"/>
      <c r="P147" s="85"/>
      <c r="Q147" s="85"/>
      <c r="R147" s="85"/>
      <c r="S147" s="85"/>
    </row>
    <row r="148" spans="1:19" ht="25.5" customHeight="1">
      <c r="A148" s="84"/>
      <c r="B148" s="596"/>
      <c r="C148" s="597"/>
      <c r="D148" s="597"/>
      <c r="E148" s="597"/>
      <c r="F148" s="597"/>
      <c r="G148" s="598"/>
      <c r="H148" s="598"/>
      <c r="I148" s="598"/>
      <c r="J148" s="598"/>
      <c r="K148" s="598"/>
      <c r="L148" s="598"/>
      <c r="M148" s="599"/>
      <c r="N148" s="87"/>
      <c r="O148" s="87"/>
      <c r="P148" s="85"/>
      <c r="Q148" s="85"/>
      <c r="R148" s="85"/>
      <c r="S148" s="85"/>
    </row>
    <row r="149" spans="1:19" ht="25.5" customHeight="1">
      <c r="A149" s="84"/>
      <c r="B149" s="600"/>
      <c r="C149" s="598"/>
      <c r="D149" s="598"/>
      <c r="E149" s="598"/>
      <c r="F149" s="598"/>
      <c r="G149" s="598"/>
      <c r="H149" s="598"/>
      <c r="I149" s="598"/>
      <c r="J149" s="598"/>
      <c r="K149" s="598"/>
      <c r="L149" s="598"/>
      <c r="M149" s="599"/>
      <c r="N149" s="87"/>
      <c r="O149" s="87"/>
      <c r="P149" s="85"/>
      <c r="Q149" s="85"/>
      <c r="R149" s="85"/>
      <c r="S149" s="85"/>
    </row>
    <row r="150" spans="1:19" ht="25.5" customHeight="1">
      <c r="A150" s="84"/>
      <c r="B150" s="600"/>
      <c r="C150" s="598"/>
      <c r="D150" s="598"/>
      <c r="E150" s="598"/>
      <c r="F150" s="598"/>
      <c r="G150" s="598"/>
      <c r="H150" s="598"/>
      <c r="I150" s="598"/>
      <c r="J150" s="598"/>
      <c r="K150" s="598"/>
      <c r="L150" s="598"/>
      <c r="M150" s="599"/>
      <c r="N150" s="87"/>
      <c r="O150" s="87"/>
      <c r="P150" s="85"/>
      <c r="Q150" s="85"/>
      <c r="R150" s="85"/>
      <c r="S150" s="85"/>
    </row>
    <row r="151" spans="1:19" ht="25.5" customHeight="1">
      <c r="A151" s="84"/>
      <c r="B151" s="600"/>
      <c r="C151" s="598"/>
      <c r="D151" s="598"/>
      <c r="E151" s="598"/>
      <c r="F151" s="598"/>
      <c r="G151" s="598"/>
      <c r="H151" s="598"/>
      <c r="I151" s="598"/>
      <c r="J151" s="598"/>
      <c r="K151" s="598"/>
      <c r="L151" s="598"/>
      <c r="M151" s="599"/>
      <c r="N151" s="87"/>
      <c r="O151" s="87"/>
      <c r="P151" s="85"/>
      <c r="Q151" s="85"/>
      <c r="R151" s="85"/>
      <c r="S151" s="85"/>
    </row>
    <row r="152" spans="1:19" ht="25.5" customHeight="1">
      <c r="A152" s="84"/>
      <c r="B152" s="600"/>
      <c r="C152" s="598"/>
      <c r="D152" s="598"/>
      <c r="E152" s="598"/>
      <c r="F152" s="598"/>
      <c r="G152" s="598"/>
      <c r="H152" s="598"/>
      <c r="I152" s="598"/>
      <c r="J152" s="598"/>
      <c r="K152" s="598"/>
      <c r="L152" s="598"/>
      <c r="M152" s="599"/>
      <c r="N152" s="87"/>
      <c r="O152" s="87"/>
      <c r="P152" s="85"/>
      <c r="Q152" s="85"/>
      <c r="R152" s="85"/>
      <c r="S152" s="85"/>
    </row>
    <row r="153" spans="1:19" ht="25.5" customHeight="1" thickBot="1">
      <c r="A153" s="84"/>
      <c r="B153" s="601"/>
      <c r="C153" s="602"/>
      <c r="D153" s="602"/>
      <c r="E153" s="602"/>
      <c r="F153" s="602"/>
      <c r="G153" s="602"/>
      <c r="H153" s="602"/>
      <c r="I153" s="602"/>
      <c r="J153" s="602"/>
      <c r="K153" s="602"/>
      <c r="L153" s="602"/>
      <c r="M153" s="603"/>
      <c r="N153" s="87"/>
      <c r="O153" s="87"/>
      <c r="P153" s="85"/>
      <c r="Q153" s="85"/>
      <c r="R153" s="85"/>
      <c r="S153" s="85"/>
    </row>
    <row r="154" spans="1:15" ht="12.75">
      <c r="A154" s="89"/>
      <c r="M154" s="90"/>
      <c r="N154" s="90"/>
      <c r="O154" s="90"/>
    </row>
    <row r="155" spans="1:15" ht="12.75">
      <c r="A155" s="89"/>
      <c r="M155" s="90"/>
      <c r="N155" s="90"/>
      <c r="O155" s="90"/>
    </row>
    <row r="156" spans="1:15" ht="12.75">
      <c r="A156" s="89"/>
      <c r="M156" s="90"/>
      <c r="N156" s="90"/>
      <c r="O156" s="90"/>
    </row>
  </sheetData>
  <sheetProtection/>
  <mergeCells count="145">
    <mergeCell ref="B145:M145"/>
    <mergeCell ref="B146:M153"/>
    <mergeCell ref="J112:J113"/>
    <mergeCell ref="K112:K113"/>
    <mergeCell ref="L122:M122"/>
    <mergeCell ref="L126:M126"/>
    <mergeCell ref="B133:C134"/>
    <mergeCell ref="D133:D134"/>
    <mergeCell ref="E133:G133"/>
    <mergeCell ref="L133:L134"/>
    <mergeCell ref="E134:G134"/>
    <mergeCell ref="B107:C107"/>
    <mergeCell ref="B108:D108"/>
    <mergeCell ref="D112:D113"/>
    <mergeCell ref="E112:E113"/>
    <mergeCell ref="F112:F113"/>
    <mergeCell ref="I112:I113"/>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Q60:Q61"/>
    <mergeCell ref="R60:R61"/>
    <mergeCell ref="S60:S61"/>
    <mergeCell ref="B62:C62"/>
    <mergeCell ref="B63:C63"/>
    <mergeCell ref="B64:C64"/>
    <mergeCell ref="K60:K61"/>
    <mergeCell ref="L60:L61"/>
    <mergeCell ref="M60:M61"/>
    <mergeCell ref="N60:N61"/>
    <mergeCell ref="O60:O61"/>
    <mergeCell ref="P60:P61"/>
    <mergeCell ref="E60:E61"/>
    <mergeCell ref="F60:F61"/>
    <mergeCell ref="G60:G61"/>
    <mergeCell ref="H60:H61"/>
    <mergeCell ref="I60:I61"/>
    <mergeCell ref="J60:J61"/>
    <mergeCell ref="B53:D53"/>
    <mergeCell ref="B54:D54"/>
    <mergeCell ref="B55:D55"/>
    <mergeCell ref="B56:D56"/>
    <mergeCell ref="B60:C61"/>
    <mergeCell ref="D60:D61"/>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O8:O9"/>
    <mergeCell ref="P8:P9"/>
    <mergeCell ref="Q8:Q9"/>
    <mergeCell ref="R8:R9"/>
    <mergeCell ref="S8:S9"/>
    <mergeCell ref="B10:D10"/>
    <mergeCell ref="I8:I9"/>
    <mergeCell ref="J8:J9"/>
    <mergeCell ref="K8:K9"/>
    <mergeCell ref="L8:L9"/>
    <mergeCell ref="E137:F137"/>
    <mergeCell ref="E138:F138"/>
    <mergeCell ref="M8:M9"/>
    <mergeCell ref="N8:N9"/>
    <mergeCell ref="A1:G1"/>
    <mergeCell ref="B8:D9"/>
    <mergeCell ref="E8:E9"/>
    <mergeCell ref="F8:F9"/>
    <mergeCell ref="G8:G9"/>
    <mergeCell ref="H8:H9"/>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5" r:id="rId2"/>
  <headerFooter alignWithMargins="0">
    <oddFooter>&amp;R&amp;A</oddFooter>
  </headerFooter>
  <rowBreaks count="2" manualBreakCount="2">
    <brk id="57" max="18" man="1"/>
    <brk id="109" max="18" man="1"/>
  </rowBreaks>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view="pageBreakPreview" zoomScale="59" zoomScaleSheetLayoutView="59" zoomScalePageLayoutView="0" workbookViewId="0" topLeftCell="A114">
      <selection activeCell="K133" sqref="K133"/>
    </sheetView>
  </sheetViews>
  <sheetFormatPr defaultColWidth="9.00390625" defaultRowHeight="13.5"/>
  <cols>
    <col min="1" max="1" width="7.625" style="77" customWidth="1"/>
    <col min="2" max="21" width="14.00390625" style="77" customWidth="1"/>
    <col min="22" max="23" width="9.625" style="77" customWidth="1"/>
    <col min="24" max="24" width="7.50390625" style="77" customWidth="1"/>
    <col min="25" max="26" width="13.875" style="77" customWidth="1"/>
    <col min="27" max="28" width="7.25390625" style="77" customWidth="1"/>
    <col min="29" max="30" width="7.50390625" style="77" customWidth="1"/>
    <col min="31" max="31" width="30.625" style="77" customWidth="1"/>
    <col min="32" max="32" width="13.875" style="77" customWidth="1"/>
    <col min="33" max="16384" width="9.00390625" style="77" customWidth="1"/>
  </cols>
  <sheetData>
    <row r="1" spans="1:19" ht="35.25" customHeight="1">
      <c r="A1" s="548" t="s">
        <v>64</v>
      </c>
      <c r="B1" s="549"/>
      <c r="C1" s="549"/>
      <c r="D1" s="549"/>
      <c r="E1" s="549"/>
      <c r="F1" s="549"/>
      <c r="G1" s="549"/>
      <c r="H1" s="160"/>
      <c r="I1" s="161"/>
      <c r="J1" s="162"/>
      <c r="P1" s="78" t="s">
        <v>1</v>
      </c>
      <c r="Q1" s="79"/>
      <c r="R1" s="79"/>
      <c r="S1" s="79"/>
    </row>
    <row r="2" spans="16:19" ht="35.25" customHeight="1">
      <c r="P2" s="78" t="s">
        <v>2</v>
      </c>
      <c r="Q2" s="80"/>
      <c r="R2" s="80"/>
      <c r="S2" s="80"/>
    </row>
    <row r="3" spans="1:19" ht="23.25">
      <c r="A3" s="81" t="s">
        <v>40</v>
      </c>
      <c r="P3" s="78" t="s">
        <v>3</v>
      </c>
      <c r="Q3" s="80"/>
      <c r="R3" s="80"/>
      <c r="S3" s="80"/>
    </row>
    <row r="4" spans="1:19" ht="23.25">
      <c r="A4" s="82" t="s">
        <v>240</v>
      </c>
      <c r="P4" s="78" t="s">
        <v>260</v>
      </c>
      <c r="Q4" s="80"/>
      <c r="R4" s="80"/>
      <c r="S4" s="80"/>
    </row>
    <row r="5" ht="13.5" thickBot="1">
      <c r="A5" s="83"/>
    </row>
    <row r="6" spans="1:19" ht="16.5" thickBot="1">
      <c r="A6" s="112" t="s">
        <v>282</v>
      </c>
      <c r="B6" s="113" t="s">
        <v>221</v>
      </c>
      <c r="H6" s="138" t="s">
        <v>42</v>
      </c>
      <c r="I6" s="139" t="s">
        <v>10</v>
      </c>
      <c r="J6" s="272">
        <v>29</v>
      </c>
      <c r="K6" s="140" t="s">
        <v>16</v>
      </c>
      <c r="R6" s="147"/>
      <c r="S6" s="77" t="s">
        <v>47</v>
      </c>
    </row>
    <row r="7" spans="2:19" s="21" customFormat="1" ht="12.75">
      <c r="B7" s="21" t="s">
        <v>65</v>
      </c>
      <c r="P7" s="22"/>
      <c r="Q7" s="22"/>
      <c r="R7" s="22"/>
      <c r="S7" s="22"/>
    </row>
    <row r="8" spans="2:19" ht="30" customHeight="1">
      <c r="B8" s="550" t="s">
        <v>6</v>
      </c>
      <c r="C8" s="551"/>
      <c r="D8" s="552"/>
      <c r="E8" s="556" t="s">
        <v>43</v>
      </c>
      <c r="F8" s="550" t="s">
        <v>7</v>
      </c>
      <c r="G8" s="546" t="s">
        <v>261</v>
      </c>
      <c r="H8" s="559" t="s">
        <v>262</v>
      </c>
      <c r="I8" s="546" t="s">
        <v>263</v>
      </c>
      <c r="J8" s="546" t="s">
        <v>215</v>
      </c>
      <c r="K8" s="546" t="s">
        <v>48</v>
      </c>
      <c r="L8" s="546" t="s">
        <v>49</v>
      </c>
      <c r="M8" s="546" t="s">
        <v>216</v>
      </c>
      <c r="N8" s="546" t="s">
        <v>264</v>
      </c>
      <c r="O8" s="546" t="s">
        <v>53</v>
      </c>
      <c r="P8" s="546" t="s">
        <v>265</v>
      </c>
      <c r="Q8" s="561" t="s">
        <v>8</v>
      </c>
      <c r="R8" s="563" t="s">
        <v>9</v>
      </c>
      <c r="S8" s="563" t="s">
        <v>222</v>
      </c>
    </row>
    <row r="9" spans="2:19" ht="30" customHeight="1">
      <c r="B9" s="553"/>
      <c r="C9" s="554"/>
      <c r="D9" s="555"/>
      <c r="E9" s="557"/>
      <c r="F9" s="558"/>
      <c r="G9" s="547"/>
      <c r="H9" s="560"/>
      <c r="I9" s="547"/>
      <c r="J9" s="547"/>
      <c r="K9" s="564"/>
      <c r="L9" s="564"/>
      <c r="M9" s="547"/>
      <c r="N9" s="547"/>
      <c r="O9" s="547"/>
      <c r="P9" s="547"/>
      <c r="Q9" s="562"/>
      <c r="R9" s="564"/>
      <c r="S9" s="564"/>
    </row>
    <row r="10" spans="2:19" s="137" customFormat="1" ht="32.25">
      <c r="B10" s="565" t="s">
        <v>44</v>
      </c>
      <c r="C10" s="566"/>
      <c r="D10" s="567"/>
      <c r="E10" s="143" t="s">
        <v>266</v>
      </c>
      <c r="F10" s="158"/>
      <c r="G10" s="144" t="s">
        <v>45</v>
      </c>
      <c r="H10" s="145"/>
      <c r="I10" s="144" t="s">
        <v>46</v>
      </c>
      <c r="J10" s="146" t="s">
        <v>52</v>
      </c>
      <c r="K10" s="146" t="s">
        <v>57</v>
      </c>
      <c r="L10" s="146"/>
      <c r="M10" s="141" t="s">
        <v>267</v>
      </c>
      <c r="N10" s="146" t="s">
        <v>50</v>
      </c>
      <c r="O10" s="146"/>
      <c r="P10" s="144" t="s">
        <v>223</v>
      </c>
      <c r="Q10" s="144"/>
      <c r="R10" s="146" t="s">
        <v>51</v>
      </c>
      <c r="S10" s="142"/>
    </row>
    <row r="11" spans="2:19" ht="12.75">
      <c r="B11" s="568"/>
      <c r="C11" s="568"/>
      <c r="D11" s="568"/>
      <c r="E11" s="396"/>
      <c r="F11" s="397"/>
      <c r="G11" s="398">
        <f>IF(H11=0,0,(F11/30))</f>
        <v>0</v>
      </c>
      <c r="H11" s="398">
        <f aca="true" t="shared" si="0" ref="H11:H55">IF(F11=0,0,$J$6-E11)</f>
        <v>0</v>
      </c>
      <c r="I11" s="398">
        <f aca="true" t="shared" si="1" ref="I11:I55">G11*H11</f>
        <v>0</v>
      </c>
      <c r="J11" s="396"/>
      <c r="K11" s="399">
        <f aca="true" t="shared" si="2" ref="K11:K55">IF(L11=0,0,(30-J11+E11))</f>
        <v>0</v>
      </c>
      <c r="L11" s="396"/>
      <c r="M11" s="398">
        <f aca="true" t="shared" si="3" ref="M11:M55">IF(L11=0,0,F11-+L11)</f>
        <v>0</v>
      </c>
      <c r="N11" s="399">
        <f aca="true" t="shared" si="4" ref="N11:N55">IF(O11=0,0,(L11/K11))</f>
        <v>0</v>
      </c>
      <c r="O11" s="399">
        <f aca="true" t="shared" si="5" ref="O11:O55">IF(K11=0,0,($J$6-J11))</f>
        <v>0</v>
      </c>
      <c r="P11" s="399">
        <f aca="true" t="shared" si="6" ref="P11:P55">N11*O11</f>
        <v>0</v>
      </c>
      <c r="Q11" s="398">
        <f aca="true" t="shared" si="7" ref="Q11:Q55">IF(L11=0,G11,N11)</f>
        <v>0</v>
      </c>
      <c r="R11" s="399">
        <f aca="true" t="shared" si="8" ref="R11:R55">IF(L11=0,I11,P11)</f>
        <v>0</v>
      </c>
      <c r="S11" s="400">
        <f aca="true" t="shared" si="9" ref="S11:S55">R11-+Q11</f>
        <v>0</v>
      </c>
    </row>
    <row r="12" spans="2:19" ht="12.75">
      <c r="B12" s="568"/>
      <c r="C12" s="568"/>
      <c r="D12" s="568"/>
      <c r="E12" s="396"/>
      <c r="F12" s="397"/>
      <c r="G12" s="398">
        <f aca="true" t="shared" si="10" ref="G12:G55">IF(H12=0,0,(F12/30))</f>
        <v>0</v>
      </c>
      <c r="H12" s="398">
        <f t="shared" si="0"/>
        <v>0</v>
      </c>
      <c r="I12" s="398">
        <f t="shared" si="1"/>
        <v>0</v>
      </c>
      <c r="J12" s="396"/>
      <c r="K12" s="399">
        <f t="shared" si="2"/>
        <v>0</v>
      </c>
      <c r="L12" s="396"/>
      <c r="M12" s="398">
        <f t="shared" si="3"/>
        <v>0</v>
      </c>
      <c r="N12" s="399">
        <f t="shared" si="4"/>
        <v>0</v>
      </c>
      <c r="O12" s="399">
        <f t="shared" si="5"/>
        <v>0</v>
      </c>
      <c r="P12" s="399">
        <f t="shared" si="6"/>
        <v>0</v>
      </c>
      <c r="Q12" s="398">
        <f t="shared" si="7"/>
        <v>0</v>
      </c>
      <c r="R12" s="399">
        <f t="shared" si="8"/>
        <v>0</v>
      </c>
      <c r="S12" s="400">
        <f t="shared" si="9"/>
        <v>0</v>
      </c>
    </row>
    <row r="13" spans="2:19" ht="12.75">
      <c r="B13" s="568"/>
      <c r="C13" s="568"/>
      <c r="D13" s="568"/>
      <c r="E13" s="396"/>
      <c r="F13" s="397"/>
      <c r="G13" s="398">
        <f t="shared" si="10"/>
        <v>0</v>
      </c>
      <c r="H13" s="398">
        <f t="shared" si="0"/>
        <v>0</v>
      </c>
      <c r="I13" s="398">
        <f t="shared" si="1"/>
        <v>0</v>
      </c>
      <c r="J13" s="396"/>
      <c r="K13" s="399">
        <f t="shared" si="2"/>
        <v>0</v>
      </c>
      <c r="L13" s="396"/>
      <c r="M13" s="398">
        <f t="shared" si="3"/>
        <v>0</v>
      </c>
      <c r="N13" s="399">
        <f t="shared" si="4"/>
        <v>0</v>
      </c>
      <c r="O13" s="399">
        <f t="shared" si="5"/>
        <v>0</v>
      </c>
      <c r="P13" s="399">
        <f t="shared" si="6"/>
        <v>0</v>
      </c>
      <c r="Q13" s="398">
        <f t="shared" si="7"/>
        <v>0</v>
      </c>
      <c r="R13" s="399">
        <f t="shared" si="8"/>
        <v>0</v>
      </c>
      <c r="S13" s="400">
        <f t="shared" si="9"/>
        <v>0</v>
      </c>
    </row>
    <row r="14" spans="2:19" ht="12.75">
      <c r="B14" s="568"/>
      <c r="C14" s="568"/>
      <c r="D14" s="568"/>
      <c r="E14" s="396"/>
      <c r="F14" s="397"/>
      <c r="G14" s="398">
        <f t="shared" si="10"/>
        <v>0</v>
      </c>
      <c r="H14" s="398">
        <f t="shared" si="0"/>
        <v>0</v>
      </c>
      <c r="I14" s="398">
        <f t="shared" si="1"/>
        <v>0</v>
      </c>
      <c r="J14" s="396"/>
      <c r="K14" s="399">
        <f t="shared" si="2"/>
        <v>0</v>
      </c>
      <c r="L14" s="396"/>
      <c r="M14" s="398">
        <f t="shared" si="3"/>
        <v>0</v>
      </c>
      <c r="N14" s="399">
        <f t="shared" si="4"/>
        <v>0</v>
      </c>
      <c r="O14" s="399">
        <f t="shared" si="5"/>
        <v>0</v>
      </c>
      <c r="P14" s="399">
        <f t="shared" si="6"/>
        <v>0</v>
      </c>
      <c r="Q14" s="398">
        <f t="shared" si="7"/>
        <v>0</v>
      </c>
      <c r="R14" s="399">
        <f t="shared" si="8"/>
        <v>0</v>
      </c>
      <c r="S14" s="400">
        <f t="shared" si="9"/>
        <v>0</v>
      </c>
    </row>
    <row r="15" spans="2:19" ht="12.75">
      <c r="B15" s="568"/>
      <c r="C15" s="568"/>
      <c r="D15" s="568"/>
      <c r="E15" s="396"/>
      <c r="F15" s="397"/>
      <c r="G15" s="398">
        <f t="shared" si="10"/>
        <v>0</v>
      </c>
      <c r="H15" s="398">
        <f t="shared" si="0"/>
        <v>0</v>
      </c>
      <c r="I15" s="398">
        <f t="shared" si="1"/>
        <v>0</v>
      </c>
      <c r="J15" s="396"/>
      <c r="K15" s="399">
        <f t="shared" si="2"/>
        <v>0</v>
      </c>
      <c r="L15" s="396"/>
      <c r="M15" s="398">
        <f t="shared" si="3"/>
        <v>0</v>
      </c>
      <c r="N15" s="399">
        <f t="shared" si="4"/>
        <v>0</v>
      </c>
      <c r="O15" s="399">
        <f t="shared" si="5"/>
        <v>0</v>
      </c>
      <c r="P15" s="399">
        <f t="shared" si="6"/>
        <v>0</v>
      </c>
      <c r="Q15" s="398">
        <f t="shared" si="7"/>
        <v>0</v>
      </c>
      <c r="R15" s="399">
        <f t="shared" si="8"/>
        <v>0</v>
      </c>
      <c r="S15" s="400">
        <f t="shared" si="9"/>
        <v>0</v>
      </c>
    </row>
    <row r="16" spans="2:19" ht="12.75">
      <c r="B16" s="568"/>
      <c r="C16" s="568"/>
      <c r="D16" s="568"/>
      <c r="E16" s="396"/>
      <c r="F16" s="397"/>
      <c r="G16" s="398">
        <f t="shared" si="10"/>
        <v>0</v>
      </c>
      <c r="H16" s="398">
        <f t="shared" si="0"/>
        <v>0</v>
      </c>
      <c r="I16" s="398">
        <f t="shared" si="1"/>
        <v>0</v>
      </c>
      <c r="J16" s="396"/>
      <c r="K16" s="399">
        <f t="shared" si="2"/>
        <v>0</v>
      </c>
      <c r="L16" s="396"/>
      <c r="M16" s="398">
        <f t="shared" si="3"/>
        <v>0</v>
      </c>
      <c r="N16" s="399">
        <f t="shared" si="4"/>
        <v>0</v>
      </c>
      <c r="O16" s="399">
        <f t="shared" si="5"/>
        <v>0</v>
      </c>
      <c r="P16" s="399">
        <f t="shared" si="6"/>
        <v>0</v>
      </c>
      <c r="Q16" s="398">
        <f t="shared" si="7"/>
        <v>0</v>
      </c>
      <c r="R16" s="399">
        <f t="shared" si="8"/>
        <v>0</v>
      </c>
      <c r="S16" s="400">
        <f t="shared" si="9"/>
        <v>0</v>
      </c>
    </row>
    <row r="17" spans="2:19" ht="12.75">
      <c r="B17" s="568"/>
      <c r="C17" s="568"/>
      <c r="D17" s="568"/>
      <c r="E17" s="396"/>
      <c r="F17" s="397"/>
      <c r="G17" s="398">
        <f t="shared" si="10"/>
        <v>0</v>
      </c>
      <c r="H17" s="398">
        <f t="shared" si="0"/>
        <v>0</v>
      </c>
      <c r="I17" s="398">
        <f t="shared" si="1"/>
        <v>0</v>
      </c>
      <c r="J17" s="396"/>
      <c r="K17" s="399">
        <f t="shared" si="2"/>
        <v>0</v>
      </c>
      <c r="L17" s="396"/>
      <c r="M17" s="398">
        <f t="shared" si="3"/>
        <v>0</v>
      </c>
      <c r="N17" s="399">
        <f t="shared" si="4"/>
        <v>0</v>
      </c>
      <c r="O17" s="399">
        <f t="shared" si="5"/>
        <v>0</v>
      </c>
      <c r="P17" s="399">
        <f t="shared" si="6"/>
        <v>0</v>
      </c>
      <c r="Q17" s="398">
        <f t="shared" si="7"/>
        <v>0</v>
      </c>
      <c r="R17" s="399">
        <f t="shared" si="8"/>
        <v>0</v>
      </c>
      <c r="S17" s="400">
        <f t="shared" si="9"/>
        <v>0</v>
      </c>
    </row>
    <row r="18" spans="2:19" ht="12.75">
      <c r="B18" s="568"/>
      <c r="C18" s="568"/>
      <c r="D18" s="568"/>
      <c r="E18" s="396"/>
      <c r="F18" s="397"/>
      <c r="G18" s="398">
        <f t="shared" si="10"/>
        <v>0</v>
      </c>
      <c r="H18" s="398">
        <f t="shared" si="0"/>
        <v>0</v>
      </c>
      <c r="I18" s="398">
        <f t="shared" si="1"/>
        <v>0</v>
      </c>
      <c r="J18" s="396"/>
      <c r="K18" s="399">
        <f t="shared" si="2"/>
        <v>0</v>
      </c>
      <c r="L18" s="396"/>
      <c r="M18" s="398">
        <f t="shared" si="3"/>
        <v>0</v>
      </c>
      <c r="N18" s="399">
        <f t="shared" si="4"/>
        <v>0</v>
      </c>
      <c r="O18" s="399">
        <f t="shared" si="5"/>
        <v>0</v>
      </c>
      <c r="P18" s="399">
        <f t="shared" si="6"/>
        <v>0</v>
      </c>
      <c r="Q18" s="398">
        <f t="shared" si="7"/>
        <v>0</v>
      </c>
      <c r="R18" s="399">
        <f t="shared" si="8"/>
        <v>0</v>
      </c>
      <c r="S18" s="400">
        <f t="shared" si="9"/>
        <v>0</v>
      </c>
    </row>
    <row r="19" spans="2:19" ht="12.75">
      <c r="B19" s="568"/>
      <c r="C19" s="568"/>
      <c r="D19" s="568"/>
      <c r="E19" s="396"/>
      <c r="F19" s="397"/>
      <c r="G19" s="398">
        <f t="shared" si="10"/>
        <v>0</v>
      </c>
      <c r="H19" s="398">
        <f t="shared" si="0"/>
        <v>0</v>
      </c>
      <c r="I19" s="398">
        <f t="shared" si="1"/>
        <v>0</v>
      </c>
      <c r="J19" s="396"/>
      <c r="K19" s="399">
        <f t="shared" si="2"/>
        <v>0</v>
      </c>
      <c r="L19" s="396"/>
      <c r="M19" s="398">
        <f t="shared" si="3"/>
        <v>0</v>
      </c>
      <c r="N19" s="399">
        <f t="shared" si="4"/>
        <v>0</v>
      </c>
      <c r="O19" s="399">
        <f t="shared" si="5"/>
        <v>0</v>
      </c>
      <c r="P19" s="399">
        <f t="shared" si="6"/>
        <v>0</v>
      </c>
      <c r="Q19" s="398">
        <f t="shared" si="7"/>
        <v>0</v>
      </c>
      <c r="R19" s="399">
        <f t="shared" si="8"/>
        <v>0</v>
      </c>
      <c r="S19" s="400">
        <f t="shared" si="9"/>
        <v>0</v>
      </c>
    </row>
    <row r="20" spans="2:19" ht="12.75">
      <c r="B20" s="568"/>
      <c r="C20" s="568"/>
      <c r="D20" s="568"/>
      <c r="E20" s="396"/>
      <c r="F20" s="397"/>
      <c r="G20" s="398">
        <f t="shared" si="10"/>
        <v>0</v>
      </c>
      <c r="H20" s="398">
        <f t="shared" si="0"/>
        <v>0</v>
      </c>
      <c r="I20" s="398">
        <f t="shared" si="1"/>
        <v>0</v>
      </c>
      <c r="J20" s="396"/>
      <c r="K20" s="399">
        <f t="shared" si="2"/>
        <v>0</v>
      </c>
      <c r="L20" s="396"/>
      <c r="M20" s="398">
        <f t="shared" si="3"/>
        <v>0</v>
      </c>
      <c r="N20" s="399">
        <f t="shared" si="4"/>
        <v>0</v>
      </c>
      <c r="O20" s="399">
        <f t="shared" si="5"/>
        <v>0</v>
      </c>
      <c r="P20" s="399">
        <f t="shared" si="6"/>
        <v>0</v>
      </c>
      <c r="Q20" s="398">
        <f t="shared" si="7"/>
        <v>0</v>
      </c>
      <c r="R20" s="399">
        <f t="shared" si="8"/>
        <v>0</v>
      </c>
      <c r="S20" s="400">
        <f t="shared" si="9"/>
        <v>0</v>
      </c>
    </row>
    <row r="21" spans="2:19" ht="12.75">
      <c r="B21" s="568"/>
      <c r="C21" s="568"/>
      <c r="D21" s="568"/>
      <c r="E21" s="396"/>
      <c r="F21" s="397"/>
      <c r="G21" s="398">
        <f t="shared" si="10"/>
        <v>0</v>
      </c>
      <c r="H21" s="398">
        <f t="shared" si="0"/>
        <v>0</v>
      </c>
      <c r="I21" s="398">
        <f t="shared" si="1"/>
        <v>0</v>
      </c>
      <c r="J21" s="396"/>
      <c r="K21" s="399">
        <f t="shared" si="2"/>
        <v>0</v>
      </c>
      <c r="L21" s="396"/>
      <c r="M21" s="398">
        <f t="shared" si="3"/>
        <v>0</v>
      </c>
      <c r="N21" s="399">
        <f t="shared" si="4"/>
        <v>0</v>
      </c>
      <c r="O21" s="399">
        <f t="shared" si="5"/>
        <v>0</v>
      </c>
      <c r="P21" s="399">
        <f t="shared" si="6"/>
        <v>0</v>
      </c>
      <c r="Q21" s="398">
        <f t="shared" si="7"/>
        <v>0</v>
      </c>
      <c r="R21" s="399">
        <f t="shared" si="8"/>
        <v>0</v>
      </c>
      <c r="S21" s="400">
        <f t="shared" si="9"/>
        <v>0</v>
      </c>
    </row>
    <row r="22" spans="2:19" ht="12.75">
      <c r="B22" s="568"/>
      <c r="C22" s="568"/>
      <c r="D22" s="568"/>
      <c r="E22" s="396"/>
      <c r="F22" s="397"/>
      <c r="G22" s="398">
        <f t="shared" si="10"/>
        <v>0</v>
      </c>
      <c r="H22" s="398">
        <f t="shared" si="0"/>
        <v>0</v>
      </c>
      <c r="I22" s="398">
        <f t="shared" si="1"/>
        <v>0</v>
      </c>
      <c r="J22" s="396"/>
      <c r="K22" s="399">
        <f t="shared" si="2"/>
        <v>0</v>
      </c>
      <c r="L22" s="396"/>
      <c r="M22" s="398">
        <f t="shared" si="3"/>
        <v>0</v>
      </c>
      <c r="N22" s="399">
        <f t="shared" si="4"/>
        <v>0</v>
      </c>
      <c r="O22" s="399">
        <f t="shared" si="5"/>
        <v>0</v>
      </c>
      <c r="P22" s="399">
        <f t="shared" si="6"/>
        <v>0</v>
      </c>
      <c r="Q22" s="398">
        <f t="shared" si="7"/>
        <v>0</v>
      </c>
      <c r="R22" s="399">
        <f t="shared" si="8"/>
        <v>0</v>
      </c>
      <c r="S22" s="400">
        <f t="shared" si="9"/>
        <v>0</v>
      </c>
    </row>
    <row r="23" spans="2:19" ht="12.75">
      <c r="B23" s="568"/>
      <c r="C23" s="568"/>
      <c r="D23" s="568"/>
      <c r="E23" s="396"/>
      <c r="F23" s="397"/>
      <c r="G23" s="398">
        <f t="shared" si="10"/>
        <v>0</v>
      </c>
      <c r="H23" s="398">
        <f t="shared" si="0"/>
        <v>0</v>
      </c>
      <c r="I23" s="398">
        <f t="shared" si="1"/>
        <v>0</v>
      </c>
      <c r="J23" s="396"/>
      <c r="K23" s="399">
        <f t="shared" si="2"/>
        <v>0</v>
      </c>
      <c r="L23" s="396"/>
      <c r="M23" s="398">
        <f t="shared" si="3"/>
        <v>0</v>
      </c>
      <c r="N23" s="399">
        <f t="shared" si="4"/>
        <v>0</v>
      </c>
      <c r="O23" s="399">
        <f t="shared" si="5"/>
        <v>0</v>
      </c>
      <c r="P23" s="399">
        <f t="shared" si="6"/>
        <v>0</v>
      </c>
      <c r="Q23" s="398">
        <f t="shared" si="7"/>
        <v>0</v>
      </c>
      <c r="R23" s="399">
        <f t="shared" si="8"/>
        <v>0</v>
      </c>
      <c r="S23" s="400">
        <f t="shared" si="9"/>
        <v>0</v>
      </c>
    </row>
    <row r="24" spans="2:19" ht="12.75">
      <c r="B24" s="568"/>
      <c r="C24" s="568"/>
      <c r="D24" s="568"/>
      <c r="E24" s="396"/>
      <c r="F24" s="397"/>
      <c r="G24" s="398">
        <f t="shared" si="10"/>
        <v>0</v>
      </c>
      <c r="H24" s="398">
        <f t="shared" si="0"/>
        <v>0</v>
      </c>
      <c r="I24" s="398">
        <f t="shared" si="1"/>
        <v>0</v>
      </c>
      <c r="J24" s="396"/>
      <c r="K24" s="399">
        <f t="shared" si="2"/>
        <v>0</v>
      </c>
      <c r="L24" s="396"/>
      <c r="M24" s="398">
        <f t="shared" si="3"/>
        <v>0</v>
      </c>
      <c r="N24" s="399">
        <f t="shared" si="4"/>
        <v>0</v>
      </c>
      <c r="O24" s="399">
        <f t="shared" si="5"/>
        <v>0</v>
      </c>
      <c r="P24" s="399">
        <f t="shared" si="6"/>
        <v>0</v>
      </c>
      <c r="Q24" s="398">
        <f t="shared" si="7"/>
        <v>0</v>
      </c>
      <c r="R24" s="399">
        <f t="shared" si="8"/>
        <v>0</v>
      </c>
      <c r="S24" s="400">
        <f t="shared" si="9"/>
        <v>0</v>
      </c>
    </row>
    <row r="25" spans="2:19" ht="12.75">
      <c r="B25" s="568"/>
      <c r="C25" s="568"/>
      <c r="D25" s="568"/>
      <c r="E25" s="396"/>
      <c r="F25" s="397"/>
      <c r="G25" s="398">
        <f t="shared" si="10"/>
        <v>0</v>
      </c>
      <c r="H25" s="398">
        <f t="shared" si="0"/>
        <v>0</v>
      </c>
      <c r="I25" s="398">
        <f t="shared" si="1"/>
        <v>0</v>
      </c>
      <c r="J25" s="396"/>
      <c r="K25" s="399">
        <f t="shared" si="2"/>
        <v>0</v>
      </c>
      <c r="L25" s="396"/>
      <c r="M25" s="398">
        <f t="shared" si="3"/>
        <v>0</v>
      </c>
      <c r="N25" s="399">
        <f t="shared" si="4"/>
        <v>0</v>
      </c>
      <c r="O25" s="399">
        <f t="shared" si="5"/>
        <v>0</v>
      </c>
      <c r="P25" s="399">
        <f t="shared" si="6"/>
        <v>0</v>
      </c>
      <c r="Q25" s="398">
        <f t="shared" si="7"/>
        <v>0</v>
      </c>
      <c r="R25" s="399">
        <f t="shared" si="8"/>
        <v>0</v>
      </c>
      <c r="S25" s="400">
        <f t="shared" si="9"/>
        <v>0</v>
      </c>
    </row>
    <row r="26" spans="2:19" ht="12.75">
      <c r="B26" s="568"/>
      <c r="C26" s="568"/>
      <c r="D26" s="568"/>
      <c r="E26" s="396"/>
      <c r="F26" s="397"/>
      <c r="G26" s="398">
        <f t="shared" si="10"/>
        <v>0</v>
      </c>
      <c r="H26" s="398">
        <f t="shared" si="0"/>
        <v>0</v>
      </c>
      <c r="I26" s="398">
        <f t="shared" si="1"/>
        <v>0</v>
      </c>
      <c r="J26" s="396"/>
      <c r="K26" s="399">
        <f t="shared" si="2"/>
        <v>0</v>
      </c>
      <c r="L26" s="396"/>
      <c r="M26" s="398">
        <f t="shared" si="3"/>
        <v>0</v>
      </c>
      <c r="N26" s="399">
        <f t="shared" si="4"/>
        <v>0</v>
      </c>
      <c r="O26" s="399">
        <f t="shared" si="5"/>
        <v>0</v>
      </c>
      <c r="P26" s="399">
        <f t="shared" si="6"/>
        <v>0</v>
      </c>
      <c r="Q26" s="398">
        <f t="shared" si="7"/>
        <v>0</v>
      </c>
      <c r="R26" s="399">
        <f t="shared" si="8"/>
        <v>0</v>
      </c>
      <c r="S26" s="400">
        <f t="shared" si="9"/>
        <v>0</v>
      </c>
    </row>
    <row r="27" spans="2:19" ht="12.75">
      <c r="B27" s="568"/>
      <c r="C27" s="568"/>
      <c r="D27" s="568"/>
      <c r="E27" s="396"/>
      <c r="F27" s="397"/>
      <c r="G27" s="398">
        <f t="shared" si="10"/>
        <v>0</v>
      </c>
      <c r="H27" s="398">
        <f t="shared" si="0"/>
        <v>0</v>
      </c>
      <c r="I27" s="398">
        <f t="shared" si="1"/>
        <v>0</v>
      </c>
      <c r="J27" s="396"/>
      <c r="K27" s="399">
        <f t="shared" si="2"/>
        <v>0</v>
      </c>
      <c r="L27" s="396"/>
      <c r="M27" s="398">
        <f t="shared" si="3"/>
        <v>0</v>
      </c>
      <c r="N27" s="399">
        <f t="shared" si="4"/>
        <v>0</v>
      </c>
      <c r="O27" s="399">
        <f t="shared" si="5"/>
        <v>0</v>
      </c>
      <c r="P27" s="399">
        <f t="shared" si="6"/>
        <v>0</v>
      </c>
      <c r="Q27" s="398">
        <f t="shared" si="7"/>
        <v>0</v>
      </c>
      <c r="R27" s="399">
        <f t="shared" si="8"/>
        <v>0</v>
      </c>
      <c r="S27" s="400">
        <f t="shared" si="9"/>
        <v>0</v>
      </c>
    </row>
    <row r="28" spans="2:19" ht="12.75">
      <c r="B28" s="568"/>
      <c r="C28" s="568"/>
      <c r="D28" s="568"/>
      <c r="E28" s="396"/>
      <c r="F28" s="397"/>
      <c r="G28" s="398">
        <f t="shared" si="10"/>
        <v>0</v>
      </c>
      <c r="H28" s="398">
        <f t="shared" si="0"/>
        <v>0</v>
      </c>
      <c r="I28" s="398">
        <f t="shared" si="1"/>
        <v>0</v>
      </c>
      <c r="J28" s="396"/>
      <c r="K28" s="399">
        <f t="shared" si="2"/>
        <v>0</v>
      </c>
      <c r="L28" s="396"/>
      <c r="M28" s="398">
        <f t="shared" si="3"/>
        <v>0</v>
      </c>
      <c r="N28" s="399">
        <f t="shared" si="4"/>
        <v>0</v>
      </c>
      <c r="O28" s="399">
        <f t="shared" si="5"/>
        <v>0</v>
      </c>
      <c r="P28" s="399">
        <f t="shared" si="6"/>
        <v>0</v>
      </c>
      <c r="Q28" s="398">
        <f t="shared" si="7"/>
        <v>0</v>
      </c>
      <c r="R28" s="399">
        <f t="shared" si="8"/>
        <v>0</v>
      </c>
      <c r="S28" s="400">
        <f t="shared" si="9"/>
        <v>0</v>
      </c>
    </row>
    <row r="29" spans="2:19" ht="12.75">
      <c r="B29" s="568"/>
      <c r="C29" s="568"/>
      <c r="D29" s="568"/>
      <c r="E29" s="396"/>
      <c r="F29" s="397"/>
      <c r="G29" s="398">
        <f t="shared" si="10"/>
        <v>0</v>
      </c>
      <c r="H29" s="398">
        <f t="shared" si="0"/>
        <v>0</v>
      </c>
      <c r="I29" s="398">
        <f t="shared" si="1"/>
        <v>0</v>
      </c>
      <c r="J29" s="396"/>
      <c r="K29" s="399">
        <f t="shared" si="2"/>
        <v>0</v>
      </c>
      <c r="L29" s="396"/>
      <c r="M29" s="398">
        <f t="shared" si="3"/>
        <v>0</v>
      </c>
      <c r="N29" s="399">
        <f t="shared" si="4"/>
        <v>0</v>
      </c>
      <c r="O29" s="399">
        <f t="shared" si="5"/>
        <v>0</v>
      </c>
      <c r="P29" s="399">
        <f t="shared" si="6"/>
        <v>0</v>
      </c>
      <c r="Q29" s="398">
        <f t="shared" si="7"/>
        <v>0</v>
      </c>
      <c r="R29" s="399">
        <f t="shared" si="8"/>
        <v>0</v>
      </c>
      <c r="S29" s="400">
        <f t="shared" si="9"/>
        <v>0</v>
      </c>
    </row>
    <row r="30" spans="2:19" ht="12.75">
      <c r="B30" s="568"/>
      <c r="C30" s="568"/>
      <c r="D30" s="568"/>
      <c r="E30" s="396"/>
      <c r="F30" s="397"/>
      <c r="G30" s="398">
        <f t="shared" si="10"/>
        <v>0</v>
      </c>
      <c r="H30" s="398">
        <f t="shared" si="0"/>
        <v>0</v>
      </c>
      <c r="I30" s="398">
        <f t="shared" si="1"/>
        <v>0</v>
      </c>
      <c r="J30" s="396"/>
      <c r="K30" s="399">
        <f t="shared" si="2"/>
        <v>0</v>
      </c>
      <c r="L30" s="396"/>
      <c r="M30" s="398">
        <f t="shared" si="3"/>
        <v>0</v>
      </c>
      <c r="N30" s="399">
        <f t="shared" si="4"/>
        <v>0</v>
      </c>
      <c r="O30" s="399">
        <f t="shared" si="5"/>
        <v>0</v>
      </c>
      <c r="P30" s="399">
        <f t="shared" si="6"/>
        <v>0</v>
      </c>
      <c r="Q30" s="398">
        <f t="shared" si="7"/>
        <v>0</v>
      </c>
      <c r="R30" s="399">
        <f t="shared" si="8"/>
        <v>0</v>
      </c>
      <c r="S30" s="400">
        <f t="shared" si="9"/>
        <v>0</v>
      </c>
    </row>
    <row r="31" spans="2:19" ht="12.75">
      <c r="B31" s="568"/>
      <c r="C31" s="568"/>
      <c r="D31" s="568"/>
      <c r="E31" s="396"/>
      <c r="F31" s="397"/>
      <c r="G31" s="398">
        <f t="shared" si="10"/>
        <v>0</v>
      </c>
      <c r="H31" s="398">
        <f t="shared" si="0"/>
        <v>0</v>
      </c>
      <c r="I31" s="398">
        <f t="shared" si="1"/>
        <v>0</v>
      </c>
      <c r="J31" s="396"/>
      <c r="K31" s="399">
        <f t="shared" si="2"/>
        <v>0</v>
      </c>
      <c r="L31" s="396"/>
      <c r="M31" s="398">
        <f t="shared" si="3"/>
        <v>0</v>
      </c>
      <c r="N31" s="399">
        <f t="shared" si="4"/>
        <v>0</v>
      </c>
      <c r="O31" s="399">
        <f t="shared" si="5"/>
        <v>0</v>
      </c>
      <c r="P31" s="399">
        <f t="shared" si="6"/>
        <v>0</v>
      </c>
      <c r="Q31" s="398">
        <f t="shared" si="7"/>
        <v>0</v>
      </c>
      <c r="R31" s="399">
        <f t="shared" si="8"/>
        <v>0</v>
      </c>
      <c r="S31" s="400">
        <f t="shared" si="9"/>
        <v>0</v>
      </c>
    </row>
    <row r="32" spans="2:19" ht="12.75">
      <c r="B32" s="568"/>
      <c r="C32" s="568"/>
      <c r="D32" s="568"/>
      <c r="E32" s="396"/>
      <c r="F32" s="397"/>
      <c r="G32" s="398">
        <f t="shared" si="10"/>
        <v>0</v>
      </c>
      <c r="H32" s="398">
        <f t="shared" si="0"/>
        <v>0</v>
      </c>
      <c r="I32" s="398">
        <f t="shared" si="1"/>
        <v>0</v>
      </c>
      <c r="J32" s="396"/>
      <c r="K32" s="399">
        <f t="shared" si="2"/>
        <v>0</v>
      </c>
      <c r="L32" s="396"/>
      <c r="M32" s="398">
        <f t="shared" si="3"/>
        <v>0</v>
      </c>
      <c r="N32" s="399">
        <f t="shared" si="4"/>
        <v>0</v>
      </c>
      <c r="O32" s="399">
        <f t="shared" si="5"/>
        <v>0</v>
      </c>
      <c r="P32" s="399">
        <f t="shared" si="6"/>
        <v>0</v>
      </c>
      <c r="Q32" s="398">
        <f t="shared" si="7"/>
        <v>0</v>
      </c>
      <c r="R32" s="399">
        <f t="shared" si="8"/>
        <v>0</v>
      </c>
      <c r="S32" s="400">
        <f t="shared" si="9"/>
        <v>0</v>
      </c>
    </row>
    <row r="33" spans="2:19" ht="12.75">
      <c r="B33" s="568"/>
      <c r="C33" s="568"/>
      <c r="D33" s="568"/>
      <c r="E33" s="396"/>
      <c r="F33" s="397"/>
      <c r="G33" s="398">
        <f t="shared" si="10"/>
        <v>0</v>
      </c>
      <c r="H33" s="398">
        <f t="shared" si="0"/>
        <v>0</v>
      </c>
      <c r="I33" s="398">
        <f t="shared" si="1"/>
        <v>0</v>
      </c>
      <c r="J33" s="396"/>
      <c r="K33" s="399">
        <f t="shared" si="2"/>
        <v>0</v>
      </c>
      <c r="L33" s="396"/>
      <c r="M33" s="398">
        <f t="shared" si="3"/>
        <v>0</v>
      </c>
      <c r="N33" s="399">
        <f t="shared" si="4"/>
        <v>0</v>
      </c>
      <c r="O33" s="399">
        <f t="shared" si="5"/>
        <v>0</v>
      </c>
      <c r="P33" s="399">
        <f t="shared" si="6"/>
        <v>0</v>
      </c>
      <c r="Q33" s="398">
        <f t="shared" si="7"/>
        <v>0</v>
      </c>
      <c r="R33" s="399">
        <f t="shared" si="8"/>
        <v>0</v>
      </c>
      <c r="S33" s="400">
        <f t="shared" si="9"/>
        <v>0</v>
      </c>
    </row>
    <row r="34" spans="2:19" ht="12.75">
      <c r="B34" s="568"/>
      <c r="C34" s="568"/>
      <c r="D34" s="568"/>
      <c r="E34" s="396"/>
      <c r="F34" s="397"/>
      <c r="G34" s="398">
        <f t="shared" si="10"/>
        <v>0</v>
      </c>
      <c r="H34" s="398">
        <f t="shared" si="0"/>
        <v>0</v>
      </c>
      <c r="I34" s="398">
        <f t="shared" si="1"/>
        <v>0</v>
      </c>
      <c r="J34" s="396"/>
      <c r="K34" s="399">
        <f t="shared" si="2"/>
        <v>0</v>
      </c>
      <c r="L34" s="396"/>
      <c r="M34" s="398">
        <f t="shared" si="3"/>
        <v>0</v>
      </c>
      <c r="N34" s="399">
        <f t="shared" si="4"/>
        <v>0</v>
      </c>
      <c r="O34" s="399">
        <f t="shared" si="5"/>
        <v>0</v>
      </c>
      <c r="P34" s="399">
        <f t="shared" si="6"/>
        <v>0</v>
      </c>
      <c r="Q34" s="398">
        <f t="shared" si="7"/>
        <v>0</v>
      </c>
      <c r="R34" s="399">
        <f t="shared" si="8"/>
        <v>0</v>
      </c>
      <c r="S34" s="400">
        <f t="shared" si="9"/>
        <v>0</v>
      </c>
    </row>
    <row r="35" spans="2:19" ht="12.75">
      <c r="B35" s="568"/>
      <c r="C35" s="568"/>
      <c r="D35" s="568"/>
      <c r="E35" s="396"/>
      <c r="F35" s="397"/>
      <c r="G35" s="398">
        <f t="shared" si="10"/>
        <v>0</v>
      </c>
      <c r="H35" s="398">
        <f t="shared" si="0"/>
        <v>0</v>
      </c>
      <c r="I35" s="398">
        <f t="shared" si="1"/>
        <v>0</v>
      </c>
      <c r="J35" s="396"/>
      <c r="K35" s="399">
        <f t="shared" si="2"/>
        <v>0</v>
      </c>
      <c r="L35" s="396"/>
      <c r="M35" s="398">
        <f t="shared" si="3"/>
        <v>0</v>
      </c>
      <c r="N35" s="399">
        <f t="shared" si="4"/>
        <v>0</v>
      </c>
      <c r="O35" s="399">
        <f t="shared" si="5"/>
        <v>0</v>
      </c>
      <c r="P35" s="399">
        <f t="shared" si="6"/>
        <v>0</v>
      </c>
      <c r="Q35" s="398">
        <f t="shared" si="7"/>
        <v>0</v>
      </c>
      <c r="R35" s="399">
        <f t="shared" si="8"/>
        <v>0</v>
      </c>
      <c r="S35" s="400">
        <f t="shared" si="9"/>
        <v>0</v>
      </c>
    </row>
    <row r="36" spans="2:19" ht="12.75">
      <c r="B36" s="568"/>
      <c r="C36" s="568"/>
      <c r="D36" s="568"/>
      <c r="E36" s="396"/>
      <c r="F36" s="397"/>
      <c r="G36" s="398">
        <f t="shared" si="10"/>
        <v>0</v>
      </c>
      <c r="H36" s="398">
        <f t="shared" si="0"/>
        <v>0</v>
      </c>
      <c r="I36" s="398">
        <f t="shared" si="1"/>
        <v>0</v>
      </c>
      <c r="J36" s="396"/>
      <c r="K36" s="399">
        <f t="shared" si="2"/>
        <v>0</v>
      </c>
      <c r="L36" s="396"/>
      <c r="M36" s="398">
        <f t="shared" si="3"/>
        <v>0</v>
      </c>
      <c r="N36" s="399">
        <f t="shared" si="4"/>
        <v>0</v>
      </c>
      <c r="O36" s="399">
        <f t="shared" si="5"/>
        <v>0</v>
      </c>
      <c r="P36" s="399">
        <f t="shared" si="6"/>
        <v>0</v>
      </c>
      <c r="Q36" s="398">
        <f t="shared" si="7"/>
        <v>0</v>
      </c>
      <c r="R36" s="399">
        <f t="shared" si="8"/>
        <v>0</v>
      </c>
      <c r="S36" s="400">
        <f t="shared" si="9"/>
        <v>0</v>
      </c>
    </row>
    <row r="37" spans="2:19" ht="12.75">
      <c r="B37" s="568"/>
      <c r="C37" s="568"/>
      <c r="D37" s="568"/>
      <c r="E37" s="396"/>
      <c r="F37" s="397"/>
      <c r="G37" s="398">
        <f t="shared" si="10"/>
        <v>0</v>
      </c>
      <c r="H37" s="398">
        <f t="shared" si="0"/>
        <v>0</v>
      </c>
      <c r="I37" s="398">
        <f t="shared" si="1"/>
        <v>0</v>
      </c>
      <c r="J37" s="396"/>
      <c r="K37" s="399">
        <f t="shared" si="2"/>
        <v>0</v>
      </c>
      <c r="L37" s="396"/>
      <c r="M37" s="398">
        <f t="shared" si="3"/>
        <v>0</v>
      </c>
      <c r="N37" s="399">
        <f t="shared" si="4"/>
        <v>0</v>
      </c>
      <c r="O37" s="399">
        <f t="shared" si="5"/>
        <v>0</v>
      </c>
      <c r="P37" s="399">
        <f t="shared" si="6"/>
        <v>0</v>
      </c>
      <c r="Q37" s="398">
        <f t="shared" si="7"/>
        <v>0</v>
      </c>
      <c r="R37" s="399">
        <f t="shared" si="8"/>
        <v>0</v>
      </c>
      <c r="S37" s="400">
        <f t="shared" si="9"/>
        <v>0</v>
      </c>
    </row>
    <row r="38" spans="2:19" ht="12.75">
      <c r="B38" s="568"/>
      <c r="C38" s="568"/>
      <c r="D38" s="568"/>
      <c r="E38" s="396"/>
      <c r="F38" s="397"/>
      <c r="G38" s="398">
        <f t="shared" si="10"/>
        <v>0</v>
      </c>
      <c r="H38" s="398">
        <f t="shared" si="0"/>
        <v>0</v>
      </c>
      <c r="I38" s="398">
        <f t="shared" si="1"/>
        <v>0</v>
      </c>
      <c r="J38" s="396"/>
      <c r="K38" s="399">
        <f t="shared" si="2"/>
        <v>0</v>
      </c>
      <c r="L38" s="396"/>
      <c r="M38" s="398">
        <f t="shared" si="3"/>
        <v>0</v>
      </c>
      <c r="N38" s="399">
        <f t="shared" si="4"/>
        <v>0</v>
      </c>
      <c r="O38" s="399">
        <f t="shared" si="5"/>
        <v>0</v>
      </c>
      <c r="P38" s="399">
        <f t="shared" si="6"/>
        <v>0</v>
      </c>
      <c r="Q38" s="398">
        <f t="shared" si="7"/>
        <v>0</v>
      </c>
      <c r="R38" s="399">
        <f t="shared" si="8"/>
        <v>0</v>
      </c>
      <c r="S38" s="400">
        <f t="shared" si="9"/>
        <v>0</v>
      </c>
    </row>
    <row r="39" spans="2:19" ht="12.75">
      <c r="B39" s="568"/>
      <c r="C39" s="568"/>
      <c r="D39" s="568"/>
      <c r="E39" s="396"/>
      <c r="F39" s="397"/>
      <c r="G39" s="398">
        <f t="shared" si="10"/>
        <v>0</v>
      </c>
      <c r="H39" s="398">
        <f t="shared" si="0"/>
        <v>0</v>
      </c>
      <c r="I39" s="398">
        <f t="shared" si="1"/>
        <v>0</v>
      </c>
      <c r="J39" s="396"/>
      <c r="K39" s="399">
        <f t="shared" si="2"/>
        <v>0</v>
      </c>
      <c r="L39" s="396"/>
      <c r="M39" s="398">
        <f t="shared" si="3"/>
        <v>0</v>
      </c>
      <c r="N39" s="399">
        <f t="shared" si="4"/>
        <v>0</v>
      </c>
      <c r="O39" s="399">
        <f t="shared" si="5"/>
        <v>0</v>
      </c>
      <c r="P39" s="399">
        <f t="shared" si="6"/>
        <v>0</v>
      </c>
      <c r="Q39" s="398">
        <f t="shared" si="7"/>
        <v>0</v>
      </c>
      <c r="R39" s="399">
        <f t="shared" si="8"/>
        <v>0</v>
      </c>
      <c r="S39" s="400">
        <f t="shared" si="9"/>
        <v>0</v>
      </c>
    </row>
    <row r="40" spans="2:19" ht="12.75">
      <c r="B40" s="568"/>
      <c r="C40" s="568"/>
      <c r="D40" s="568"/>
      <c r="E40" s="396"/>
      <c r="F40" s="397"/>
      <c r="G40" s="398">
        <f t="shared" si="10"/>
        <v>0</v>
      </c>
      <c r="H40" s="398">
        <f t="shared" si="0"/>
        <v>0</v>
      </c>
      <c r="I40" s="398">
        <f t="shared" si="1"/>
        <v>0</v>
      </c>
      <c r="J40" s="396"/>
      <c r="K40" s="399">
        <f t="shared" si="2"/>
        <v>0</v>
      </c>
      <c r="L40" s="396"/>
      <c r="M40" s="398">
        <f t="shared" si="3"/>
        <v>0</v>
      </c>
      <c r="N40" s="399">
        <f t="shared" si="4"/>
        <v>0</v>
      </c>
      <c r="O40" s="399">
        <f t="shared" si="5"/>
        <v>0</v>
      </c>
      <c r="P40" s="399">
        <f t="shared" si="6"/>
        <v>0</v>
      </c>
      <c r="Q40" s="398">
        <f t="shared" si="7"/>
        <v>0</v>
      </c>
      <c r="R40" s="399">
        <f t="shared" si="8"/>
        <v>0</v>
      </c>
      <c r="S40" s="400">
        <f t="shared" si="9"/>
        <v>0</v>
      </c>
    </row>
    <row r="41" spans="2:19" ht="12.75">
      <c r="B41" s="568"/>
      <c r="C41" s="568"/>
      <c r="D41" s="568"/>
      <c r="E41" s="396"/>
      <c r="F41" s="397"/>
      <c r="G41" s="398">
        <f t="shared" si="10"/>
        <v>0</v>
      </c>
      <c r="H41" s="398">
        <f t="shared" si="0"/>
        <v>0</v>
      </c>
      <c r="I41" s="398">
        <f t="shared" si="1"/>
        <v>0</v>
      </c>
      <c r="J41" s="396"/>
      <c r="K41" s="399">
        <f t="shared" si="2"/>
        <v>0</v>
      </c>
      <c r="L41" s="396"/>
      <c r="M41" s="398">
        <f t="shared" si="3"/>
        <v>0</v>
      </c>
      <c r="N41" s="399">
        <f t="shared" si="4"/>
        <v>0</v>
      </c>
      <c r="O41" s="399">
        <f t="shared" si="5"/>
        <v>0</v>
      </c>
      <c r="P41" s="399">
        <f t="shared" si="6"/>
        <v>0</v>
      </c>
      <c r="Q41" s="398">
        <f t="shared" si="7"/>
        <v>0</v>
      </c>
      <c r="R41" s="399">
        <f t="shared" si="8"/>
        <v>0</v>
      </c>
      <c r="S41" s="400">
        <f t="shared" si="9"/>
        <v>0</v>
      </c>
    </row>
    <row r="42" spans="2:19" ht="12.75">
      <c r="B42" s="568"/>
      <c r="C42" s="568"/>
      <c r="D42" s="568"/>
      <c r="E42" s="396"/>
      <c r="F42" s="397"/>
      <c r="G42" s="398">
        <f t="shared" si="10"/>
        <v>0</v>
      </c>
      <c r="H42" s="398">
        <f t="shared" si="0"/>
        <v>0</v>
      </c>
      <c r="I42" s="398">
        <f t="shared" si="1"/>
        <v>0</v>
      </c>
      <c r="J42" s="396"/>
      <c r="K42" s="399">
        <f t="shared" si="2"/>
        <v>0</v>
      </c>
      <c r="L42" s="396"/>
      <c r="M42" s="398">
        <f t="shared" si="3"/>
        <v>0</v>
      </c>
      <c r="N42" s="399">
        <f t="shared" si="4"/>
        <v>0</v>
      </c>
      <c r="O42" s="399">
        <f t="shared" si="5"/>
        <v>0</v>
      </c>
      <c r="P42" s="399">
        <f t="shared" si="6"/>
        <v>0</v>
      </c>
      <c r="Q42" s="398">
        <f t="shared" si="7"/>
        <v>0</v>
      </c>
      <c r="R42" s="399">
        <f t="shared" si="8"/>
        <v>0</v>
      </c>
      <c r="S42" s="400">
        <f t="shared" si="9"/>
        <v>0</v>
      </c>
    </row>
    <row r="43" spans="2:19" ht="12.75">
      <c r="B43" s="568"/>
      <c r="C43" s="568"/>
      <c r="D43" s="568"/>
      <c r="E43" s="396"/>
      <c r="F43" s="397"/>
      <c r="G43" s="398">
        <f t="shared" si="10"/>
        <v>0</v>
      </c>
      <c r="H43" s="398">
        <f t="shared" si="0"/>
        <v>0</v>
      </c>
      <c r="I43" s="398">
        <f t="shared" si="1"/>
        <v>0</v>
      </c>
      <c r="J43" s="396"/>
      <c r="K43" s="399">
        <f t="shared" si="2"/>
        <v>0</v>
      </c>
      <c r="L43" s="396"/>
      <c r="M43" s="398">
        <f t="shared" si="3"/>
        <v>0</v>
      </c>
      <c r="N43" s="399">
        <f t="shared" si="4"/>
        <v>0</v>
      </c>
      <c r="O43" s="399">
        <f t="shared" si="5"/>
        <v>0</v>
      </c>
      <c r="P43" s="399">
        <f t="shared" si="6"/>
        <v>0</v>
      </c>
      <c r="Q43" s="398">
        <f t="shared" si="7"/>
        <v>0</v>
      </c>
      <c r="R43" s="399">
        <f t="shared" si="8"/>
        <v>0</v>
      </c>
      <c r="S43" s="400">
        <f t="shared" si="9"/>
        <v>0</v>
      </c>
    </row>
    <row r="44" spans="2:19" ht="12.75">
      <c r="B44" s="568"/>
      <c r="C44" s="568"/>
      <c r="D44" s="568"/>
      <c r="E44" s="396"/>
      <c r="F44" s="397"/>
      <c r="G44" s="398">
        <f t="shared" si="10"/>
        <v>0</v>
      </c>
      <c r="H44" s="398">
        <f t="shared" si="0"/>
        <v>0</v>
      </c>
      <c r="I44" s="398">
        <f t="shared" si="1"/>
        <v>0</v>
      </c>
      <c r="J44" s="396"/>
      <c r="K44" s="399">
        <f t="shared" si="2"/>
        <v>0</v>
      </c>
      <c r="L44" s="396"/>
      <c r="M44" s="398">
        <f t="shared" si="3"/>
        <v>0</v>
      </c>
      <c r="N44" s="399">
        <f t="shared" si="4"/>
        <v>0</v>
      </c>
      <c r="O44" s="399">
        <f t="shared" si="5"/>
        <v>0</v>
      </c>
      <c r="P44" s="399">
        <f t="shared" si="6"/>
        <v>0</v>
      </c>
      <c r="Q44" s="398">
        <f t="shared" si="7"/>
        <v>0</v>
      </c>
      <c r="R44" s="399">
        <f t="shared" si="8"/>
        <v>0</v>
      </c>
      <c r="S44" s="400">
        <f t="shared" si="9"/>
        <v>0</v>
      </c>
    </row>
    <row r="45" spans="2:19" ht="12.75">
      <c r="B45" s="568"/>
      <c r="C45" s="568"/>
      <c r="D45" s="568"/>
      <c r="E45" s="396"/>
      <c r="F45" s="397"/>
      <c r="G45" s="398">
        <f t="shared" si="10"/>
        <v>0</v>
      </c>
      <c r="H45" s="398">
        <f t="shared" si="0"/>
        <v>0</v>
      </c>
      <c r="I45" s="398">
        <f t="shared" si="1"/>
        <v>0</v>
      </c>
      <c r="J45" s="396"/>
      <c r="K45" s="399">
        <f t="shared" si="2"/>
        <v>0</v>
      </c>
      <c r="L45" s="396"/>
      <c r="M45" s="398">
        <f t="shared" si="3"/>
        <v>0</v>
      </c>
      <c r="N45" s="399">
        <f t="shared" si="4"/>
        <v>0</v>
      </c>
      <c r="O45" s="399">
        <f t="shared" si="5"/>
        <v>0</v>
      </c>
      <c r="P45" s="399">
        <f t="shared" si="6"/>
        <v>0</v>
      </c>
      <c r="Q45" s="398">
        <f t="shared" si="7"/>
        <v>0</v>
      </c>
      <c r="R45" s="399">
        <f t="shared" si="8"/>
        <v>0</v>
      </c>
      <c r="S45" s="400">
        <f t="shared" si="9"/>
        <v>0</v>
      </c>
    </row>
    <row r="46" spans="2:19" ht="12.75">
      <c r="B46" s="568"/>
      <c r="C46" s="568"/>
      <c r="D46" s="568"/>
      <c r="E46" s="396"/>
      <c r="F46" s="397"/>
      <c r="G46" s="398">
        <f t="shared" si="10"/>
        <v>0</v>
      </c>
      <c r="H46" s="398">
        <f t="shared" si="0"/>
        <v>0</v>
      </c>
      <c r="I46" s="398">
        <f t="shared" si="1"/>
        <v>0</v>
      </c>
      <c r="J46" s="396"/>
      <c r="K46" s="399">
        <f t="shared" si="2"/>
        <v>0</v>
      </c>
      <c r="L46" s="396"/>
      <c r="M46" s="398">
        <f t="shared" si="3"/>
        <v>0</v>
      </c>
      <c r="N46" s="399">
        <f t="shared" si="4"/>
        <v>0</v>
      </c>
      <c r="O46" s="399">
        <f t="shared" si="5"/>
        <v>0</v>
      </c>
      <c r="P46" s="399">
        <f t="shared" si="6"/>
        <v>0</v>
      </c>
      <c r="Q46" s="398">
        <f t="shared" si="7"/>
        <v>0</v>
      </c>
      <c r="R46" s="399">
        <f t="shared" si="8"/>
        <v>0</v>
      </c>
      <c r="S46" s="400">
        <f t="shared" si="9"/>
        <v>0</v>
      </c>
    </row>
    <row r="47" spans="2:19" ht="12.75">
      <c r="B47" s="568"/>
      <c r="C47" s="568"/>
      <c r="D47" s="568"/>
      <c r="E47" s="396"/>
      <c r="F47" s="397"/>
      <c r="G47" s="398">
        <f t="shared" si="10"/>
        <v>0</v>
      </c>
      <c r="H47" s="398">
        <f t="shared" si="0"/>
        <v>0</v>
      </c>
      <c r="I47" s="398">
        <f t="shared" si="1"/>
        <v>0</v>
      </c>
      <c r="J47" s="396"/>
      <c r="K47" s="399">
        <f t="shared" si="2"/>
        <v>0</v>
      </c>
      <c r="L47" s="396"/>
      <c r="M47" s="398">
        <f t="shared" si="3"/>
        <v>0</v>
      </c>
      <c r="N47" s="399">
        <f t="shared" si="4"/>
        <v>0</v>
      </c>
      <c r="O47" s="399">
        <f t="shared" si="5"/>
        <v>0</v>
      </c>
      <c r="P47" s="399">
        <f t="shared" si="6"/>
        <v>0</v>
      </c>
      <c r="Q47" s="398">
        <f t="shared" si="7"/>
        <v>0</v>
      </c>
      <c r="R47" s="399">
        <f t="shared" si="8"/>
        <v>0</v>
      </c>
      <c r="S47" s="400">
        <f t="shared" si="9"/>
        <v>0</v>
      </c>
    </row>
    <row r="48" spans="2:19" ht="12.75">
      <c r="B48" s="568"/>
      <c r="C48" s="568"/>
      <c r="D48" s="568"/>
      <c r="E48" s="396"/>
      <c r="F48" s="397"/>
      <c r="G48" s="398">
        <f t="shared" si="10"/>
        <v>0</v>
      </c>
      <c r="H48" s="398">
        <f t="shared" si="0"/>
        <v>0</v>
      </c>
      <c r="I48" s="398">
        <f t="shared" si="1"/>
        <v>0</v>
      </c>
      <c r="J48" s="396"/>
      <c r="K48" s="399">
        <f t="shared" si="2"/>
        <v>0</v>
      </c>
      <c r="L48" s="396"/>
      <c r="M48" s="398">
        <f t="shared" si="3"/>
        <v>0</v>
      </c>
      <c r="N48" s="399">
        <f t="shared" si="4"/>
        <v>0</v>
      </c>
      <c r="O48" s="399">
        <f t="shared" si="5"/>
        <v>0</v>
      </c>
      <c r="P48" s="399">
        <f t="shared" si="6"/>
        <v>0</v>
      </c>
      <c r="Q48" s="398">
        <f t="shared" si="7"/>
        <v>0</v>
      </c>
      <c r="R48" s="399">
        <f t="shared" si="8"/>
        <v>0</v>
      </c>
      <c r="S48" s="400">
        <f t="shared" si="9"/>
        <v>0</v>
      </c>
    </row>
    <row r="49" spans="2:19" ht="12.75">
      <c r="B49" s="568"/>
      <c r="C49" s="568"/>
      <c r="D49" s="568"/>
      <c r="E49" s="396"/>
      <c r="F49" s="397"/>
      <c r="G49" s="398">
        <f t="shared" si="10"/>
        <v>0</v>
      </c>
      <c r="H49" s="398">
        <f t="shared" si="0"/>
        <v>0</v>
      </c>
      <c r="I49" s="398">
        <f t="shared" si="1"/>
        <v>0</v>
      </c>
      <c r="J49" s="396"/>
      <c r="K49" s="399">
        <f t="shared" si="2"/>
        <v>0</v>
      </c>
      <c r="L49" s="396"/>
      <c r="M49" s="398">
        <f t="shared" si="3"/>
        <v>0</v>
      </c>
      <c r="N49" s="399">
        <f t="shared" si="4"/>
        <v>0</v>
      </c>
      <c r="O49" s="399">
        <f t="shared" si="5"/>
        <v>0</v>
      </c>
      <c r="P49" s="399">
        <f t="shared" si="6"/>
        <v>0</v>
      </c>
      <c r="Q49" s="398">
        <f t="shared" si="7"/>
        <v>0</v>
      </c>
      <c r="R49" s="399">
        <f t="shared" si="8"/>
        <v>0</v>
      </c>
      <c r="S49" s="400">
        <f t="shared" si="9"/>
        <v>0</v>
      </c>
    </row>
    <row r="50" spans="2:19" ht="12.75">
      <c r="B50" s="568"/>
      <c r="C50" s="568"/>
      <c r="D50" s="568"/>
      <c r="E50" s="396"/>
      <c r="F50" s="397"/>
      <c r="G50" s="398">
        <f t="shared" si="10"/>
        <v>0</v>
      </c>
      <c r="H50" s="398">
        <f t="shared" si="0"/>
        <v>0</v>
      </c>
      <c r="I50" s="398">
        <f t="shared" si="1"/>
        <v>0</v>
      </c>
      <c r="J50" s="396"/>
      <c r="K50" s="399">
        <f t="shared" si="2"/>
        <v>0</v>
      </c>
      <c r="L50" s="396"/>
      <c r="M50" s="398">
        <f t="shared" si="3"/>
        <v>0</v>
      </c>
      <c r="N50" s="399">
        <f t="shared" si="4"/>
        <v>0</v>
      </c>
      <c r="O50" s="399">
        <f t="shared" si="5"/>
        <v>0</v>
      </c>
      <c r="P50" s="399">
        <f t="shared" si="6"/>
        <v>0</v>
      </c>
      <c r="Q50" s="398">
        <f t="shared" si="7"/>
        <v>0</v>
      </c>
      <c r="R50" s="399">
        <f t="shared" si="8"/>
        <v>0</v>
      </c>
      <c r="S50" s="400">
        <f t="shared" si="9"/>
        <v>0</v>
      </c>
    </row>
    <row r="51" spans="2:19" ht="12.75">
      <c r="B51" s="568"/>
      <c r="C51" s="568"/>
      <c r="D51" s="568"/>
      <c r="E51" s="396"/>
      <c r="F51" s="397"/>
      <c r="G51" s="398">
        <f t="shared" si="10"/>
        <v>0</v>
      </c>
      <c r="H51" s="398">
        <f t="shared" si="0"/>
        <v>0</v>
      </c>
      <c r="I51" s="398">
        <f t="shared" si="1"/>
        <v>0</v>
      </c>
      <c r="J51" s="396"/>
      <c r="K51" s="399">
        <f t="shared" si="2"/>
        <v>0</v>
      </c>
      <c r="L51" s="396"/>
      <c r="M51" s="398">
        <f t="shared" si="3"/>
        <v>0</v>
      </c>
      <c r="N51" s="399">
        <f t="shared" si="4"/>
        <v>0</v>
      </c>
      <c r="O51" s="399">
        <f t="shared" si="5"/>
        <v>0</v>
      </c>
      <c r="P51" s="399">
        <f t="shared" si="6"/>
        <v>0</v>
      </c>
      <c r="Q51" s="398">
        <f t="shared" si="7"/>
        <v>0</v>
      </c>
      <c r="R51" s="399">
        <f t="shared" si="8"/>
        <v>0</v>
      </c>
      <c r="S51" s="400">
        <f t="shared" si="9"/>
        <v>0</v>
      </c>
    </row>
    <row r="52" spans="2:19" ht="12.75">
      <c r="B52" s="568"/>
      <c r="C52" s="568"/>
      <c r="D52" s="568"/>
      <c r="E52" s="396"/>
      <c r="F52" s="397"/>
      <c r="G52" s="398">
        <f t="shared" si="10"/>
        <v>0</v>
      </c>
      <c r="H52" s="398">
        <f t="shared" si="0"/>
        <v>0</v>
      </c>
      <c r="I52" s="398">
        <f t="shared" si="1"/>
        <v>0</v>
      </c>
      <c r="J52" s="396"/>
      <c r="K52" s="399">
        <f t="shared" si="2"/>
        <v>0</v>
      </c>
      <c r="L52" s="396"/>
      <c r="M52" s="398">
        <f t="shared" si="3"/>
        <v>0</v>
      </c>
      <c r="N52" s="399">
        <f t="shared" si="4"/>
        <v>0</v>
      </c>
      <c r="O52" s="399">
        <f t="shared" si="5"/>
        <v>0</v>
      </c>
      <c r="P52" s="399">
        <f t="shared" si="6"/>
        <v>0</v>
      </c>
      <c r="Q52" s="398">
        <f t="shared" si="7"/>
        <v>0</v>
      </c>
      <c r="R52" s="399">
        <f t="shared" si="8"/>
        <v>0</v>
      </c>
      <c r="S52" s="400">
        <f t="shared" si="9"/>
        <v>0</v>
      </c>
    </row>
    <row r="53" spans="2:19" ht="12.75">
      <c r="B53" s="568"/>
      <c r="C53" s="568"/>
      <c r="D53" s="568"/>
      <c r="E53" s="396"/>
      <c r="F53" s="397"/>
      <c r="G53" s="398">
        <f t="shared" si="10"/>
        <v>0</v>
      </c>
      <c r="H53" s="398">
        <f t="shared" si="0"/>
        <v>0</v>
      </c>
      <c r="I53" s="398">
        <f t="shared" si="1"/>
        <v>0</v>
      </c>
      <c r="J53" s="396"/>
      <c r="K53" s="399">
        <f t="shared" si="2"/>
        <v>0</v>
      </c>
      <c r="L53" s="396"/>
      <c r="M53" s="398">
        <f t="shared" si="3"/>
        <v>0</v>
      </c>
      <c r="N53" s="399">
        <f t="shared" si="4"/>
        <v>0</v>
      </c>
      <c r="O53" s="399">
        <f t="shared" si="5"/>
        <v>0</v>
      </c>
      <c r="P53" s="399">
        <f t="shared" si="6"/>
        <v>0</v>
      </c>
      <c r="Q53" s="398">
        <f t="shared" si="7"/>
        <v>0</v>
      </c>
      <c r="R53" s="399">
        <f t="shared" si="8"/>
        <v>0</v>
      </c>
      <c r="S53" s="400">
        <f t="shared" si="9"/>
        <v>0</v>
      </c>
    </row>
    <row r="54" spans="2:19" ht="12.75">
      <c r="B54" s="568"/>
      <c r="C54" s="568"/>
      <c r="D54" s="568"/>
      <c r="E54" s="396"/>
      <c r="F54" s="397"/>
      <c r="G54" s="398">
        <f t="shared" si="10"/>
        <v>0</v>
      </c>
      <c r="H54" s="398">
        <f t="shared" si="0"/>
        <v>0</v>
      </c>
      <c r="I54" s="398">
        <f t="shared" si="1"/>
        <v>0</v>
      </c>
      <c r="J54" s="396"/>
      <c r="K54" s="399">
        <f t="shared" si="2"/>
        <v>0</v>
      </c>
      <c r="L54" s="396"/>
      <c r="M54" s="398">
        <f t="shared" si="3"/>
        <v>0</v>
      </c>
      <c r="N54" s="399">
        <f t="shared" si="4"/>
        <v>0</v>
      </c>
      <c r="O54" s="399">
        <f t="shared" si="5"/>
        <v>0</v>
      </c>
      <c r="P54" s="399">
        <f t="shared" si="6"/>
        <v>0</v>
      </c>
      <c r="Q54" s="398">
        <f t="shared" si="7"/>
        <v>0</v>
      </c>
      <c r="R54" s="399">
        <f t="shared" si="8"/>
        <v>0</v>
      </c>
      <c r="S54" s="400">
        <f t="shared" si="9"/>
        <v>0</v>
      </c>
    </row>
    <row r="55" spans="2:19" ht="12.75">
      <c r="B55" s="568"/>
      <c r="C55" s="568"/>
      <c r="D55" s="568"/>
      <c r="E55" s="396"/>
      <c r="F55" s="397"/>
      <c r="G55" s="398">
        <f t="shared" si="10"/>
        <v>0</v>
      </c>
      <c r="H55" s="398">
        <f t="shared" si="0"/>
        <v>0</v>
      </c>
      <c r="I55" s="398">
        <f t="shared" si="1"/>
        <v>0</v>
      </c>
      <c r="J55" s="396"/>
      <c r="K55" s="399">
        <f t="shared" si="2"/>
        <v>0</v>
      </c>
      <c r="L55" s="396"/>
      <c r="M55" s="398">
        <f t="shared" si="3"/>
        <v>0</v>
      </c>
      <c r="N55" s="399">
        <f t="shared" si="4"/>
        <v>0</v>
      </c>
      <c r="O55" s="399">
        <f t="shared" si="5"/>
        <v>0</v>
      </c>
      <c r="P55" s="399">
        <f t="shared" si="6"/>
        <v>0</v>
      </c>
      <c r="Q55" s="398">
        <f t="shared" si="7"/>
        <v>0</v>
      </c>
      <c r="R55" s="399">
        <f t="shared" si="8"/>
        <v>0</v>
      </c>
      <c r="S55" s="400">
        <f t="shared" si="9"/>
        <v>0</v>
      </c>
    </row>
    <row r="56" spans="2:19" ht="20.25" customHeight="1">
      <c r="B56" s="569" t="s">
        <v>114</v>
      </c>
      <c r="C56" s="570"/>
      <c r="D56" s="571"/>
      <c r="E56" s="401"/>
      <c r="F56" s="402"/>
      <c r="G56" s="403"/>
      <c r="H56" s="403"/>
      <c r="I56" s="403"/>
      <c r="J56" s="401"/>
      <c r="K56" s="404"/>
      <c r="L56" s="404"/>
      <c r="M56" s="403"/>
      <c r="N56" s="405"/>
      <c r="O56" s="405"/>
      <c r="P56" s="404"/>
      <c r="Q56" s="406">
        <f>SUM(Q3:Q55)</f>
        <v>0</v>
      </c>
      <c r="R56" s="407">
        <f>SUM(R11:R55)</f>
        <v>0</v>
      </c>
      <c r="S56" s="407">
        <f>SUM(S11:S55)</f>
        <v>0</v>
      </c>
    </row>
    <row r="57" spans="2:26" s="110" customFormat="1" ht="21.75" customHeight="1" thickBot="1">
      <c r="B57" s="152"/>
      <c r="C57" s="152"/>
      <c r="D57" s="152"/>
      <c r="E57" s="153"/>
      <c r="F57" s="148"/>
      <c r="G57" s="148"/>
      <c r="H57" s="149"/>
      <c r="I57" s="148"/>
      <c r="J57" s="150"/>
      <c r="K57" s="150"/>
      <c r="L57" s="151"/>
      <c r="M57" s="151"/>
      <c r="N57" s="150"/>
      <c r="O57" s="150"/>
      <c r="P57" s="151"/>
      <c r="Q57" s="148"/>
      <c r="R57" s="155"/>
      <c r="S57" s="154"/>
      <c r="V57" s="90"/>
      <c r="W57" s="90"/>
      <c r="X57" s="90"/>
      <c r="Y57" s="90"/>
      <c r="Z57" s="90"/>
    </row>
    <row r="58" spans="2:26" ht="18" customHeight="1" thickBot="1">
      <c r="B58" s="77" t="s">
        <v>66</v>
      </c>
      <c r="H58" s="138" t="s">
        <v>42</v>
      </c>
      <c r="I58" s="139" t="s">
        <v>10</v>
      </c>
      <c r="J58" s="272">
        <v>29</v>
      </c>
      <c r="K58" s="140" t="s">
        <v>16</v>
      </c>
      <c r="U58" s="107"/>
      <c r="V58" s="107"/>
      <c r="W58" s="107"/>
      <c r="X58" s="107"/>
      <c r="Y58" s="107"/>
      <c r="Z58" s="107"/>
    </row>
    <row r="59" spans="11:27" ht="15" customHeight="1">
      <c r="K59" s="83"/>
      <c r="N59" s="110"/>
      <c r="O59" s="110"/>
      <c r="P59" s="110"/>
      <c r="R59" s="83" t="s">
        <v>241</v>
      </c>
      <c r="S59" s="108"/>
      <c r="U59" s="109"/>
      <c r="V59" s="107"/>
      <c r="W59" s="107"/>
      <c r="X59" s="107"/>
      <c r="Y59" s="107"/>
      <c r="Z59" s="107"/>
      <c r="AA59" s="107"/>
    </row>
    <row r="60" spans="2:29" ht="30.75" customHeight="1">
      <c r="B60" s="550" t="s">
        <v>11</v>
      </c>
      <c r="C60" s="552"/>
      <c r="D60" s="572" t="s">
        <v>54</v>
      </c>
      <c r="E60" s="574" t="s">
        <v>55</v>
      </c>
      <c r="F60" s="550" t="s">
        <v>12</v>
      </c>
      <c r="G60" s="546" t="s">
        <v>268</v>
      </c>
      <c r="H60" s="546" t="s">
        <v>56</v>
      </c>
      <c r="I60" s="546" t="s">
        <v>269</v>
      </c>
      <c r="J60" s="546" t="s">
        <v>217</v>
      </c>
      <c r="K60" s="546" t="s">
        <v>67</v>
      </c>
      <c r="L60" s="546" t="s">
        <v>68</v>
      </c>
      <c r="M60" s="546" t="s">
        <v>218</v>
      </c>
      <c r="N60" s="563" t="s">
        <v>270</v>
      </c>
      <c r="O60" s="546" t="s">
        <v>69</v>
      </c>
      <c r="P60" s="546" t="s">
        <v>271</v>
      </c>
      <c r="Q60" s="576" t="s">
        <v>70</v>
      </c>
      <c r="R60" s="563" t="s">
        <v>71</v>
      </c>
      <c r="S60" s="561" t="s">
        <v>224</v>
      </c>
      <c r="W60" s="109"/>
      <c r="X60" s="107"/>
      <c r="Y60" s="107"/>
      <c r="Z60" s="107"/>
      <c r="AA60" s="107"/>
      <c r="AB60" s="107"/>
      <c r="AC60" s="107"/>
    </row>
    <row r="61" spans="2:29" ht="26.25" customHeight="1">
      <c r="B61" s="553"/>
      <c r="C61" s="555"/>
      <c r="D61" s="573"/>
      <c r="E61" s="575"/>
      <c r="F61" s="558"/>
      <c r="G61" s="547"/>
      <c r="H61" s="547"/>
      <c r="I61" s="547"/>
      <c r="J61" s="547"/>
      <c r="K61" s="564"/>
      <c r="L61" s="564"/>
      <c r="M61" s="547"/>
      <c r="N61" s="564"/>
      <c r="O61" s="547"/>
      <c r="P61" s="547"/>
      <c r="Q61" s="577"/>
      <c r="R61" s="564"/>
      <c r="S61" s="562"/>
      <c r="W61" s="109"/>
      <c r="X61" s="107"/>
      <c r="Y61" s="107"/>
      <c r="Z61" s="107"/>
      <c r="AA61" s="107"/>
      <c r="AB61" s="107"/>
      <c r="AC61" s="107"/>
    </row>
    <row r="62" spans="2:19" s="137" customFormat="1" ht="46.5">
      <c r="B62" s="565" t="s">
        <v>44</v>
      </c>
      <c r="C62" s="566"/>
      <c r="D62" s="156" t="s">
        <v>76</v>
      </c>
      <c r="E62" s="143" t="s">
        <v>266</v>
      </c>
      <c r="F62" s="144"/>
      <c r="G62" s="144" t="s">
        <v>58</v>
      </c>
      <c r="H62" s="145"/>
      <c r="I62" s="144" t="s">
        <v>59</v>
      </c>
      <c r="J62" s="157" t="s">
        <v>60</v>
      </c>
      <c r="K62" s="146" t="s">
        <v>61</v>
      </c>
      <c r="L62" s="146"/>
      <c r="M62" s="141" t="s">
        <v>272</v>
      </c>
      <c r="N62" s="146" t="s">
        <v>50</v>
      </c>
      <c r="O62" s="146"/>
      <c r="P62" s="144" t="s">
        <v>223</v>
      </c>
      <c r="Q62" s="144"/>
      <c r="R62" s="146" t="s">
        <v>62</v>
      </c>
      <c r="S62" s="142"/>
    </row>
    <row r="63" spans="2:29" ht="13.5" customHeight="1">
      <c r="B63" s="578"/>
      <c r="C63" s="579"/>
      <c r="D63" s="91"/>
      <c r="E63" s="92"/>
      <c r="F63" s="93"/>
      <c r="G63" s="94">
        <f aca="true" t="shared" si="11" ref="G63:G107">IF(F63=0,0,F63/D63)</f>
        <v>0</v>
      </c>
      <c r="H63" s="159">
        <f aca="true" t="shared" si="12" ref="H63:H107">IF(F63=0,0,$J$58-E63)</f>
        <v>0</v>
      </c>
      <c r="I63" s="94">
        <f aca="true" t="shared" si="13" ref="I63:I107">G63*H63</f>
        <v>0</v>
      </c>
      <c r="J63" s="92"/>
      <c r="K63" s="95">
        <f>IF(L63=0,0,(D63-J63+E63))</f>
        <v>0</v>
      </c>
      <c r="L63" s="96"/>
      <c r="M63" s="94">
        <f aca="true" t="shared" si="14" ref="M63:M107">IF(L63=0,0,F63-+L63)</f>
        <v>0</v>
      </c>
      <c r="N63" s="97">
        <f aca="true" t="shared" si="15" ref="N63:N107">IF(L63=0,0,(L63/K63))</f>
        <v>0</v>
      </c>
      <c r="O63" s="95">
        <f aca="true" t="shared" si="16" ref="O63:O107">IF(L63=0,0,($J$58-J63))</f>
        <v>0</v>
      </c>
      <c r="P63" s="97">
        <f aca="true" t="shared" si="17" ref="P63:P107">N63*O63</f>
        <v>0</v>
      </c>
      <c r="Q63" s="94">
        <f aca="true" t="shared" si="18" ref="Q63:Q107">IF(L63=0,G63,N63)</f>
        <v>0</v>
      </c>
      <c r="R63" s="97">
        <f aca="true" t="shared" si="19" ref="R63:R107">IF(L63=0,I63,P63)</f>
        <v>0</v>
      </c>
      <c r="S63" s="98">
        <f aca="true" t="shared" si="20" ref="S63:S107">R63-+Q63</f>
        <v>0</v>
      </c>
      <c r="W63" s="109"/>
      <c r="X63" s="107"/>
      <c r="Y63" s="107"/>
      <c r="Z63" s="107"/>
      <c r="AA63" s="107"/>
      <c r="AB63" s="107"/>
      <c r="AC63" s="107"/>
    </row>
    <row r="64" spans="2:29" ht="13.5" customHeight="1">
      <c r="B64" s="578"/>
      <c r="C64" s="579"/>
      <c r="D64" s="91"/>
      <c r="E64" s="92"/>
      <c r="F64" s="93"/>
      <c r="G64" s="94">
        <f>IF(F64=0,0,F64/D64)</f>
        <v>0</v>
      </c>
      <c r="H64" s="159">
        <f t="shared" si="12"/>
        <v>0</v>
      </c>
      <c r="I64" s="94">
        <f t="shared" si="13"/>
        <v>0</v>
      </c>
      <c r="J64" s="92"/>
      <c r="K64" s="95">
        <f aca="true" t="shared" si="21" ref="K64:K107">IF(L64=0,0,(D64-J64+E64))</f>
        <v>0</v>
      </c>
      <c r="L64" s="96"/>
      <c r="M64" s="94">
        <f t="shared" si="14"/>
        <v>0</v>
      </c>
      <c r="N64" s="97">
        <f t="shared" si="15"/>
        <v>0</v>
      </c>
      <c r="O64" s="95">
        <f t="shared" si="16"/>
        <v>0</v>
      </c>
      <c r="P64" s="97">
        <f t="shared" si="17"/>
        <v>0</v>
      </c>
      <c r="Q64" s="94">
        <f t="shared" si="18"/>
        <v>0</v>
      </c>
      <c r="R64" s="97">
        <f t="shared" si="19"/>
        <v>0</v>
      </c>
      <c r="S64" s="98">
        <f t="shared" si="20"/>
        <v>0</v>
      </c>
      <c r="W64" s="109"/>
      <c r="X64" s="107"/>
      <c r="Y64" s="107"/>
      <c r="Z64" s="107"/>
      <c r="AA64" s="107"/>
      <c r="AB64" s="107"/>
      <c r="AC64" s="107"/>
    </row>
    <row r="65" spans="2:29" ht="13.5" customHeight="1">
      <c r="B65" s="578"/>
      <c r="C65" s="579"/>
      <c r="D65" s="91"/>
      <c r="E65" s="92"/>
      <c r="F65" s="93"/>
      <c r="G65" s="94">
        <f>IF(F65=0,0,F65/D65)</f>
        <v>0</v>
      </c>
      <c r="H65" s="159">
        <f t="shared" si="12"/>
        <v>0</v>
      </c>
      <c r="I65" s="94">
        <f t="shared" si="13"/>
        <v>0</v>
      </c>
      <c r="J65" s="92"/>
      <c r="K65" s="95">
        <f t="shared" si="21"/>
        <v>0</v>
      </c>
      <c r="L65" s="96"/>
      <c r="M65" s="94">
        <f t="shared" si="14"/>
        <v>0</v>
      </c>
      <c r="N65" s="97">
        <f t="shared" si="15"/>
        <v>0</v>
      </c>
      <c r="O65" s="95">
        <f t="shared" si="16"/>
        <v>0</v>
      </c>
      <c r="P65" s="97">
        <f t="shared" si="17"/>
        <v>0</v>
      </c>
      <c r="Q65" s="94">
        <f t="shared" si="18"/>
        <v>0</v>
      </c>
      <c r="R65" s="97">
        <f t="shared" si="19"/>
        <v>0</v>
      </c>
      <c r="S65" s="98">
        <f t="shared" si="20"/>
        <v>0</v>
      </c>
      <c r="W65" s="109"/>
      <c r="X65" s="107"/>
      <c r="Y65" s="107"/>
      <c r="Z65" s="107"/>
      <c r="AA65" s="107"/>
      <c r="AB65" s="107"/>
      <c r="AC65" s="107"/>
    </row>
    <row r="66" spans="2:29" ht="13.5" customHeight="1">
      <c r="B66" s="578"/>
      <c r="C66" s="579"/>
      <c r="D66" s="91"/>
      <c r="E66" s="92"/>
      <c r="F66" s="93"/>
      <c r="G66" s="94">
        <f t="shared" si="11"/>
        <v>0</v>
      </c>
      <c r="H66" s="159">
        <f t="shared" si="12"/>
        <v>0</v>
      </c>
      <c r="I66" s="94">
        <f t="shared" si="13"/>
        <v>0</v>
      </c>
      <c r="J66" s="92"/>
      <c r="K66" s="95">
        <f t="shared" si="21"/>
        <v>0</v>
      </c>
      <c r="L66" s="96"/>
      <c r="M66" s="94">
        <f t="shared" si="14"/>
        <v>0</v>
      </c>
      <c r="N66" s="97">
        <f t="shared" si="15"/>
        <v>0</v>
      </c>
      <c r="O66" s="95">
        <f t="shared" si="16"/>
        <v>0</v>
      </c>
      <c r="P66" s="97">
        <f t="shared" si="17"/>
        <v>0</v>
      </c>
      <c r="Q66" s="94">
        <f t="shared" si="18"/>
        <v>0</v>
      </c>
      <c r="R66" s="97">
        <f t="shared" si="19"/>
        <v>0</v>
      </c>
      <c r="S66" s="98">
        <f t="shared" si="20"/>
        <v>0</v>
      </c>
      <c r="W66" s="109"/>
      <c r="X66" s="107"/>
      <c r="Y66" s="107"/>
      <c r="Z66" s="107"/>
      <c r="AA66" s="107"/>
      <c r="AB66" s="107"/>
      <c r="AC66" s="107"/>
    </row>
    <row r="67" spans="2:29" ht="13.5" customHeight="1">
      <c r="B67" s="578"/>
      <c r="C67" s="579"/>
      <c r="D67" s="91"/>
      <c r="E67" s="92"/>
      <c r="F67" s="93"/>
      <c r="G67" s="94">
        <f t="shared" si="11"/>
        <v>0</v>
      </c>
      <c r="H67" s="159">
        <f t="shared" si="12"/>
        <v>0</v>
      </c>
      <c r="I67" s="94">
        <f t="shared" si="13"/>
        <v>0</v>
      </c>
      <c r="J67" s="92"/>
      <c r="K67" s="95">
        <f t="shared" si="21"/>
        <v>0</v>
      </c>
      <c r="L67" s="96"/>
      <c r="M67" s="94">
        <f t="shared" si="14"/>
        <v>0</v>
      </c>
      <c r="N67" s="97">
        <f t="shared" si="15"/>
        <v>0</v>
      </c>
      <c r="O67" s="95">
        <f t="shared" si="16"/>
        <v>0</v>
      </c>
      <c r="P67" s="97">
        <f t="shared" si="17"/>
        <v>0</v>
      </c>
      <c r="Q67" s="94">
        <f t="shared" si="18"/>
        <v>0</v>
      </c>
      <c r="R67" s="97">
        <f t="shared" si="19"/>
        <v>0</v>
      </c>
      <c r="S67" s="98">
        <f t="shared" si="20"/>
        <v>0</v>
      </c>
      <c r="W67" s="109"/>
      <c r="X67" s="107"/>
      <c r="Y67" s="107"/>
      <c r="Z67" s="107"/>
      <c r="AA67" s="107"/>
      <c r="AB67" s="107"/>
      <c r="AC67" s="107"/>
    </row>
    <row r="68" spans="2:29" ht="13.5" customHeight="1">
      <c r="B68" s="578"/>
      <c r="C68" s="579"/>
      <c r="D68" s="91"/>
      <c r="E68" s="92"/>
      <c r="F68" s="93"/>
      <c r="G68" s="94">
        <f t="shared" si="11"/>
        <v>0</v>
      </c>
      <c r="H68" s="159">
        <f t="shared" si="12"/>
        <v>0</v>
      </c>
      <c r="I68" s="94">
        <f t="shared" si="13"/>
        <v>0</v>
      </c>
      <c r="J68" s="92"/>
      <c r="K68" s="95">
        <f t="shared" si="21"/>
        <v>0</v>
      </c>
      <c r="L68" s="96"/>
      <c r="M68" s="94">
        <f t="shared" si="14"/>
        <v>0</v>
      </c>
      <c r="N68" s="97">
        <f t="shared" si="15"/>
        <v>0</v>
      </c>
      <c r="O68" s="95">
        <f t="shared" si="16"/>
        <v>0</v>
      </c>
      <c r="P68" s="97">
        <f t="shared" si="17"/>
        <v>0</v>
      </c>
      <c r="Q68" s="94">
        <f t="shared" si="18"/>
        <v>0</v>
      </c>
      <c r="R68" s="97">
        <f t="shared" si="19"/>
        <v>0</v>
      </c>
      <c r="S68" s="98">
        <f t="shared" si="20"/>
        <v>0</v>
      </c>
      <c r="W68" s="109"/>
      <c r="X68" s="107"/>
      <c r="Y68" s="107"/>
      <c r="Z68" s="107"/>
      <c r="AA68" s="107"/>
      <c r="AB68" s="107"/>
      <c r="AC68" s="107"/>
    </row>
    <row r="69" spans="2:29" ht="13.5" customHeight="1">
      <c r="B69" s="578"/>
      <c r="C69" s="579"/>
      <c r="D69" s="91"/>
      <c r="E69" s="92"/>
      <c r="F69" s="93"/>
      <c r="G69" s="94">
        <f t="shared" si="11"/>
        <v>0</v>
      </c>
      <c r="H69" s="159">
        <f t="shared" si="12"/>
        <v>0</v>
      </c>
      <c r="I69" s="94">
        <f t="shared" si="13"/>
        <v>0</v>
      </c>
      <c r="J69" s="92"/>
      <c r="K69" s="95">
        <f t="shared" si="21"/>
        <v>0</v>
      </c>
      <c r="L69" s="96"/>
      <c r="M69" s="94">
        <f t="shared" si="14"/>
        <v>0</v>
      </c>
      <c r="N69" s="97">
        <f t="shared" si="15"/>
        <v>0</v>
      </c>
      <c r="O69" s="95">
        <f t="shared" si="16"/>
        <v>0</v>
      </c>
      <c r="P69" s="97">
        <f t="shared" si="17"/>
        <v>0</v>
      </c>
      <c r="Q69" s="94">
        <f t="shared" si="18"/>
        <v>0</v>
      </c>
      <c r="R69" s="97">
        <f t="shared" si="19"/>
        <v>0</v>
      </c>
      <c r="S69" s="98">
        <f t="shared" si="20"/>
        <v>0</v>
      </c>
      <c r="W69" s="109"/>
      <c r="X69" s="107"/>
      <c r="Y69" s="107"/>
      <c r="Z69" s="107"/>
      <c r="AA69" s="107"/>
      <c r="AB69" s="107"/>
      <c r="AC69" s="107"/>
    </row>
    <row r="70" spans="2:29" ht="13.5" customHeight="1">
      <c r="B70" s="578"/>
      <c r="C70" s="579"/>
      <c r="D70" s="91"/>
      <c r="E70" s="92"/>
      <c r="F70" s="93"/>
      <c r="G70" s="94">
        <f t="shared" si="11"/>
        <v>0</v>
      </c>
      <c r="H70" s="159">
        <f t="shared" si="12"/>
        <v>0</v>
      </c>
      <c r="I70" s="94">
        <f t="shared" si="13"/>
        <v>0</v>
      </c>
      <c r="J70" s="92"/>
      <c r="K70" s="95">
        <f t="shared" si="21"/>
        <v>0</v>
      </c>
      <c r="L70" s="96"/>
      <c r="M70" s="94">
        <f t="shared" si="14"/>
        <v>0</v>
      </c>
      <c r="N70" s="97">
        <f t="shared" si="15"/>
        <v>0</v>
      </c>
      <c r="O70" s="95">
        <f t="shared" si="16"/>
        <v>0</v>
      </c>
      <c r="P70" s="97">
        <f t="shared" si="17"/>
        <v>0</v>
      </c>
      <c r="Q70" s="94">
        <f t="shared" si="18"/>
        <v>0</v>
      </c>
      <c r="R70" s="97">
        <f t="shared" si="19"/>
        <v>0</v>
      </c>
      <c r="S70" s="98">
        <f t="shared" si="20"/>
        <v>0</v>
      </c>
      <c r="W70" s="109"/>
      <c r="X70" s="107"/>
      <c r="Y70" s="107"/>
      <c r="Z70" s="107"/>
      <c r="AA70" s="107"/>
      <c r="AB70" s="107"/>
      <c r="AC70" s="107"/>
    </row>
    <row r="71" spans="2:29" ht="13.5" customHeight="1">
      <c r="B71" s="578"/>
      <c r="C71" s="579"/>
      <c r="D71" s="91"/>
      <c r="E71" s="92"/>
      <c r="F71" s="93"/>
      <c r="G71" s="94">
        <f t="shared" si="11"/>
        <v>0</v>
      </c>
      <c r="H71" s="159">
        <f t="shared" si="12"/>
        <v>0</v>
      </c>
      <c r="I71" s="94">
        <f t="shared" si="13"/>
        <v>0</v>
      </c>
      <c r="J71" s="92"/>
      <c r="K71" s="95">
        <f t="shared" si="21"/>
        <v>0</v>
      </c>
      <c r="L71" s="96"/>
      <c r="M71" s="94">
        <f t="shared" si="14"/>
        <v>0</v>
      </c>
      <c r="N71" s="97">
        <f t="shared" si="15"/>
        <v>0</v>
      </c>
      <c r="O71" s="95">
        <f t="shared" si="16"/>
        <v>0</v>
      </c>
      <c r="P71" s="97">
        <f t="shared" si="17"/>
        <v>0</v>
      </c>
      <c r="Q71" s="94">
        <f t="shared" si="18"/>
        <v>0</v>
      </c>
      <c r="R71" s="97">
        <f t="shared" si="19"/>
        <v>0</v>
      </c>
      <c r="S71" s="98">
        <f t="shared" si="20"/>
        <v>0</v>
      </c>
      <c r="W71" s="109"/>
      <c r="X71" s="107"/>
      <c r="Y71" s="107"/>
      <c r="Z71" s="107"/>
      <c r="AA71" s="107"/>
      <c r="AB71" s="107"/>
      <c r="AC71" s="107"/>
    </row>
    <row r="72" spans="2:29" ht="13.5" customHeight="1">
      <c r="B72" s="578"/>
      <c r="C72" s="579"/>
      <c r="D72" s="91"/>
      <c r="E72" s="92"/>
      <c r="F72" s="93"/>
      <c r="G72" s="94">
        <f t="shared" si="11"/>
        <v>0</v>
      </c>
      <c r="H72" s="159">
        <f t="shared" si="12"/>
        <v>0</v>
      </c>
      <c r="I72" s="94">
        <f t="shared" si="13"/>
        <v>0</v>
      </c>
      <c r="J72" s="92"/>
      <c r="K72" s="95">
        <f t="shared" si="21"/>
        <v>0</v>
      </c>
      <c r="L72" s="96"/>
      <c r="M72" s="94">
        <f t="shared" si="14"/>
        <v>0</v>
      </c>
      <c r="N72" s="97">
        <f t="shared" si="15"/>
        <v>0</v>
      </c>
      <c r="O72" s="95">
        <f t="shared" si="16"/>
        <v>0</v>
      </c>
      <c r="P72" s="97">
        <f t="shared" si="17"/>
        <v>0</v>
      </c>
      <c r="Q72" s="94">
        <f t="shared" si="18"/>
        <v>0</v>
      </c>
      <c r="R72" s="97">
        <f t="shared" si="19"/>
        <v>0</v>
      </c>
      <c r="S72" s="98">
        <f t="shared" si="20"/>
        <v>0</v>
      </c>
      <c r="W72" s="109"/>
      <c r="X72" s="107"/>
      <c r="Y72" s="107"/>
      <c r="Z72" s="107"/>
      <c r="AA72" s="107"/>
      <c r="AB72" s="107"/>
      <c r="AC72" s="107"/>
    </row>
    <row r="73" spans="2:29" ht="13.5" customHeight="1">
      <c r="B73" s="578"/>
      <c r="C73" s="579"/>
      <c r="D73" s="91"/>
      <c r="E73" s="92"/>
      <c r="F73" s="93"/>
      <c r="G73" s="94">
        <f t="shared" si="11"/>
        <v>0</v>
      </c>
      <c r="H73" s="159">
        <f t="shared" si="12"/>
        <v>0</v>
      </c>
      <c r="I73" s="94">
        <f t="shared" si="13"/>
        <v>0</v>
      </c>
      <c r="J73" s="92"/>
      <c r="K73" s="95">
        <f t="shared" si="21"/>
        <v>0</v>
      </c>
      <c r="L73" s="96"/>
      <c r="M73" s="94">
        <f t="shared" si="14"/>
        <v>0</v>
      </c>
      <c r="N73" s="97">
        <f t="shared" si="15"/>
        <v>0</v>
      </c>
      <c r="O73" s="95">
        <f t="shared" si="16"/>
        <v>0</v>
      </c>
      <c r="P73" s="97">
        <f t="shared" si="17"/>
        <v>0</v>
      </c>
      <c r="Q73" s="94">
        <f t="shared" si="18"/>
        <v>0</v>
      </c>
      <c r="R73" s="97">
        <f t="shared" si="19"/>
        <v>0</v>
      </c>
      <c r="S73" s="98">
        <f t="shared" si="20"/>
        <v>0</v>
      </c>
      <c r="W73" s="109"/>
      <c r="X73" s="107"/>
      <c r="Y73" s="107"/>
      <c r="Z73" s="107"/>
      <c r="AA73" s="107"/>
      <c r="AB73" s="107"/>
      <c r="AC73" s="107"/>
    </row>
    <row r="74" spans="2:29" ht="13.5" customHeight="1">
      <c r="B74" s="578"/>
      <c r="C74" s="579"/>
      <c r="D74" s="91"/>
      <c r="E74" s="92"/>
      <c r="F74" s="93"/>
      <c r="G74" s="94">
        <f t="shared" si="11"/>
        <v>0</v>
      </c>
      <c r="H74" s="159">
        <f t="shared" si="12"/>
        <v>0</v>
      </c>
      <c r="I74" s="94">
        <f t="shared" si="13"/>
        <v>0</v>
      </c>
      <c r="J74" s="92"/>
      <c r="K74" s="95">
        <f t="shared" si="21"/>
        <v>0</v>
      </c>
      <c r="L74" s="96"/>
      <c r="M74" s="94">
        <f t="shared" si="14"/>
        <v>0</v>
      </c>
      <c r="N74" s="97">
        <f t="shared" si="15"/>
        <v>0</v>
      </c>
      <c r="O74" s="95">
        <f t="shared" si="16"/>
        <v>0</v>
      </c>
      <c r="P74" s="97">
        <f t="shared" si="17"/>
        <v>0</v>
      </c>
      <c r="Q74" s="94">
        <f t="shared" si="18"/>
        <v>0</v>
      </c>
      <c r="R74" s="97">
        <f t="shared" si="19"/>
        <v>0</v>
      </c>
      <c r="S74" s="98">
        <f t="shared" si="20"/>
        <v>0</v>
      </c>
      <c r="W74" s="109"/>
      <c r="X74" s="107"/>
      <c r="Y74" s="107"/>
      <c r="Z74" s="107"/>
      <c r="AA74" s="107"/>
      <c r="AB74" s="107"/>
      <c r="AC74" s="107"/>
    </row>
    <row r="75" spans="2:29" ht="13.5" customHeight="1">
      <c r="B75" s="578"/>
      <c r="C75" s="579"/>
      <c r="D75" s="91"/>
      <c r="E75" s="92"/>
      <c r="F75" s="93"/>
      <c r="G75" s="94">
        <f t="shared" si="11"/>
        <v>0</v>
      </c>
      <c r="H75" s="159">
        <f t="shared" si="12"/>
        <v>0</v>
      </c>
      <c r="I75" s="94">
        <f t="shared" si="13"/>
        <v>0</v>
      </c>
      <c r="J75" s="92"/>
      <c r="K75" s="95">
        <f t="shared" si="21"/>
        <v>0</v>
      </c>
      <c r="L75" s="96"/>
      <c r="M75" s="94">
        <f t="shared" si="14"/>
        <v>0</v>
      </c>
      <c r="N75" s="97">
        <f t="shared" si="15"/>
        <v>0</v>
      </c>
      <c r="O75" s="95">
        <f t="shared" si="16"/>
        <v>0</v>
      </c>
      <c r="P75" s="97">
        <f t="shared" si="17"/>
        <v>0</v>
      </c>
      <c r="Q75" s="94">
        <f t="shared" si="18"/>
        <v>0</v>
      </c>
      <c r="R75" s="97">
        <f t="shared" si="19"/>
        <v>0</v>
      </c>
      <c r="S75" s="98">
        <f t="shared" si="20"/>
        <v>0</v>
      </c>
      <c r="W75" s="109"/>
      <c r="X75" s="107"/>
      <c r="Y75" s="107"/>
      <c r="Z75" s="107"/>
      <c r="AA75" s="107"/>
      <c r="AB75" s="107"/>
      <c r="AC75" s="107"/>
    </row>
    <row r="76" spans="2:29" ht="13.5" customHeight="1">
      <c r="B76" s="578"/>
      <c r="C76" s="579"/>
      <c r="D76" s="91"/>
      <c r="E76" s="92"/>
      <c r="F76" s="93"/>
      <c r="G76" s="94">
        <f t="shared" si="11"/>
        <v>0</v>
      </c>
      <c r="H76" s="159">
        <f t="shared" si="12"/>
        <v>0</v>
      </c>
      <c r="I76" s="94">
        <f t="shared" si="13"/>
        <v>0</v>
      </c>
      <c r="J76" s="92"/>
      <c r="K76" s="95">
        <f t="shared" si="21"/>
        <v>0</v>
      </c>
      <c r="L76" s="96"/>
      <c r="M76" s="94">
        <f t="shared" si="14"/>
        <v>0</v>
      </c>
      <c r="N76" s="97">
        <f t="shared" si="15"/>
        <v>0</v>
      </c>
      <c r="O76" s="95">
        <f t="shared" si="16"/>
        <v>0</v>
      </c>
      <c r="P76" s="97">
        <f t="shared" si="17"/>
        <v>0</v>
      </c>
      <c r="Q76" s="94">
        <f t="shared" si="18"/>
        <v>0</v>
      </c>
      <c r="R76" s="97">
        <f t="shared" si="19"/>
        <v>0</v>
      </c>
      <c r="S76" s="98">
        <f t="shared" si="20"/>
        <v>0</v>
      </c>
      <c r="W76" s="109"/>
      <c r="X76" s="107"/>
      <c r="Y76" s="107"/>
      <c r="Z76" s="107"/>
      <c r="AA76" s="107"/>
      <c r="AB76" s="107"/>
      <c r="AC76" s="107"/>
    </row>
    <row r="77" spans="2:29" ht="13.5" customHeight="1">
      <c r="B77" s="578"/>
      <c r="C77" s="579"/>
      <c r="D77" s="91"/>
      <c r="E77" s="92"/>
      <c r="F77" s="93"/>
      <c r="G77" s="94">
        <f t="shared" si="11"/>
        <v>0</v>
      </c>
      <c r="H77" s="159">
        <f t="shared" si="12"/>
        <v>0</v>
      </c>
      <c r="I77" s="94">
        <f t="shared" si="13"/>
        <v>0</v>
      </c>
      <c r="J77" s="92"/>
      <c r="K77" s="95">
        <f t="shared" si="21"/>
        <v>0</v>
      </c>
      <c r="L77" s="96"/>
      <c r="M77" s="94">
        <f t="shared" si="14"/>
        <v>0</v>
      </c>
      <c r="N77" s="97">
        <f t="shared" si="15"/>
        <v>0</v>
      </c>
      <c r="O77" s="95">
        <f t="shared" si="16"/>
        <v>0</v>
      </c>
      <c r="P77" s="97">
        <f t="shared" si="17"/>
        <v>0</v>
      </c>
      <c r="Q77" s="94">
        <f t="shared" si="18"/>
        <v>0</v>
      </c>
      <c r="R77" s="97">
        <f t="shared" si="19"/>
        <v>0</v>
      </c>
      <c r="S77" s="98">
        <f t="shared" si="20"/>
        <v>0</v>
      </c>
      <c r="W77" s="109"/>
      <c r="X77" s="107"/>
      <c r="Y77" s="107"/>
      <c r="Z77" s="107"/>
      <c r="AA77" s="107"/>
      <c r="AB77" s="107"/>
      <c r="AC77" s="107"/>
    </row>
    <row r="78" spans="2:29" ht="13.5" customHeight="1">
      <c r="B78" s="578"/>
      <c r="C78" s="579"/>
      <c r="D78" s="91"/>
      <c r="E78" s="92"/>
      <c r="F78" s="93"/>
      <c r="G78" s="94">
        <f t="shared" si="11"/>
        <v>0</v>
      </c>
      <c r="H78" s="159">
        <f t="shared" si="12"/>
        <v>0</v>
      </c>
      <c r="I78" s="94">
        <f t="shared" si="13"/>
        <v>0</v>
      </c>
      <c r="J78" s="92"/>
      <c r="K78" s="95">
        <f t="shared" si="21"/>
        <v>0</v>
      </c>
      <c r="L78" s="96"/>
      <c r="M78" s="94">
        <f t="shared" si="14"/>
        <v>0</v>
      </c>
      <c r="N78" s="97">
        <f t="shared" si="15"/>
        <v>0</v>
      </c>
      <c r="O78" s="95">
        <f t="shared" si="16"/>
        <v>0</v>
      </c>
      <c r="P78" s="97">
        <f t="shared" si="17"/>
        <v>0</v>
      </c>
      <c r="Q78" s="94">
        <f t="shared" si="18"/>
        <v>0</v>
      </c>
      <c r="R78" s="97">
        <f t="shared" si="19"/>
        <v>0</v>
      </c>
      <c r="S78" s="98">
        <f t="shared" si="20"/>
        <v>0</v>
      </c>
      <c r="W78" s="109"/>
      <c r="X78" s="107"/>
      <c r="Y78" s="107"/>
      <c r="Z78" s="107"/>
      <c r="AA78" s="107"/>
      <c r="AB78" s="107"/>
      <c r="AC78" s="107"/>
    </row>
    <row r="79" spans="2:29" ht="13.5" customHeight="1">
      <c r="B79" s="578"/>
      <c r="C79" s="579"/>
      <c r="D79" s="91"/>
      <c r="E79" s="92"/>
      <c r="F79" s="93"/>
      <c r="G79" s="94">
        <f t="shared" si="11"/>
        <v>0</v>
      </c>
      <c r="H79" s="159">
        <f t="shared" si="12"/>
        <v>0</v>
      </c>
      <c r="I79" s="94">
        <f t="shared" si="13"/>
        <v>0</v>
      </c>
      <c r="J79" s="92"/>
      <c r="K79" s="95">
        <f t="shared" si="21"/>
        <v>0</v>
      </c>
      <c r="L79" s="96"/>
      <c r="M79" s="94">
        <f t="shared" si="14"/>
        <v>0</v>
      </c>
      <c r="N79" s="97">
        <f t="shared" si="15"/>
        <v>0</v>
      </c>
      <c r="O79" s="95">
        <f t="shared" si="16"/>
        <v>0</v>
      </c>
      <c r="P79" s="97">
        <f t="shared" si="17"/>
        <v>0</v>
      </c>
      <c r="Q79" s="94">
        <f t="shared" si="18"/>
        <v>0</v>
      </c>
      <c r="R79" s="97">
        <f t="shared" si="19"/>
        <v>0</v>
      </c>
      <c r="S79" s="98">
        <f t="shared" si="20"/>
        <v>0</v>
      </c>
      <c r="W79" s="109"/>
      <c r="X79" s="107"/>
      <c r="Y79" s="107"/>
      <c r="Z79" s="107"/>
      <c r="AA79" s="107"/>
      <c r="AB79" s="107"/>
      <c r="AC79" s="107"/>
    </row>
    <row r="80" spans="2:29" ht="13.5" customHeight="1">
      <c r="B80" s="578"/>
      <c r="C80" s="579"/>
      <c r="D80" s="91"/>
      <c r="E80" s="92"/>
      <c r="F80" s="93"/>
      <c r="G80" s="94">
        <f t="shared" si="11"/>
        <v>0</v>
      </c>
      <c r="H80" s="159">
        <f t="shared" si="12"/>
        <v>0</v>
      </c>
      <c r="I80" s="94">
        <f t="shared" si="13"/>
        <v>0</v>
      </c>
      <c r="J80" s="92"/>
      <c r="K80" s="95">
        <f t="shared" si="21"/>
        <v>0</v>
      </c>
      <c r="L80" s="96"/>
      <c r="M80" s="94">
        <f t="shared" si="14"/>
        <v>0</v>
      </c>
      <c r="N80" s="97">
        <f t="shared" si="15"/>
        <v>0</v>
      </c>
      <c r="O80" s="95">
        <f t="shared" si="16"/>
        <v>0</v>
      </c>
      <c r="P80" s="97">
        <f t="shared" si="17"/>
        <v>0</v>
      </c>
      <c r="Q80" s="94">
        <f t="shared" si="18"/>
        <v>0</v>
      </c>
      <c r="R80" s="97">
        <f t="shared" si="19"/>
        <v>0</v>
      </c>
      <c r="S80" s="98">
        <f t="shared" si="20"/>
        <v>0</v>
      </c>
      <c r="W80" s="109"/>
      <c r="X80" s="107"/>
      <c r="Y80" s="107"/>
      <c r="Z80" s="107"/>
      <c r="AA80" s="107"/>
      <c r="AB80" s="107"/>
      <c r="AC80" s="107"/>
    </row>
    <row r="81" spans="2:29" ht="13.5" customHeight="1">
      <c r="B81" s="578"/>
      <c r="C81" s="579"/>
      <c r="D81" s="91"/>
      <c r="E81" s="92"/>
      <c r="F81" s="93"/>
      <c r="G81" s="94">
        <f t="shared" si="11"/>
        <v>0</v>
      </c>
      <c r="H81" s="159">
        <f t="shared" si="12"/>
        <v>0</v>
      </c>
      <c r="I81" s="94">
        <f t="shared" si="13"/>
        <v>0</v>
      </c>
      <c r="J81" s="92"/>
      <c r="K81" s="95">
        <f t="shared" si="21"/>
        <v>0</v>
      </c>
      <c r="L81" s="96"/>
      <c r="M81" s="94">
        <f t="shared" si="14"/>
        <v>0</v>
      </c>
      <c r="N81" s="97">
        <f t="shared" si="15"/>
        <v>0</v>
      </c>
      <c r="O81" s="95">
        <f t="shared" si="16"/>
        <v>0</v>
      </c>
      <c r="P81" s="97">
        <f t="shared" si="17"/>
        <v>0</v>
      </c>
      <c r="Q81" s="94">
        <f t="shared" si="18"/>
        <v>0</v>
      </c>
      <c r="R81" s="97">
        <f t="shared" si="19"/>
        <v>0</v>
      </c>
      <c r="S81" s="98">
        <f t="shared" si="20"/>
        <v>0</v>
      </c>
      <c r="W81" s="109"/>
      <c r="X81" s="107"/>
      <c r="Y81" s="107"/>
      <c r="Z81" s="107"/>
      <c r="AA81" s="107"/>
      <c r="AB81" s="107"/>
      <c r="AC81" s="107"/>
    </row>
    <row r="82" spans="2:29" ht="13.5" customHeight="1">
      <c r="B82" s="578"/>
      <c r="C82" s="579"/>
      <c r="D82" s="91"/>
      <c r="E82" s="92"/>
      <c r="F82" s="93"/>
      <c r="G82" s="94">
        <f t="shared" si="11"/>
        <v>0</v>
      </c>
      <c r="H82" s="159">
        <f t="shared" si="12"/>
        <v>0</v>
      </c>
      <c r="I82" s="94">
        <f t="shared" si="13"/>
        <v>0</v>
      </c>
      <c r="J82" s="92"/>
      <c r="K82" s="95">
        <f t="shared" si="21"/>
        <v>0</v>
      </c>
      <c r="L82" s="96"/>
      <c r="M82" s="94">
        <f t="shared" si="14"/>
        <v>0</v>
      </c>
      <c r="N82" s="97">
        <f t="shared" si="15"/>
        <v>0</v>
      </c>
      <c r="O82" s="95">
        <f t="shared" si="16"/>
        <v>0</v>
      </c>
      <c r="P82" s="97">
        <f t="shared" si="17"/>
        <v>0</v>
      </c>
      <c r="Q82" s="94">
        <f t="shared" si="18"/>
        <v>0</v>
      </c>
      <c r="R82" s="97">
        <f t="shared" si="19"/>
        <v>0</v>
      </c>
      <c r="S82" s="98">
        <f t="shared" si="20"/>
        <v>0</v>
      </c>
      <c r="W82" s="109"/>
      <c r="X82" s="107"/>
      <c r="Y82" s="107"/>
      <c r="Z82" s="107"/>
      <c r="AA82" s="107"/>
      <c r="AB82" s="107"/>
      <c r="AC82" s="107"/>
    </row>
    <row r="83" spans="2:29" ht="13.5" customHeight="1">
      <c r="B83" s="578"/>
      <c r="C83" s="579"/>
      <c r="D83" s="91"/>
      <c r="E83" s="92"/>
      <c r="F83" s="93"/>
      <c r="G83" s="94">
        <f t="shared" si="11"/>
        <v>0</v>
      </c>
      <c r="H83" s="159">
        <f t="shared" si="12"/>
        <v>0</v>
      </c>
      <c r="I83" s="94">
        <f t="shared" si="13"/>
        <v>0</v>
      </c>
      <c r="J83" s="92"/>
      <c r="K83" s="95">
        <f t="shared" si="21"/>
        <v>0</v>
      </c>
      <c r="L83" s="96"/>
      <c r="M83" s="94">
        <f t="shared" si="14"/>
        <v>0</v>
      </c>
      <c r="N83" s="97">
        <f t="shared" si="15"/>
        <v>0</v>
      </c>
      <c r="O83" s="95">
        <f t="shared" si="16"/>
        <v>0</v>
      </c>
      <c r="P83" s="97">
        <f t="shared" si="17"/>
        <v>0</v>
      </c>
      <c r="Q83" s="94">
        <f t="shared" si="18"/>
        <v>0</v>
      </c>
      <c r="R83" s="97">
        <f t="shared" si="19"/>
        <v>0</v>
      </c>
      <c r="S83" s="98">
        <f t="shared" si="20"/>
        <v>0</v>
      </c>
      <c r="W83" s="109"/>
      <c r="X83" s="107"/>
      <c r="Y83" s="107"/>
      <c r="Z83" s="107"/>
      <c r="AA83" s="107"/>
      <c r="AB83" s="107"/>
      <c r="AC83" s="107"/>
    </row>
    <row r="84" spans="2:29" ht="13.5" customHeight="1">
      <c r="B84" s="578"/>
      <c r="C84" s="579"/>
      <c r="D84" s="91"/>
      <c r="E84" s="92"/>
      <c r="F84" s="93"/>
      <c r="G84" s="94">
        <f t="shared" si="11"/>
        <v>0</v>
      </c>
      <c r="H84" s="159">
        <f t="shared" si="12"/>
        <v>0</v>
      </c>
      <c r="I84" s="94">
        <f t="shared" si="13"/>
        <v>0</v>
      </c>
      <c r="J84" s="92"/>
      <c r="K84" s="95">
        <f t="shared" si="21"/>
        <v>0</v>
      </c>
      <c r="L84" s="96"/>
      <c r="M84" s="94">
        <f t="shared" si="14"/>
        <v>0</v>
      </c>
      <c r="N84" s="97">
        <f t="shared" si="15"/>
        <v>0</v>
      </c>
      <c r="O84" s="95">
        <f t="shared" si="16"/>
        <v>0</v>
      </c>
      <c r="P84" s="97">
        <f t="shared" si="17"/>
        <v>0</v>
      </c>
      <c r="Q84" s="94">
        <f t="shared" si="18"/>
        <v>0</v>
      </c>
      <c r="R84" s="97">
        <f t="shared" si="19"/>
        <v>0</v>
      </c>
      <c r="S84" s="98">
        <f t="shared" si="20"/>
        <v>0</v>
      </c>
      <c r="W84" s="109"/>
      <c r="X84" s="107"/>
      <c r="Y84" s="107"/>
      <c r="Z84" s="107"/>
      <c r="AA84" s="107"/>
      <c r="AB84" s="107"/>
      <c r="AC84" s="107"/>
    </row>
    <row r="85" spans="2:29" ht="13.5" customHeight="1">
      <c r="B85" s="578"/>
      <c r="C85" s="579"/>
      <c r="D85" s="91"/>
      <c r="E85" s="92"/>
      <c r="F85" s="93"/>
      <c r="G85" s="94">
        <f t="shared" si="11"/>
        <v>0</v>
      </c>
      <c r="H85" s="159">
        <f t="shared" si="12"/>
        <v>0</v>
      </c>
      <c r="I85" s="94">
        <f t="shared" si="13"/>
        <v>0</v>
      </c>
      <c r="J85" s="92"/>
      <c r="K85" s="95">
        <f t="shared" si="21"/>
        <v>0</v>
      </c>
      <c r="L85" s="96"/>
      <c r="M85" s="94">
        <f t="shared" si="14"/>
        <v>0</v>
      </c>
      <c r="N85" s="97">
        <f t="shared" si="15"/>
        <v>0</v>
      </c>
      <c r="O85" s="95">
        <f t="shared" si="16"/>
        <v>0</v>
      </c>
      <c r="P85" s="97">
        <f t="shared" si="17"/>
        <v>0</v>
      </c>
      <c r="Q85" s="94">
        <f t="shared" si="18"/>
        <v>0</v>
      </c>
      <c r="R85" s="97">
        <f t="shared" si="19"/>
        <v>0</v>
      </c>
      <c r="S85" s="98">
        <f t="shared" si="20"/>
        <v>0</v>
      </c>
      <c r="W85" s="109"/>
      <c r="X85" s="107"/>
      <c r="Y85" s="107"/>
      <c r="Z85" s="107"/>
      <c r="AA85" s="107"/>
      <c r="AB85" s="107"/>
      <c r="AC85" s="107"/>
    </row>
    <row r="86" spans="2:29" ht="13.5" customHeight="1">
      <c r="B86" s="578"/>
      <c r="C86" s="579"/>
      <c r="D86" s="91"/>
      <c r="E86" s="92"/>
      <c r="F86" s="93"/>
      <c r="G86" s="94">
        <f t="shared" si="11"/>
        <v>0</v>
      </c>
      <c r="H86" s="159">
        <f t="shared" si="12"/>
        <v>0</v>
      </c>
      <c r="I86" s="94">
        <f t="shared" si="13"/>
        <v>0</v>
      </c>
      <c r="J86" s="92"/>
      <c r="K86" s="95">
        <f t="shared" si="21"/>
        <v>0</v>
      </c>
      <c r="L86" s="96"/>
      <c r="M86" s="94">
        <f t="shared" si="14"/>
        <v>0</v>
      </c>
      <c r="N86" s="97">
        <f t="shared" si="15"/>
        <v>0</v>
      </c>
      <c r="O86" s="95">
        <f t="shared" si="16"/>
        <v>0</v>
      </c>
      <c r="P86" s="97">
        <f t="shared" si="17"/>
        <v>0</v>
      </c>
      <c r="Q86" s="94">
        <f t="shared" si="18"/>
        <v>0</v>
      </c>
      <c r="R86" s="97">
        <f t="shared" si="19"/>
        <v>0</v>
      </c>
      <c r="S86" s="98">
        <f t="shared" si="20"/>
        <v>0</v>
      </c>
      <c r="W86" s="109"/>
      <c r="X86" s="107"/>
      <c r="Y86" s="107"/>
      <c r="Z86" s="107"/>
      <c r="AA86" s="107"/>
      <c r="AB86" s="107"/>
      <c r="AC86" s="107"/>
    </row>
    <row r="87" spans="2:29" ht="13.5" customHeight="1">
      <c r="B87" s="578"/>
      <c r="C87" s="579"/>
      <c r="D87" s="91"/>
      <c r="E87" s="92"/>
      <c r="F87" s="93"/>
      <c r="G87" s="94">
        <f t="shared" si="11"/>
        <v>0</v>
      </c>
      <c r="H87" s="159">
        <f t="shared" si="12"/>
        <v>0</v>
      </c>
      <c r="I87" s="94">
        <f t="shared" si="13"/>
        <v>0</v>
      </c>
      <c r="J87" s="92"/>
      <c r="K87" s="95">
        <f t="shared" si="21"/>
        <v>0</v>
      </c>
      <c r="L87" s="96"/>
      <c r="M87" s="94">
        <f t="shared" si="14"/>
        <v>0</v>
      </c>
      <c r="N87" s="97">
        <f t="shared" si="15"/>
        <v>0</v>
      </c>
      <c r="O87" s="95">
        <f t="shared" si="16"/>
        <v>0</v>
      </c>
      <c r="P87" s="97">
        <f t="shared" si="17"/>
        <v>0</v>
      </c>
      <c r="Q87" s="94">
        <f t="shared" si="18"/>
        <v>0</v>
      </c>
      <c r="R87" s="97">
        <f t="shared" si="19"/>
        <v>0</v>
      </c>
      <c r="S87" s="98">
        <f t="shared" si="20"/>
        <v>0</v>
      </c>
      <c r="W87" s="109"/>
      <c r="X87" s="107"/>
      <c r="Y87" s="107"/>
      <c r="Z87" s="107"/>
      <c r="AA87" s="107"/>
      <c r="AB87" s="107"/>
      <c r="AC87" s="107"/>
    </row>
    <row r="88" spans="2:29" ht="13.5" customHeight="1">
      <c r="B88" s="578"/>
      <c r="C88" s="579"/>
      <c r="D88" s="91"/>
      <c r="E88" s="92"/>
      <c r="F88" s="93"/>
      <c r="G88" s="94">
        <f t="shared" si="11"/>
        <v>0</v>
      </c>
      <c r="H88" s="159">
        <f t="shared" si="12"/>
        <v>0</v>
      </c>
      <c r="I88" s="94">
        <f t="shared" si="13"/>
        <v>0</v>
      </c>
      <c r="J88" s="92"/>
      <c r="K88" s="95">
        <f t="shared" si="21"/>
        <v>0</v>
      </c>
      <c r="L88" s="96"/>
      <c r="M88" s="94">
        <f t="shared" si="14"/>
        <v>0</v>
      </c>
      <c r="N88" s="97">
        <f t="shared" si="15"/>
        <v>0</v>
      </c>
      <c r="O88" s="95">
        <f t="shared" si="16"/>
        <v>0</v>
      </c>
      <c r="P88" s="97">
        <f t="shared" si="17"/>
        <v>0</v>
      </c>
      <c r="Q88" s="94">
        <f t="shared" si="18"/>
        <v>0</v>
      </c>
      <c r="R88" s="97">
        <f t="shared" si="19"/>
        <v>0</v>
      </c>
      <c r="S88" s="98">
        <f t="shared" si="20"/>
        <v>0</v>
      </c>
      <c r="W88" s="109"/>
      <c r="X88" s="107"/>
      <c r="Y88" s="107"/>
      <c r="Z88" s="107"/>
      <c r="AA88" s="107"/>
      <c r="AB88" s="107"/>
      <c r="AC88" s="107"/>
    </row>
    <row r="89" spans="2:29" ht="13.5" customHeight="1">
      <c r="B89" s="578"/>
      <c r="C89" s="579"/>
      <c r="D89" s="91"/>
      <c r="E89" s="92"/>
      <c r="F89" s="93"/>
      <c r="G89" s="94">
        <f t="shared" si="11"/>
        <v>0</v>
      </c>
      <c r="H89" s="159">
        <f t="shared" si="12"/>
        <v>0</v>
      </c>
      <c r="I89" s="94">
        <f t="shared" si="13"/>
        <v>0</v>
      </c>
      <c r="J89" s="92"/>
      <c r="K89" s="95">
        <f t="shared" si="21"/>
        <v>0</v>
      </c>
      <c r="L89" s="96"/>
      <c r="M89" s="94">
        <f t="shared" si="14"/>
        <v>0</v>
      </c>
      <c r="N89" s="97">
        <f t="shared" si="15"/>
        <v>0</v>
      </c>
      <c r="O89" s="95">
        <f t="shared" si="16"/>
        <v>0</v>
      </c>
      <c r="P89" s="97">
        <f t="shared" si="17"/>
        <v>0</v>
      </c>
      <c r="Q89" s="94">
        <f t="shared" si="18"/>
        <v>0</v>
      </c>
      <c r="R89" s="97">
        <f t="shared" si="19"/>
        <v>0</v>
      </c>
      <c r="S89" s="98">
        <f t="shared" si="20"/>
        <v>0</v>
      </c>
      <c r="W89" s="109"/>
      <c r="X89" s="107"/>
      <c r="Y89" s="107"/>
      <c r="Z89" s="107"/>
      <c r="AA89" s="107"/>
      <c r="AB89" s="107"/>
      <c r="AC89" s="107"/>
    </row>
    <row r="90" spans="2:29" ht="13.5" customHeight="1">
      <c r="B90" s="578"/>
      <c r="C90" s="579"/>
      <c r="D90" s="91"/>
      <c r="E90" s="92"/>
      <c r="F90" s="93"/>
      <c r="G90" s="94">
        <f t="shared" si="11"/>
        <v>0</v>
      </c>
      <c r="H90" s="159">
        <f t="shared" si="12"/>
        <v>0</v>
      </c>
      <c r="I90" s="94">
        <f t="shared" si="13"/>
        <v>0</v>
      </c>
      <c r="J90" s="92"/>
      <c r="K90" s="95">
        <f t="shared" si="21"/>
        <v>0</v>
      </c>
      <c r="L90" s="96"/>
      <c r="M90" s="94">
        <f t="shared" si="14"/>
        <v>0</v>
      </c>
      <c r="N90" s="97">
        <f t="shared" si="15"/>
        <v>0</v>
      </c>
      <c r="O90" s="95">
        <f t="shared" si="16"/>
        <v>0</v>
      </c>
      <c r="P90" s="97">
        <f t="shared" si="17"/>
        <v>0</v>
      </c>
      <c r="Q90" s="94">
        <f t="shared" si="18"/>
        <v>0</v>
      </c>
      <c r="R90" s="97">
        <f t="shared" si="19"/>
        <v>0</v>
      </c>
      <c r="S90" s="98">
        <f t="shared" si="20"/>
        <v>0</v>
      </c>
      <c r="W90" s="109"/>
      <c r="X90" s="107"/>
      <c r="Y90" s="107"/>
      <c r="Z90" s="107"/>
      <c r="AA90" s="107"/>
      <c r="AB90" s="107"/>
      <c r="AC90" s="107"/>
    </row>
    <row r="91" spans="2:29" ht="13.5" customHeight="1">
      <c r="B91" s="578"/>
      <c r="C91" s="579"/>
      <c r="D91" s="91"/>
      <c r="E91" s="92"/>
      <c r="F91" s="93"/>
      <c r="G91" s="94">
        <f t="shared" si="11"/>
        <v>0</v>
      </c>
      <c r="H91" s="159">
        <f t="shared" si="12"/>
        <v>0</v>
      </c>
      <c r="I91" s="94">
        <f t="shared" si="13"/>
        <v>0</v>
      </c>
      <c r="J91" s="92"/>
      <c r="K91" s="95">
        <f t="shared" si="21"/>
        <v>0</v>
      </c>
      <c r="L91" s="96"/>
      <c r="M91" s="94">
        <f t="shared" si="14"/>
        <v>0</v>
      </c>
      <c r="N91" s="97">
        <f t="shared" si="15"/>
        <v>0</v>
      </c>
      <c r="O91" s="95">
        <f t="shared" si="16"/>
        <v>0</v>
      </c>
      <c r="P91" s="97">
        <f t="shared" si="17"/>
        <v>0</v>
      </c>
      <c r="Q91" s="94">
        <f t="shared" si="18"/>
        <v>0</v>
      </c>
      <c r="R91" s="97">
        <f t="shared" si="19"/>
        <v>0</v>
      </c>
      <c r="S91" s="98">
        <f t="shared" si="20"/>
        <v>0</v>
      </c>
      <c r="W91" s="109"/>
      <c r="X91" s="107"/>
      <c r="Y91" s="107"/>
      <c r="Z91" s="107"/>
      <c r="AA91" s="107"/>
      <c r="AB91" s="107"/>
      <c r="AC91" s="107"/>
    </row>
    <row r="92" spans="2:29" ht="13.5" customHeight="1">
      <c r="B92" s="578"/>
      <c r="C92" s="579"/>
      <c r="D92" s="91"/>
      <c r="E92" s="92"/>
      <c r="F92" s="93"/>
      <c r="G92" s="94">
        <f t="shared" si="11"/>
        <v>0</v>
      </c>
      <c r="H92" s="159">
        <f t="shared" si="12"/>
        <v>0</v>
      </c>
      <c r="I92" s="94">
        <f t="shared" si="13"/>
        <v>0</v>
      </c>
      <c r="J92" s="92"/>
      <c r="K92" s="95">
        <f t="shared" si="21"/>
        <v>0</v>
      </c>
      <c r="L92" s="96"/>
      <c r="M92" s="94">
        <f t="shared" si="14"/>
        <v>0</v>
      </c>
      <c r="N92" s="97">
        <f t="shared" si="15"/>
        <v>0</v>
      </c>
      <c r="O92" s="95">
        <f t="shared" si="16"/>
        <v>0</v>
      </c>
      <c r="P92" s="97">
        <f t="shared" si="17"/>
        <v>0</v>
      </c>
      <c r="Q92" s="94">
        <f t="shared" si="18"/>
        <v>0</v>
      </c>
      <c r="R92" s="97">
        <f t="shared" si="19"/>
        <v>0</v>
      </c>
      <c r="S92" s="98">
        <f t="shared" si="20"/>
        <v>0</v>
      </c>
      <c r="W92" s="109"/>
      <c r="X92" s="107"/>
      <c r="Y92" s="107"/>
      <c r="Z92" s="107"/>
      <c r="AA92" s="107"/>
      <c r="AB92" s="107"/>
      <c r="AC92" s="107"/>
    </row>
    <row r="93" spans="2:29" ht="13.5" customHeight="1">
      <c r="B93" s="578"/>
      <c r="C93" s="579"/>
      <c r="D93" s="91"/>
      <c r="E93" s="92"/>
      <c r="F93" s="93"/>
      <c r="G93" s="94">
        <f t="shared" si="11"/>
        <v>0</v>
      </c>
      <c r="H93" s="159">
        <f t="shared" si="12"/>
        <v>0</v>
      </c>
      <c r="I93" s="94">
        <f t="shared" si="13"/>
        <v>0</v>
      </c>
      <c r="J93" s="92"/>
      <c r="K93" s="95">
        <f t="shared" si="21"/>
        <v>0</v>
      </c>
      <c r="L93" s="96"/>
      <c r="M93" s="94">
        <f t="shared" si="14"/>
        <v>0</v>
      </c>
      <c r="N93" s="97">
        <f t="shared" si="15"/>
        <v>0</v>
      </c>
      <c r="O93" s="95">
        <f t="shared" si="16"/>
        <v>0</v>
      </c>
      <c r="P93" s="97">
        <f t="shared" si="17"/>
        <v>0</v>
      </c>
      <c r="Q93" s="94">
        <f t="shared" si="18"/>
        <v>0</v>
      </c>
      <c r="R93" s="97">
        <f t="shared" si="19"/>
        <v>0</v>
      </c>
      <c r="S93" s="98">
        <f t="shared" si="20"/>
        <v>0</v>
      </c>
      <c r="W93" s="109"/>
      <c r="X93" s="107"/>
      <c r="Y93" s="107"/>
      <c r="Z93" s="107"/>
      <c r="AA93" s="107"/>
      <c r="AB93" s="107"/>
      <c r="AC93" s="107"/>
    </row>
    <row r="94" spans="2:29" ht="13.5" customHeight="1">
      <c r="B94" s="578"/>
      <c r="C94" s="579"/>
      <c r="D94" s="91"/>
      <c r="E94" s="92"/>
      <c r="F94" s="93"/>
      <c r="G94" s="94">
        <f t="shared" si="11"/>
        <v>0</v>
      </c>
      <c r="H94" s="159">
        <f t="shared" si="12"/>
        <v>0</v>
      </c>
      <c r="I94" s="94">
        <f t="shared" si="13"/>
        <v>0</v>
      </c>
      <c r="J94" s="92"/>
      <c r="K94" s="95">
        <f t="shared" si="21"/>
        <v>0</v>
      </c>
      <c r="L94" s="96"/>
      <c r="M94" s="94">
        <f t="shared" si="14"/>
        <v>0</v>
      </c>
      <c r="N94" s="97">
        <f t="shared" si="15"/>
        <v>0</v>
      </c>
      <c r="O94" s="95">
        <f t="shared" si="16"/>
        <v>0</v>
      </c>
      <c r="P94" s="97">
        <f t="shared" si="17"/>
        <v>0</v>
      </c>
      <c r="Q94" s="94">
        <f t="shared" si="18"/>
        <v>0</v>
      </c>
      <c r="R94" s="97">
        <f t="shared" si="19"/>
        <v>0</v>
      </c>
      <c r="S94" s="98">
        <f t="shared" si="20"/>
        <v>0</v>
      </c>
      <c r="W94" s="109"/>
      <c r="X94" s="107"/>
      <c r="Y94" s="107"/>
      <c r="Z94" s="107"/>
      <c r="AA94" s="107"/>
      <c r="AB94" s="107"/>
      <c r="AC94" s="107"/>
    </row>
    <row r="95" spans="2:29" ht="13.5" customHeight="1">
      <c r="B95" s="578"/>
      <c r="C95" s="579"/>
      <c r="D95" s="91"/>
      <c r="E95" s="92"/>
      <c r="F95" s="93"/>
      <c r="G95" s="94">
        <f t="shared" si="11"/>
        <v>0</v>
      </c>
      <c r="H95" s="159">
        <f t="shared" si="12"/>
        <v>0</v>
      </c>
      <c r="I95" s="94">
        <f t="shared" si="13"/>
        <v>0</v>
      </c>
      <c r="J95" s="92"/>
      <c r="K95" s="95">
        <f t="shared" si="21"/>
        <v>0</v>
      </c>
      <c r="L95" s="96"/>
      <c r="M95" s="94">
        <f t="shared" si="14"/>
        <v>0</v>
      </c>
      <c r="N95" s="97">
        <f t="shared" si="15"/>
        <v>0</v>
      </c>
      <c r="O95" s="95">
        <f t="shared" si="16"/>
        <v>0</v>
      </c>
      <c r="P95" s="97">
        <f t="shared" si="17"/>
        <v>0</v>
      </c>
      <c r="Q95" s="94">
        <f t="shared" si="18"/>
        <v>0</v>
      </c>
      <c r="R95" s="97">
        <f t="shared" si="19"/>
        <v>0</v>
      </c>
      <c r="S95" s="98">
        <f t="shared" si="20"/>
        <v>0</v>
      </c>
      <c r="W95" s="109"/>
      <c r="X95" s="107"/>
      <c r="Y95" s="107"/>
      <c r="Z95" s="107"/>
      <c r="AA95" s="107"/>
      <c r="AB95" s="107"/>
      <c r="AC95" s="107"/>
    </row>
    <row r="96" spans="2:29" ht="13.5" customHeight="1">
      <c r="B96" s="578"/>
      <c r="C96" s="579"/>
      <c r="D96" s="91"/>
      <c r="E96" s="92"/>
      <c r="F96" s="93"/>
      <c r="G96" s="94">
        <f t="shared" si="11"/>
        <v>0</v>
      </c>
      <c r="H96" s="159">
        <f t="shared" si="12"/>
        <v>0</v>
      </c>
      <c r="I96" s="94">
        <f t="shared" si="13"/>
        <v>0</v>
      </c>
      <c r="J96" s="92"/>
      <c r="K96" s="95">
        <f t="shared" si="21"/>
        <v>0</v>
      </c>
      <c r="L96" s="96"/>
      <c r="M96" s="94">
        <f t="shared" si="14"/>
        <v>0</v>
      </c>
      <c r="N96" s="97">
        <f t="shared" si="15"/>
        <v>0</v>
      </c>
      <c r="O96" s="95">
        <f t="shared" si="16"/>
        <v>0</v>
      </c>
      <c r="P96" s="97">
        <f t="shared" si="17"/>
        <v>0</v>
      </c>
      <c r="Q96" s="94">
        <f t="shared" si="18"/>
        <v>0</v>
      </c>
      <c r="R96" s="97">
        <f t="shared" si="19"/>
        <v>0</v>
      </c>
      <c r="S96" s="98">
        <f t="shared" si="20"/>
        <v>0</v>
      </c>
      <c r="W96" s="109"/>
      <c r="X96" s="107"/>
      <c r="Y96" s="107"/>
      <c r="Z96" s="107"/>
      <c r="AA96" s="107"/>
      <c r="AB96" s="107"/>
      <c r="AC96" s="107"/>
    </row>
    <row r="97" spans="2:29" ht="13.5" customHeight="1">
      <c r="B97" s="578"/>
      <c r="C97" s="579"/>
      <c r="D97" s="91"/>
      <c r="E97" s="92"/>
      <c r="F97" s="93"/>
      <c r="G97" s="94">
        <f t="shared" si="11"/>
        <v>0</v>
      </c>
      <c r="H97" s="159">
        <f t="shared" si="12"/>
        <v>0</v>
      </c>
      <c r="I97" s="94">
        <f t="shared" si="13"/>
        <v>0</v>
      </c>
      <c r="J97" s="92"/>
      <c r="K97" s="95">
        <f t="shared" si="21"/>
        <v>0</v>
      </c>
      <c r="L97" s="96"/>
      <c r="M97" s="94">
        <f t="shared" si="14"/>
        <v>0</v>
      </c>
      <c r="N97" s="97">
        <f t="shared" si="15"/>
        <v>0</v>
      </c>
      <c r="O97" s="95">
        <f t="shared" si="16"/>
        <v>0</v>
      </c>
      <c r="P97" s="97">
        <f t="shared" si="17"/>
        <v>0</v>
      </c>
      <c r="Q97" s="94">
        <f t="shared" si="18"/>
        <v>0</v>
      </c>
      <c r="R97" s="97">
        <f t="shared" si="19"/>
        <v>0</v>
      </c>
      <c r="S97" s="98">
        <f t="shared" si="20"/>
        <v>0</v>
      </c>
      <c r="W97" s="109"/>
      <c r="X97" s="107"/>
      <c r="Y97" s="107"/>
      <c r="Z97" s="107"/>
      <c r="AA97" s="107"/>
      <c r="AB97" s="107"/>
      <c r="AC97" s="107"/>
    </row>
    <row r="98" spans="2:29" ht="13.5" customHeight="1">
      <c r="B98" s="578"/>
      <c r="C98" s="579"/>
      <c r="D98" s="91"/>
      <c r="E98" s="92"/>
      <c r="F98" s="93"/>
      <c r="G98" s="94">
        <f t="shared" si="11"/>
        <v>0</v>
      </c>
      <c r="H98" s="159">
        <f t="shared" si="12"/>
        <v>0</v>
      </c>
      <c r="I98" s="94">
        <f t="shared" si="13"/>
        <v>0</v>
      </c>
      <c r="J98" s="92"/>
      <c r="K98" s="95">
        <f t="shared" si="21"/>
        <v>0</v>
      </c>
      <c r="L98" s="96"/>
      <c r="M98" s="94">
        <f t="shared" si="14"/>
        <v>0</v>
      </c>
      <c r="N98" s="97">
        <f t="shared" si="15"/>
        <v>0</v>
      </c>
      <c r="O98" s="95">
        <f t="shared" si="16"/>
        <v>0</v>
      </c>
      <c r="P98" s="97">
        <f t="shared" si="17"/>
        <v>0</v>
      </c>
      <c r="Q98" s="94">
        <f t="shared" si="18"/>
        <v>0</v>
      </c>
      <c r="R98" s="97">
        <f t="shared" si="19"/>
        <v>0</v>
      </c>
      <c r="S98" s="98">
        <f t="shared" si="20"/>
        <v>0</v>
      </c>
      <c r="W98" s="109"/>
      <c r="X98" s="107"/>
      <c r="Y98" s="107"/>
      <c r="Z98" s="107"/>
      <c r="AA98" s="107"/>
      <c r="AB98" s="107"/>
      <c r="AC98" s="107"/>
    </row>
    <row r="99" spans="2:29" ht="13.5" customHeight="1">
      <c r="B99" s="578"/>
      <c r="C99" s="579"/>
      <c r="D99" s="91"/>
      <c r="E99" s="92"/>
      <c r="F99" s="93"/>
      <c r="G99" s="94">
        <f t="shared" si="11"/>
        <v>0</v>
      </c>
      <c r="H99" s="159">
        <f t="shared" si="12"/>
        <v>0</v>
      </c>
      <c r="I99" s="94">
        <f t="shared" si="13"/>
        <v>0</v>
      </c>
      <c r="J99" s="92"/>
      <c r="K99" s="95">
        <f t="shared" si="21"/>
        <v>0</v>
      </c>
      <c r="L99" s="96"/>
      <c r="M99" s="94">
        <f t="shared" si="14"/>
        <v>0</v>
      </c>
      <c r="N99" s="97">
        <f t="shared" si="15"/>
        <v>0</v>
      </c>
      <c r="O99" s="95">
        <f t="shared" si="16"/>
        <v>0</v>
      </c>
      <c r="P99" s="97">
        <f t="shared" si="17"/>
        <v>0</v>
      </c>
      <c r="Q99" s="94">
        <f t="shared" si="18"/>
        <v>0</v>
      </c>
      <c r="R99" s="97">
        <f t="shared" si="19"/>
        <v>0</v>
      </c>
      <c r="S99" s="98">
        <f t="shared" si="20"/>
        <v>0</v>
      </c>
      <c r="W99" s="109"/>
      <c r="X99" s="107"/>
      <c r="Y99" s="107"/>
      <c r="Z99" s="107"/>
      <c r="AA99" s="107"/>
      <c r="AB99" s="107"/>
      <c r="AC99" s="107"/>
    </row>
    <row r="100" spans="2:29" ht="13.5" customHeight="1">
      <c r="B100" s="578"/>
      <c r="C100" s="579"/>
      <c r="D100" s="91"/>
      <c r="E100" s="92"/>
      <c r="F100" s="93"/>
      <c r="G100" s="94">
        <f t="shared" si="11"/>
        <v>0</v>
      </c>
      <c r="H100" s="159">
        <f t="shared" si="12"/>
        <v>0</v>
      </c>
      <c r="I100" s="94">
        <f t="shared" si="13"/>
        <v>0</v>
      </c>
      <c r="J100" s="92"/>
      <c r="K100" s="95">
        <f t="shared" si="21"/>
        <v>0</v>
      </c>
      <c r="L100" s="96"/>
      <c r="M100" s="94">
        <f t="shared" si="14"/>
        <v>0</v>
      </c>
      <c r="N100" s="97">
        <f t="shared" si="15"/>
        <v>0</v>
      </c>
      <c r="O100" s="95">
        <f t="shared" si="16"/>
        <v>0</v>
      </c>
      <c r="P100" s="97">
        <f t="shared" si="17"/>
        <v>0</v>
      </c>
      <c r="Q100" s="94">
        <f t="shared" si="18"/>
        <v>0</v>
      </c>
      <c r="R100" s="97">
        <f t="shared" si="19"/>
        <v>0</v>
      </c>
      <c r="S100" s="98">
        <f t="shared" si="20"/>
        <v>0</v>
      </c>
      <c r="W100" s="109"/>
      <c r="X100" s="107"/>
      <c r="Y100" s="107"/>
      <c r="Z100" s="107"/>
      <c r="AA100" s="107"/>
      <c r="AB100" s="107"/>
      <c r="AC100" s="107"/>
    </row>
    <row r="101" spans="2:29" ht="13.5" customHeight="1">
      <c r="B101" s="578"/>
      <c r="C101" s="579"/>
      <c r="D101" s="91"/>
      <c r="E101" s="92"/>
      <c r="F101" s="93"/>
      <c r="G101" s="94">
        <f t="shared" si="11"/>
        <v>0</v>
      </c>
      <c r="H101" s="159">
        <f t="shared" si="12"/>
        <v>0</v>
      </c>
      <c r="I101" s="94">
        <f t="shared" si="13"/>
        <v>0</v>
      </c>
      <c r="J101" s="92"/>
      <c r="K101" s="95">
        <f t="shared" si="21"/>
        <v>0</v>
      </c>
      <c r="L101" s="96"/>
      <c r="M101" s="94">
        <f t="shared" si="14"/>
        <v>0</v>
      </c>
      <c r="N101" s="97">
        <f t="shared" si="15"/>
        <v>0</v>
      </c>
      <c r="O101" s="95">
        <f t="shared" si="16"/>
        <v>0</v>
      </c>
      <c r="P101" s="97">
        <f t="shared" si="17"/>
        <v>0</v>
      </c>
      <c r="Q101" s="94">
        <f t="shared" si="18"/>
        <v>0</v>
      </c>
      <c r="R101" s="97">
        <f t="shared" si="19"/>
        <v>0</v>
      </c>
      <c r="S101" s="98">
        <f t="shared" si="20"/>
        <v>0</v>
      </c>
      <c r="W101" s="109"/>
      <c r="X101" s="107"/>
      <c r="Y101" s="107"/>
      <c r="Z101" s="107"/>
      <c r="AA101" s="107"/>
      <c r="AB101" s="107"/>
      <c r="AC101" s="107"/>
    </row>
    <row r="102" spans="2:29" ht="13.5" customHeight="1">
      <c r="B102" s="578"/>
      <c r="C102" s="579"/>
      <c r="D102" s="91"/>
      <c r="E102" s="92"/>
      <c r="F102" s="93"/>
      <c r="G102" s="94">
        <f t="shared" si="11"/>
        <v>0</v>
      </c>
      <c r="H102" s="159">
        <f t="shared" si="12"/>
        <v>0</v>
      </c>
      <c r="I102" s="94">
        <f t="shared" si="13"/>
        <v>0</v>
      </c>
      <c r="J102" s="92"/>
      <c r="K102" s="95">
        <f t="shared" si="21"/>
        <v>0</v>
      </c>
      <c r="L102" s="96"/>
      <c r="M102" s="94">
        <f t="shared" si="14"/>
        <v>0</v>
      </c>
      <c r="N102" s="97">
        <f t="shared" si="15"/>
        <v>0</v>
      </c>
      <c r="O102" s="95">
        <f t="shared" si="16"/>
        <v>0</v>
      </c>
      <c r="P102" s="97">
        <f t="shared" si="17"/>
        <v>0</v>
      </c>
      <c r="Q102" s="94">
        <f t="shared" si="18"/>
        <v>0</v>
      </c>
      <c r="R102" s="97">
        <f t="shared" si="19"/>
        <v>0</v>
      </c>
      <c r="S102" s="98">
        <f t="shared" si="20"/>
        <v>0</v>
      </c>
      <c r="W102" s="109"/>
      <c r="X102" s="107"/>
      <c r="Y102" s="107"/>
      <c r="Z102" s="107"/>
      <c r="AA102" s="107"/>
      <c r="AB102" s="107"/>
      <c r="AC102" s="107"/>
    </row>
    <row r="103" spans="2:29" ht="13.5" customHeight="1">
      <c r="B103" s="578"/>
      <c r="C103" s="579"/>
      <c r="D103" s="91"/>
      <c r="E103" s="92"/>
      <c r="F103" s="93"/>
      <c r="G103" s="94">
        <f t="shared" si="11"/>
        <v>0</v>
      </c>
      <c r="H103" s="159">
        <f t="shared" si="12"/>
        <v>0</v>
      </c>
      <c r="I103" s="94">
        <f t="shared" si="13"/>
        <v>0</v>
      </c>
      <c r="J103" s="92"/>
      <c r="K103" s="95">
        <f t="shared" si="21"/>
        <v>0</v>
      </c>
      <c r="L103" s="96"/>
      <c r="M103" s="94">
        <f t="shared" si="14"/>
        <v>0</v>
      </c>
      <c r="N103" s="97">
        <f t="shared" si="15"/>
        <v>0</v>
      </c>
      <c r="O103" s="95">
        <f t="shared" si="16"/>
        <v>0</v>
      </c>
      <c r="P103" s="97">
        <f t="shared" si="17"/>
        <v>0</v>
      </c>
      <c r="Q103" s="94">
        <f t="shared" si="18"/>
        <v>0</v>
      </c>
      <c r="R103" s="97">
        <f t="shared" si="19"/>
        <v>0</v>
      </c>
      <c r="S103" s="98">
        <f t="shared" si="20"/>
        <v>0</v>
      </c>
      <c r="W103" s="109"/>
      <c r="X103" s="107"/>
      <c r="Y103" s="107"/>
      <c r="Z103" s="107"/>
      <c r="AA103" s="107"/>
      <c r="AB103" s="107"/>
      <c r="AC103" s="107"/>
    </row>
    <row r="104" spans="2:29" ht="13.5" customHeight="1">
      <c r="B104" s="578"/>
      <c r="C104" s="579"/>
      <c r="D104" s="91"/>
      <c r="E104" s="92"/>
      <c r="F104" s="93"/>
      <c r="G104" s="94">
        <f t="shared" si="11"/>
        <v>0</v>
      </c>
      <c r="H104" s="159">
        <f t="shared" si="12"/>
        <v>0</v>
      </c>
      <c r="I104" s="94">
        <f t="shared" si="13"/>
        <v>0</v>
      </c>
      <c r="J104" s="92"/>
      <c r="K104" s="95">
        <f t="shared" si="21"/>
        <v>0</v>
      </c>
      <c r="L104" s="96"/>
      <c r="M104" s="94">
        <f t="shared" si="14"/>
        <v>0</v>
      </c>
      <c r="N104" s="97">
        <f t="shared" si="15"/>
        <v>0</v>
      </c>
      <c r="O104" s="95">
        <f t="shared" si="16"/>
        <v>0</v>
      </c>
      <c r="P104" s="97">
        <f t="shared" si="17"/>
        <v>0</v>
      </c>
      <c r="Q104" s="94">
        <f t="shared" si="18"/>
        <v>0</v>
      </c>
      <c r="R104" s="97">
        <f t="shared" si="19"/>
        <v>0</v>
      </c>
      <c r="S104" s="98">
        <f t="shared" si="20"/>
        <v>0</v>
      </c>
      <c r="W104" s="109"/>
      <c r="X104" s="107"/>
      <c r="Y104" s="107"/>
      <c r="Z104" s="107"/>
      <c r="AA104" s="107"/>
      <c r="AB104" s="107"/>
      <c r="AC104" s="107"/>
    </row>
    <row r="105" spans="2:29" ht="13.5" customHeight="1">
      <c r="B105" s="578"/>
      <c r="C105" s="579"/>
      <c r="D105" s="91"/>
      <c r="E105" s="92"/>
      <c r="F105" s="93"/>
      <c r="G105" s="94">
        <f t="shared" si="11"/>
        <v>0</v>
      </c>
      <c r="H105" s="159">
        <f t="shared" si="12"/>
        <v>0</v>
      </c>
      <c r="I105" s="94">
        <f t="shared" si="13"/>
        <v>0</v>
      </c>
      <c r="J105" s="92"/>
      <c r="K105" s="95">
        <f t="shared" si="21"/>
        <v>0</v>
      </c>
      <c r="L105" s="96"/>
      <c r="M105" s="94">
        <f t="shared" si="14"/>
        <v>0</v>
      </c>
      <c r="N105" s="97">
        <f t="shared" si="15"/>
        <v>0</v>
      </c>
      <c r="O105" s="95">
        <f t="shared" si="16"/>
        <v>0</v>
      </c>
      <c r="P105" s="97">
        <f t="shared" si="17"/>
        <v>0</v>
      </c>
      <c r="Q105" s="94">
        <f t="shared" si="18"/>
        <v>0</v>
      </c>
      <c r="R105" s="97">
        <f t="shared" si="19"/>
        <v>0</v>
      </c>
      <c r="S105" s="98">
        <f t="shared" si="20"/>
        <v>0</v>
      </c>
      <c r="W105" s="109"/>
      <c r="X105" s="107"/>
      <c r="Y105" s="107"/>
      <c r="Z105" s="107"/>
      <c r="AA105" s="107"/>
      <c r="AB105" s="107"/>
      <c r="AC105" s="107"/>
    </row>
    <row r="106" spans="2:29" ht="13.5" customHeight="1">
      <c r="B106" s="578"/>
      <c r="C106" s="579"/>
      <c r="D106" s="91"/>
      <c r="E106" s="92"/>
      <c r="F106" s="93"/>
      <c r="G106" s="94">
        <f t="shared" si="11"/>
        <v>0</v>
      </c>
      <c r="H106" s="159">
        <f t="shared" si="12"/>
        <v>0</v>
      </c>
      <c r="I106" s="94">
        <f t="shared" si="13"/>
        <v>0</v>
      </c>
      <c r="J106" s="92"/>
      <c r="K106" s="95">
        <f t="shared" si="21"/>
        <v>0</v>
      </c>
      <c r="L106" s="96"/>
      <c r="M106" s="94">
        <f t="shared" si="14"/>
        <v>0</v>
      </c>
      <c r="N106" s="97">
        <f t="shared" si="15"/>
        <v>0</v>
      </c>
      <c r="O106" s="95">
        <f t="shared" si="16"/>
        <v>0</v>
      </c>
      <c r="P106" s="97">
        <f t="shared" si="17"/>
        <v>0</v>
      </c>
      <c r="Q106" s="94">
        <f t="shared" si="18"/>
        <v>0</v>
      </c>
      <c r="R106" s="97">
        <f t="shared" si="19"/>
        <v>0</v>
      </c>
      <c r="S106" s="98">
        <f t="shared" si="20"/>
        <v>0</v>
      </c>
      <c r="W106" s="109"/>
      <c r="X106" s="107"/>
      <c r="Y106" s="107"/>
      <c r="Z106" s="107"/>
      <c r="AA106" s="107"/>
      <c r="AB106" s="107"/>
      <c r="AC106" s="107"/>
    </row>
    <row r="107" spans="2:29" ht="13.5" customHeight="1">
      <c r="B107" s="578"/>
      <c r="C107" s="579"/>
      <c r="D107" s="91"/>
      <c r="E107" s="92"/>
      <c r="F107" s="93"/>
      <c r="G107" s="94">
        <f t="shared" si="11"/>
        <v>0</v>
      </c>
      <c r="H107" s="159">
        <f t="shared" si="12"/>
        <v>0</v>
      </c>
      <c r="I107" s="94">
        <f t="shared" si="13"/>
        <v>0</v>
      </c>
      <c r="J107" s="92"/>
      <c r="K107" s="95">
        <f t="shared" si="21"/>
        <v>0</v>
      </c>
      <c r="L107" s="96"/>
      <c r="M107" s="94">
        <f t="shared" si="14"/>
        <v>0</v>
      </c>
      <c r="N107" s="97">
        <f t="shared" si="15"/>
        <v>0</v>
      </c>
      <c r="O107" s="95">
        <f t="shared" si="16"/>
        <v>0</v>
      </c>
      <c r="P107" s="97">
        <f t="shared" si="17"/>
        <v>0</v>
      </c>
      <c r="Q107" s="94">
        <f t="shared" si="18"/>
        <v>0</v>
      </c>
      <c r="R107" s="97">
        <f t="shared" si="19"/>
        <v>0</v>
      </c>
      <c r="S107" s="98">
        <f t="shared" si="20"/>
        <v>0</v>
      </c>
      <c r="W107" s="109"/>
      <c r="X107" s="107"/>
      <c r="Y107" s="107"/>
      <c r="Z107" s="107"/>
      <c r="AA107" s="107"/>
      <c r="AB107" s="107"/>
      <c r="AC107" s="107"/>
    </row>
    <row r="108" spans="2:29" ht="18.75" customHeight="1">
      <c r="B108" s="569" t="s">
        <v>114</v>
      </c>
      <c r="C108" s="570"/>
      <c r="D108" s="571"/>
      <c r="E108" s="99"/>
      <c r="F108" s="100"/>
      <c r="G108" s="101"/>
      <c r="H108" s="101"/>
      <c r="I108" s="101"/>
      <c r="J108" s="102"/>
      <c r="K108" s="103"/>
      <c r="L108" s="103"/>
      <c r="M108" s="101"/>
      <c r="N108" s="104"/>
      <c r="O108" s="104"/>
      <c r="P108" s="103"/>
      <c r="Q108" s="106">
        <f>SUM(Q63:Q107)</f>
        <v>0</v>
      </c>
      <c r="R108" s="105">
        <f>SUM(R63:R107)</f>
        <v>0</v>
      </c>
      <c r="S108" s="105">
        <f>SUM(S63:S107)</f>
        <v>0</v>
      </c>
      <c r="W108" s="109"/>
      <c r="X108" s="107"/>
      <c r="Y108" s="107"/>
      <c r="Z108" s="107"/>
      <c r="AA108" s="107"/>
      <c r="AB108" s="107"/>
      <c r="AC108" s="107"/>
    </row>
    <row r="109" spans="2:17" ht="12.75">
      <c r="B109" s="109"/>
      <c r="C109" s="109"/>
      <c r="D109" s="109"/>
      <c r="E109" s="109"/>
      <c r="F109" s="109"/>
      <c r="G109" s="107"/>
      <c r="H109" s="90"/>
      <c r="I109" s="90"/>
      <c r="J109" s="107"/>
      <c r="K109" s="111"/>
      <c r="L109" s="111"/>
      <c r="M109" s="107"/>
      <c r="N109" s="107"/>
      <c r="O109" s="107"/>
      <c r="P109" s="107"/>
      <c r="Q109" s="107"/>
    </row>
    <row r="110" spans="1:11" ht="24" customHeight="1">
      <c r="A110" s="112" t="s">
        <v>273</v>
      </c>
      <c r="B110" s="113" t="s">
        <v>274</v>
      </c>
      <c r="C110" s="113"/>
      <c r="D110" s="113"/>
      <c r="E110" s="113"/>
      <c r="F110" s="113"/>
      <c r="G110" s="113"/>
      <c r="H110" s="113"/>
      <c r="I110" s="113"/>
      <c r="K110" s="113"/>
    </row>
    <row r="111" spans="1:11" ht="15.75" customHeight="1">
      <c r="A111" s="113"/>
      <c r="B111" s="113" t="s">
        <v>72</v>
      </c>
      <c r="C111" s="113"/>
      <c r="D111" s="113"/>
      <c r="E111" s="113"/>
      <c r="G111" s="113" t="s">
        <v>73</v>
      </c>
      <c r="H111" s="113"/>
      <c r="I111" s="113"/>
      <c r="J111" s="113"/>
      <c r="K111" s="113"/>
    </row>
    <row r="112" spans="1:11" ht="21" customHeight="1">
      <c r="A112" s="113"/>
      <c r="B112" s="114" t="s">
        <v>6</v>
      </c>
      <c r="C112" s="115"/>
      <c r="D112" s="583" t="s">
        <v>209</v>
      </c>
      <c r="E112" s="561" t="s">
        <v>210</v>
      </c>
      <c r="F112" s="561" t="s">
        <v>211</v>
      </c>
      <c r="G112" s="114" t="s">
        <v>11</v>
      </c>
      <c r="H112" s="115"/>
      <c r="I112" s="586" t="s">
        <v>212</v>
      </c>
      <c r="J112" s="561" t="s">
        <v>213</v>
      </c>
      <c r="K112" s="561" t="s">
        <v>214</v>
      </c>
    </row>
    <row r="113" spans="1:11" ht="21" customHeight="1">
      <c r="A113" s="113"/>
      <c r="B113" s="116"/>
      <c r="C113" s="117"/>
      <c r="D113" s="584"/>
      <c r="E113" s="585"/>
      <c r="F113" s="585"/>
      <c r="G113" s="116"/>
      <c r="H113" s="117"/>
      <c r="I113" s="587"/>
      <c r="J113" s="585"/>
      <c r="K113" s="604"/>
    </row>
    <row r="114" spans="1:11" ht="15.75" customHeight="1">
      <c r="A114" s="113"/>
      <c r="B114" s="118"/>
      <c r="C114" s="119"/>
      <c r="D114" s="396"/>
      <c r="E114" s="396"/>
      <c r="F114" s="408">
        <f>IF(E114&gt;D114,D114,E114)</f>
        <v>0</v>
      </c>
      <c r="G114" s="118"/>
      <c r="H114" s="119"/>
      <c r="I114" s="396"/>
      <c r="J114" s="396"/>
      <c r="K114" s="409">
        <f>IF(J114&gt;I114,I114,J114)</f>
        <v>0</v>
      </c>
    </row>
    <row r="115" spans="1:11" ht="15.75" customHeight="1">
      <c r="A115" s="113"/>
      <c r="B115" s="118"/>
      <c r="C115" s="119"/>
      <c r="D115" s="396"/>
      <c r="E115" s="396"/>
      <c r="F115" s="408">
        <f>IF(E115&gt;D115,D115,E115)</f>
        <v>0</v>
      </c>
      <c r="G115" s="118"/>
      <c r="H115" s="119"/>
      <c r="I115" s="396"/>
      <c r="J115" s="396"/>
      <c r="K115" s="409">
        <f>IF(J115&gt;I115,I115,J115)</f>
        <v>0</v>
      </c>
    </row>
    <row r="116" spans="1:11" ht="15.75" customHeight="1">
      <c r="A116" s="113"/>
      <c r="B116" s="118"/>
      <c r="C116" s="119"/>
      <c r="D116" s="396"/>
      <c r="E116" s="396"/>
      <c r="F116" s="408">
        <f>IF(E116&gt;D116,D116,E116)</f>
        <v>0</v>
      </c>
      <c r="G116" s="118"/>
      <c r="H116" s="119"/>
      <c r="I116" s="396"/>
      <c r="J116" s="396"/>
      <c r="K116" s="409">
        <f>IF(J116&gt;I116,I116,J116)</f>
        <v>0</v>
      </c>
    </row>
    <row r="117" spans="1:11" ht="15.75" customHeight="1">
      <c r="A117" s="113"/>
      <c r="B117" s="118"/>
      <c r="C117" s="119"/>
      <c r="D117" s="396"/>
      <c r="E117" s="396"/>
      <c r="F117" s="408">
        <f>IF(E117&gt;D117,D117,E117)</f>
        <v>0</v>
      </c>
      <c r="G117" s="118"/>
      <c r="H117" s="119"/>
      <c r="I117" s="396"/>
      <c r="J117" s="396"/>
      <c r="K117" s="409">
        <f>IF(J117&gt;I117,I117,J117)</f>
        <v>0</v>
      </c>
    </row>
    <row r="118" spans="1:11" ht="15.75" customHeight="1">
      <c r="A118" s="113"/>
      <c r="B118" s="118"/>
      <c r="C118" s="119"/>
      <c r="D118" s="396"/>
      <c r="E118" s="396"/>
      <c r="F118" s="408">
        <f>IF(E118&gt;D118,D118,E118)</f>
        <v>0</v>
      </c>
      <c r="G118" s="118"/>
      <c r="H118" s="119"/>
      <c r="I118" s="396"/>
      <c r="J118" s="396"/>
      <c r="K118" s="409">
        <f>IF(J118&gt;I118,I118,J118)</f>
        <v>0</v>
      </c>
    </row>
    <row r="119" spans="1:11" ht="21" customHeight="1">
      <c r="A119" s="120"/>
      <c r="B119" s="121"/>
      <c r="C119" s="122"/>
      <c r="D119" s="410"/>
      <c r="E119" s="410"/>
      <c r="F119" s="411">
        <f>SUM(F114:F118)</f>
        <v>0</v>
      </c>
      <c r="G119" s="121"/>
      <c r="H119" s="122"/>
      <c r="I119" s="410"/>
      <c r="J119" s="410"/>
      <c r="K119" s="411">
        <f>SUM(K114:K118)</f>
        <v>0</v>
      </c>
    </row>
    <row r="120" spans="1:9" s="124" customFormat="1" ht="19.5" customHeight="1">
      <c r="A120" s="113"/>
      <c r="B120" s="113"/>
      <c r="C120" s="113"/>
      <c r="D120" s="113"/>
      <c r="E120" s="120"/>
      <c r="F120" s="120"/>
      <c r="G120" s="120"/>
      <c r="H120" s="120"/>
      <c r="I120" s="120"/>
    </row>
    <row r="121" spans="1:19" s="124" customFormat="1" ht="19.5" customHeight="1">
      <c r="A121" s="113"/>
      <c r="B121" s="125"/>
      <c r="C121" s="125"/>
      <c r="D121" s="125"/>
      <c r="E121" s="126"/>
      <c r="F121" s="126"/>
      <c r="G121" s="126"/>
      <c r="H121" s="126"/>
      <c r="I121" s="126"/>
      <c r="J121" s="120"/>
      <c r="K121" s="120"/>
      <c r="L121" s="123"/>
      <c r="M121" s="123"/>
      <c r="N121" s="120"/>
      <c r="O121" s="120"/>
      <c r="P121" s="120"/>
      <c r="Q121" s="120"/>
      <c r="R121" s="120"/>
      <c r="S121" s="113"/>
    </row>
    <row r="122" spans="1:19" s="124" customFormat="1" ht="30.75" customHeight="1">
      <c r="A122" s="84" t="s">
        <v>275</v>
      </c>
      <c r="B122" s="168" t="s">
        <v>74</v>
      </c>
      <c r="C122" s="163"/>
      <c r="D122" s="163"/>
      <c r="E122" s="164"/>
      <c r="F122" s="164"/>
      <c r="G122" s="165"/>
      <c r="H122" s="165"/>
      <c r="K122" s="120"/>
      <c r="L122" s="605">
        <f>(Q56+Q108)</f>
        <v>0</v>
      </c>
      <c r="M122" s="605"/>
      <c r="N122" s="85" t="s">
        <v>4</v>
      </c>
      <c r="O122" s="120"/>
      <c r="P122" s="120"/>
      <c r="Q122" s="120"/>
      <c r="R122" s="120"/>
      <c r="S122" s="113"/>
    </row>
    <row r="123" spans="1:19" s="124" customFormat="1" ht="30.75" customHeight="1">
      <c r="A123" s="84"/>
      <c r="B123" s="85" t="s">
        <v>77</v>
      </c>
      <c r="C123" s="163"/>
      <c r="D123" s="163"/>
      <c r="E123" s="164"/>
      <c r="F123" s="164"/>
      <c r="G123" s="165"/>
      <c r="H123" s="165"/>
      <c r="I123" s="127"/>
      <c r="J123" s="166"/>
      <c r="K123" s="120"/>
      <c r="L123" s="167" t="s">
        <v>276</v>
      </c>
      <c r="M123" s="88"/>
      <c r="N123" s="85"/>
      <c r="O123" s="120"/>
      <c r="P123" s="120"/>
      <c r="Q123" s="120"/>
      <c r="R123" s="120"/>
      <c r="S123" s="113"/>
    </row>
    <row r="124" spans="1:19" s="124" customFormat="1" ht="19.5" customHeight="1">
      <c r="A124" s="113"/>
      <c r="B124" s="113"/>
      <c r="C124" s="113"/>
      <c r="D124" s="113"/>
      <c r="E124" s="113"/>
      <c r="F124" s="113"/>
      <c r="G124" s="113"/>
      <c r="H124" s="113"/>
      <c r="I124" s="113"/>
      <c r="J124" s="113"/>
      <c r="K124" s="113"/>
      <c r="L124" s="128"/>
      <c r="M124" s="128"/>
      <c r="N124" s="113"/>
      <c r="O124" s="113"/>
      <c r="P124" s="113"/>
      <c r="Q124" s="113"/>
      <c r="R124" s="113"/>
      <c r="S124" s="113"/>
    </row>
    <row r="125" spans="1:18" ht="33.75" customHeight="1">
      <c r="A125" s="84" t="s">
        <v>277</v>
      </c>
      <c r="B125" s="169" t="s">
        <v>219</v>
      </c>
      <c r="C125" s="85"/>
      <c r="D125" s="85"/>
      <c r="E125" s="85"/>
      <c r="F125" s="85"/>
      <c r="H125" s="85"/>
      <c r="I125" s="85"/>
      <c r="J125" s="85"/>
      <c r="K125" s="87"/>
      <c r="O125" s="85"/>
      <c r="P125" s="85"/>
      <c r="Q125" s="85"/>
      <c r="R125" s="85"/>
    </row>
    <row r="126" spans="1:18" ht="33.75" customHeight="1">
      <c r="A126" s="84"/>
      <c r="B126" s="85" t="s">
        <v>41</v>
      </c>
      <c r="C126" s="85"/>
      <c r="D126" s="85"/>
      <c r="F126" s="129" t="s">
        <v>278</v>
      </c>
      <c r="H126" s="85"/>
      <c r="I126" s="130">
        <f>IF(L133&lt;0,0,L133)</f>
        <v>0</v>
      </c>
      <c r="J126" s="170" t="s">
        <v>279</v>
      </c>
      <c r="L126" s="606">
        <f>I126*(F119+K119)</f>
        <v>0</v>
      </c>
      <c r="M126" s="606"/>
      <c r="N126" s="85" t="s">
        <v>4</v>
      </c>
      <c r="O126" s="85"/>
      <c r="P126" s="85"/>
      <c r="Q126" s="85"/>
      <c r="R126" s="85"/>
    </row>
    <row r="127" spans="1:18" ht="33.75" customHeight="1">
      <c r="A127" s="84"/>
      <c r="C127" s="85"/>
      <c r="D127" s="85"/>
      <c r="H127" s="113"/>
      <c r="I127" s="131" t="s">
        <v>13</v>
      </c>
      <c r="K127" s="128"/>
      <c r="L127" s="86"/>
      <c r="M127" s="88"/>
      <c r="N127" s="85"/>
      <c r="O127" s="85"/>
      <c r="P127" s="85"/>
      <c r="Q127" s="85"/>
      <c r="R127" s="85"/>
    </row>
    <row r="128" spans="1:19" s="124" customFormat="1" ht="19.5" customHeight="1">
      <c r="A128" s="113"/>
      <c r="B128" s="113"/>
      <c r="C128" s="113"/>
      <c r="D128" s="113"/>
      <c r="E128" s="113"/>
      <c r="F128" s="113"/>
      <c r="G128" s="113"/>
      <c r="H128" s="113"/>
      <c r="I128" s="113"/>
      <c r="J128" s="113"/>
      <c r="K128" s="113"/>
      <c r="O128" s="113"/>
      <c r="P128" s="113"/>
      <c r="Q128" s="113"/>
      <c r="R128" s="113"/>
      <c r="S128" s="113"/>
    </row>
    <row r="129" spans="1:19" s="124" customFormat="1" ht="19.5" customHeight="1">
      <c r="A129" s="113"/>
      <c r="B129" s="113" t="s">
        <v>14</v>
      </c>
      <c r="C129" s="113" t="s">
        <v>75</v>
      </c>
      <c r="D129" s="113"/>
      <c r="E129" s="113"/>
      <c r="F129" s="113"/>
      <c r="G129" s="113"/>
      <c r="H129" s="113"/>
      <c r="I129" s="113"/>
      <c r="J129" s="113"/>
      <c r="K129" s="113"/>
      <c r="L129" s="128"/>
      <c r="M129" s="128"/>
      <c r="N129" s="113"/>
      <c r="O129" s="113"/>
      <c r="P129" s="113"/>
      <c r="Q129" s="113"/>
      <c r="R129" s="113"/>
      <c r="S129" s="113"/>
    </row>
    <row r="130" spans="1:19" s="124" customFormat="1" ht="19.5" customHeight="1">
      <c r="A130" s="113"/>
      <c r="B130" s="113"/>
      <c r="C130" s="113"/>
      <c r="D130" s="113"/>
      <c r="E130" s="113"/>
      <c r="F130" s="113"/>
      <c r="G130" s="113"/>
      <c r="H130" s="113"/>
      <c r="I130" s="113"/>
      <c r="J130" s="113"/>
      <c r="K130" s="113"/>
      <c r="L130" s="128"/>
      <c r="M130" s="128"/>
      <c r="N130" s="113"/>
      <c r="O130" s="113"/>
      <c r="P130" s="113"/>
      <c r="Q130" s="113"/>
      <c r="R130" s="113"/>
      <c r="S130" s="113"/>
    </row>
    <row r="131" spans="1:19" s="124" customFormat="1" ht="19.5" customHeight="1">
      <c r="A131" s="113"/>
      <c r="B131" s="113" t="s">
        <v>63</v>
      </c>
      <c r="C131" s="113"/>
      <c r="D131" s="113"/>
      <c r="E131" s="113"/>
      <c r="F131" s="113"/>
      <c r="G131" s="113"/>
      <c r="H131" s="113"/>
      <c r="I131" s="113"/>
      <c r="J131" s="113"/>
      <c r="K131" s="113"/>
      <c r="L131" s="128"/>
      <c r="M131" s="128"/>
      <c r="N131" s="113"/>
      <c r="O131" s="113"/>
      <c r="P131" s="113"/>
      <c r="Q131" s="113"/>
      <c r="R131" s="113"/>
      <c r="S131" s="113"/>
    </row>
    <row r="132" spans="1:19" s="124" customFormat="1" ht="19.5" customHeight="1">
      <c r="A132" s="113"/>
      <c r="B132" s="113"/>
      <c r="C132" s="113"/>
      <c r="D132" s="113"/>
      <c r="E132" s="113"/>
      <c r="F132" s="113"/>
      <c r="G132" s="113"/>
      <c r="H132" s="113"/>
      <c r="I132" s="113"/>
      <c r="J132" s="113"/>
      <c r="K132" s="113"/>
      <c r="L132" s="128"/>
      <c r="M132" s="128"/>
      <c r="N132" s="113"/>
      <c r="O132" s="113"/>
      <c r="P132" s="113"/>
      <c r="Q132" s="113"/>
      <c r="R132" s="113"/>
      <c r="S132" s="113"/>
    </row>
    <row r="133" spans="1:19" s="124" customFormat="1" ht="19.5" customHeight="1">
      <c r="A133" s="113"/>
      <c r="B133" s="607" t="s">
        <v>15</v>
      </c>
      <c r="C133" s="607"/>
      <c r="D133" s="608" t="s">
        <v>280</v>
      </c>
      <c r="E133" s="580" t="s">
        <v>416</v>
      </c>
      <c r="F133" s="580"/>
      <c r="G133" s="580"/>
      <c r="H133" s="125"/>
      <c r="I133" s="131" t="s">
        <v>281</v>
      </c>
      <c r="K133" s="132">
        <f>E137</f>
        <v>0</v>
      </c>
      <c r="L133" s="581">
        <f>IF(K134=0,0,1-K133/K134)</f>
        <v>0</v>
      </c>
      <c r="N133" s="113"/>
      <c r="O133" s="113"/>
      <c r="P133" s="113"/>
      <c r="Q133" s="113"/>
      <c r="R133" s="113"/>
      <c r="S133" s="113"/>
    </row>
    <row r="134" spans="1:19" s="124" customFormat="1" ht="19.5" customHeight="1">
      <c r="A134" s="113"/>
      <c r="B134" s="607"/>
      <c r="C134" s="607"/>
      <c r="D134" s="608"/>
      <c r="E134" s="582" t="s">
        <v>417</v>
      </c>
      <c r="F134" s="582"/>
      <c r="G134" s="582"/>
      <c r="H134" s="125"/>
      <c r="I134" s="133" t="s">
        <v>283</v>
      </c>
      <c r="K134" s="134">
        <f>S56+S108</f>
        <v>0</v>
      </c>
      <c r="L134" s="581"/>
      <c r="N134" s="113"/>
      <c r="O134" s="113"/>
      <c r="P134" s="113"/>
      <c r="Q134" s="113"/>
      <c r="R134" s="113"/>
      <c r="S134" s="113"/>
    </row>
    <row r="135" spans="1:19" s="124" customFormat="1" ht="19.5" customHeight="1">
      <c r="A135" s="113"/>
      <c r="B135" s="113"/>
      <c r="C135" s="113"/>
      <c r="D135" s="113"/>
      <c r="E135" s="113"/>
      <c r="F135" s="113"/>
      <c r="G135" s="113"/>
      <c r="H135" s="113"/>
      <c r="I135" s="113"/>
      <c r="J135" s="113"/>
      <c r="K135" s="113"/>
      <c r="L135" s="128"/>
      <c r="M135" s="128"/>
      <c r="N135" s="113"/>
      <c r="O135" s="113"/>
      <c r="P135" s="113"/>
      <c r="Q135" s="113"/>
      <c r="R135" s="113"/>
      <c r="S135" s="113"/>
    </row>
    <row r="136" spans="1:23" ht="24" customHeight="1">
      <c r="A136" s="113"/>
      <c r="B136" s="113"/>
      <c r="C136" s="113"/>
      <c r="D136" s="113"/>
      <c r="E136" s="113"/>
      <c r="F136" s="113"/>
      <c r="G136" s="113"/>
      <c r="H136" s="113"/>
      <c r="I136" s="113"/>
      <c r="J136" s="113"/>
      <c r="K136" s="113"/>
      <c r="L136" s="128"/>
      <c r="M136" s="128"/>
      <c r="N136" s="113"/>
      <c r="O136" s="113"/>
      <c r="P136" s="113"/>
      <c r="Q136" s="113"/>
      <c r="R136" s="113"/>
      <c r="S136" s="113"/>
      <c r="T136" s="113"/>
      <c r="V136" s="90"/>
      <c r="W136" s="90"/>
    </row>
    <row r="137" spans="1:23" ht="24" customHeight="1">
      <c r="A137" s="113"/>
      <c r="B137" s="113" t="s">
        <v>418</v>
      </c>
      <c r="C137" s="113"/>
      <c r="D137" s="113"/>
      <c r="E137" s="544"/>
      <c r="F137" s="544"/>
      <c r="G137" s="113" t="s">
        <v>242</v>
      </c>
      <c r="H137" s="113"/>
      <c r="I137" s="113"/>
      <c r="J137" s="135"/>
      <c r="K137" s="113"/>
      <c r="L137" s="128"/>
      <c r="M137" s="128"/>
      <c r="N137" s="113"/>
      <c r="O137" s="113"/>
      <c r="P137" s="113"/>
      <c r="Q137" s="113"/>
      <c r="R137" s="113"/>
      <c r="S137" s="113"/>
      <c r="T137" s="113"/>
      <c r="V137" s="90"/>
      <c r="W137" s="90"/>
    </row>
    <row r="138" spans="1:22" ht="24" customHeight="1">
      <c r="A138" s="113"/>
      <c r="B138" s="113" t="s">
        <v>419</v>
      </c>
      <c r="C138" s="113"/>
      <c r="D138" s="136"/>
      <c r="E138" s="545"/>
      <c r="F138" s="545"/>
      <c r="G138" s="113" t="s">
        <v>242</v>
      </c>
      <c r="H138" s="113"/>
      <c r="I138" s="113"/>
      <c r="J138" s="113"/>
      <c r="K138" s="128"/>
      <c r="L138" s="128"/>
      <c r="M138" s="113"/>
      <c r="N138" s="113"/>
      <c r="O138" s="113"/>
      <c r="P138" s="113"/>
      <c r="Q138" s="113"/>
      <c r="R138" s="113"/>
      <c r="S138" s="113"/>
      <c r="U138" s="90"/>
      <c r="V138" s="90"/>
    </row>
    <row r="139" spans="1:23" ht="24" customHeight="1">
      <c r="A139" s="113"/>
      <c r="B139" s="113"/>
      <c r="C139" s="113"/>
      <c r="D139" s="113"/>
      <c r="E139" s="113"/>
      <c r="F139" s="113"/>
      <c r="G139" s="113"/>
      <c r="H139" s="113"/>
      <c r="I139" s="113"/>
      <c r="J139" s="113"/>
      <c r="K139" s="113"/>
      <c r="L139" s="128"/>
      <c r="M139" s="128"/>
      <c r="N139" s="113"/>
      <c r="O139" s="113"/>
      <c r="P139" s="113"/>
      <c r="Q139" s="113"/>
      <c r="R139" s="113"/>
      <c r="S139" s="113"/>
      <c r="T139" s="113"/>
      <c r="V139" s="90"/>
      <c r="W139" s="90"/>
    </row>
    <row r="140" spans="1:23" ht="24" customHeight="1">
      <c r="A140" s="113"/>
      <c r="B140" s="526" t="s">
        <v>420</v>
      </c>
      <c r="C140" s="113"/>
      <c r="D140" s="113"/>
      <c r="E140" s="113"/>
      <c r="F140" s="113"/>
      <c r="G140" s="113"/>
      <c r="H140" s="113"/>
      <c r="I140" s="113"/>
      <c r="J140" s="113"/>
      <c r="K140" s="113"/>
      <c r="L140" s="128"/>
      <c r="M140" s="128"/>
      <c r="N140" s="113"/>
      <c r="O140" s="113"/>
      <c r="P140" s="113"/>
      <c r="Q140" s="113"/>
      <c r="R140" s="113"/>
      <c r="S140" s="113"/>
      <c r="T140" s="113"/>
      <c r="V140" s="90"/>
      <c r="W140" s="90"/>
    </row>
    <row r="141" spans="1:23" ht="24" customHeight="1">
      <c r="A141" s="113"/>
      <c r="B141" s="113" t="s">
        <v>421</v>
      </c>
      <c r="C141" s="113"/>
      <c r="D141" s="113"/>
      <c r="E141" s="113"/>
      <c r="F141" s="113"/>
      <c r="G141" s="113"/>
      <c r="H141" s="113"/>
      <c r="I141" s="113"/>
      <c r="J141" s="135"/>
      <c r="K141" s="113"/>
      <c r="L141" s="128"/>
      <c r="M141" s="128"/>
      <c r="N141" s="113"/>
      <c r="O141" s="113"/>
      <c r="P141" s="113"/>
      <c r="Q141" s="113"/>
      <c r="R141" s="113"/>
      <c r="S141" s="113"/>
      <c r="T141" s="113"/>
      <c r="V141" s="90"/>
      <c r="W141" s="90"/>
    </row>
    <row r="142" spans="1:23" ht="24" customHeight="1">
      <c r="A142" s="113"/>
      <c r="B142" s="113"/>
      <c r="C142" s="113"/>
      <c r="D142" s="113"/>
      <c r="E142" s="113"/>
      <c r="F142" s="113"/>
      <c r="G142" s="113"/>
      <c r="H142" s="113"/>
      <c r="I142" s="113"/>
      <c r="J142" s="113"/>
      <c r="K142" s="113"/>
      <c r="L142" s="128"/>
      <c r="M142" s="128"/>
      <c r="N142" s="113"/>
      <c r="O142" s="113"/>
      <c r="P142" s="113"/>
      <c r="Q142" s="113"/>
      <c r="R142" s="113"/>
      <c r="S142" s="113"/>
      <c r="T142" s="113"/>
      <c r="W142" s="110"/>
    </row>
    <row r="143" spans="1:18" ht="33.75" customHeight="1">
      <c r="A143" s="84"/>
      <c r="B143" s="85"/>
      <c r="C143" s="85"/>
      <c r="D143" s="85"/>
      <c r="E143" s="85"/>
      <c r="F143" s="85"/>
      <c r="G143" s="85"/>
      <c r="H143" s="85"/>
      <c r="I143" s="85"/>
      <c r="J143" s="85"/>
      <c r="K143" s="87"/>
      <c r="L143" s="86"/>
      <c r="M143" s="88"/>
      <c r="N143" s="85"/>
      <c r="O143" s="85"/>
      <c r="P143" s="85"/>
      <c r="Q143" s="85"/>
      <c r="R143" s="85"/>
    </row>
    <row r="144" spans="1:18" ht="25.5" customHeight="1" thickBot="1">
      <c r="A144" s="84"/>
      <c r="B144" s="85" t="s">
        <v>5</v>
      </c>
      <c r="C144" s="85"/>
      <c r="D144" s="85"/>
      <c r="E144" s="85"/>
      <c r="F144" s="85"/>
      <c r="G144" s="85"/>
      <c r="H144" s="85"/>
      <c r="I144" s="85"/>
      <c r="J144" s="85"/>
      <c r="K144" s="85"/>
      <c r="L144" s="87"/>
      <c r="M144" s="87"/>
      <c r="N144" s="85"/>
      <c r="O144" s="85"/>
      <c r="P144" s="85"/>
      <c r="Q144" s="85"/>
      <c r="R144" s="85"/>
    </row>
    <row r="145" spans="1:19" ht="25.5" customHeight="1" thickBot="1">
      <c r="A145" s="84"/>
      <c r="B145" s="588" t="s">
        <v>78</v>
      </c>
      <c r="C145" s="589"/>
      <c r="D145" s="589"/>
      <c r="E145" s="589"/>
      <c r="F145" s="589"/>
      <c r="G145" s="590"/>
      <c r="H145" s="590"/>
      <c r="I145" s="590"/>
      <c r="J145" s="590"/>
      <c r="K145" s="590"/>
      <c r="L145" s="590"/>
      <c r="M145" s="591"/>
      <c r="N145" s="87"/>
      <c r="O145" s="87"/>
      <c r="P145" s="85"/>
      <c r="Q145" s="85"/>
      <c r="R145" s="85"/>
      <c r="S145" s="85"/>
    </row>
    <row r="146" spans="1:19" ht="25.5" customHeight="1">
      <c r="A146" s="84"/>
      <c r="B146" s="592"/>
      <c r="C146" s="593"/>
      <c r="D146" s="593"/>
      <c r="E146" s="593"/>
      <c r="F146" s="593"/>
      <c r="G146" s="594"/>
      <c r="H146" s="594"/>
      <c r="I146" s="594"/>
      <c r="J146" s="594"/>
      <c r="K146" s="594"/>
      <c r="L146" s="594"/>
      <c r="M146" s="595"/>
      <c r="N146" s="87"/>
      <c r="O146" s="87"/>
      <c r="P146" s="85"/>
      <c r="Q146" s="85"/>
      <c r="R146" s="85"/>
      <c r="S146" s="85"/>
    </row>
    <row r="147" spans="1:19" ht="25.5" customHeight="1">
      <c r="A147" s="84"/>
      <c r="B147" s="596"/>
      <c r="C147" s="597"/>
      <c r="D147" s="597"/>
      <c r="E147" s="597"/>
      <c r="F147" s="597"/>
      <c r="G147" s="598"/>
      <c r="H147" s="598"/>
      <c r="I147" s="598"/>
      <c r="J147" s="598"/>
      <c r="K147" s="598"/>
      <c r="L147" s="598"/>
      <c r="M147" s="599"/>
      <c r="N147" s="87"/>
      <c r="O147" s="87"/>
      <c r="P147" s="85"/>
      <c r="Q147" s="85"/>
      <c r="R147" s="85"/>
      <c r="S147" s="85"/>
    </row>
    <row r="148" spans="1:19" ht="25.5" customHeight="1">
      <c r="A148" s="84"/>
      <c r="B148" s="596"/>
      <c r="C148" s="597"/>
      <c r="D148" s="597"/>
      <c r="E148" s="597"/>
      <c r="F148" s="597"/>
      <c r="G148" s="598"/>
      <c r="H148" s="598"/>
      <c r="I148" s="598"/>
      <c r="J148" s="598"/>
      <c r="K148" s="598"/>
      <c r="L148" s="598"/>
      <c r="M148" s="599"/>
      <c r="N148" s="87"/>
      <c r="O148" s="87"/>
      <c r="P148" s="85"/>
      <c r="Q148" s="85"/>
      <c r="R148" s="85"/>
      <c r="S148" s="85"/>
    </row>
    <row r="149" spans="1:19" ht="25.5" customHeight="1">
      <c r="A149" s="84"/>
      <c r="B149" s="600"/>
      <c r="C149" s="598"/>
      <c r="D149" s="598"/>
      <c r="E149" s="598"/>
      <c r="F149" s="598"/>
      <c r="G149" s="598"/>
      <c r="H149" s="598"/>
      <c r="I149" s="598"/>
      <c r="J149" s="598"/>
      <c r="K149" s="598"/>
      <c r="L149" s="598"/>
      <c r="M149" s="599"/>
      <c r="N149" s="87"/>
      <c r="O149" s="87"/>
      <c r="P149" s="85"/>
      <c r="Q149" s="85"/>
      <c r="R149" s="85"/>
      <c r="S149" s="85"/>
    </row>
    <row r="150" spans="1:19" ht="25.5" customHeight="1">
      <c r="A150" s="84"/>
      <c r="B150" s="600"/>
      <c r="C150" s="598"/>
      <c r="D150" s="598"/>
      <c r="E150" s="598"/>
      <c r="F150" s="598"/>
      <c r="G150" s="598"/>
      <c r="H150" s="598"/>
      <c r="I150" s="598"/>
      <c r="J150" s="598"/>
      <c r="K150" s="598"/>
      <c r="L150" s="598"/>
      <c r="M150" s="599"/>
      <c r="N150" s="87"/>
      <c r="O150" s="87"/>
      <c r="P150" s="85"/>
      <c r="Q150" s="85"/>
      <c r="R150" s="85"/>
      <c r="S150" s="85"/>
    </row>
    <row r="151" spans="1:19" ht="25.5" customHeight="1">
      <c r="A151" s="84"/>
      <c r="B151" s="600"/>
      <c r="C151" s="598"/>
      <c r="D151" s="598"/>
      <c r="E151" s="598"/>
      <c r="F151" s="598"/>
      <c r="G151" s="598"/>
      <c r="H151" s="598"/>
      <c r="I151" s="598"/>
      <c r="J151" s="598"/>
      <c r="K151" s="598"/>
      <c r="L151" s="598"/>
      <c r="M151" s="599"/>
      <c r="N151" s="87"/>
      <c r="O151" s="87"/>
      <c r="P151" s="85"/>
      <c r="Q151" s="85"/>
      <c r="R151" s="85"/>
      <c r="S151" s="85"/>
    </row>
    <row r="152" spans="1:19" ht="25.5" customHeight="1">
      <c r="A152" s="84"/>
      <c r="B152" s="600"/>
      <c r="C152" s="598"/>
      <c r="D152" s="598"/>
      <c r="E152" s="598"/>
      <c r="F152" s="598"/>
      <c r="G152" s="598"/>
      <c r="H152" s="598"/>
      <c r="I152" s="598"/>
      <c r="J152" s="598"/>
      <c r="K152" s="598"/>
      <c r="L152" s="598"/>
      <c r="M152" s="599"/>
      <c r="N152" s="87"/>
      <c r="O152" s="87"/>
      <c r="P152" s="85"/>
      <c r="Q152" s="85"/>
      <c r="R152" s="85"/>
      <c r="S152" s="85"/>
    </row>
    <row r="153" spans="1:19" ht="25.5" customHeight="1" thickBot="1">
      <c r="A153" s="84"/>
      <c r="B153" s="601"/>
      <c r="C153" s="602"/>
      <c r="D153" s="602"/>
      <c r="E153" s="602"/>
      <c r="F153" s="602"/>
      <c r="G153" s="602"/>
      <c r="H153" s="602"/>
      <c r="I153" s="602"/>
      <c r="J153" s="602"/>
      <c r="K153" s="602"/>
      <c r="L153" s="602"/>
      <c r="M153" s="603"/>
      <c r="N153" s="87"/>
      <c r="O153" s="87"/>
      <c r="P153" s="85"/>
      <c r="Q153" s="85"/>
      <c r="R153" s="85"/>
      <c r="S153" s="85"/>
    </row>
    <row r="154" spans="1:15" ht="12.75">
      <c r="A154" s="89"/>
      <c r="M154" s="90"/>
      <c r="N154" s="90"/>
      <c r="O154" s="90"/>
    </row>
    <row r="155" spans="1:15" ht="12.75">
      <c r="A155" s="89"/>
      <c r="M155" s="90"/>
      <c r="N155" s="90"/>
      <c r="O155" s="90"/>
    </row>
    <row r="156" spans="1:15" ht="12.75">
      <c r="A156" s="89"/>
      <c r="M156" s="90"/>
      <c r="N156" s="90"/>
      <c r="O156" s="90"/>
    </row>
  </sheetData>
  <sheetProtection/>
  <mergeCells count="145">
    <mergeCell ref="B145:M145"/>
    <mergeCell ref="B146:M153"/>
    <mergeCell ref="J112:J113"/>
    <mergeCell ref="K112:K113"/>
    <mergeCell ref="L122:M122"/>
    <mergeCell ref="L126:M126"/>
    <mergeCell ref="B133:C134"/>
    <mergeCell ref="D133:D134"/>
    <mergeCell ref="E133:G133"/>
    <mergeCell ref="L133:L134"/>
    <mergeCell ref="E134:G134"/>
    <mergeCell ref="B107:C107"/>
    <mergeCell ref="B108:D108"/>
    <mergeCell ref="D112:D113"/>
    <mergeCell ref="E112:E113"/>
    <mergeCell ref="F112:F113"/>
    <mergeCell ref="I112:I113"/>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Q60:Q61"/>
    <mergeCell ref="R60:R61"/>
    <mergeCell ref="S60:S61"/>
    <mergeCell ref="B62:C62"/>
    <mergeCell ref="B63:C63"/>
    <mergeCell ref="B64:C64"/>
    <mergeCell ref="K60:K61"/>
    <mergeCell ref="L60:L61"/>
    <mergeCell ref="M60:M61"/>
    <mergeCell ref="N60:N61"/>
    <mergeCell ref="O60:O61"/>
    <mergeCell ref="P60:P61"/>
    <mergeCell ref="E60:E61"/>
    <mergeCell ref="F60:F61"/>
    <mergeCell ref="G60:G61"/>
    <mergeCell ref="H60:H61"/>
    <mergeCell ref="I60:I61"/>
    <mergeCell ref="J60:J61"/>
    <mergeCell ref="B53:D53"/>
    <mergeCell ref="B54:D54"/>
    <mergeCell ref="B55:D55"/>
    <mergeCell ref="B56:D56"/>
    <mergeCell ref="B60:C61"/>
    <mergeCell ref="D60:D61"/>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O8:O9"/>
    <mergeCell ref="P8:P9"/>
    <mergeCell ref="Q8:Q9"/>
    <mergeCell ref="R8:R9"/>
    <mergeCell ref="S8:S9"/>
    <mergeCell ref="B10:D10"/>
    <mergeCell ref="I8:I9"/>
    <mergeCell ref="J8:J9"/>
    <mergeCell ref="K8:K9"/>
    <mergeCell ref="L8:L9"/>
    <mergeCell ref="E137:F137"/>
    <mergeCell ref="E138:F138"/>
    <mergeCell ref="M8:M9"/>
    <mergeCell ref="N8:N9"/>
    <mergeCell ref="A1:G1"/>
    <mergeCell ref="B8:D9"/>
    <mergeCell ref="E8:E9"/>
    <mergeCell ref="F8:F9"/>
    <mergeCell ref="G8:G9"/>
    <mergeCell ref="H8:H9"/>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5" r:id="rId2"/>
  <headerFooter alignWithMargins="0">
    <oddFooter>&amp;R&amp;A</oddFooter>
  </headerFooter>
  <rowBreaks count="2" manualBreakCount="2">
    <brk id="57" max="18" man="1"/>
    <brk id="109" max="18" man="1"/>
  </rowBreaks>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F31"/>
  <sheetViews>
    <sheetView view="pageBreakPreview" zoomScaleSheetLayoutView="100" zoomScalePageLayoutView="0" workbookViewId="0" topLeftCell="A1">
      <selection activeCell="C34" sqref="C34"/>
    </sheetView>
  </sheetViews>
  <sheetFormatPr defaultColWidth="9.00390625" defaultRowHeight="13.5"/>
  <cols>
    <col min="1" max="1" width="10.625" style="178" customWidth="1"/>
    <col min="2" max="2" width="8.25390625" style="178" customWidth="1"/>
    <col min="3" max="3" width="18.75390625" style="178" customWidth="1"/>
    <col min="4" max="6" width="14.625" style="178" customWidth="1"/>
    <col min="7" max="7" width="17.50390625" style="178" customWidth="1"/>
    <col min="8" max="16384" width="9.00390625" style="178" customWidth="1"/>
  </cols>
  <sheetData>
    <row r="1" spans="1:6" ht="18.75">
      <c r="A1" s="175" t="s">
        <v>82</v>
      </c>
      <c r="B1" s="176"/>
      <c r="C1" s="176"/>
      <c r="D1" s="177"/>
      <c r="E1" s="177"/>
      <c r="F1" s="177"/>
    </row>
    <row r="2" spans="1:6" ht="14.25">
      <c r="A2" s="175" t="s">
        <v>83</v>
      </c>
      <c r="B2" s="179"/>
      <c r="C2" s="179"/>
      <c r="D2" s="179"/>
      <c r="E2" s="179"/>
      <c r="F2" s="179"/>
    </row>
    <row r="3" spans="1:6" ht="14.25">
      <c r="A3" s="175"/>
      <c r="B3" s="179"/>
      <c r="C3" s="179"/>
      <c r="D3" s="179"/>
      <c r="E3" s="179"/>
      <c r="F3" s="179"/>
    </row>
    <row r="4" ht="14.25">
      <c r="A4" s="179" t="s">
        <v>84</v>
      </c>
    </row>
    <row r="5" ht="14.25">
      <c r="A5" s="179" t="s">
        <v>85</v>
      </c>
    </row>
    <row r="6" spans="4:6" ht="13.5" thickBot="1">
      <c r="D6" s="180"/>
      <c r="F6" s="178" t="s">
        <v>289</v>
      </c>
    </row>
    <row r="7" spans="1:6" ht="13.5" customHeight="1">
      <c r="A7" s="609" t="s">
        <v>1</v>
      </c>
      <c r="B7" s="610"/>
      <c r="C7" s="610" t="s">
        <v>86</v>
      </c>
      <c r="D7" s="615" t="s">
        <v>87</v>
      </c>
      <c r="E7" s="615"/>
      <c r="F7" s="616"/>
    </row>
    <row r="8" spans="1:6" ht="12.75">
      <c r="A8" s="611"/>
      <c r="B8" s="612"/>
      <c r="C8" s="612"/>
      <c r="D8" s="617"/>
      <c r="E8" s="617"/>
      <c r="F8" s="618"/>
    </row>
    <row r="9" spans="1:6" ht="12.75">
      <c r="A9" s="611"/>
      <c r="B9" s="612"/>
      <c r="C9" s="612"/>
      <c r="D9" s="617"/>
      <c r="E9" s="617"/>
      <c r="F9" s="618"/>
    </row>
    <row r="10" spans="1:6" ht="13.5" thickBot="1">
      <c r="A10" s="613"/>
      <c r="B10" s="614"/>
      <c r="C10" s="614"/>
      <c r="D10" s="416" t="s">
        <v>335</v>
      </c>
      <c r="E10" s="417" t="s">
        <v>340</v>
      </c>
      <c r="F10" s="418" t="s">
        <v>399</v>
      </c>
    </row>
    <row r="11" spans="1:6" ht="15" thickTop="1">
      <c r="A11" s="619"/>
      <c r="B11" s="620"/>
      <c r="C11" s="181"/>
      <c r="D11" s="182"/>
      <c r="E11" s="183"/>
      <c r="F11" s="184"/>
    </row>
    <row r="12" spans="1:6" ht="14.25">
      <c r="A12" s="621"/>
      <c r="B12" s="622"/>
      <c r="C12" s="185"/>
      <c r="D12" s="186"/>
      <c r="E12" s="187"/>
      <c r="F12" s="188"/>
    </row>
    <row r="13" spans="1:6" ht="14.25">
      <c r="A13" s="621"/>
      <c r="B13" s="622"/>
      <c r="C13" s="185"/>
      <c r="D13" s="186"/>
      <c r="E13" s="187"/>
      <c r="F13" s="188"/>
    </row>
    <row r="14" spans="1:6" ht="14.25">
      <c r="A14" s="621"/>
      <c r="B14" s="622"/>
      <c r="C14" s="185"/>
      <c r="D14" s="186"/>
      <c r="E14" s="187"/>
      <c r="F14" s="188"/>
    </row>
    <row r="15" spans="1:6" ht="14.25">
      <c r="A15" s="621"/>
      <c r="B15" s="622"/>
      <c r="C15" s="185"/>
      <c r="D15" s="186"/>
      <c r="E15" s="187"/>
      <c r="F15" s="188"/>
    </row>
    <row r="16" spans="1:6" ht="14.25">
      <c r="A16" s="621"/>
      <c r="B16" s="622"/>
      <c r="C16" s="185"/>
      <c r="D16" s="186"/>
      <c r="E16" s="187"/>
      <c r="F16" s="188"/>
    </row>
    <row r="17" spans="1:6" ht="14.25">
      <c r="A17" s="621"/>
      <c r="B17" s="622"/>
      <c r="C17" s="185"/>
      <c r="D17" s="186"/>
      <c r="E17" s="187"/>
      <c r="F17" s="188"/>
    </row>
    <row r="18" spans="1:6" ht="14.25">
      <c r="A18" s="621"/>
      <c r="B18" s="622"/>
      <c r="C18" s="185"/>
      <c r="D18" s="186"/>
      <c r="E18" s="187"/>
      <c r="F18" s="188"/>
    </row>
    <row r="19" spans="1:6" ht="14.25">
      <c r="A19" s="621"/>
      <c r="B19" s="622"/>
      <c r="C19" s="185"/>
      <c r="D19" s="186"/>
      <c r="E19" s="187"/>
      <c r="F19" s="188"/>
    </row>
    <row r="20" spans="1:6" ht="14.25">
      <c r="A20" s="621"/>
      <c r="B20" s="622"/>
      <c r="C20" s="185"/>
      <c r="D20" s="186"/>
      <c r="E20" s="187"/>
      <c r="F20" s="188"/>
    </row>
    <row r="21" spans="1:6" ht="14.25">
      <c r="A21" s="621"/>
      <c r="B21" s="622"/>
      <c r="C21" s="185"/>
      <c r="D21" s="186"/>
      <c r="E21" s="187"/>
      <c r="F21" s="188"/>
    </row>
    <row r="22" spans="1:6" ht="14.25">
      <c r="A22" s="621"/>
      <c r="B22" s="622"/>
      <c r="C22" s="185"/>
      <c r="D22" s="186"/>
      <c r="E22" s="187"/>
      <c r="F22" s="188"/>
    </row>
    <row r="23" spans="1:6" ht="14.25">
      <c r="A23" s="621"/>
      <c r="B23" s="622"/>
      <c r="C23" s="185"/>
      <c r="D23" s="186"/>
      <c r="E23" s="187"/>
      <c r="F23" s="188"/>
    </row>
    <row r="24" spans="1:6" ht="14.25">
      <c r="A24" s="621"/>
      <c r="B24" s="622"/>
      <c r="C24" s="185"/>
      <c r="D24" s="186"/>
      <c r="E24" s="187"/>
      <c r="F24" s="188"/>
    </row>
    <row r="25" spans="1:6" ht="14.25">
      <c r="A25" s="621"/>
      <c r="B25" s="622"/>
      <c r="C25" s="185"/>
      <c r="D25" s="186"/>
      <c r="E25" s="187"/>
      <c r="F25" s="188"/>
    </row>
    <row r="26" spans="1:6" ht="14.25">
      <c r="A26" s="621"/>
      <c r="B26" s="622"/>
      <c r="C26" s="185"/>
      <c r="D26" s="186"/>
      <c r="E26" s="187"/>
      <c r="F26" s="188"/>
    </row>
    <row r="27" spans="1:6" ht="15" thickBot="1">
      <c r="A27" s="623"/>
      <c r="B27" s="624"/>
      <c r="C27" s="189" t="s">
        <v>88</v>
      </c>
      <c r="D27" s="190">
        <f>SUM(D11:D26)</f>
        <v>0</v>
      </c>
      <c r="E27" s="190">
        <f>SUM(E11:E26)</f>
        <v>0</v>
      </c>
      <c r="F27" s="191">
        <f>SUM(F11:F26)</f>
        <v>0</v>
      </c>
    </row>
    <row r="28" spans="1:5" ht="7.5" customHeight="1">
      <c r="A28" s="192"/>
      <c r="B28" s="192"/>
      <c r="C28" s="193"/>
      <c r="D28" s="193"/>
      <c r="E28" s="194"/>
    </row>
    <row r="29" spans="1:6" ht="12.75">
      <c r="A29" s="525" t="s">
        <v>89</v>
      </c>
      <c r="B29" s="525"/>
      <c r="C29" s="525"/>
      <c r="D29" s="525"/>
      <c r="E29" s="525"/>
      <c r="F29" s="525"/>
    </row>
    <row r="30" spans="1:6" ht="12.75">
      <c r="A30" s="525" t="s">
        <v>90</v>
      </c>
      <c r="B30" s="525"/>
      <c r="C30" s="525"/>
      <c r="D30" s="525"/>
      <c r="E30" s="525"/>
      <c r="F30" s="525"/>
    </row>
    <row r="31" spans="1:6" ht="12.75">
      <c r="A31" s="525" t="s">
        <v>226</v>
      </c>
      <c r="B31" s="525"/>
      <c r="C31" s="525"/>
      <c r="D31" s="525"/>
      <c r="E31" s="525"/>
      <c r="F31" s="525"/>
    </row>
  </sheetData>
  <sheetProtection/>
  <mergeCells count="4">
    <mergeCell ref="A7:B10"/>
    <mergeCell ref="C7:C10"/>
    <mergeCell ref="D7:F9"/>
    <mergeCell ref="A11:B27"/>
  </mergeCells>
  <printOptions/>
  <pageMargins left="0.7" right="0.7" top="0.75" bottom="0.75" header="0.3" footer="0.3"/>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tabColor rgb="FFFFFF00"/>
  </sheetPr>
  <dimension ref="A1:N121"/>
  <sheetViews>
    <sheetView view="pageBreakPreview" zoomScale="112" zoomScaleSheetLayoutView="112" workbookViewId="0" topLeftCell="A1">
      <selection activeCell="B102" sqref="B102"/>
    </sheetView>
  </sheetViews>
  <sheetFormatPr defaultColWidth="9.00390625" defaultRowHeight="13.5"/>
  <cols>
    <col min="1" max="1" width="3.75390625" style="282" customWidth="1"/>
    <col min="2" max="2" width="14.75390625" style="282" customWidth="1"/>
    <col min="3" max="7" width="14.375" style="282" customWidth="1"/>
    <col min="8" max="8" width="17.00390625" style="282" customWidth="1"/>
    <col min="9" max="13" width="14.375" style="282" customWidth="1"/>
    <col min="14" max="16384" width="9.00390625" style="282" customWidth="1"/>
  </cols>
  <sheetData>
    <row r="1" spans="1:10" s="276" customFormat="1" ht="14.25">
      <c r="A1" s="419" t="s">
        <v>91</v>
      </c>
      <c r="B1" s="419"/>
      <c r="C1" s="419"/>
      <c r="D1" s="419"/>
      <c r="E1" s="419"/>
      <c r="F1" s="419"/>
      <c r="G1" s="419"/>
      <c r="H1" s="419"/>
      <c r="I1" s="420" t="s">
        <v>16</v>
      </c>
      <c r="J1" s="277"/>
    </row>
    <row r="2" spans="1:9" s="276" customFormat="1" ht="14.25">
      <c r="A2" s="421" t="s">
        <v>92</v>
      </c>
      <c r="B2" s="419"/>
      <c r="C2" s="419"/>
      <c r="D2" s="419"/>
      <c r="E2" s="419"/>
      <c r="F2" s="419"/>
      <c r="G2" s="419"/>
      <c r="H2" s="419"/>
      <c r="I2" s="419"/>
    </row>
    <row r="3" spans="1:10" s="276" customFormat="1" ht="14.25">
      <c r="A3" s="421"/>
      <c r="B3" s="419"/>
      <c r="C3" s="419"/>
      <c r="D3" s="419"/>
      <c r="E3" s="419"/>
      <c r="F3" s="419"/>
      <c r="G3" s="419"/>
      <c r="H3" s="419"/>
      <c r="I3" s="422"/>
      <c r="J3" s="280"/>
    </row>
    <row r="4" spans="1:10" s="276" customFormat="1" ht="14.25">
      <c r="A4" s="421"/>
      <c r="B4" s="419"/>
      <c r="C4" s="419"/>
      <c r="D4" s="419"/>
      <c r="E4" s="419"/>
      <c r="F4" s="419"/>
      <c r="G4" s="419"/>
      <c r="H4" s="419"/>
      <c r="I4" s="419"/>
      <c r="J4" s="281"/>
    </row>
    <row r="5" spans="1:9" s="276" customFormat="1" ht="14.25">
      <c r="A5" s="421"/>
      <c r="B5" s="420" t="s">
        <v>93</v>
      </c>
      <c r="C5" s="420"/>
      <c r="D5" s="419"/>
      <c r="E5" s="419"/>
      <c r="F5" s="419"/>
      <c r="G5" s="419"/>
      <c r="H5" s="419"/>
      <c r="I5" s="419"/>
    </row>
    <row r="6" spans="1:10" s="276" customFormat="1" ht="14.25">
      <c r="A6" s="421"/>
      <c r="B6" s="422"/>
      <c r="C6" s="422"/>
      <c r="D6" s="419"/>
      <c r="E6" s="419"/>
      <c r="F6" s="419"/>
      <c r="G6" s="419"/>
      <c r="H6" s="419"/>
      <c r="I6" s="422"/>
      <c r="J6" s="280"/>
    </row>
    <row r="7" spans="1:10" ht="14.25">
      <c r="A7" s="423"/>
      <c r="B7" s="423"/>
      <c r="C7" s="423"/>
      <c r="D7" s="423"/>
      <c r="E7" s="423"/>
      <c r="F7" s="423"/>
      <c r="G7" s="423"/>
      <c r="H7" s="423"/>
      <c r="I7" s="423"/>
      <c r="J7" s="281" t="s">
        <v>0</v>
      </c>
    </row>
    <row r="8" spans="1:10" ht="84" customHeight="1">
      <c r="A8" s="423"/>
      <c r="B8" s="424" t="s">
        <v>94</v>
      </c>
      <c r="C8" s="425" t="s">
        <v>290</v>
      </c>
      <c r="D8" s="424" t="s">
        <v>95</v>
      </c>
      <c r="E8" s="426" t="s">
        <v>291</v>
      </c>
      <c r="F8" s="427"/>
      <c r="G8" s="428"/>
      <c r="H8" s="427"/>
      <c r="I8" s="427"/>
      <c r="J8" s="286"/>
    </row>
    <row r="9" spans="1:10" ht="19.5" customHeight="1">
      <c r="A9" s="423"/>
      <c r="B9" s="429"/>
      <c r="C9" s="430"/>
      <c r="D9" s="431">
        <f>IF(B9-C9&lt;D22,B9-C9,D22)</f>
        <v>0</v>
      </c>
      <c r="E9" s="432"/>
      <c r="F9" s="427"/>
      <c r="G9" s="427"/>
      <c r="H9" s="427"/>
      <c r="I9" s="427"/>
      <c r="J9" s="286"/>
    </row>
    <row r="10" spans="1:10" ht="12">
      <c r="A10" s="423"/>
      <c r="B10" s="427"/>
      <c r="C10" s="427"/>
      <c r="D10" s="427"/>
      <c r="E10" s="427"/>
      <c r="F10" s="427"/>
      <c r="G10" s="427"/>
      <c r="H10" s="427"/>
      <c r="I10" s="427"/>
      <c r="J10" s="286"/>
    </row>
    <row r="11" spans="1:10" ht="12" thickBot="1">
      <c r="A11" s="423"/>
      <c r="B11" s="427"/>
      <c r="C11" s="427"/>
      <c r="D11" s="427"/>
      <c r="E11" s="427"/>
      <c r="F11" s="427"/>
      <c r="G11" s="427"/>
      <c r="H11" s="427"/>
      <c r="I11" s="427"/>
      <c r="J11" s="286"/>
    </row>
    <row r="12" spans="1:14" ht="99" customHeight="1" thickTop="1">
      <c r="A12" s="423"/>
      <c r="B12" s="424" t="s">
        <v>96</v>
      </c>
      <c r="C12" s="424" t="s">
        <v>292</v>
      </c>
      <c r="D12" s="424" t="s">
        <v>293</v>
      </c>
      <c r="E12" s="424" t="s">
        <v>294</v>
      </c>
      <c r="F12" s="625" t="s">
        <v>295</v>
      </c>
      <c r="G12" s="626"/>
      <c r="H12" s="433" t="s">
        <v>97</v>
      </c>
      <c r="I12" s="428" t="s">
        <v>296</v>
      </c>
      <c r="J12" s="293" t="s">
        <v>98</v>
      </c>
      <c r="N12" s="294"/>
    </row>
    <row r="13" spans="1:10" ht="18.75" customHeight="1" thickBot="1">
      <c r="A13" s="423"/>
      <c r="B13" s="429"/>
      <c r="C13" s="429"/>
      <c r="D13" s="434"/>
      <c r="E13" s="435">
        <f>+B13-C13-D13</f>
        <v>0</v>
      </c>
      <c r="F13" s="432"/>
      <c r="G13" s="432"/>
      <c r="H13" s="436" t="e">
        <f>IF(E13&gt;=E17,(E19+(E13-E19)*I22/H22+D13),E13+D13)</f>
        <v>#DIV/0!</v>
      </c>
      <c r="I13" s="437"/>
      <c r="J13" s="299" t="e">
        <f>IF(D9+H13&gt;D22+E22,D22+E22,D9+H13)</f>
        <v>#DIV/0!</v>
      </c>
    </row>
    <row r="14" spans="1:10" ht="12">
      <c r="A14" s="423"/>
      <c r="B14" s="427"/>
      <c r="C14" s="427"/>
      <c r="D14" s="427"/>
      <c r="E14" s="427"/>
      <c r="F14" s="427"/>
      <c r="G14" s="427"/>
      <c r="H14" s="427"/>
      <c r="I14" s="427"/>
      <c r="J14" s="286"/>
    </row>
    <row r="15" spans="1:11" ht="12.75">
      <c r="A15" s="423"/>
      <c r="B15" s="427"/>
      <c r="C15" s="427"/>
      <c r="D15" s="427"/>
      <c r="E15" s="427"/>
      <c r="F15" s="427"/>
      <c r="G15" s="438"/>
      <c r="H15" s="427"/>
      <c r="I15" s="427"/>
      <c r="J15" s="301"/>
      <c r="K15" s="302"/>
    </row>
    <row r="16" spans="1:11" ht="96" customHeight="1">
      <c r="A16" s="423"/>
      <c r="B16" s="427"/>
      <c r="C16" s="427"/>
      <c r="D16" s="424" t="s">
        <v>99</v>
      </c>
      <c r="E16" s="424" t="s">
        <v>297</v>
      </c>
      <c r="F16" s="627" t="s">
        <v>298</v>
      </c>
      <c r="G16" s="628"/>
      <c r="H16" s="438"/>
      <c r="I16" s="427"/>
      <c r="J16" s="286"/>
      <c r="K16" s="302"/>
    </row>
    <row r="17" spans="1:11" ht="26.25" customHeight="1">
      <c r="A17" s="423"/>
      <c r="B17" s="427"/>
      <c r="C17" s="427"/>
      <c r="D17" s="429"/>
      <c r="E17" s="431">
        <f>+D17-D9-D13</f>
        <v>0</v>
      </c>
      <c r="F17" s="432"/>
      <c r="G17" s="427"/>
      <c r="H17" s="438"/>
      <c r="I17" s="427"/>
      <c r="J17" s="286"/>
      <c r="K17" s="302"/>
    </row>
    <row r="18" spans="1:10" ht="57.75" customHeight="1">
      <c r="A18" s="423"/>
      <c r="B18" s="423"/>
      <c r="C18" s="423"/>
      <c r="D18" s="439" t="s">
        <v>100</v>
      </c>
      <c r="E18" s="440" t="s">
        <v>101</v>
      </c>
      <c r="F18" s="423"/>
      <c r="G18" s="438"/>
      <c r="H18" s="423"/>
      <c r="I18" s="423"/>
      <c r="J18" s="302"/>
    </row>
    <row r="19" spans="1:9" s="302" customFormat="1" ht="12.75">
      <c r="A19" s="441"/>
      <c r="B19" s="441"/>
      <c r="C19" s="441"/>
      <c r="D19" s="441"/>
      <c r="E19" s="442">
        <f>IF(E17&gt;0,E17,0)</f>
        <v>0</v>
      </c>
      <c r="F19" s="441"/>
      <c r="G19" s="438"/>
      <c r="H19" s="441"/>
      <c r="I19" s="441"/>
    </row>
    <row r="20" spans="1:9" ht="12.75">
      <c r="A20" s="423"/>
      <c r="B20" s="423" t="s">
        <v>102</v>
      </c>
      <c r="C20" s="423"/>
      <c r="D20" s="423"/>
      <c r="E20" s="438"/>
      <c r="F20" s="423"/>
      <c r="G20" s="423"/>
      <c r="H20" s="423"/>
      <c r="I20" s="423"/>
    </row>
    <row r="21" spans="1:9" ht="48">
      <c r="A21" s="423"/>
      <c r="B21" s="443" t="s">
        <v>103</v>
      </c>
      <c r="C21" s="443" t="s">
        <v>104</v>
      </c>
      <c r="D21" s="443" t="s">
        <v>105</v>
      </c>
      <c r="E21" s="444" t="s">
        <v>106</v>
      </c>
      <c r="F21" s="444" t="s">
        <v>107</v>
      </c>
      <c r="G21" s="444" t="s">
        <v>299</v>
      </c>
      <c r="H21" s="424" t="s">
        <v>300</v>
      </c>
      <c r="I21" s="445" t="s">
        <v>301</v>
      </c>
    </row>
    <row r="22" spans="1:9" ht="53.25" customHeight="1">
      <c r="A22" s="423"/>
      <c r="B22" s="446"/>
      <c r="C22" s="446"/>
      <c r="D22" s="446"/>
      <c r="E22" s="429"/>
      <c r="F22" s="429"/>
      <c r="G22" s="429"/>
      <c r="H22" s="447">
        <f>IF(E17&lt;0,B22-C22+D22-D17+E17-G22,B22-C22+D22-D17-G22)</f>
        <v>0</v>
      </c>
      <c r="I22" s="447">
        <f>IF(E17&lt;0,D22+E22-F22-D17+E17,D22+E22-F22-D17)</f>
        <v>0</v>
      </c>
    </row>
    <row r="23" spans="1:9" ht="73.5" customHeight="1">
      <c r="A23" s="423"/>
      <c r="B23" s="448"/>
      <c r="C23" s="448"/>
      <c r="D23" s="448"/>
      <c r="E23" s="432"/>
      <c r="F23" s="449" t="s">
        <v>302</v>
      </c>
      <c r="G23" s="449" t="s">
        <v>238</v>
      </c>
      <c r="H23" s="450" t="s">
        <v>108</v>
      </c>
      <c r="I23" s="450" t="s">
        <v>109</v>
      </c>
    </row>
    <row r="24" spans="1:9" ht="12.75">
      <c r="A24" s="423"/>
      <c r="B24" s="423"/>
      <c r="C24" s="423"/>
      <c r="D24" s="423"/>
      <c r="E24" s="438"/>
      <c r="F24" s="423"/>
      <c r="G24" s="423"/>
      <c r="H24" s="423"/>
      <c r="I24" s="423"/>
    </row>
    <row r="25" spans="1:9" s="312" customFormat="1" ht="17.25" customHeight="1">
      <c r="A25" s="451" t="s">
        <v>110</v>
      </c>
      <c r="B25" s="452"/>
      <c r="C25" s="438"/>
      <c r="D25" s="453"/>
      <c r="E25" s="454"/>
      <c r="F25" s="454"/>
      <c r="G25" s="453"/>
      <c r="H25" s="453"/>
      <c r="I25" s="453"/>
    </row>
    <row r="26" spans="1:10" s="312" customFormat="1" ht="12.75">
      <c r="A26" s="451" t="s">
        <v>303</v>
      </c>
      <c r="B26" s="452"/>
      <c r="C26" s="453"/>
      <c r="D26" s="455"/>
      <c r="E26" s="453"/>
      <c r="F26" s="453"/>
      <c r="G26" s="453"/>
      <c r="H26" s="451"/>
      <c r="I26" s="451"/>
      <c r="J26" s="317" t="s">
        <v>0</v>
      </c>
    </row>
    <row r="27" spans="1:12" ht="12.75">
      <c r="A27" s="456" t="s">
        <v>111</v>
      </c>
      <c r="B27" s="456"/>
      <c r="C27" s="456"/>
      <c r="D27" s="456"/>
      <c r="E27" s="456"/>
      <c r="F27" s="456"/>
      <c r="G27" s="456"/>
      <c r="H27" s="456"/>
      <c r="I27" s="456"/>
      <c r="J27" s="318"/>
      <c r="K27" s="318"/>
      <c r="L27" s="318"/>
    </row>
    <row r="28" spans="1:12" ht="12.75">
      <c r="A28" s="456"/>
      <c r="B28" s="456"/>
      <c r="C28" s="456"/>
      <c r="D28" s="456"/>
      <c r="E28" s="456"/>
      <c r="F28" s="456"/>
      <c r="G28" s="456"/>
      <c r="H28" s="456"/>
      <c r="I28" s="456"/>
      <c r="J28" s="318"/>
      <c r="K28" s="318"/>
      <c r="L28" s="318"/>
    </row>
    <row r="29" spans="1:9" s="312" customFormat="1" ht="12.75">
      <c r="A29" s="451"/>
      <c r="B29" s="457" t="s">
        <v>304</v>
      </c>
      <c r="C29" s="451"/>
      <c r="D29" s="451"/>
      <c r="E29" s="451"/>
      <c r="F29" s="451"/>
      <c r="G29" s="451"/>
      <c r="H29" s="451"/>
      <c r="I29" s="451"/>
    </row>
    <row r="30" spans="1:9" s="312" customFormat="1" ht="66" thickBot="1">
      <c r="A30" s="451"/>
      <c r="B30" s="458" t="s">
        <v>305</v>
      </c>
      <c r="C30" s="458" t="s">
        <v>112</v>
      </c>
      <c r="D30" s="458" t="s">
        <v>113</v>
      </c>
      <c r="E30" s="458" t="s">
        <v>232</v>
      </c>
      <c r="F30" s="458" t="s">
        <v>233</v>
      </c>
      <c r="G30" s="414" t="s">
        <v>114</v>
      </c>
      <c r="H30" s="459"/>
      <c r="I30" s="451"/>
    </row>
    <row r="31" spans="1:9" s="312" customFormat="1" ht="40.5" customHeight="1" thickBot="1">
      <c r="A31" s="460" t="s">
        <v>115</v>
      </c>
      <c r="B31" s="461"/>
      <c r="C31" s="461"/>
      <c r="D31" s="461"/>
      <c r="E31" s="461"/>
      <c r="F31" s="461"/>
      <c r="G31" s="462">
        <f>SUM(B31:F31)</f>
        <v>0</v>
      </c>
      <c r="H31" s="459"/>
      <c r="I31" s="451"/>
    </row>
    <row r="32" spans="1:9" s="312" customFormat="1" ht="12.75">
      <c r="A32" s="463"/>
      <c r="B32" s="454" t="s">
        <v>116</v>
      </c>
      <c r="C32" s="454"/>
      <c r="D32" s="454"/>
      <c r="E32" s="454"/>
      <c r="F32" s="454"/>
      <c r="G32" s="454"/>
      <c r="H32" s="454"/>
      <c r="I32" s="459"/>
    </row>
    <row r="33" spans="1:9" s="312" customFormat="1" ht="12.75">
      <c r="A33" s="463"/>
      <c r="B33" s="464" t="s">
        <v>117</v>
      </c>
      <c r="C33" s="454"/>
      <c r="D33" s="454"/>
      <c r="E33" s="454"/>
      <c r="F33" s="454"/>
      <c r="G33" s="454"/>
      <c r="H33" s="454"/>
      <c r="I33" s="459"/>
    </row>
    <row r="34" spans="1:9" s="312" customFormat="1" ht="12.75">
      <c r="A34" s="463"/>
      <c r="B34" s="464" t="s">
        <v>118</v>
      </c>
      <c r="C34" s="454"/>
      <c r="D34" s="454"/>
      <c r="E34" s="454"/>
      <c r="F34" s="454"/>
      <c r="G34" s="454"/>
      <c r="H34" s="454"/>
      <c r="I34" s="459"/>
    </row>
    <row r="35" spans="1:9" s="312" customFormat="1" ht="12.75">
      <c r="A35" s="463"/>
      <c r="B35" s="464" t="s">
        <v>119</v>
      </c>
      <c r="C35" s="454"/>
      <c r="D35" s="454"/>
      <c r="E35" s="454"/>
      <c r="F35" s="454"/>
      <c r="G35" s="454"/>
      <c r="H35" s="454"/>
      <c r="I35" s="459"/>
    </row>
    <row r="36" spans="1:9" s="312" customFormat="1" ht="12.75">
      <c r="A36" s="463"/>
      <c r="B36" s="464" t="s">
        <v>120</v>
      </c>
      <c r="C36" s="454"/>
      <c r="D36" s="454"/>
      <c r="E36" s="454"/>
      <c r="F36" s="454"/>
      <c r="G36" s="454"/>
      <c r="H36" s="454"/>
      <c r="I36" s="459"/>
    </row>
    <row r="37" spans="1:9" s="312" customFormat="1" ht="12.75">
      <c r="A37" s="463"/>
      <c r="B37" s="464" t="s">
        <v>234</v>
      </c>
      <c r="C37" s="454"/>
      <c r="D37" s="454"/>
      <c r="E37" s="454"/>
      <c r="F37" s="454"/>
      <c r="G37" s="454"/>
      <c r="H37" s="454"/>
      <c r="I37" s="459"/>
    </row>
    <row r="38" spans="1:9" s="312" customFormat="1" ht="12.75">
      <c r="A38" s="463"/>
      <c r="B38" s="464"/>
      <c r="C38" s="454"/>
      <c r="D38" s="454"/>
      <c r="E38" s="454"/>
      <c r="F38" s="454"/>
      <c r="G38" s="454"/>
      <c r="H38" s="454"/>
      <c r="I38" s="459"/>
    </row>
    <row r="39" spans="1:9" s="312" customFormat="1" ht="12.75">
      <c r="A39" s="451"/>
      <c r="B39" s="451" t="s">
        <v>121</v>
      </c>
      <c r="C39" s="451"/>
      <c r="D39" s="451"/>
      <c r="E39" s="451"/>
      <c r="F39" s="451"/>
      <c r="G39" s="451"/>
      <c r="H39" s="451"/>
      <c r="I39" s="451"/>
    </row>
    <row r="40" spans="1:9" s="312" customFormat="1" ht="27" thickBot="1">
      <c r="A40" s="451"/>
      <c r="B40" s="458" t="s">
        <v>306</v>
      </c>
      <c r="C40" s="458" t="s">
        <v>114</v>
      </c>
      <c r="D40" s="454"/>
      <c r="E40" s="454"/>
      <c r="F40" s="454"/>
      <c r="G40" s="454"/>
      <c r="H40" s="459"/>
      <c r="I40" s="451"/>
    </row>
    <row r="41" spans="1:9" s="312" customFormat="1" ht="44.25" customHeight="1" thickBot="1">
      <c r="A41" s="460" t="s">
        <v>115</v>
      </c>
      <c r="B41" s="461"/>
      <c r="C41" s="462">
        <f>SUM(B41)</f>
        <v>0</v>
      </c>
      <c r="D41" s="454"/>
      <c r="E41" s="465"/>
      <c r="F41" s="454"/>
      <c r="G41" s="454"/>
      <c r="H41" s="459"/>
      <c r="I41" s="451"/>
    </row>
    <row r="42" spans="1:9" s="312" customFormat="1" ht="12.75">
      <c r="A42" s="463"/>
      <c r="B42" s="454" t="s">
        <v>116</v>
      </c>
      <c r="C42" s="454"/>
      <c r="D42" s="454"/>
      <c r="E42" s="454"/>
      <c r="F42" s="454"/>
      <c r="G42" s="454"/>
      <c r="H42" s="454"/>
      <c r="I42" s="459"/>
    </row>
    <row r="43" spans="1:9" s="312" customFormat="1" ht="12.75">
      <c r="A43" s="463"/>
      <c r="B43" s="464" t="s">
        <v>122</v>
      </c>
      <c r="C43" s="454"/>
      <c r="D43" s="454"/>
      <c r="E43" s="454"/>
      <c r="F43" s="454"/>
      <c r="G43" s="454"/>
      <c r="H43" s="454"/>
      <c r="I43" s="459"/>
    </row>
    <row r="44" spans="1:12" ht="12.75">
      <c r="A44" s="456"/>
      <c r="B44" s="456"/>
      <c r="C44" s="456"/>
      <c r="D44" s="456"/>
      <c r="E44" s="456"/>
      <c r="F44" s="456"/>
      <c r="G44" s="456"/>
      <c r="H44" s="456"/>
      <c r="I44" s="456"/>
      <c r="J44" s="318"/>
      <c r="K44" s="318"/>
      <c r="L44" s="318"/>
    </row>
    <row r="45" spans="1:12" ht="12.75">
      <c r="A45" s="456"/>
      <c r="B45" s="456"/>
      <c r="C45" s="456"/>
      <c r="D45" s="456"/>
      <c r="E45" s="456"/>
      <c r="F45" s="456"/>
      <c r="G45" s="456"/>
      <c r="H45" s="456"/>
      <c r="I45" s="456"/>
      <c r="J45" s="318"/>
      <c r="K45" s="318"/>
      <c r="L45" s="318"/>
    </row>
    <row r="46" spans="1:9" s="312" customFormat="1" ht="12.75">
      <c r="A46" s="451"/>
      <c r="B46" s="451" t="s">
        <v>123</v>
      </c>
      <c r="C46" s="451"/>
      <c r="D46" s="451"/>
      <c r="E46" s="451"/>
      <c r="F46" s="451"/>
      <c r="G46" s="451"/>
      <c r="H46" s="451"/>
      <c r="I46" s="451"/>
    </row>
    <row r="47" spans="2:9" s="312" customFormat="1" ht="53.25" thickBot="1">
      <c r="B47" s="520" t="s">
        <v>244</v>
      </c>
      <c r="C47" s="319" t="s">
        <v>307</v>
      </c>
      <c r="D47" s="319" t="s">
        <v>308</v>
      </c>
      <c r="E47" s="319" t="s">
        <v>309</v>
      </c>
      <c r="F47" s="519" t="s">
        <v>337</v>
      </c>
      <c r="G47" s="481" t="s">
        <v>114</v>
      </c>
      <c r="H47" s="482"/>
      <c r="I47" s="321"/>
    </row>
    <row r="48" spans="1:9" s="312" customFormat="1" ht="43.5" customHeight="1" thickBot="1">
      <c r="A48" s="322" t="s">
        <v>115</v>
      </c>
      <c r="B48" s="483"/>
      <c r="C48" s="323"/>
      <c r="D48" s="323"/>
      <c r="E48" s="323"/>
      <c r="F48" s="484"/>
      <c r="G48" s="324">
        <f>SUM(B48:F48)</f>
        <v>0</v>
      </c>
      <c r="H48" s="315"/>
      <c r="I48" s="321"/>
    </row>
    <row r="49" spans="1:9" s="312" customFormat="1" ht="12.75">
      <c r="A49" s="325"/>
      <c r="B49" s="315" t="s">
        <v>116</v>
      </c>
      <c r="C49" s="315"/>
      <c r="D49" s="315"/>
      <c r="E49" s="315"/>
      <c r="F49" s="485"/>
      <c r="G49" s="315"/>
      <c r="H49" s="315"/>
      <c r="I49" s="321"/>
    </row>
    <row r="50" spans="1:9" s="312" customFormat="1" ht="13.5" customHeight="1">
      <c r="A50" s="325"/>
      <c r="B50" s="630" t="s">
        <v>310</v>
      </c>
      <c r="C50" s="630"/>
      <c r="D50" s="630"/>
      <c r="E50" s="630"/>
      <c r="F50" s="630"/>
      <c r="G50" s="630"/>
      <c r="H50" s="315"/>
      <c r="I50" s="321"/>
    </row>
    <row r="51" spans="1:9" s="312" customFormat="1" ht="12.75">
      <c r="A51" s="325"/>
      <c r="B51" s="197" t="s">
        <v>230</v>
      </c>
      <c r="C51" s="315"/>
      <c r="D51" s="315"/>
      <c r="E51" s="315"/>
      <c r="F51" s="315"/>
      <c r="G51" s="315"/>
      <c r="H51" s="315"/>
      <c r="I51" s="321"/>
    </row>
    <row r="52" spans="1:9" s="312" customFormat="1" ht="12.75">
      <c r="A52" s="325"/>
      <c r="B52" s="197" t="s">
        <v>124</v>
      </c>
      <c r="C52" s="315"/>
      <c r="D52" s="315"/>
      <c r="E52" s="315"/>
      <c r="F52" s="315"/>
      <c r="G52" s="315"/>
      <c r="H52" s="315"/>
      <c r="I52" s="321"/>
    </row>
    <row r="53" spans="1:9" s="312" customFormat="1" ht="12.75">
      <c r="A53" s="325"/>
      <c r="B53" s="197" t="s">
        <v>125</v>
      </c>
      <c r="C53" s="315"/>
      <c r="D53" s="315"/>
      <c r="E53" s="315"/>
      <c r="F53" s="315"/>
      <c r="G53" s="315"/>
      <c r="H53" s="315"/>
      <c r="I53" s="321"/>
    </row>
    <row r="54" spans="1:9" s="312" customFormat="1" ht="12.75">
      <c r="A54" s="325"/>
      <c r="B54" s="517" t="s">
        <v>395</v>
      </c>
      <c r="C54" s="315"/>
      <c r="D54" s="315"/>
      <c r="E54" s="315"/>
      <c r="F54" s="315"/>
      <c r="G54" s="315"/>
      <c r="H54" s="315"/>
      <c r="I54" s="321"/>
    </row>
    <row r="55" spans="1:12" ht="12.75">
      <c r="A55" s="456"/>
      <c r="B55" s="456"/>
      <c r="C55" s="456"/>
      <c r="D55" s="456"/>
      <c r="E55" s="456"/>
      <c r="F55" s="456"/>
      <c r="G55" s="456"/>
      <c r="H55" s="456"/>
      <c r="I55" s="456"/>
      <c r="J55" s="318"/>
      <c r="K55" s="318"/>
      <c r="L55" s="318"/>
    </row>
    <row r="56" spans="1:9" s="312" customFormat="1" ht="12" customHeight="1">
      <c r="A56" s="451"/>
      <c r="B56" s="451"/>
      <c r="C56" s="451"/>
      <c r="D56" s="451"/>
      <c r="E56" s="451"/>
      <c r="F56" s="451"/>
      <c r="G56" s="451"/>
      <c r="H56" s="451"/>
      <c r="I56" s="451"/>
    </row>
    <row r="57" spans="2:5" s="312" customFormat="1" ht="12.75">
      <c r="B57" s="312" t="s">
        <v>126</v>
      </c>
      <c r="E57" s="487"/>
    </row>
    <row r="58" spans="2:7" s="312" customFormat="1" ht="66" thickBot="1">
      <c r="B58" s="319" t="s">
        <v>311</v>
      </c>
      <c r="C58" s="319" t="s">
        <v>312</v>
      </c>
      <c r="D58" s="320" t="s">
        <v>336</v>
      </c>
      <c r="E58" s="520" t="s">
        <v>338</v>
      </c>
      <c r="F58" s="320" t="s">
        <v>243</v>
      </c>
      <c r="G58" s="319" t="s">
        <v>114</v>
      </c>
    </row>
    <row r="59" spans="1:7" s="312" customFormat="1" ht="41.25" customHeight="1" thickBot="1">
      <c r="A59" s="322" t="s">
        <v>115</v>
      </c>
      <c r="B59" s="488"/>
      <c r="C59" s="489"/>
      <c r="D59" s="489"/>
      <c r="E59" s="490"/>
      <c r="F59" s="489"/>
      <c r="G59" s="324">
        <f>SUM(B59:F59)</f>
        <v>0</v>
      </c>
    </row>
    <row r="60" spans="1:9" s="312" customFormat="1" ht="12.75">
      <c r="A60" s="325"/>
      <c r="B60" s="315" t="s">
        <v>116</v>
      </c>
      <c r="C60" s="315"/>
      <c r="D60" s="315"/>
      <c r="E60" s="315"/>
      <c r="F60" s="315"/>
      <c r="G60" s="315"/>
      <c r="H60" s="315"/>
      <c r="I60" s="321"/>
    </row>
    <row r="61" spans="1:9" s="312" customFormat="1" ht="12.75">
      <c r="A61" s="325"/>
      <c r="B61" s="524" t="s">
        <v>341</v>
      </c>
      <c r="C61" s="315"/>
      <c r="D61" s="315"/>
      <c r="E61" s="315"/>
      <c r="F61" s="315"/>
      <c r="G61" s="315"/>
      <c r="H61" s="315"/>
      <c r="I61" s="321"/>
    </row>
    <row r="62" spans="1:9" s="312" customFormat="1" ht="12.75">
      <c r="A62" s="325"/>
      <c r="B62" s="629" t="s">
        <v>400</v>
      </c>
      <c r="C62" s="629"/>
      <c r="D62" s="629"/>
      <c r="E62" s="629"/>
      <c r="F62" s="629"/>
      <c r="G62" s="315"/>
      <c r="H62" s="315"/>
      <c r="I62" s="321"/>
    </row>
    <row r="63" spans="1:9" s="312" customFormat="1" ht="12.75">
      <c r="A63" s="325"/>
      <c r="B63" s="517" t="s">
        <v>342</v>
      </c>
      <c r="C63" s="518"/>
      <c r="D63" s="518"/>
      <c r="E63" s="518"/>
      <c r="F63" s="518"/>
      <c r="G63" s="518"/>
      <c r="H63" s="315"/>
      <c r="I63" s="321"/>
    </row>
    <row r="64" spans="1:9" s="312" customFormat="1" ht="12.75">
      <c r="A64" s="325"/>
      <c r="B64" s="517" t="s">
        <v>343</v>
      </c>
      <c r="C64" s="518"/>
      <c r="D64" s="518"/>
      <c r="E64" s="518"/>
      <c r="F64" s="518"/>
      <c r="G64" s="518"/>
      <c r="H64" s="315"/>
      <c r="I64" s="321"/>
    </row>
    <row r="65" spans="1:9" s="312" customFormat="1" ht="12.75">
      <c r="A65" s="325"/>
      <c r="B65" s="517" t="s">
        <v>382</v>
      </c>
      <c r="C65" s="517"/>
      <c r="D65" s="517"/>
      <c r="E65" s="517"/>
      <c r="F65" s="517"/>
      <c r="G65" s="315"/>
      <c r="H65" s="315"/>
      <c r="I65" s="321"/>
    </row>
    <row r="66" spans="1:9" s="312" customFormat="1" ht="12.75">
      <c r="A66" s="463"/>
      <c r="B66" s="464"/>
      <c r="C66" s="454"/>
      <c r="D66" s="454"/>
      <c r="E66" s="454"/>
      <c r="F66" s="454"/>
      <c r="G66" s="454"/>
      <c r="H66" s="454"/>
      <c r="I66" s="459"/>
    </row>
    <row r="67" s="312" customFormat="1" ht="12.75">
      <c r="B67" s="312" t="s">
        <v>127</v>
      </c>
    </row>
    <row r="68" spans="2:10" s="312" customFormat="1" ht="53.25" thickBot="1">
      <c r="B68" s="319" t="s">
        <v>313</v>
      </c>
      <c r="C68" s="319" t="s">
        <v>128</v>
      </c>
      <c r="D68" s="319" t="s">
        <v>314</v>
      </c>
      <c r="E68" s="521" t="s">
        <v>339</v>
      </c>
      <c r="F68" s="319" t="s">
        <v>114</v>
      </c>
      <c r="G68" s="315"/>
      <c r="H68" s="315"/>
      <c r="I68" s="315"/>
      <c r="J68" s="321"/>
    </row>
    <row r="69" spans="1:10" s="312" customFormat="1" ht="42.75" customHeight="1" thickBot="1">
      <c r="A69" s="322" t="s">
        <v>115</v>
      </c>
      <c r="B69" s="323"/>
      <c r="C69" s="323"/>
      <c r="D69" s="323"/>
      <c r="E69" s="484"/>
      <c r="F69" s="324">
        <f>SUM(B69:E69)</f>
        <v>0</v>
      </c>
      <c r="G69" s="315"/>
      <c r="H69" s="315"/>
      <c r="I69" s="315"/>
      <c r="J69" s="321"/>
    </row>
    <row r="70" spans="1:9" s="312" customFormat="1" ht="12.75">
      <c r="A70" s="325"/>
      <c r="B70" s="315" t="s">
        <v>116</v>
      </c>
      <c r="C70" s="315"/>
      <c r="D70" s="315"/>
      <c r="E70" s="485"/>
      <c r="F70" s="315"/>
      <c r="G70" s="315"/>
      <c r="H70" s="315"/>
      <c r="I70" s="321"/>
    </row>
    <row r="71" spans="1:9" s="312" customFormat="1" ht="12.75">
      <c r="A71" s="325"/>
      <c r="B71" s="197" t="s">
        <v>344</v>
      </c>
      <c r="C71" s="315"/>
      <c r="D71" s="315"/>
      <c r="E71" s="315"/>
      <c r="F71" s="315"/>
      <c r="G71" s="315"/>
      <c r="H71" s="315"/>
      <c r="I71" s="321"/>
    </row>
    <row r="72" spans="1:9" s="312" customFormat="1" ht="12.75">
      <c r="A72" s="325"/>
      <c r="B72" s="197" t="s">
        <v>345</v>
      </c>
      <c r="C72" s="315"/>
      <c r="D72" s="315"/>
      <c r="E72" s="315"/>
      <c r="F72" s="315"/>
      <c r="G72" s="315"/>
      <c r="H72" s="315"/>
      <c r="I72" s="321"/>
    </row>
    <row r="73" spans="1:9" s="312" customFormat="1" ht="12.75">
      <c r="A73" s="325"/>
      <c r="B73" s="197" t="s">
        <v>346</v>
      </c>
      <c r="C73" s="315"/>
      <c r="D73" s="315"/>
      <c r="E73" s="315"/>
      <c r="F73" s="315"/>
      <c r="G73" s="315"/>
      <c r="H73" s="315"/>
      <c r="I73" s="321"/>
    </row>
    <row r="74" spans="1:9" s="312" customFormat="1" ht="12.75">
      <c r="A74" s="325"/>
      <c r="B74" s="517" t="s">
        <v>401</v>
      </c>
      <c r="C74" s="315"/>
      <c r="D74" s="315"/>
      <c r="E74" s="315"/>
      <c r="F74" s="315"/>
      <c r="G74" s="315"/>
      <c r="H74" s="315"/>
      <c r="I74" s="321"/>
    </row>
    <row r="75" spans="1:9" s="312" customFormat="1" ht="12.75">
      <c r="A75" s="463"/>
      <c r="B75" s="464"/>
      <c r="C75" s="454"/>
      <c r="D75" s="454"/>
      <c r="E75" s="454"/>
      <c r="F75" s="454"/>
      <c r="G75" s="454"/>
      <c r="H75" s="454"/>
      <c r="I75" s="459"/>
    </row>
    <row r="76" spans="1:9" s="312" customFormat="1" ht="12.75">
      <c r="A76" s="451"/>
      <c r="B76" s="451" t="s">
        <v>129</v>
      </c>
      <c r="C76" s="451"/>
      <c r="D76" s="451"/>
      <c r="E76" s="451"/>
      <c r="F76" s="451"/>
      <c r="G76" s="451"/>
      <c r="H76" s="451"/>
      <c r="I76" s="451"/>
    </row>
    <row r="77" spans="1:9" s="312" customFormat="1" ht="27" thickBot="1">
      <c r="A77" s="451"/>
      <c r="B77" s="458" t="s">
        <v>315</v>
      </c>
      <c r="C77" s="458" t="s">
        <v>114</v>
      </c>
      <c r="D77" s="454"/>
      <c r="E77" s="454"/>
      <c r="F77" s="454"/>
      <c r="G77" s="454"/>
      <c r="H77" s="459"/>
      <c r="I77" s="451"/>
    </row>
    <row r="78" spans="1:9" s="312" customFormat="1" ht="42" customHeight="1" thickBot="1">
      <c r="A78" s="460" t="s">
        <v>115</v>
      </c>
      <c r="B78" s="461"/>
      <c r="C78" s="462">
        <f>SUM(B78)</f>
        <v>0</v>
      </c>
      <c r="D78" s="454"/>
      <c r="E78" s="465"/>
      <c r="F78" s="454"/>
      <c r="G78" s="454"/>
      <c r="H78" s="459"/>
      <c r="I78" s="451"/>
    </row>
    <row r="79" spans="1:9" s="312" customFormat="1" ht="12.75">
      <c r="A79" s="463"/>
      <c r="B79" s="454" t="s">
        <v>116</v>
      </c>
      <c r="C79" s="454"/>
      <c r="D79" s="454"/>
      <c r="E79" s="454"/>
      <c r="F79" s="454"/>
      <c r="G79" s="454"/>
      <c r="H79" s="454"/>
      <c r="I79" s="459"/>
    </row>
    <row r="80" spans="1:9" s="312" customFormat="1" ht="12.75">
      <c r="A80" s="463"/>
      <c r="B80" s="464" t="s">
        <v>384</v>
      </c>
      <c r="C80" s="454"/>
      <c r="D80" s="454"/>
      <c r="E80" s="454"/>
      <c r="F80" s="454"/>
      <c r="G80" s="454"/>
      <c r="H80" s="454"/>
      <c r="I80" s="459"/>
    </row>
    <row r="81" spans="1:9" s="312" customFormat="1" ht="12.75">
      <c r="A81" s="463"/>
      <c r="B81" s="464"/>
      <c r="C81" s="454"/>
      <c r="D81" s="454"/>
      <c r="E81" s="454"/>
      <c r="F81" s="454"/>
      <c r="G81" s="454"/>
      <c r="H81" s="454"/>
      <c r="I81" s="459"/>
    </row>
    <row r="82" spans="1:12" ht="12.75">
      <c r="A82" s="456"/>
      <c r="B82" s="456" t="s">
        <v>130</v>
      </c>
      <c r="C82" s="456"/>
      <c r="D82" s="456"/>
      <c r="E82" s="456"/>
      <c r="F82" s="456"/>
      <c r="G82" s="456"/>
      <c r="H82" s="456"/>
      <c r="I82" s="456"/>
      <c r="J82" s="318"/>
      <c r="K82" s="318"/>
      <c r="L82" s="318"/>
    </row>
    <row r="83" spans="1:10" ht="52.5">
      <c r="A83" s="492"/>
      <c r="B83" s="493" t="s">
        <v>131</v>
      </c>
      <c r="C83" s="493" t="s">
        <v>132</v>
      </c>
      <c r="D83" s="493" t="s">
        <v>133</v>
      </c>
      <c r="E83" s="493" t="s">
        <v>134</v>
      </c>
      <c r="F83" s="493" t="s">
        <v>135</v>
      </c>
      <c r="G83" s="493" t="s">
        <v>136</v>
      </c>
      <c r="H83" s="522" t="s">
        <v>339</v>
      </c>
      <c r="I83" s="493" t="s">
        <v>137</v>
      </c>
      <c r="J83" s="493" t="s">
        <v>138</v>
      </c>
    </row>
    <row r="84" spans="1:10" ht="41.25" customHeight="1">
      <c r="A84" s="493" t="s">
        <v>115</v>
      </c>
      <c r="B84" s="494"/>
      <c r="C84" s="494"/>
      <c r="D84" s="494"/>
      <c r="E84" s="494"/>
      <c r="F84" s="494"/>
      <c r="G84" s="494"/>
      <c r="H84" s="494"/>
      <c r="I84" s="494"/>
      <c r="J84" s="494"/>
    </row>
    <row r="85" spans="1:13" ht="12.75">
      <c r="A85" s="492"/>
      <c r="B85" s="327"/>
      <c r="C85" s="327"/>
      <c r="D85" s="327"/>
      <c r="E85" s="327"/>
      <c r="F85" s="327"/>
      <c r="G85" s="327"/>
      <c r="H85" s="327"/>
      <c r="I85" s="327"/>
      <c r="J85" s="327"/>
      <c r="K85" s="327"/>
      <c r="L85" s="327"/>
      <c r="M85" s="328"/>
    </row>
    <row r="86" spans="1:13" ht="57" customHeight="1" thickBot="1">
      <c r="A86" s="492"/>
      <c r="B86" s="493" t="s">
        <v>239</v>
      </c>
      <c r="C86" s="493" t="s">
        <v>39</v>
      </c>
      <c r="D86" s="495" t="s">
        <v>114</v>
      </c>
      <c r="E86" s="327"/>
      <c r="F86" s="327"/>
      <c r="G86" s="327"/>
      <c r="H86" s="327"/>
      <c r="I86" s="327"/>
      <c r="J86" s="327"/>
      <c r="K86" s="327"/>
      <c r="L86" s="327"/>
      <c r="M86" s="328"/>
    </row>
    <row r="87" spans="1:13" ht="49.5" customHeight="1" thickBot="1">
      <c r="A87" s="492"/>
      <c r="B87" s="494"/>
      <c r="C87" s="496"/>
      <c r="D87" s="497">
        <f>B84+C84+D84+E84+F84+G84+H84+I84+J84+B87+C87</f>
        <v>0</v>
      </c>
      <c r="E87" s="327"/>
      <c r="F87" s="327"/>
      <c r="G87" s="327"/>
      <c r="H87" s="327"/>
      <c r="I87" s="327"/>
      <c r="J87" s="327"/>
      <c r="K87" s="327"/>
      <c r="L87" s="327"/>
      <c r="M87" s="328"/>
    </row>
    <row r="88" spans="1:13" ht="12.75">
      <c r="A88" s="466"/>
      <c r="B88" s="467"/>
      <c r="C88" s="467"/>
      <c r="D88" s="467"/>
      <c r="E88" s="467"/>
      <c r="F88" s="467"/>
      <c r="G88" s="467"/>
      <c r="H88" s="467"/>
      <c r="I88" s="467"/>
      <c r="J88" s="327"/>
      <c r="K88" s="327"/>
      <c r="L88" s="327"/>
      <c r="M88" s="328"/>
    </row>
    <row r="89" spans="1:10" s="312" customFormat="1" ht="12.75">
      <c r="A89" s="451"/>
      <c r="B89" s="457" t="s">
        <v>139</v>
      </c>
      <c r="C89" s="465"/>
      <c r="D89" s="465"/>
      <c r="E89" s="465"/>
      <c r="F89" s="465"/>
      <c r="G89" s="465"/>
      <c r="H89" s="465"/>
      <c r="I89" s="465"/>
      <c r="J89" s="315"/>
    </row>
    <row r="90" spans="2:10" s="312" customFormat="1" ht="12.75">
      <c r="B90" s="198" t="s">
        <v>403</v>
      </c>
      <c r="C90" s="326"/>
      <c r="D90" s="326"/>
      <c r="E90" s="326"/>
      <c r="F90" s="326"/>
      <c r="G90" s="326"/>
      <c r="H90" s="326"/>
      <c r="I90" s="326"/>
      <c r="J90" s="315"/>
    </row>
    <row r="91" spans="2:10" s="312" customFormat="1" ht="12.75">
      <c r="B91" s="198" t="s">
        <v>388</v>
      </c>
      <c r="C91" s="326"/>
      <c r="D91" s="326"/>
      <c r="E91" s="326"/>
      <c r="F91" s="326"/>
      <c r="G91" s="326"/>
      <c r="H91" s="326"/>
      <c r="I91" s="326"/>
      <c r="J91" s="315"/>
    </row>
    <row r="92" spans="2:10" s="312" customFormat="1" ht="12.75">
      <c r="B92" s="198" t="s">
        <v>389</v>
      </c>
      <c r="C92" s="326"/>
      <c r="D92" s="326"/>
      <c r="E92" s="326"/>
      <c r="F92" s="326"/>
      <c r="G92" s="326"/>
      <c r="H92" s="326"/>
      <c r="I92" s="326"/>
      <c r="J92" s="315"/>
    </row>
    <row r="93" spans="2:10" s="312" customFormat="1" ht="12.75">
      <c r="B93" s="198" t="s">
        <v>404</v>
      </c>
      <c r="C93" s="326"/>
      <c r="D93" s="326"/>
      <c r="E93" s="326"/>
      <c r="F93" s="326"/>
      <c r="G93" s="326"/>
      <c r="H93" s="326"/>
      <c r="I93" s="326"/>
      <c r="J93" s="315"/>
    </row>
    <row r="94" spans="2:10" s="312" customFormat="1" ht="12.75">
      <c r="B94" s="198" t="s">
        <v>405</v>
      </c>
      <c r="C94" s="326"/>
      <c r="D94" s="326"/>
      <c r="E94" s="326"/>
      <c r="F94" s="326"/>
      <c r="G94" s="326"/>
      <c r="H94" s="326"/>
      <c r="I94" s="326"/>
      <c r="J94" s="315"/>
    </row>
    <row r="95" spans="2:10" s="312" customFormat="1" ht="12.75">
      <c r="B95" s="198" t="s">
        <v>406</v>
      </c>
      <c r="C95" s="326"/>
      <c r="D95" s="326"/>
      <c r="E95" s="326"/>
      <c r="F95" s="326"/>
      <c r="G95" s="326"/>
      <c r="H95" s="326"/>
      <c r="I95" s="326"/>
      <c r="J95" s="315"/>
    </row>
    <row r="96" spans="2:10" s="312" customFormat="1" ht="12.75">
      <c r="B96" s="517" t="s">
        <v>407</v>
      </c>
      <c r="C96" s="326"/>
      <c r="D96" s="326"/>
      <c r="E96" s="326"/>
      <c r="F96" s="326"/>
      <c r="G96" s="326"/>
      <c r="H96" s="326"/>
      <c r="I96" s="326"/>
      <c r="J96" s="315"/>
    </row>
    <row r="97" spans="2:10" s="312" customFormat="1" ht="12.75">
      <c r="B97" s="198" t="s">
        <v>408</v>
      </c>
      <c r="C97" s="326"/>
      <c r="D97" s="326"/>
      <c r="E97" s="326"/>
      <c r="F97" s="326"/>
      <c r="G97" s="326"/>
      <c r="H97" s="326"/>
      <c r="I97" s="326"/>
      <c r="J97" s="315"/>
    </row>
    <row r="98" spans="2:10" s="312" customFormat="1" ht="12.75">
      <c r="B98" s="198" t="s">
        <v>409</v>
      </c>
      <c r="C98" s="326"/>
      <c r="D98" s="326"/>
      <c r="E98" s="326"/>
      <c r="F98" s="326"/>
      <c r="G98" s="326"/>
      <c r="H98" s="326"/>
      <c r="I98" s="326"/>
      <c r="J98" s="315"/>
    </row>
    <row r="99" spans="2:10" s="312" customFormat="1" ht="12.75">
      <c r="B99" s="198" t="s">
        <v>351</v>
      </c>
      <c r="C99" s="326"/>
      <c r="D99" s="326"/>
      <c r="E99" s="326"/>
      <c r="F99" s="326"/>
      <c r="G99" s="326"/>
      <c r="H99" s="326"/>
      <c r="I99" s="326"/>
      <c r="J99" s="315"/>
    </row>
    <row r="100" spans="2:10" s="312" customFormat="1" ht="12.75">
      <c r="B100" s="198" t="s">
        <v>410</v>
      </c>
      <c r="C100" s="326"/>
      <c r="D100" s="326"/>
      <c r="E100" s="326"/>
      <c r="F100" s="326"/>
      <c r="G100" s="326"/>
      <c r="H100" s="326"/>
      <c r="I100" s="326"/>
      <c r="J100" s="315"/>
    </row>
    <row r="101" spans="1:10" s="312" customFormat="1" ht="12.75">
      <c r="A101" s="451"/>
      <c r="B101" s="457"/>
      <c r="C101" s="465"/>
      <c r="D101" s="465"/>
      <c r="E101" s="465"/>
      <c r="F101" s="465"/>
      <c r="G101" s="465"/>
      <c r="H101" s="465"/>
      <c r="I101" s="465"/>
      <c r="J101" s="315"/>
    </row>
    <row r="102" spans="1:9" s="312" customFormat="1" ht="12.75">
      <c r="A102" s="451"/>
      <c r="B102" s="451" t="s">
        <v>140</v>
      </c>
      <c r="C102" s="451"/>
      <c r="D102" s="451"/>
      <c r="E102" s="451"/>
      <c r="F102" s="451"/>
      <c r="G102" s="451"/>
      <c r="H102" s="451"/>
      <c r="I102" s="451"/>
    </row>
    <row r="103" spans="1:9" s="312" customFormat="1" ht="39.75" thickBot="1">
      <c r="A103" s="451"/>
      <c r="B103" s="458" t="s">
        <v>316</v>
      </c>
      <c r="C103" s="458" t="s">
        <v>317</v>
      </c>
      <c r="D103" s="458" t="s">
        <v>114</v>
      </c>
      <c r="E103" s="454"/>
      <c r="F103" s="454"/>
      <c r="G103" s="454"/>
      <c r="H103" s="459"/>
      <c r="I103" s="451"/>
    </row>
    <row r="104" spans="1:9" s="312" customFormat="1" ht="39" customHeight="1" thickBot="1">
      <c r="A104" s="460" t="s">
        <v>115</v>
      </c>
      <c r="B104" s="461"/>
      <c r="C104" s="461"/>
      <c r="D104" s="462">
        <f>SUM(B104:C104)</f>
        <v>0</v>
      </c>
      <c r="E104" s="454"/>
      <c r="F104" s="454"/>
      <c r="G104" s="454"/>
      <c r="H104" s="459"/>
      <c r="I104" s="451"/>
    </row>
    <row r="105" spans="1:9" s="312" customFormat="1" ht="12.75">
      <c r="A105" s="463"/>
      <c r="B105" s="454" t="s">
        <v>116</v>
      </c>
      <c r="C105" s="454"/>
      <c r="D105" s="454"/>
      <c r="E105" s="454"/>
      <c r="F105" s="454"/>
      <c r="G105" s="454"/>
      <c r="H105" s="454"/>
      <c r="I105" s="459"/>
    </row>
    <row r="106" spans="1:9" s="312" customFormat="1" ht="12.75">
      <c r="A106" s="463"/>
      <c r="B106" s="464" t="s">
        <v>386</v>
      </c>
      <c r="C106" s="454"/>
      <c r="D106" s="454"/>
      <c r="E106" s="454"/>
      <c r="F106" s="454"/>
      <c r="G106" s="454"/>
      <c r="H106" s="454"/>
      <c r="I106" s="459"/>
    </row>
    <row r="107" spans="1:9" s="312" customFormat="1" ht="12.75">
      <c r="A107" s="463"/>
      <c r="B107" s="464" t="s">
        <v>387</v>
      </c>
      <c r="C107" s="454"/>
      <c r="D107" s="454"/>
      <c r="E107" s="454"/>
      <c r="F107" s="454"/>
      <c r="G107" s="454"/>
      <c r="H107" s="454"/>
      <c r="I107" s="459"/>
    </row>
    <row r="108" spans="1:9" s="312" customFormat="1" ht="12.75">
      <c r="A108" s="451"/>
      <c r="B108" s="451"/>
      <c r="C108" s="451"/>
      <c r="D108" s="451"/>
      <c r="E108" s="451"/>
      <c r="F108" s="451"/>
      <c r="G108" s="451"/>
      <c r="H108" s="451"/>
      <c r="I108" s="451"/>
    </row>
    <row r="109" spans="1:9" s="318" customFormat="1" ht="12.75">
      <c r="A109" s="451"/>
      <c r="B109" s="451" t="s">
        <v>143</v>
      </c>
      <c r="C109" s="451"/>
      <c r="D109" s="456"/>
      <c r="E109" s="456"/>
      <c r="F109" s="456"/>
      <c r="G109" s="456"/>
      <c r="H109" s="456"/>
      <c r="I109" s="456"/>
    </row>
    <row r="110" spans="1:9" s="318" customFormat="1" ht="39.75" thickBot="1">
      <c r="A110" s="451"/>
      <c r="B110" s="468" t="s">
        <v>228</v>
      </c>
      <c r="C110" s="468" t="s">
        <v>227</v>
      </c>
      <c r="D110" s="458" t="s">
        <v>114</v>
      </c>
      <c r="E110" s="456"/>
      <c r="F110" s="456"/>
      <c r="G110" s="456"/>
      <c r="H110" s="456"/>
      <c r="I110" s="456"/>
    </row>
    <row r="111" spans="1:9" s="318" customFormat="1" ht="41.25" customHeight="1" thickBot="1">
      <c r="A111" s="469" t="s">
        <v>115</v>
      </c>
      <c r="B111" s="470"/>
      <c r="C111" s="471"/>
      <c r="D111" s="462">
        <f>SUM(B111:C111)</f>
        <v>0</v>
      </c>
      <c r="E111" s="456"/>
      <c r="F111" s="456"/>
      <c r="G111" s="456"/>
      <c r="H111" s="456"/>
      <c r="I111" s="456"/>
    </row>
    <row r="112" spans="1:9" s="318" customFormat="1" ht="12.75">
      <c r="A112" s="463"/>
      <c r="B112" s="454" t="s">
        <v>116</v>
      </c>
      <c r="C112" s="454"/>
      <c r="D112" s="456"/>
      <c r="E112" s="456"/>
      <c r="F112" s="456"/>
      <c r="G112" s="456"/>
      <c r="H112" s="456"/>
      <c r="I112" s="456"/>
    </row>
    <row r="113" spans="1:9" s="312" customFormat="1" ht="12.75">
      <c r="A113" s="463"/>
      <c r="B113" s="464" t="s">
        <v>393</v>
      </c>
      <c r="C113" s="454"/>
      <c r="D113" s="454"/>
      <c r="E113" s="454"/>
      <c r="F113" s="454"/>
      <c r="G113" s="454"/>
      <c r="H113" s="454"/>
      <c r="I113" s="459"/>
    </row>
    <row r="114" spans="1:9" s="318" customFormat="1" ht="12.75">
      <c r="A114" s="463"/>
      <c r="B114" s="464" t="s">
        <v>394</v>
      </c>
      <c r="C114" s="454"/>
      <c r="D114" s="456"/>
      <c r="E114" s="456"/>
      <c r="F114" s="456"/>
      <c r="G114" s="456"/>
      <c r="H114" s="456"/>
      <c r="I114" s="456"/>
    </row>
    <row r="115" spans="1:9" s="318" customFormat="1" ht="12.75">
      <c r="A115" s="456"/>
      <c r="B115" s="456"/>
      <c r="C115" s="456"/>
      <c r="D115" s="456"/>
      <c r="E115" s="456"/>
      <c r="F115" s="456"/>
      <c r="G115" s="456"/>
      <c r="H115" s="456"/>
      <c r="I115" s="456"/>
    </row>
    <row r="116" spans="1:9" ht="12">
      <c r="A116" s="423"/>
      <c r="B116" s="423"/>
      <c r="C116" s="423"/>
      <c r="D116" s="423"/>
      <c r="E116" s="423"/>
      <c r="F116" s="423"/>
      <c r="G116" s="423"/>
      <c r="H116" s="423"/>
      <c r="I116" s="423"/>
    </row>
    <row r="117" spans="1:9" s="395" customFormat="1" ht="12.75">
      <c r="A117" s="472"/>
      <c r="B117" s="472" t="s">
        <v>235</v>
      </c>
      <c r="C117" s="472"/>
      <c r="D117" s="473"/>
      <c r="E117" s="473"/>
      <c r="F117" s="473"/>
      <c r="G117" s="473"/>
      <c r="H117" s="473"/>
      <c r="I117" s="473"/>
    </row>
    <row r="118" spans="1:9" s="395" customFormat="1" ht="97.5" customHeight="1" thickBot="1">
      <c r="A118" s="472"/>
      <c r="B118" s="474" t="s">
        <v>236</v>
      </c>
      <c r="C118" s="475" t="s">
        <v>114</v>
      </c>
      <c r="D118" s="473"/>
      <c r="E118" s="473"/>
      <c r="F118" s="473"/>
      <c r="G118" s="473"/>
      <c r="H118" s="473"/>
      <c r="I118" s="473"/>
    </row>
    <row r="119" spans="1:9" s="395" customFormat="1" ht="40.5" customHeight="1" thickBot="1">
      <c r="A119" s="476" t="s">
        <v>115</v>
      </c>
      <c r="B119" s="477"/>
      <c r="C119" s="478">
        <f>SUM(B119:B119)</f>
        <v>0</v>
      </c>
      <c r="D119" s="473"/>
      <c r="E119" s="473"/>
      <c r="F119" s="473"/>
      <c r="G119" s="473"/>
      <c r="H119" s="473"/>
      <c r="I119" s="473"/>
    </row>
    <row r="120" spans="1:9" s="395" customFormat="1" ht="12.75">
      <c r="A120" s="453"/>
      <c r="B120" s="479" t="s">
        <v>116</v>
      </c>
      <c r="C120" s="479"/>
      <c r="D120" s="473"/>
      <c r="E120" s="473"/>
      <c r="F120" s="473"/>
      <c r="G120" s="473"/>
      <c r="H120" s="473"/>
      <c r="I120" s="473"/>
    </row>
    <row r="121" spans="1:9" s="395" customFormat="1" ht="12.75">
      <c r="A121" s="473"/>
      <c r="B121" s="473" t="s">
        <v>402</v>
      </c>
      <c r="C121" s="473"/>
      <c r="D121" s="473"/>
      <c r="E121" s="473"/>
      <c r="F121" s="473"/>
      <c r="G121" s="473"/>
      <c r="H121" s="473"/>
      <c r="I121" s="473"/>
    </row>
  </sheetData>
  <sheetProtection/>
  <mergeCells count="4">
    <mergeCell ref="F12:G12"/>
    <mergeCell ref="F16:G16"/>
    <mergeCell ref="B62:F62"/>
    <mergeCell ref="B50:G50"/>
  </mergeCells>
  <printOptions/>
  <pageMargins left="0.7" right="0.7" top="0.75" bottom="0.75" header="0.3" footer="0.3"/>
  <pageSetup fitToHeight="5" horizontalDpi="600" verticalDpi="600" orientation="landscape" paperSize="9" scale="84" r:id="rId2"/>
  <rowBreaks count="4" manualBreakCount="4">
    <brk id="19" max="10" man="1"/>
    <brk id="45" max="10" man="1"/>
    <brk id="75" max="10" man="1"/>
    <brk id="101" max="10" man="1"/>
  </rowBreaks>
  <drawing r:id="rId1"/>
</worksheet>
</file>

<file path=xl/worksheets/sheet7.xml><?xml version="1.0" encoding="utf-8"?>
<worksheet xmlns="http://schemas.openxmlformats.org/spreadsheetml/2006/main" xmlns:r="http://schemas.openxmlformats.org/officeDocument/2006/relationships">
  <sheetPr>
    <tabColor rgb="FFFFFF00"/>
  </sheetPr>
  <dimension ref="A1:O122"/>
  <sheetViews>
    <sheetView view="pageBreakPreview" zoomScale="112" zoomScaleSheetLayoutView="112" zoomScalePageLayoutView="0" workbookViewId="0" topLeftCell="A1">
      <selection activeCell="B123" sqref="B123"/>
    </sheetView>
  </sheetViews>
  <sheetFormatPr defaultColWidth="9.00390625" defaultRowHeight="13.5"/>
  <cols>
    <col min="1" max="1" width="4.25390625" style="282" customWidth="1"/>
    <col min="2" max="7" width="14.375" style="282" customWidth="1"/>
    <col min="8" max="8" width="17.00390625" style="282" customWidth="1"/>
    <col min="9" max="14" width="14.375" style="282" customWidth="1"/>
    <col min="15" max="16384" width="9.00390625" style="282" customWidth="1"/>
  </cols>
  <sheetData>
    <row r="1" spans="1:14" s="276" customFormat="1" ht="14.25">
      <c r="A1" s="276" t="s">
        <v>144</v>
      </c>
      <c r="I1" s="277" t="s">
        <v>16</v>
      </c>
      <c r="J1" s="277"/>
      <c r="L1" s="329" t="s">
        <v>145</v>
      </c>
      <c r="M1" s="279"/>
      <c r="N1" s="279"/>
    </row>
    <row r="2" spans="1:14" s="276" customFormat="1" ht="14.25">
      <c r="A2" s="278" t="s">
        <v>92</v>
      </c>
      <c r="L2" s="329"/>
      <c r="M2" s="279"/>
      <c r="N2" s="279"/>
    </row>
    <row r="3" spans="1:14" s="276" customFormat="1" ht="14.25">
      <c r="A3" s="278"/>
      <c r="I3" s="277" t="s">
        <v>146</v>
      </c>
      <c r="J3" s="330"/>
      <c r="L3" s="329"/>
      <c r="M3" s="277" t="s">
        <v>147</v>
      </c>
      <c r="N3" s="330"/>
    </row>
    <row r="4" spans="1:14" s="276" customFormat="1" ht="14.25">
      <c r="A4" s="278"/>
      <c r="J4" s="281"/>
      <c r="L4" s="329"/>
      <c r="M4" s="279"/>
      <c r="N4" s="279"/>
    </row>
    <row r="5" spans="1:14" s="276" customFormat="1" ht="14.25">
      <c r="A5" s="278"/>
      <c r="B5" s="277" t="s">
        <v>93</v>
      </c>
      <c r="C5" s="277"/>
      <c r="L5" s="329"/>
      <c r="M5" s="279"/>
      <c r="N5" s="279"/>
    </row>
    <row r="6" spans="1:14" s="276" customFormat="1" ht="14.25">
      <c r="A6" s="278"/>
      <c r="B6" s="279"/>
      <c r="C6" s="279"/>
      <c r="I6" s="279"/>
      <c r="J6" s="280"/>
      <c r="L6" s="329"/>
      <c r="M6" s="279"/>
      <c r="N6" s="279"/>
    </row>
    <row r="7" spans="10:14" ht="15" thickBot="1">
      <c r="J7" s="281" t="s">
        <v>0</v>
      </c>
      <c r="L7" s="331"/>
      <c r="M7" s="302"/>
      <c r="N7" s="281" t="s">
        <v>0</v>
      </c>
    </row>
    <row r="8" spans="2:14" ht="84" customHeight="1">
      <c r="B8" s="283" t="s">
        <v>94</v>
      </c>
      <c r="C8" s="284" t="s">
        <v>290</v>
      </c>
      <c r="D8" s="283" t="s">
        <v>95</v>
      </c>
      <c r="E8" s="285" t="s">
        <v>291</v>
      </c>
      <c r="F8" s="286"/>
      <c r="G8" s="287"/>
      <c r="H8" s="286"/>
      <c r="I8" s="286"/>
      <c r="J8" s="286"/>
      <c r="L8" s="331"/>
      <c r="M8" s="332" t="s">
        <v>148</v>
      </c>
      <c r="N8" s="302"/>
    </row>
    <row r="9" spans="2:14" ht="19.5" customHeight="1" thickBot="1">
      <c r="B9" s="288"/>
      <c r="C9" s="289"/>
      <c r="D9" s="290">
        <f>IF(B9-C9&lt;D22,B9-C9,D22)</f>
        <v>0</v>
      </c>
      <c r="E9" s="291"/>
      <c r="F9" s="286"/>
      <c r="G9" s="286"/>
      <c r="H9" s="286"/>
      <c r="I9" s="286"/>
      <c r="J9" s="286"/>
      <c r="L9" s="331"/>
      <c r="M9" s="333"/>
      <c r="N9" s="302"/>
    </row>
    <row r="10" spans="2:14" ht="12">
      <c r="B10" s="286"/>
      <c r="C10" s="286"/>
      <c r="D10" s="286"/>
      <c r="E10" s="286"/>
      <c r="F10" s="286"/>
      <c r="G10" s="286"/>
      <c r="H10" s="286"/>
      <c r="I10" s="286"/>
      <c r="J10" s="286"/>
      <c r="L10" s="331"/>
      <c r="M10" s="334"/>
      <c r="N10" s="302"/>
    </row>
    <row r="11" spans="2:14" ht="12" thickBot="1">
      <c r="B11" s="286"/>
      <c r="C11" s="286"/>
      <c r="D11" s="286"/>
      <c r="E11" s="286"/>
      <c r="F11" s="286"/>
      <c r="G11" s="286"/>
      <c r="H11" s="286"/>
      <c r="I11" s="286"/>
      <c r="J11" s="286"/>
      <c r="L11" s="331"/>
      <c r="M11" s="335"/>
      <c r="N11" s="302"/>
    </row>
    <row r="12" spans="2:15" ht="99" customHeight="1" thickTop="1">
      <c r="B12" s="283" t="s">
        <v>96</v>
      </c>
      <c r="C12" s="283" t="s">
        <v>292</v>
      </c>
      <c r="D12" s="283" t="s">
        <v>293</v>
      </c>
      <c r="E12" s="283" t="s">
        <v>294</v>
      </c>
      <c r="F12" s="631" t="s">
        <v>295</v>
      </c>
      <c r="G12" s="632"/>
      <c r="H12" s="292" t="s">
        <v>97</v>
      </c>
      <c r="I12" s="287" t="s">
        <v>296</v>
      </c>
      <c r="J12" s="293" t="s">
        <v>98</v>
      </c>
      <c r="L12" s="331"/>
      <c r="M12" s="293" t="s">
        <v>149</v>
      </c>
      <c r="N12" s="302"/>
      <c r="O12" s="294"/>
    </row>
    <row r="13" spans="2:14" ht="18.75" customHeight="1" thickBot="1">
      <c r="B13" s="288"/>
      <c r="C13" s="288"/>
      <c r="D13" s="295"/>
      <c r="E13" s="296">
        <f>+B13-C13-D13</f>
        <v>0</v>
      </c>
      <c r="F13" s="291"/>
      <c r="G13" s="291"/>
      <c r="H13" s="297" t="e">
        <f>IF(E13&gt;=E17,(E19+(E13-E19)*I22/H22+D13),E13+D13)</f>
        <v>#DIV/0!</v>
      </c>
      <c r="I13" s="298"/>
      <c r="J13" s="299" t="e">
        <f>IF(D9+H13&gt;D22+E22,D22+E22,D9+H13)</f>
        <v>#DIV/0!</v>
      </c>
      <c r="L13" s="331"/>
      <c r="M13" s="299" t="e">
        <f>+J13*M9</f>
        <v>#DIV/0!</v>
      </c>
      <c r="N13" s="302"/>
    </row>
    <row r="14" spans="2:14" ht="12">
      <c r="B14" s="286"/>
      <c r="C14" s="286"/>
      <c r="D14" s="286"/>
      <c r="E14" s="286"/>
      <c r="F14" s="286"/>
      <c r="G14" s="286"/>
      <c r="H14" s="286"/>
      <c r="I14" s="286"/>
      <c r="J14" s="286"/>
      <c r="L14" s="331"/>
      <c r="M14" s="302"/>
      <c r="N14" s="302"/>
    </row>
    <row r="15" spans="2:14" ht="12.75">
      <c r="B15" s="286"/>
      <c r="C15" s="286"/>
      <c r="D15" s="286"/>
      <c r="E15" s="286"/>
      <c r="F15" s="286"/>
      <c r="G15" s="300"/>
      <c r="H15" s="286"/>
      <c r="I15" s="286"/>
      <c r="J15" s="301"/>
      <c r="K15" s="302"/>
      <c r="L15" s="331"/>
      <c r="M15" s="302"/>
      <c r="N15" s="302"/>
    </row>
    <row r="16" spans="2:14" ht="96" customHeight="1">
      <c r="B16" s="286"/>
      <c r="C16" s="286"/>
      <c r="D16" s="283" t="s">
        <v>99</v>
      </c>
      <c r="E16" s="283" t="s">
        <v>297</v>
      </c>
      <c r="F16" s="633" t="s">
        <v>298</v>
      </c>
      <c r="G16" s="634"/>
      <c r="H16" s="300"/>
      <c r="I16" s="286"/>
      <c r="J16" s="286"/>
      <c r="K16" s="302"/>
      <c r="L16" s="331"/>
      <c r="M16" s="302"/>
      <c r="N16" s="302"/>
    </row>
    <row r="17" spans="2:14" ht="26.25" customHeight="1">
      <c r="B17" s="286"/>
      <c r="C17" s="286"/>
      <c r="D17" s="288"/>
      <c r="E17" s="290">
        <f>+D17-D9-D13</f>
        <v>0</v>
      </c>
      <c r="F17" s="291"/>
      <c r="G17" s="286"/>
      <c r="H17" s="300"/>
      <c r="I17" s="286"/>
      <c r="J17" s="286"/>
      <c r="K17" s="302"/>
      <c r="L17" s="331"/>
      <c r="M17" s="302"/>
      <c r="N17" s="302"/>
    </row>
    <row r="18" spans="4:14" ht="57.75" customHeight="1">
      <c r="D18" s="303" t="s">
        <v>100</v>
      </c>
      <c r="E18" s="304" t="s">
        <v>101</v>
      </c>
      <c r="G18" s="300"/>
      <c r="J18" s="302"/>
      <c r="L18" s="331"/>
      <c r="M18" s="302"/>
      <c r="N18" s="302"/>
    </row>
    <row r="19" spans="5:12" s="302" customFormat="1" ht="12.75">
      <c r="E19" s="305">
        <f>IF(E17&gt;0,E17,0)</f>
        <v>0</v>
      </c>
      <c r="G19" s="300"/>
      <c r="L19" s="331"/>
    </row>
    <row r="20" spans="2:14" ht="12.75">
      <c r="B20" s="282" t="s">
        <v>102</v>
      </c>
      <c r="E20" s="300"/>
      <c r="L20" s="331"/>
      <c r="M20" s="302"/>
      <c r="N20" s="302"/>
    </row>
    <row r="21" spans="2:14" ht="48">
      <c r="B21" s="306" t="s">
        <v>103</v>
      </c>
      <c r="C21" s="306" t="s">
        <v>104</v>
      </c>
      <c r="D21" s="306" t="s">
        <v>105</v>
      </c>
      <c r="E21" s="195" t="s">
        <v>106</v>
      </c>
      <c r="F21" s="195" t="s">
        <v>107</v>
      </c>
      <c r="G21" s="195" t="s">
        <v>299</v>
      </c>
      <c r="H21" s="283" t="s">
        <v>300</v>
      </c>
      <c r="I21" s="196" t="s">
        <v>301</v>
      </c>
      <c r="L21" s="331"/>
      <c r="M21" s="302"/>
      <c r="N21" s="302"/>
    </row>
    <row r="22" spans="2:14" ht="53.25" customHeight="1">
      <c r="B22" s="307"/>
      <c r="C22" s="307"/>
      <c r="D22" s="307"/>
      <c r="E22" s="288"/>
      <c r="F22" s="288"/>
      <c r="G22" s="288"/>
      <c r="H22" s="308">
        <f>IF(E17&lt;0,B22-C22+D22-D17+E17-G22,B22-C22+D22-D17-G22)</f>
        <v>0</v>
      </c>
      <c r="I22" s="308">
        <f>IF(E17&lt;0,D22+E22-F22-D17+E17,D22+E22-F22-D17)</f>
        <v>0</v>
      </c>
      <c r="L22" s="331"/>
      <c r="M22" s="302"/>
      <c r="N22" s="302"/>
    </row>
    <row r="23" spans="2:14" ht="73.5" customHeight="1">
      <c r="B23" s="309"/>
      <c r="C23" s="309"/>
      <c r="D23" s="309"/>
      <c r="E23" s="291"/>
      <c r="F23" s="310" t="s">
        <v>302</v>
      </c>
      <c r="G23" s="310" t="s">
        <v>318</v>
      </c>
      <c r="H23" s="311" t="s">
        <v>108</v>
      </c>
      <c r="I23" s="311" t="s">
        <v>109</v>
      </c>
      <c r="L23" s="331"/>
      <c r="M23" s="302"/>
      <c r="N23" s="302"/>
    </row>
    <row r="24" spans="5:14" ht="12.75">
      <c r="E24" s="300"/>
      <c r="K24" s="302"/>
      <c r="L24" s="302"/>
      <c r="M24" s="302"/>
      <c r="N24" s="302"/>
    </row>
    <row r="25" spans="1:9" s="312" customFormat="1" ht="17.25" customHeight="1">
      <c r="A25" s="312" t="s">
        <v>150</v>
      </c>
      <c r="B25" s="313"/>
      <c r="C25" s="300"/>
      <c r="D25" s="314"/>
      <c r="E25" s="315"/>
      <c r="F25" s="315"/>
      <c r="G25" s="314"/>
      <c r="H25" s="314"/>
      <c r="I25" s="314"/>
    </row>
    <row r="26" spans="1:10" s="312" customFormat="1" ht="12.75">
      <c r="A26" s="312" t="s">
        <v>303</v>
      </c>
      <c r="B26" s="313"/>
      <c r="C26" s="314"/>
      <c r="D26" s="316"/>
      <c r="E26" s="314"/>
      <c r="F26" s="314"/>
      <c r="G26" s="314"/>
      <c r="J26" s="317" t="s">
        <v>0</v>
      </c>
    </row>
    <row r="27" spans="1:13" ht="12.75">
      <c r="A27" s="318" t="s">
        <v>111</v>
      </c>
      <c r="B27" s="318"/>
      <c r="C27" s="318"/>
      <c r="D27" s="318"/>
      <c r="E27" s="318"/>
      <c r="F27" s="318"/>
      <c r="G27" s="318"/>
      <c r="H27" s="318"/>
      <c r="I27" s="318"/>
      <c r="J27" s="318"/>
      <c r="K27" s="318"/>
      <c r="L27" s="318"/>
      <c r="M27" s="318"/>
    </row>
    <row r="28" spans="1:13" ht="12.75">
      <c r="A28" s="318"/>
      <c r="B28" s="318"/>
      <c r="C28" s="318"/>
      <c r="D28" s="318"/>
      <c r="E28" s="318"/>
      <c r="F28" s="318"/>
      <c r="G28" s="318"/>
      <c r="H28" s="318"/>
      <c r="I28" s="318"/>
      <c r="J28" s="318"/>
      <c r="K28" s="318"/>
      <c r="L28" s="318"/>
      <c r="M28" s="318"/>
    </row>
    <row r="29" spans="1:9" s="312" customFormat="1" ht="12.75">
      <c r="A29" s="451"/>
      <c r="B29" s="457" t="s">
        <v>304</v>
      </c>
      <c r="C29" s="451"/>
      <c r="D29" s="451"/>
      <c r="E29" s="451"/>
      <c r="F29" s="451"/>
      <c r="G29" s="451"/>
      <c r="H29" s="451"/>
      <c r="I29" s="451"/>
    </row>
    <row r="30" spans="1:9" s="312" customFormat="1" ht="66" thickBot="1">
      <c r="A30" s="451"/>
      <c r="B30" s="458" t="s">
        <v>305</v>
      </c>
      <c r="C30" s="458" t="s">
        <v>112</v>
      </c>
      <c r="D30" s="458" t="s">
        <v>113</v>
      </c>
      <c r="E30" s="458" t="s">
        <v>232</v>
      </c>
      <c r="F30" s="458" t="s">
        <v>233</v>
      </c>
      <c r="G30" s="414" t="s">
        <v>114</v>
      </c>
      <c r="H30" s="459"/>
      <c r="I30" s="451"/>
    </row>
    <row r="31" spans="1:9" s="312" customFormat="1" ht="40.5" customHeight="1" thickBot="1">
      <c r="A31" s="460" t="s">
        <v>115</v>
      </c>
      <c r="B31" s="461"/>
      <c r="C31" s="461"/>
      <c r="D31" s="461"/>
      <c r="E31" s="461"/>
      <c r="F31" s="461"/>
      <c r="G31" s="462">
        <f>SUM(B31:F31)</f>
        <v>0</v>
      </c>
      <c r="H31" s="459"/>
      <c r="I31" s="451"/>
    </row>
    <row r="32" spans="1:9" s="312" customFormat="1" ht="12.75">
      <c r="A32" s="463"/>
      <c r="B32" s="454" t="s">
        <v>116</v>
      </c>
      <c r="C32" s="454"/>
      <c r="D32" s="454"/>
      <c r="E32" s="454"/>
      <c r="F32" s="454"/>
      <c r="G32" s="454"/>
      <c r="H32" s="454"/>
      <c r="I32" s="459"/>
    </row>
    <row r="33" spans="1:9" s="312" customFormat="1" ht="12.75">
      <c r="A33" s="463"/>
      <c r="B33" s="464" t="s">
        <v>117</v>
      </c>
      <c r="C33" s="454"/>
      <c r="D33" s="454"/>
      <c r="E33" s="454"/>
      <c r="F33" s="454"/>
      <c r="G33" s="454"/>
      <c r="H33" s="454"/>
      <c r="I33" s="459"/>
    </row>
    <row r="34" spans="1:9" s="312" customFormat="1" ht="12.75">
      <c r="A34" s="463"/>
      <c r="B34" s="464" t="s">
        <v>118</v>
      </c>
      <c r="C34" s="454"/>
      <c r="D34" s="454"/>
      <c r="E34" s="454"/>
      <c r="F34" s="454"/>
      <c r="G34" s="454"/>
      <c r="H34" s="454"/>
      <c r="I34" s="459"/>
    </row>
    <row r="35" spans="1:9" s="312" customFormat="1" ht="12.75">
      <c r="A35" s="463"/>
      <c r="B35" s="464" t="s">
        <v>119</v>
      </c>
      <c r="C35" s="454"/>
      <c r="D35" s="454"/>
      <c r="E35" s="454"/>
      <c r="F35" s="454"/>
      <c r="G35" s="454"/>
      <c r="H35" s="454"/>
      <c r="I35" s="459"/>
    </row>
    <row r="36" spans="1:9" s="312" customFormat="1" ht="12.75">
      <c r="A36" s="463"/>
      <c r="B36" s="464" t="s">
        <v>120</v>
      </c>
      <c r="C36" s="454"/>
      <c r="D36" s="454"/>
      <c r="E36" s="454"/>
      <c r="F36" s="454"/>
      <c r="G36" s="454"/>
      <c r="H36" s="454"/>
      <c r="I36" s="459"/>
    </row>
    <row r="37" spans="1:9" s="312" customFormat="1" ht="12.75">
      <c r="A37" s="463"/>
      <c r="B37" s="464" t="s">
        <v>412</v>
      </c>
      <c r="C37" s="454"/>
      <c r="D37" s="454"/>
      <c r="E37" s="454"/>
      <c r="F37" s="454"/>
      <c r="G37" s="454"/>
      <c r="H37" s="454"/>
      <c r="I37" s="459"/>
    </row>
    <row r="38" spans="1:9" s="312" customFormat="1" ht="12.75">
      <c r="A38" s="463"/>
      <c r="B38" s="464"/>
      <c r="C38" s="454"/>
      <c r="D38" s="454"/>
      <c r="E38" s="454"/>
      <c r="F38" s="454"/>
      <c r="G38" s="454"/>
      <c r="H38" s="454"/>
      <c r="I38" s="459"/>
    </row>
    <row r="39" spans="1:9" s="312" customFormat="1" ht="12.75">
      <c r="A39" s="451"/>
      <c r="B39" s="451" t="s">
        <v>121</v>
      </c>
      <c r="C39" s="451"/>
      <c r="D39" s="451"/>
      <c r="E39" s="451"/>
      <c r="F39" s="451"/>
      <c r="G39" s="451"/>
      <c r="H39" s="451"/>
      <c r="I39" s="451"/>
    </row>
    <row r="40" spans="1:9" s="312" customFormat="1" ht="39.75" thickBot="1">
      <c r="A40" s="451"/>
      <c r="B40" s="458" t="s">
        <v>306</v>
      </c>
      <c r="C40" s="458" t="s">
        <v>114</v>
      </c>
      <c r="D40" s="454"/>
      <c r="E40" s="454"/>
      <c r="F40" s="454"/>
      <c r="G40" s="454"/>
      <c r="H40" s="459"/>
      <c r="I40" s="451"/>
    </row>
    <row r="41" spans="1:9" s="312" customFormat="1" ht="44.25" customHeight="1" thickBot="1">
      <c r="A41" s="460" t="s">
        <v>115</v>
      </c>
      <c r="B41" s="461"/>
      <c r="C41" s="462">
        <f>SUM(B41)</f>
        <v>0</v>
      </c>
      <c r="D41" s="454"/>
      <c r="E41" s="465"/>
      <c r="F41" s="454"/>
      <c r="G41" s="454"/>
      <c r="H41" s="459"/>
      <c r="I41" s="451"/>
    </row>
    <row r="42" spans="1:9" s="312" customFormat="1" ht="12.75">
      <c r="A42" s="463"/>
      <c r="B42" s="454" t="s">
        <v>116</v>
      </c>
      <c r="C42" s="454"/>
      <c r="D42" s="454"/>
      <c r="E42" s="454"/>
      <c r="F42" s="454"/>
      <c r="G42" s="454"/>
      <c r="H42" s="454"/>
      <c r="I42" s="459"/>
    </row>
    <row r="43" spans="1:9" s="312" customFormat="1" ht="12.75">
      <c r="A43" s="463"/>
      <c r="B43" s="464" t="s">
        <v>122</v>
      </c>
      <c r="C43" s="454"/>
      <c r="D43" s="454"/>
      <c r="E43" s="454"/>
      <c r="F43" s="454"/>
      <c r="G43" s="454"/>
      <c r="H43" s="454"/>
      <c r="I43" s="459"/>
    </row>
    <row r="44" spans="1:12" ht="12.75">
      <c r="A44" s="456"/>
      <c r="B44" s="456"/>
      <c r="C44" s="456"/>
      <c r="D44" s="456"/>
      <c r="E44" s="456"/>
      <c r="F44" s="456"/>
      <c r="G44" s="456"/>
      <c r="H44" s="456"/>
      <c r="I44" s="456"/>
      <c r="J44" s="318"/>
      <c r="K44" s="318"/>
      <c r="L44" s="318"/>
    </row>
    <row r="45" spans="1:12" ht="12.75">
      <c r="A45" s="456"/>
      <c r="B45" s="456"/>
      <c r="C45" s="456"/>
      <c r="D45" s="456"/>
      <c r="E45" s="456"/>
      <c r="F45" s="456"/>
      <c r="G45" s="456"/>
      <c r="H45" s="456"/>
      <c r="I45" s="456"/>
      <c r="J45" s="318"/>
      <c r="K45" s="318"/>
      <c r="L45" s="318"/>
    </row>
    <row r="46" spans="1:9" s="312" customFormat="1" ht="12.75">
      <c r="A46" s="451"/>
      <c r="B46" s="451" t="s">
        <v>123</v>
      </c>
      <c r="C46" s="451"/>
      <c r="D46" s="451"/>
      <c r="E46" s="451"/>
      <c r="F46" s="451"/>
      <c r="G46" s="451"/>
      <c r="H46" s="451"/>
      <c r="I46" s="451"/>
    </row>
    <row r="47" spans="2:9" s="312" customFormat="1" ht="53.25" thickBot="1">
      <c r="B47" s="480" t="s">
        <v>244</v>
      </c>
      <c r="C47" s="319" t="s">
        <v>307</v>
      </c>
      <c r="D47" s="319" t="s">
        <v>308</v>
      </c>
      <c r="E47" s="319" t="s">
        <v>309</v>
      </c>
      <c r="F47" s="519" t="s">
        <v>337</v>
      </c>
      <c r="G47" s="481" t="s">
        <v>114</v>
      </c>
      <c r="H47" s="482"/>
      <c r="I47" s="321"/>
    </row>
    <row r="48" spans="1:9" s="312" customFormat="1" ht="43.5" customHeight="1" thickBot="1">
      <c r="A48" s="322" t="s">
        <v>115</v>
      </c>
      <c r="B48" s="483"/>
      <c r="C48" s="323"/>
      <c r="D48" s="323"/>
      <c r="E48" s="323"/>
      <c r="F48" s="484"/>
      <c r="G48" s="324">
        <f>SUM(B48:F48)</f>
        <v>0</v>
      </c>
      <c r="H48" s="315"/>
      <c r="I48" s="321"/>
    </row>
    <row r="49" spans="1:9" s="312" customFormat="1" ht="12.75">
      <c r="A49" s="325"/>
      <c r="B49" s="315" t="s">
        <v>116</v>
      </c>
      <c r="C49" s="315"/>
      <c r="D49" s="315"/>
      <c r="E49" s="315"/>
      <c r="F49" s="485"/>
      <c r="G49" s="315"/>
      <c r="H49" s="315"/>
      <c r="I49" s="321"/>
    </row>
    <row r="50" spans="1:9" s="312" customFormat="1" ht="13.5" customHeight="1">
      <c r="A50" s="325"/>
      <c r="B50" s="630" t="s">
        <v>310</v>
      </c>
      <c r="C50" s="630"/>
      <c r="D50" s="630"/>
      <c r="E50" s="630"/>
      <c r="F50" s="630"/>
      <c r="G50" s="630"/>
      <c r="H50" s="315"/>
      <c r="I50" s="321"/>
    </row>
    <row r="51" spans="1:9" s="312" customFormat="1" ht="12.75">
      <c r="A51" s="325"/>
      <c r="B51" s="197" t="s">
        <v>230</v>
      </c>
      <c r="C51" s="315"/>
      <c r="D51" s="315"/>
      <c r="E51" s="315"/>
      <c r="F51" s="315"/>
      <c r="G51" s="315"/>
      <c r="H51" s="315"/>
      <c r="I51" s="321"/>
    </row>
    <row r="52" spans="1:9" s="312" customFormat="1" ht="12.75">
      <c r="A52" s="325"/>
      <c r="B52" s="197" t="s">
        <v>124</v>
      </c>
      <c r="C52" s="315"/>
      <c r="D52" s="315"/>
      <c r="E52" s="315"/>
      <c r="F52" s="315"/>
      <c r="G52" s="315"/>
      <c r="H52" s="315"/>
      <c r="I52" s="321"/>
    </row>
    <row r="53" spans="1:9" s="312" customFormat="1" ht="12.75">
      <c r="A53" s="325"/>
      <c r="B53" s="197" t="s">
        <v>125</v>
      </c>
      <c r="C53" s="315"/>
      <c r="D53" s="315"/>
      <c r="E53" s="315"/>
      <c r="F53" s="315"/>
      <c r="G53" s="315"/>
      <c r="H53" s="315"/>
      <c r="I53" s="321"/>
    </row>
    <row r="54" spans="1:9" s="312" customFormat="1" ht="12.75">
      <c r="A54" s="325"/>
      <c r="B54" s="517" t="s">
        <v>411</v>
      </c>
      <c r="C54" s="315"/>
      <c r="D54" s="315"/>
      <c r="E54" s="315"/>
      <c r="F54" s="315"/>
      <c r="G54" s="315"/>
      <c r="H54" s="315"/>
      <c r="I54" s="321"/>
    </row>
    <row r="55" spans="1:12" ht="12.75">
      <c r="A55" s="456"/>
      <c r="B55" s="456"/>
      <c r="C55" s="456"/>
      <c r="D55" s="456"/>
      <c r="E55" s="456"/>
      <c r="F55" s="456"/>
      <c r="G55" s="456"/>
      <c r="H55" s="456"/>
      <c r="I55" s="456"/>
      <c r="J55" s="318"/>
      <c r="K55" s="318"/>
      <c r="L55" s="318"/>
    </row>
    <row r="56" spans="1:9" s="312" customFormat="1" ht="12" customHeight="1">
      <c r="A56" s="451"/>
      <c r="B56" s="451"/>
      <c r="C56" s="451"/>
      <c r="D56" s="451"/>
      <c r="E56" s="451"/>
      <c r="F56" s="451"/>
      <c r="G56" s="451"/>
      <c r="H56" s="451"/>
      <c r="I56" s="451"/>
    </row>
    <row r="57" spans="2:5" s="312" customFormat="1" ht="12.75">
      <c r="B57" s="312" t="s">
        <v>126</v>
      </c>
      <c r="E57" s="487"/>
    </row>
    <row r="58" spans="2:7" s="312" customFormat="1" ht="66" thickBot="1">
      <c r="B58" s="319" t="s">
        <v>311</v>
      </c>
      <c r="C58" s="319" t="s">
        <v>312</v>
      </c>
      <c r="D58" s="320" t="s">
        <v>336</v>
      </c>
      <c r="E58" s="520" t="s">
        <v>338</v>
      </c>
      <c r="F58" s="320" t="s">
        <v>243</v>
      </c>
      <c r="G58" s="319" t="s">
        <v>114</v>
      </c>
    </row>
    <row r="59" spans="1:7" s="312" customFormat="1" ht="41.25" customHeight="1" thickBot="1">
      <c r="A59" s="322" t="s">
        <v>115</v>
      </c>
      <c r="B59" s="488"/>
      <c r="C59" s="489"/>
      <c r="D59" s="489"/>
      <c r="E59" s="490"/>
      <c r="F59" s="489"/>
      <c r="G59" s="324">
        <f>SUM(B59:F59)</f>
        <v>0</v>
      </c>
    </row>
    <row r="60" spans="1:9" s="312" customFormat="1" ht="12.75">
      <c r="A60" s="325"/>
      <c r="B60" s="315" t="s">
        <v>116</v>
      </c>
      <c r="C60" s="315"/>
      <c r="D60" s="315"/>
      <c r="E60" s="315"/>
      <c r="F60" s="315"/>
      <c r="G60" s="315"/>
      <c r="H60" s="315"/>
      <c r="I60" s="321"/>
    </row>
    <row r="61" spans="1:9" s="312" customFormat="1" ht="12.75">
      <c r="A61" s="325"/>
      <c r="B61" s="524" t="s">
        <v>341</v>
      </c>
      <c r="C61" s="315"/>
      <c r="D61" s="315"/>
      <c r="E61" s="315"/>
      <c r="F61" s="315"/>
      <c r="G61" s="315"/>
      <c r="H61" s="315"/>
      <c r="I61" s="321"/>
    </row>
    <row r="62" spans="1:9" s="312" customFormat="1" ht="12.75">
      <c r="A62" s="325"/>
      <c r="B62" s="629" t="s">
        <v>400</v>
      </c>
      <c r="C62" s="629"/>
      <c r="D62" s="629"/>
      <c r="E62" s="629"/>
      <c r="F62" s="629"/>
      <c r="G62" s="315"/>
      <c r="H62" s="315"/>
      <c r="I62" s="321"/>
    </row>
    <row r="63" spans="1:9" s="312" customFormat="1" ht="12.75">
      <c r="A63" s="325"/>
      <c r="B63" s="517" t="s">
        <v>342</v>
      </c>
      <c r="C63" s="518"/>
      <c r="D63" s="518"/>
      <c r="E63" s="518"/>
      <c r="F63" s="518"/>
      <c r="G63" s="518"/>
      <c r="H63" s="315"/>
      <c r="I63" s="321"/>
    </row>
    <row r="64" spans="1:9" s="312" customFormat="1" ht="12.75">
      <c r="A64" s="325"/>
      <c r="B64" s="517" t="s">
        <v>343</v>
      </c>
      <c r="C64" s="518"/>
      <c r="D64" s="518"/>
      <c r="E64" s="518"/>
      <c r="F64" s="518"/>
      <c r="G64" s="518"/>
      <c r="H64" s="315"/>
      <c r="I64" s="321"/>
    </row>
    <row r="65" spans="1:9" s="312" customFormat="1" ht="12.75">
      <c r="A65" s="325"/>
      <c r="B65" s="517" t="s">
        <v>382</v>
      </c>
      <c r="C65" s="517"/>
      <c r="D65" s="517"/>
      <c r="E65" s="517"/>
      <c r="F65" s="517"/>
      <c r="G65" s="315"/>
      <c r="H65" s="315"/>
      <c r="I65" s="321"/>
    </row>
    <row r="66" spans="1:9" s="312" customFormat="1" ht="12.75">
      <c r="A66" s="463"/>
      <c r="B66" s="464"/>
      <c r="C66" s="454"/>
      <c r="D66" s="454"/>
      <c r="E66" s="454"/>
      <c r="F66" s="454"/>
      <c r="G66" s="454"/>
      <c r="H66" s="454"/>
      <c r="I66" s="459"/>
    </row>
    <row r="67" s="312" customFormat="1" ht="12.75">
      <c r="B67" s="312" t="s">
        <v>127</v>
      </c>
    </row>
    <row r="68" spans="2:10" s="312" customFormat="1" ht="53.25" thickBot="1">
      <c r="B68" s="319" t="s">
        <v>313</v>
      </c>
      <c r="C68" s="319" t="s">
        <v>128</v>
      </c>
      <c r="D68" s="319" t="s">
        <v>314</v>
      </c>
      <c r="E68" s="521" t="s">
        <v>339</v>
      </c>
      <c r="F68" s="319" t="s">
        <v>114</v>
      </c>
      <c r="G68" s="315"/>
      <c r="H68" s="315"/>
      <c r="I68" s="315"/>
      <c r="J68" s="321"/>
    </row>
    <row r="69" spans="1:10" s="312" customFormat="1" ht="42.75" customHeight="1" thickBot="1">
      <c r="A69" s="322" t="s">
        <v>115</v>
      </c>
      <c r="B69" s="323"/>
      <c r="C69" s="323"/>
      <c r="D69" s="323"/>
      <c r="E69" s="484"/>
      <c r="F69" s="324">
        <f>SUM(B69:E69)</f>
        <v>0</v>
      </c>
      <c r="G69" s="315"/>
      <c r="H69" s="315"/>
      <c r="I69" s="315"/>
      <c r="J69" s="321"/>
    </row>
    <row r="70" spans="1:9" s="312" customFormat="1" ht="12.75">
      <c r="A70" s="325"/>
      <c r="B70" s="315" t="s">
        <v>116</v>
      </c>
      <c r="C70" s="315"/>
      <c r="D70" s="315"/>
      <c r="E70" s="485"/>
      <c r="F70" s="315"/>
      <c r="G70" s="315"/>
      <c r="H70" s="315"/>
      <c r="I70" s="321"/>
    </row>
    <row r="71" spans="1:9" s="312" customFormat="1" ht="12.75">
      <c r="A71" s="325"/>
      <c r="B71" s="524" t="s">
        <v>344</v>
      </c>
      <c r="C71" s="315"/>
      <c r="D71" s="315"/>
      <c r="E71" s="315"/>
      <c r="F71" s="315"/>
      <c r="G71" s="315"/>
      <c r="H71" s="315"/>
      <c r="I71" s="321"/>
    </row>
    <row r="72" spans="1:9" s="312" customFormat="1" ht="12.75">
      <c r="A72" s="325"/>
      <c r="B72" s="524" t="s">
        <v>345</v>
      </c>
      <c r="C72" s="315"/>
      <c r="D72" s="315"/>
      <c r="E72" s="315"/>
      <c r="F72" s="315"/>
      <c r="G72" s="315"/>
      <c r="H72" s="315"/>
      <c r="I72" s="321"/>
    </row>
    <row r="73" spans="1:9" s="312" customFormat="1" ht="12.75">
      <c r="A73" s="325"/>
      <c r="B73" s="524" t="s">
        <v>346</v>
      </c>
      <c r="C73" s="315"/>
      <c r="D73" s="315"/>
      <c r="E73" s="315"/>
      <c r="F73" s="315"/>
      <c r="G73" s="315"/>
      <c r="H73" s="315"/>
      <c r="I73" s="321"/>
    </row>
    <row r="74" spans="1:9" s="312" customFormat="1" ht="12.75">
      <c r="A74" s="325"/>
      <c r="B74" s="517" t="s">
        <v>401</v>
      </c>
      <c r="C74" s="315"/>
      <c r="D74" s="315"/>
      <c r="E74" s="315"/>
      <c r="F74" s="315"/>
      <c r="G74" s="315"/>
      <c r="H74" s="315"/>
      <c r="I74" s="321"/>
    </row>
    <row r="75" spans="1:9" s="312" customFormat="1" ht="12.75">
      <c r="A75" s="463"/>
      <c r="B75" s="464"/>
      <c r="C75" s="454"/>
      <c r="D75" s="454"/>
      <c r="E75" s="454"/>
      <c r="F75" s="454"/>
      <c r="G75" s="454"/>
      <c r="H75" s="454"/>
      <c r="I75" s="459"/>
    </row>
    <row r="76" spans="1:9" s="312" customFormat="1" ht="12.75">
      <c r="A76" s="451"/>
      <c r="B76" s="451" t="s">
        <v>129</v>
      </c>
      <c r="C76" s="451"/>
      <c r="D76" s="451"/>
      <c r="E76" s="451"/>
      <c r="F76" s="451"/>
      <c r="G76" s="451"/>
      <c r="H76" s="451"/>
      <c r="I76" s="451"/>
    </row>
    <row r="77" spans="1:9" s="312" customFormat="1" ht="27" thickBot="1">
      <c r="A77" s="451"/>
      <c r="B77" s="458" t="s">
        <v>315</v>
      </c>
      <c r="C77" s="458" t="s">
        <v>114</v>
      </c>
      <c r="D77" s="454"/>
      <c r="E77" s="454"/>
      <c r="F77" s="454"/>
      <c r="G77" s="454"/>
      <c r="H77" s="459"/>
      <c r="I77" s="451"/>
    </row>
    <row r="78" spans="1:9" s="312" customFormat="1" ht="42" customHeight="1" thickBot="1">
      <c r="A78" s="460" t="s">
        <v>115</v>
      </c>
      <c r="B78" s="461"/>
      <c r="C78" s="462">
        <f>SUM(B78)</f>
        <v>0</v>
      </c>
      <c r="D78" s="454"/>
      <c r="E78" s="465"/>
      <c r="F78" s="454"/>
      <c r="G78" s="454"/>
      <c r="H78" s="459"/>
      <c r="I78" s="451"/>
    </row>
    <row r="79" spans="1:9" s="312" customFormat="1" ht="12.75">
      <c r="A79" s="463"/>
      <c r="B79" s="454" t="s">
        <v>116</v>
      </c>
      <c r="C79" s="454"/>
      <c r="D79" s="454"/>
      <c r="E79" s="454"/>
      <c r="F79" s="454"/>
      <c r="G79" s="454"/>
      <c r="H79" s="454"/>
      <c r="I79" s="459"/>
    </row>
    <row r="80" spans="1:9" s="312" customFormat="1" ht="12.75">
      <c r="A80" s="463"/>
      <c r="B80" s="464" t="s">
        <v>384</v>
      </c>
      <c r="C80" s="454"/>
      <c r="D80" s="454"/>
      <c r="E80" s="454"/>
      <c r="F80" s="454"/>
      <c r="G80" s="454"/>
      <c r="H80" s="454"/>
      <c r="I80" s="459"/>
    </row>
    <row r="81" spans="1:9" s="312" customFormat="1" ht="12.75">
      <c r="A81" s="463"/>
      <c r="B81" s="464"/>
      <c r="C81" s="454"/>
      <c r="D81" s="454"/>
      <c r="E81" s="454"/>
      <c r="F81" s="454"/>
      <c r="G81" s="454"/>
      <c r="H81" s="454"/>
      <c r="I81" s="459"/>
    </row>
    <row r="82" spans="1:12" ht="12.75">
      <c r="A82" s="456"/>
      <c r="B82" s="456" t="s">
        <v>130</v>
      </c>
      <c r="C82" s="456"/>
      <c r="D82" s="456"/>
      <c r="E82" s="456"/>
      <c r="F82" s="456"/>
      <c r="G82" s="456"/>
      <c r="H82" s="456"/>
      <c r="I82" s="456"/>
      <c r="J82" s="318"/>
      <c r="K82" s="318"/>
      <c r="L82" s="318"/>
    </row>
    <row r="83" spans="1:10" ht="52.5">
      <c r="A83" s="492"/>
      <c r="B83" s="493" t="s">
        <v>131</v>
      </c>
      <c r="C83" s="493" t="s">
        <v>132</v>
      </c>
      <c r="D83" s="493" t="s">
        <v>133</v>
      </c>
      <c r="E83" s="493" t="s">
        <v>134</v>
      </c>
      <c r="F83" s="493" t="s">
        <v>135</v>
      </c>
      <c r="G83" s="493" t="s">
        <v>136</v>
      </c>
      <c r="H83" s="522" t="s">
        <v>339</v>
      </c>
      <c r="I83" s="493" t="s">
        <v>137</v>
      </c>
      <c r="J83" s="493" t="s">
        <v>138</v>
      </c>
    </row>
    <row r="84" spans="1:10" ht="41.25" customHeight="1">
      <c r="A84" s="493" t="s">
        <v>115</v>
      </c>
      <c r="B84" s="494"/>
      <c r="C84" s="494"/>
      <c r="D84" s="494"/>
      <c r="E84" s="494"/>
      <c r="F84" s="494"/>
      <c r="G84" s="494"/>
      <c r="H84" s="494"/>
      <c r="I84" s="494"/>
      <c r="J84" s="494"/>
    </row>
    <row r="85" spans="1:13" ht="12.75">
      <c r="A85" s="492"/>
      <c r="B85" s="327"/>
      <c r="C85" s="327"/>
      <c r="D85" s="327"/>
      <c r="E85" s="327"/>
      <c r="F85" s="327"/>
      <c r="G85" s="327"/>
      <c r="H85" s="327"/>
      <c r="I85" s="327"/>
      <c r="J85" s="327"/>
      <c r="K85" s="327"/>
      <c r="L85" s="327"/>
      <c r="M85" s="328"/>
    </row>
    <row r="86" spans="1:13" ht="57" customHeight="1" thickBot="1">
      <c r="A86" s="492"/>
      <c r="B86" s="493" t="s">
        <v>239</v>
      </c>
      <c r="C86" s="493" t="s">
        <v>39</v>
      </c>
      <c r="D86" s="495" t="s">
        <v>114</v>
      </c>
      <c r="E86" s="327"/>
      <c r="F86" s="327"/>
      <c r="G86" s="327"/>
      <c r="H86" s="327"/>
      <c r="I86" s="327"/>
      <c r="J86" s="327"/>
      <c r="K86" s="327"/>
      <c r="L86" s="327"/>
      <c r="M86" s="328"/>
    </row>
    <row r="87" spans="1:13" ht="49.5" customHeight="1" thickBot="1">
      <c r="A87" s="492"/>
      <c r="B87" s="494"/>
      <c r="C87" s="496"/>
      <c r="D87" s="497">
        <f>B84+C84+D84+E84+F84+G84+H84+I84+J84+B87+C87</f>
        <v>0</v>
      </c>
      <c r="E87" s="327"/>
      <c r="F87" s="327"/>
      <c r="G87" s="327"/>
      <c r="H87" s="327"/>
      <c r="I87" s="327"/>
      <c r="J87" s="327"/>
      <c r="K87" s="327"/>
      <c r="L87" s="327"/>
      <c r="M87" s="328"/>
    </row>
    <row r="88" spans="1:13" ht="12.75">
      <c r="A88" s="466"/>
      <c r="B88" s="467"/>
      <c r="C88" s="467"/>
      <c r="D88" s="467"/>
      <c r="E88" s="467"/>
      <c r="F88" s="467"/>
      <c r="G88" s="467"/>
      <c r="H88" s="467"/>
      <c r="I88" s="467"/>
      <c r="J88" s="327"/>
      <c r="K88" s="327"/>
      <c r="L88" s="327"/>
      <c r="M88" s="328"/>
    </row>
    <row r="89" spans="1:10" s="312" customFormat="1" ht="12.75">
      <c r="A89" s="451"/>
      <c r="B89" s="457" t="s">
        <v>139</v>
      </c>
      <c r="C89" s="465"/>
      <c r="D89" s="465"/>
      <c r="E89" s="465"/>
      <c r="F89" s="465"/>
      <c r="G89" s="465"/>
      <c r="H89" s="465"/>
      <c r="I89" s="465"/>
      <c r="J89" s="315"/>
    </row>
    <row r="90" spans="2:10" s="312" customFormat="1" ht="12.75">
      <c r="B90" s="198" t="s">
        <v>403</v>
      </c>
      <c r="C90" s="326"/>
      <c r="D90" s="326"/>
      <c r="E90" s="326"/>
      <c r="F90" s="326"/>
      <c r="G90" s="326"/>
      <c r="H90" s="326"/>
      <c r="I90" s="326"/>
      <c r="J90" s="315"/>
    </row>
    <row r="91" spans="2:10" s="312" customFormat="1" ht="12.75">
      <c r="B91" s="198" t="s">
        <v>388</v>
      </c>
      <c r="C91" s="326"/>
      <c r="D91" s="326"/>
      <c r="E91" s="326"/>
      <c r="F91" s="326"/>
      <c r="G91" s="326"/>
      <c r="H91" s="326"/>
      <c r="I91" s="326"/>
      <c r="J91" s="315"/>
    </row>
    <row r="92" spans="2:10" s="312" customFormat="1" ht="12.75">
      <c r="B92" s="198" t="s">
        <v>413</v>
      </c>
      <c r="C92" s="326"/>
      <c r="D92" s="326"/>
      <c r="E92" s="326"/>
      <c r="F92" s="326"/>
      <c r="G92" s="326"/>
      <c r="H92" s="326"/>
      <c r="I92" s="326"/>
      <c r="J92" s="315"/>
    </row>
    <row r="93" spans="2:10" s="312" customFormat="1" ht="12.75">
      <c r="B93" s="198" t="s">
        <v>390</v>
      </c>
      <c r="C93" s="326"/>
      <c r="D93" s="326"/>
      <c r="E93" s="326"/>
      <c r="F93" s="326"/>
      <c r="G93" s="326"/>
      <c r="H93" s="326"/>
      <c r="I93" s="326"/>
      <c r="J93" s="315"/>
    </row>
    <row r="94" spans="2:10" s="312" customFormat="1" ht="12.75">
      <c r="B94" s="198" t="s">
        <v>391</v>
      </c>
      <c r="C94" s="326"/>
      <c r="D94" s="326"/>
      <c r="E94" s="326"/>
      <c r="F94" s="326"/>
      <c r="G94" s="326"/>
      <c r="H94" s="326"/>
      <c r="I94" s="326"/>
      <c r="J94" s="315"/>
    </row>
    <row r="95" spans="2:10" s="312" customFormat="1" ht="12.75">
      <c r="B95" s="198" t="s">
        <v>406</v>
      </c>
      <c r="C95" s="326"/>
      <c r="D95" s="326"/>
      <c r="E95" s="326"/>
      <c r="F95" s="326"/>
      <c r="G95" s="326"/>
      <c r="H95" s="326"/>
      <c r="I95" s="326"/>
      <c r="J95" s="315"/>
    </row>
    <row r="96" spans="2:10" s="312" customFormat="1" ht="12.75">
      <c r="B96" s="517" t="s">
        <v>407</v>
      </c>
      <c r="C96" s="326"/>
      <c r="D96" s="326"/>
      <c r="E96" s="326"/>
      <c r="F96" s="326"/>
      <c r="G96" s="326"/>
      <c r="H96" s="326"/>
      <c r="I96" s="326"/>
      <c r="J96" s="315"/>
    </row>
    <row r="97" spans="2:10" s="312" customFormat="1" ht="12.75">
      <c r="B97" s="198" t="s">
        <v>408</v>
      </c>
      <c r="C97" s="326"/>
      <c r="D97" s="326"/>
      <c r="E97" s="326"/>
      <c r="F97" s="326"/>
      <c r="G97" s="326"/>
      <c r="H97" s="326"/>
      <c r="I97" s="326"/>
      <c r="J97" s="315"/>
    </row>
    <row r="98" spans="2:10" s="312" customFormat="1" ht="12.75">
      <c r="B98" s="198" t="s">
        <v>350</v>
      </c>
      <c r="C98" s="326"/>
      <c r="D98" s="326"/>
      <c r="E98" s="326"/>
      <c r="F98" s="326"/>
      <c r="G98" s="326"/>
      <c r="H98" s="326"/>
      <c r="I98" s="326"/>
      <c r="J98" s="315"/>
    </row>
    <row r="99" spans="2:10" s="312" customFormat="1" ht="12.75">
      <c r="B99" s="198" t="s">
        <v>351</v>
      </c>
      <c r="C99" s="326"/>
      <c r="D99" s="326"/>
      <c r="E99" s="326"/>
      <c r="F99" s="326"/>
      <c r="G99" s="326"/>
      <c r="H99" s="326"/>
      <c r="I99" s="326"/>
      <c r="J99" s="315"/>
    </row>
    <row r="100" spans="2:10" s="312" customFormat="1" ht="12.75">
      <c r="B100" s="198" t="s">
        <v>410</v>
      </c>
      <c r="C100" s="326"/>
      <c r="D100" s="326"/>
      <c r="E100" s="326"/>
      <c r="F100" s="326"/>
      <c r="G100" s="326"/>
      <c r="H100" s="326"/>
      <c r="I100" s="326"/>
      <c r="J100" s="315"/>
    </row>
    <row r="101" spans="1:10" s="312" customFormat="1" ht="12.75">
      <c r="A101" s="451"/>
      <c r="B101" s="457"/>
      <c r="C101" s="465"/>
      <c r="D101" s="465"/>
      <c r="E101" s="465"/>
      <c r="F101" s="465"/>
      <c r="G101" s="465"/>
      <c r="H101" s="465"/>
      <c r="I101" s="465"/>
      <c r="J101" s="315"/>
    </row>
    <row r="102" spans="1:9" s="312" customFormat="1" ht="12.75">
      <c r="A102" s="451"/>
      <c r="B102" s="451" t="s">
        <v>140</v>
      </c>
      <c r="C102" s="451"/>
      <c r="D102" s="451"/>
      <c r="E102" s="451"/>
      <c r="F102" s="451"/>
      <c r="G102" s="451"/>
      <c r="H102" s="451"/>
      <c r="I102" s="451"/>
    </row>
    <row r="103" spans="1:9" s="312" customFormat="1" ht="39.75" thickBot="1">
      <c r="A103" s="451"/>
      <c r="B103" s="458" t="s">
        <v>141</v>
      </c>
      <c r="C103" s="458" t="s">
        <v>142</v>
      </c>
      <c r="D103" s="458" t="s">
        <v>114</v>
      </c>
      <c r="E103" s="454"/>
      <c r="F103" s="454"/>
      <c r="G103" s="454"/>
      <c r="H103" s="459"/>
      <c r="I103" s="451"/>
    </row>
    <row r="104" spans="1:9" s="312" customFormat="1" ht="39" customHeight="1" thickBot="1">
      <c r="A104" s="460" t="s">
        <v>115</v>
      </c>
      <c r="B104" s="461"/>
      <c r="C104" s="461"/>
      <c r="D104" s="462">
        <f>SUM(B104:C104)</f>
        <v>0</v>
      </c>
      <c r="E104" s="454"/>
      <c r="F104" s="454"/>
      <c r="G104" s="454"/>
      <c r="H104" s="459"/>
      <c r="I104" s="451"/>
    </row>
    <row r="105" spans="1:9" s="312" customFormat="1" ht="12.75">
      <c r="A105" s="463"/>
      <c r="B105" s="454" t="s">
        <v>116</v>
      </c>
      <c r="C105" s="454"/>
      <c r="D105" s="454"/>
      <c r="E105" s="454"/>
      <c r="F105" s="454"/>
      <c r="G105" s="454"/>
      <c r="H105" s="454"/>
      <c r="I105" s="459"/>
    </row>
    <row r="106" spans="1:9" s="312" customFormat="1" ht="12.75">
      <c r="A106" s="463"/>
      <c r="B106" s="464" t="s">
        <v>386</v>
      </c>
      <c r="C106" s="454"/>
      <c r="D106" s="454"/>
      <c r="E106" s="454"/>
      <c r="F106" s="454"/>
      <c r="G106" s="454"/>
      <c r="H106" s="454"/>
      <c r="I106" s="459"/>
    </row>
    <row r="107" spans="1:9" s="312" customFormat="1" ht="12.75">
      <c r="A107" s="463"/>
      <c r="B107" s="464" t="s">
        <v>387</v>
      </c>
      <c r="C107" s="454"/>
      <c r="D107" s="454"/>
      <c r="E107" s="454"/>
      <c r="F107" s="454"/>
      <c r="G107" s="454"/>
      <c r="H107" s="454"/>
      <c r="I107" s="459"/>
    </row>
    <row r="108" spans="1:9" s="312" customFormat="1" ht="12.75">
      <c r="A108" s="451"/>
      <c r="B108" s="451"/>
      <c r="C108" s="451"/>
      <c r="D108" s="451"/>
      <c r="E108" s="451"/>
      <c r="F108" s="451"/>
      <c r="G108" s="451"/>
      <c r="H108" s="451"/>
      <c r="I108" s="451"/>
    </row>
    <row r="109" spans="1:9" s="318" customFormat="1" ht="12.75">
      <c r="A109" s="451"/>
      <c r="B109" s="451" t="s">
        <v>143</v>
      </c>
      <c r="C109" s="451"/>
      <c r="D109" s="456"/>
      <c r="E109" s="456"/>
      <c r="F109" s="456"/>
      <c r="G109" s="456"/>
      <c r="H109" s="456"/>
      <c r="I109" s="456"/>
    </row>
    <row r="110" spans="1:9" s="318" customFormat="1" ht="39.75" thickBot="1">
      <c r="A110" s="451"/>
      <c r="B110" s="468" t="s">
        <v>228</v>
      </c>
      <c r="C110" s="460" t="s">
        <v>227</v>
      </c>
      <c r="D110" s="458" t="s">
        <v>114</v>
      </c>
      <c r="E110" s="456"/>
      <c r="F110" s="456"/>
      <c r="G110" s="456"/>
      <c r="H110" s="456"/>
      <c r="I110" s="456"/>
    </row>
    <row r="111" spans="1:9" s="318" customFormat="1" ht="41.25" customHeight="1" thickBot="1">
      <c r="A111" s="469" t="s">
        <v>115</v>
      </c>
      <c r="B111" s="470"/>
      <c r="C111" s="471"/>
      <c r="D111" s="462">
        <f>SUM(B111:C111)</f>
        <v>0</v>
      </c>
      <c r="E111" s="456"/>
      <c r="F111" s="456"/>
      <c r="G111" s="456"/>
      <c r="H111" s="456"/>
      <c r="I111" s="456"/>
    </row>
    <row r="112" spans="1:9" s="318" customFormat="1" ht="12.75">
      <c r="A112" s="463"/>
      <c r="B112" s="454" t="s">
        <v>116</v>
      </c>
      <c r="C112" s="454"/>
      <c r="D112" s="456"/>
      <c r="E112" s="456"/>
      <c r="F112" s="456"/>
      <c r="G112" s="456"/>
      <c r="H112" s="456"/>
      <c r="I112" s="456"/>
    </row>
    <row r="113" spans="1:9" s="312" customFormat="1" ht="12.75">
      <c r="A113" s="463"/>
      <c r="B113" s="464" t="s">
        <v>393</v>
      </c>
      <c r="C113" s="454"/>
      <c r="D113" s="454"/>
      <c r="E113" s="454"/>
      <c r="F113" s="454"/>
      <c r="G113" s="454"/>
      <c r="H113" s="454"/>
      <c r="I113" s="459"/>
    </row>
    <row r="114" spans="1:9" s="318" customFormat="1" ht="12.75">
      <c r="A114" s="463"/>
      <c r="B114" s="464" t="s">
        <v>394</v>
      </c>
      <c r="C114" s="454"/>
      <c r="D114" s="456"/>
      <c r="E114" s="456"/>
      <c r="F114" s="456"/>
      <c r="G114" s="456"/>
      <c r="H114" s="456"/>
      <c r="I114" s="456"/>
    </row>
    <row r="115" spans="1:9" s="318" customFormat="1" ht="12.75">
      <c r="A115" s="456"/>
      <c r="B115" s="456"/>
      <c r="C115" s="456"/>
      <c r="D115" s="456"/>
      <c r="E115" s="456"/>
      <c r="F115" s="456"/>
      <c r="G115" s="456"/>
      <c r="H115" s="456"/>
      <c r="I115" s="456"/>
    </row>
    <row r="116" spans="1:9" ht="12">
      <c r="A116" s="423"/>
      <c r="B116" s="423"/>
      <c r="C116" s="423"/>
      <c r="D116" s="423"/>
      <c r="E116" s="423"/>
      <c r="F116" s="423"/>
      <c r="G116" s="423"/>
      <c r="H116" s="423"/>
      <c r="I116" s="423"/>
    </row>
    <row r="117" spans="1:9" s="395" customFormat="1" ht="12.75">
      <c r="A117" s="472"/>
      <c r="B117" s="472" t="s">
        <v>235</v>
      </c>
      <c r="C117" s="472"/>
      <c r="D117" s="473"/>
      <c r="E117" s="473"/>
      <c r="F117" s="473"/>
      <c r="G117" s="473"/>
      <c r="H117" s="473"/>
      <c r="I117" s="473"/>
    </row>
    <row r="118" spans="1:9" s="395" customFormat="1" ht="97.5" customHeight="1" thickBot="1">
      <c r="A118" s="472"/>
      <c r="B118" s="474" t="s">
        <v>236</v>
      </c>
      <c r="C118" s="475" t="s">
        <v>114</v>
      </c>
      <c r="D118" s="473"/>
      <c r="E118" s="473"/>
      <c r="F118" s="473"/>
      <c r="G118" s="473"/>
      <c r="H118" s="473"/>
      <c r="I118" s="473"/>
    </row>
    <row r="119" spans="1:9" s="395" customFormat="1" ht="40.5" customHeight="1" thickBot="1">
      <c r="A119" s="476" t="s">
        <v>115</v>
      </c>
      <c r="B119" s="477"/>
      <c r="C119" s="478">
        <f>SUM(B119:B119)</f>
        <v>0</v>
      </c>
      <c r="D119" s="473"/>
      <c r="E119" s="473"/>
      <c r="F119" s="473"/>
      <c r="G119" s="473"/>
      <c r="H119" s="473"/>
      <c r="I119" s="473"/>
    </row>
    <row r="120" spans="1:9" s="395" customFormat="1" ht="12.75">
      <c r="A120" s="453"/>
      <c r="B120" s="479" t="s">
        <v>116</v>
      </c>
      <c r="C120" s="479"/>
      <c r="D120" s="473"/>
      <c r="E120" s="473"/>
      <c r="F120" s="473"/>
      <c r="G120" s="473"/>
      <c r="H120" s="473"/>
      <c r="I120" s="473"/>
    </row>
    <row r="121" spans="1:9" s="395" customFormat="1" ht="12.75">
      <c r="A121" s="473"/>
      <c r="B121" s="473" t="s">
        <v>402</v>
      </c>
      <c r="C121" s="473"/>
      <c r="D121" s="473"/>
      <c r="E121" s="473"/>
      <c r="F121" s="473"/>
      <c r="G121" s="473"/>
      <c r="H121" s="473"/>
      <c r="I121" s="473"/>
    </row>
    <row r="122" spans="1:9" ht="12">
      <c r="A122" s="423"/>
      <c r="B122" s="423"/>
      <c r="C122" s="423"/>
      <c r="D122" s="423"/>
      <c r="E122" s="423"/>
      <c r="F122" s="423"/>
      <c r="G122" s="423"/>
      <c r="H122" s="423"/>
      <c r="I122" s="423"/>
    </row>
  </sheetData>
  <sheetProtection/>
  <mergeCells count="4">
    <mergeCell ref="F12:G12"/>
    <mergeCell ref="F16:G16"/>
    <mergeCell ref="B50:G50"/>
    <mergeCell ref="B62:F62"/>
  </mergeCells>
  <printOptions/>
  <pageMargins left="0.7" right="0.7" top="0.75" bottom="0.75" header="0.3" footer="0.3"/>
  <pageSetup fitToHeight="4" horizontalDpi="600" verticalDpi="600" orientation="landscape" paperSize="9" scale="62" r:id="rId2"/>
  <rowBreaks count="3" manualBreakCount="3">
    <brk id="24" max="255" man="1"/>
    <brk id="65" max="255" man="1"/>
    <brk id="101" max="255" man="1"/>
  </rowBreaks>
  <drawing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G26"/>
  <sheetViews>
    <sheetView view="pageBreakPreview" zoomScaleSheetLayoutView="100" zoomScalePageLayoutView="0" workbookViewId="0" topLeftCell="A1">
      <selection activeCell="A1" sqref="A1"/>
    </sheetView>
  </sheetViews>
  <sheetFormatPr defaultColWidth="9.00390625" defaultRowHeight="13.5"/>
  <cols>
    <col min="1" max="1" width="4.625" style="199" customWidth="1"/>
    <col min="2" max="2" width="19.875" style="199" customWidth="1"/>
    <col min="3" max="3" width="15.125" style="199" customWidth="1"/>
    <col min="4" max="4" width="30.50390625" style="199" customWidth="1"/>
    <col min="5" max="5" width="42.25390625" style="199" customWidth="1"/>
    <col min="6" max="6" width="9.00390625" style="199" customWidth="1"/>
    <col min="7" max="7" width="12.875" style="199" customWidth="1"/>
    <col min="8" max="16384" width="9.00390625" style="199" customWidth="1"/>
  </cols>
  <sheetData>
    <row r="1" spans="1:7" ht="14.25">
      <c r="A1" s="178" t="s">
        <v>151</v>
      </c>
      <c r="F1" s="200" t="s">
        <v>16</v>
      </c>
      <c r="G1" s="200"/>
    </row>
    <row r="2" spans="6:7" ht="14.25">
      <c r="F2" s="179"/>
      <c r="G2" s="179"/>
    </row>
    <row r="3" spans="1:7" s="179" customFormat="1" ht="14.25">
      <c r="A3" s="200" t="s">
        <v>93</v>
      </c>
      <c r="B3" s="200"/>
      <c r="F3" s="200" t="s">
        <v>1</v>
      </c>
      <c r="G3" s="201"/>
    </row>
    <row r="4" spans="6:7" ht="14.25">
      <c r="F4" s="179"/>
      <c r="G4" s="202"/>
    </row>
    <row r="6" spans="5:7" ht="15" thickBot="1">
      <c r="E6" s="203" t="s">
        <v>319</v>
      </c>
      <c r="F6" s="204"/>
      <c r="G6" s="205"/>
    </row>
    <row r="7" spans="2:5" s="206" customFormat="1" ht="13.5" thickBot="1">
      <c r="B7" s="207" t="s">
        <v>152</v>
      </c>
      <c r="C7" s="208" t="s">
        <v>153</v>
      </c>
      <c r="D7" s="208" t="s">
        <v>154</v>
      </c>
      <c r="E7" s="209" t="s">
        <v>155</v>
      </c>
    </row>
    <row r="8" spans="2:5" ht="13.5" thickTop="1">
      <c r="B8" s="210"/>
      <c r="C8" s="211"/>
      <c r="D8" s="212"/>
      <c r="E8" s="213"/>
    </row>
    <row r="9" spans="2:5" ht="12.75">
      <c r="B9" s="214"/>
      <c r="C9" s="215"/>
      <c r="D9" s="216"/>
      <c r="E9" s="217"/>
    </row>
    <row r="10" spans="2:5" ht="12.75">
      <c r="B10" s="214"/>
      <c r="C10" s="215"/>
      <c r="D10" s="216"/>
      <c r="E10" s="217"/>
    </row>
    <row r="11" spans="2:5" ht="12.75">
      <c r="B11" s="214"/>
      <c r="C11" s="215"/>
      <c r="D11" s="216"/>
      <c r="E11" s="217"/>
    </row>
    <row r="12" spans="2:5" ht="12.75">
      <c r="B12" s="214"/>
      <c r="C12" s="215"/>
      <c r="D12" s="216"/>
      <c r="E12" s="217"/>
    </row>
    <row r="13" spans="2:5" ht="12.75">
      <c r="B13" s="214"/>
      <c r="C13" s="215"/>
      <c r="D13" s="216"/>
      <c r="E13" s="217"/>
    </row>
    <row r="14" spans="2:5" ht="12.75">
      <c r="B14" s="214"/>
      <c r="C14" s="215"/>
      <c r="D14" s="216"/>
      <c r="E14" s="217"/>
    </row>
    <row r="15" spans="2:5" ht="12.75">
      <c r="B15" s="214"/>
      <c r="C15" s="215"/>
      <c r="D15" s="216"/>
      <c r="E15" s="217"/>
    </row>
    <row r="16" spans="2:5" ht="12.75">
      <c r="B16" s="214"/>
      <c r="C16" s="215"/>
      <c r="D16" s="216"/>
      <c r="E16" s="217"/>
    </row>
    <row r="17" spans="2:5" ht="12.75">
      <c r="B17" s="214"/>
      <c r="C17" s="215"/>
      <c r="D17" s="216"/>
      <c r="E17" s="217"/>
    </row>
    <row r="18" spans="2:5" ht="12.75">
      <c r="B18" s="214"/>
      <c r="C18" s="215"/>
      <c r="D18" s="216"/>
      <c r="E18" s="217"/>
    </row>
    <row r="19" spans="2:5" ht="12.75">
      <c r="B19" s="214"/>
      <c r="C19" s="215"/>
      <c r="D19" s="216"/>
      <c r="E19" s="217"/>
    </row>
    <row r="20" spans="2:5" ht="12.75">
      <c r="B20" s="214"/>
      <c r="C20" s="215"/>
      <c r="D20" s="216"/>
      <c r="E20" s="217"/>
    </row>
    <row r="21" spans="2:5" ht="13.5" thickBot="1">
      <c r="B21" s="218"/>
      <c r="C21" s="219"/>
      <c r="D21" s="220"/>
      <c r="E21" s="221"/>
    </row>
    <row r="22" spans="2:5" ht="13.5" thickBot="1">
      <c r="B22" s="222" t="s">
        <v>156</v>
      </c>
      <c r="C22" s="223">
        <f>SUM(C8:C21)</f>
        <v>0</v>
      </c>
      <c r="D22" s="224"/>
      <c r="E22" s="225"/>
    </row>
    <row r="24" ht="12.75">
      <c r="B24" s="178" t="s">
        <v>157</v>
      </c>
    </row>
    <row r="25" ht="12.75">
      <c r="B25" s="199" t="s">
        <v>158</v>
      </c>
    </row>
    <row r="26" ht="12.75">
      <c r="B26" s="226" t="s">
        <v>320</v>
      </c>
    </row>
  </sheetData>
  <sheetProtection/>
  <printOptions/>
  <pageMargins left="0.787" right="0.787" top="0.984" bottom="0.984" header="0.512" footer="0.512"/>
  <pageSetup fitToHeight="1"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G31"/>
  <sheetViews>
    <sheetView view="pageBreakPreview" zoomScaleSheetLayoutView="100" zoomScalePageLayoutView="0" workbookViewId="0" topLeftCell="A1">
      <selection activeCell="A1" sqref="A1"/>
    </sheetView>
  </sheetViews>
  <sheetFormatPr defaultColWidth="9.00390625" defaultRowHeight="13.5"/>
  <cols>
    <col min="1" max="1" width="4.625" style="336" customWidth="1"/>
    <col min="2" max="2" width="19.875" style="336" customWidth="1"/>
    <col min="3" max="3" width="15.125" style="336" customWidth="1"/>
    <col min="4" max="4" width="30.50390625" style="336" customWidth="1"/>
    <col min="5" max="5" width="42.25390625" style="336" customWidth="1"/>
    <col min="6" max="6" width="9.00390625" style="336" customWidth="1"/>
    <col min="7" max="7" width="14.125" style="336" customWidth="1"/>
    <col min="8" max="16384" width="9.00390625" style="336" customWidth="1"/>
  </cols>
  <sheetData>
    <row r="1" spans="1:7" ht="14.25">
      <c r="A1" s="336" t="s">
        <v>159</v>
      </c>
      <c r="F1" s="337" t="s">
        <v>16</v>
      </c>
      <c r="G1" s="337"/>
    </row>
    <row r="2" spans="6:7" ht="14.25">
      <c r="F2" s="338"/>
      <c r="G2" s="338"/>
    </row>
    <row r="3" spans="1:7" s="338" customFormat="1" ht="14.25">
      <c r="A3" s="337" t="s">
        <v>93</v>
      </c>
      <c r="B3" s="337"/>
      <c r="F3" s="337" t="s">
        <v>1</v>
      </c>
      <c r="G3" s="339"/>
    </row>
    <row r="4" spans="6:7" ht="14.25">
      <c r="F4" s="338"/>
      <c r="G4" s="340"/>
    </row>
    <row r="6" ht="13.5" thickBot="1">
      <c r="E6" s="341" t="s">
        <v>319</v>
      </c>
    </row>
    <row r="7" spans="2:5" s="342" customFormat="1" ht="13.5" thickBot="1">
      <c r="B7" s="343" t="s">
        <v>152</v>
      </c>
      <c r="C7" s="344" t="s">
        <v>153</v>
      </c>
      <c r="D7" s="344" t="s">
        <v>154</v>
      </c>
      <c r="E7" s="345" t="s">
        <v>160</v>
      </c>
    </row>
    <row r="8" spans="2:5" ht="13.5" thickTop="1">
      <c r="B8" s="346"/>
      <c r="C8" s="347"/>
      <c r="D8" s="348"/>
      <c r="E8" s="349"/>
    </row>
    <row r="9" spans="2:5" ht="12.75">
      <c r="B9" s="350"/>
      <c r="C9" s="351"/>
      <c r="D9" s="352"/>
      <c r="E9" s="353"/>
    </row>
    <row r="10" spans="2:5" ht="12.75">
      <c r="B10" s="350"/>
      <c r="C10" s="351"/>
      <c r="D10" s="352"/>
      <c r="E10" s="353"/>
    </row>
    <row r="11" spans="2:5" ht="12.75">
      <c r="B11" s="350"/>
      <c r="C11" s="351"/>
      <c r="D11" s="352"/>
      <c r="E11" s="353"/>
    </row>
    <row r="12" spans="2:5" ht="12.75">
      <c r="B12" s="350"/>
      <c r="C12" s="351"/>
      <c r="D12" s="352"/>
      <c r="E12" s="353"/>
    </row>
    <row r="13" spans="2:5" ht="12.75">
      <c r="B13" s="350"/>
      <c r="C13" s="351"/>
      <c r="D13" s="352"/>
      <c r="E13" s="353"/>
    </row>
    <row r="14" spans="2:5" ht="12.75">
      <c r="B14" s="350"/>
      <c r="C14" s="351"/>
      <c r="D14" s="352"/>
      <c r="E14" s="353"/>
    </row>
    <row r="15" spans="2:5" ht="12.75">
      <c r="B15" s="350"/>
      <c r="C15" s="351"/>
      <c r="D15" s="352"/>
      <c r="E15" s="353"/>
    </row>
    <row r="16" spans="2:5" ht="12.75">
      <c r="B16" s="350"/>
      <c r="C16" s="351"/>
      <c r="D16" s="352"/>
      <c r="E16" s="353"/>
    </row>
    <row r="17" spans="2:5" ht="12.75">
      <c r="B17" s="350"/>
      <c r="C17" s="351"/>
      <c r="D17" s="352"/>
      <c r="E17" s="353"/>
    </row>
    <row r="18" spans="2:5" ht="12.75">
      <c r="B18" s="350"/>
      <c r="C18" s="351"/>
      <c r="D18" s="352"/>
      <c r="E18" s="353"/>
    </row>
    <row r="19" spans="2:5" ht="12.75">
      <c r="B19" s="350"/>
      <c r="C19" s="351"/>
      <c r="D19" s="352"/>
      <c r="E19" s="353"/>
    </row>
    <row r="20" spans="2:5" ht="12.75">
      <c r="B20" s="350"/>
      <c r="C20" s="351"/>
      <c r="D20" s="352"/>
      <c r="E20" s="353"/>
    </row>
    <row r="21" spans="2:5" ht="13.5" thickBot="1">
      <c r="B21" s="354"/>
      <c r="C21" s="355"/>
      <c r="D21" s="356"/>
      <c r="E21" s="357"/>
    </row>
    <row r="22" spans="2:5" ht="13.5" thickBot="1">
      <c r="B22" s="358" t="s">
        <v>156</v>
      </c>
      <c r="C22" s="359">
        <f>SUM(C8:C21)</f>
        <v>0</v>
      </c>
      <c r="D22" s="360"/>
      <c r="E22" s="361"/>
    </row>
    <row r="24" ht="12.75">
      <c r="B24" s="336" t="s">
        <v>161</v>
      </c>
    </row>
    <row r="25" ht="12.75">
      <c r="B25" s="336" t="s">
        <v>162</v>
      </c>
    </row>
    <row r="26" ht="12.75">
      <c r="B26" s="336" t="s">
        <v>163</v>
      </c>
    </row>
    <row r="27" ht="12.75">
      <c r="B27" s="336" t="s">
        <v>321</v>
      </c>
    </row>
    <row r="28" ht="12.75">
      <c r="B28" s="336" t="s">
        <v>164</v>
      </c>
    </row>
    <row r="29" ht="12.75">
      <c r="B29" s="336" t="s">
        <v>165</v>
      </c>
    </row>
    <row r="30" ht="12.75">
      <c r="B30" s="336" t="s">
        <v>322</v>
      </c>
    </row>
    <row r="31" ht="12.75">
      <c r="B31" s="362" t="s">
        <v>323</v>
      </c>
    </row>
  </sheetData>
  <sheetProtection/>
  <printOptions/>
  <pageMargins left="0.47" right="0.33"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大竹</cp:lastModifiedBy>
  <cp:lastPrinted>2018-03-22T05:43:56Z</cp:lastPrinted>
  <dcterms:created xsi:type="dcterms:W3CDTF">2005-10-08T12:41:24Z</dcterms:created>
  <dcterms:modified xsi:type="dcterms:W3CDTF">2018-04-10T06:54:01Z</dcterms:modified>
  <cp:category/>
  <cp:version/>
  <cp:contentType/>
  <cp:contentStatus/>
</cp:coreProperties>
</file>