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06_山形県\２回目\"/>
    </mc:Choice>
  </mc:AlternateContent>
  <workbookProtection workbookAlgorithmName="SHA-512" workbookHashValue="j7XFHg6apQN1CEC8+FlLt05LWJvmQQT04IKeRhmWMT7JIVV8eT+BbagglwHT5kdihPLk/Au+lEQ8FxNMZwCyBw==" workbookSaltValue="l5PHQkigjtkCzmEvlDpCk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Z12" i="5" s="1"/>
  <c r="IW8" i="5"/>
  <c r="IV8" i="5"/>
  <c r="IM8" i="5"/>
  <c r="IP12" i="5" s="1"/>
  <c r="IL8" i="5"/>
  <c r="IC8" i="5"/>
  <c r="IB8" i="5"/>
  <c r="HS8" i="5"/>
  <c r="HT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N11" i="4"/>
  <c r="ME10" i="5"/>
  <c r="KP10" i="5"/>
  <c r="JB10" i="5"/>
  <c r="HM10" i="5"/>
  <c r="FX10" i="5"/>
  <c r="EI10" i="5"/>
  <c r="CT10" i="5"/>
  <c r="BC10" i="5"/>
  <c r="GG18" i="5"/>
  <c r="GF18" i="5"/>
  <c r="GE18" i="5"/>
  <c r="GH18" i="5"/>
  <c r="GD18" i="5"/>
  <c r="GF12" i="5"/>
  <c r="GE12" i="5"/>
  <c r="GH12" i="5"/>
  <c r="GD12" i="5"/>
  <c r="GG12" i="5"/>
  <c r="EZ8" i="5"/>
  <c r="FT8" i="5"/>
  <c r="GN8" i="5"/>
  <c r="JK18" i="5"/>
  <c r="JJ18" i="5"/>
  <c r="JL12" i="5"/>
  <c r="JH12" i="5"/>
  <c r="JI18" i="5"/>
  <c r="JK12" i="5"/>
  <c r="JL18" i="5"/>
  <c r="JH18" i="5"/>
  <c r="JJ12" i="5"/>
  <c r="KC18" i="5"/>
  <c r="KE12" i="5"/>
  <c r="KF18" i="5"/>
  <c r="KB18" i="5"/>
  <c r="KD12" i="5"/>
  <c r="KE18" i="5"/>
  <c r="KC12" i="5"/>
  <c r="KD18" i="5"/>
  <c r="KF12" i="5"/>
  <c r="KB12" i="5"/>
  <c r="C10" i="5"/>
  <c r="GZ12" i="5"/>
  <c r="HI12" i="5"/>
  <c r="HM18" i="5"/>
  <c r="HI18" i="5"/>
  <c r="HL18" i="5"/>
  <c r="HK18" i="5"/>
  <c r="HJ18"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JA18" i="5"/>
  <c r="IY12" i="5"/>
  <c r="IZ18" i="5"/>
  <c r="JB12" i="5"/>
  <c r="IX12" i="5"/>
  <c r="IY18" i="5"/>
  <c r="JA12" i="5"/>
  <c r="JT18" i="5"/>
  <c r="JV12" i="5"/>
  <c r="JS18" i="5"/>
  <c r="JU12" i="5"/>
  <c r="JV18" i="5"/>
  <c r="JR18" i="5"/>
  <c r="JT12" i="5"/>
  <c r="JU18" i="5"/>
  <c r="JS12" i="5"/>
  <c r="KP18" i="5"/>
  <c r="KL18" i="5"/>
  <c r="KN12" i="5"/>
  <c r="KO18" i="5"/>
  <c r="KM12" i="5"/>
  <c r="KN18" i="5"/>
  <c r="KP12" i="5"/>
  <c r="KL12" i="5"/>
  <c r="KM18" i="5"/>
  <c r="KO12" i="5"/>
  <c r="E10" i="5"/>
  <c r="HK12" i="5"/>
  <c r="IC12" i="5"/>
  <c r="JI12" i="5"/>
  <c r="GZ18" i="5"/>
  <c r="HC18" i="5"/>
  <c r="GY18" i="5"/>
  <c r="HB18" i="5"/>
  <c r="HA18" i="5"/>
  <c r="HV18" i="5"/>
  <c r="HU18" i="5"/>
  <c r="HW12" i="5"/>
  <c r="HS12"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C12" i="5"/>
  <c r="HL12" i="5"/>
  <c r="IG12" i="5"/>
  <c r="JR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MN10" i="5"/>
  <c r="KZ10" i="5"/>
  <c r="JK10" i="5"/>
  <c r="HV10" i="5"/>
  <c r="GG10" i="5"/>
  <c r="ER10" i="5"/>
  <c r="DD10" i="5"/>
  <c r="BM10" i="5"/>
  <c r="L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J11" i="4"/>
  <c r="LS10" i="5"/>
  <c r="KD10" i="5"/>
  <c r="IO10" i="5"/>
  <c r="HA10" i="5"/>
  <c r="FL10" i="5"/>
  <c r="DW10" i="5"/>
  <c r="CH10" i="5"/>
  <c r="LI10" i="5"/>
  <c r="JT10" i="5"/>
  <c r="IE10" i="5"/>
  <c r="GP10" i="5"/>
  <c r="FB10" i="5"/>
  <c r="DM10" i="5"/>
  <c r="BW10" i="5"/>
  <c r="FB18" i="5"/>
  <c r="FA18" i="5"/>
  <c r="FD18" i="5"/>
  <c r="EZ18" i="5"/>
  <c r="FC18" i="5"/>
  <c r="FA12" i="5"/>
  <c r="FD12" i="5"/>
  <c r="EZ12" i="5"/>
  <c r="FC12" i="5"/>
  <c r="FB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FK18" i="5"/>
  <c r="FN18" i="5"/>
  <c r="FJ18" i="5"/>
  <c r="FM18" i="5"/>
  <c r="FL18" i="5"/>
  <c r="FN12" i="5"/>
  <c r="FJ12" i="5"/>
  <c r="FM12" i="5"/>
  <c r="FL12" i="5"/>
  <c r="FK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GP18" i="5"/>
  <c r="GO18" i="5"/>
  <c r="GR18" i="5"/>
  <c r="GN18" i="5"/>
  <c r="GQ18" i="5"/>
  <c r="GO12" i="5"/>
  <c r="GR12" i="5"/>
  <c r="GN12" i="5"/>
  <c r="GQ12" i="5"/>
  <c r="GP12" i="5"/>
  <c r="FX18" i="5"/>
  <c r="FT18" i="5"/>
  <c r="FW18" i="5"/>
  <c r="FV18" i="5"/>
  <c r="FU18" i="5"/>
  <c r="FW12" i="5"/>
  <c r="FV12" i="5"/>
  <c r="FU12" i="5"/>
  <c r="FX12" i="5"/>
  <c r="FT12" i="5"/>
</calcChain>
</file>

<file path=xl/sharedStrings.xml><?xml version="1.0" encoding="utf-8"?>
<sst xmlns="http://schemas.openxmlformats.org/spreadsheetml/2006/main" count="900" uniqueCount="265">
  <si>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</si>
  <si>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</si>
  <si>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</si>
  <si>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</si>
  <si>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</si>
  <si>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</si>
  <si>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</si>
  <si>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</si>
  <si>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</si>
  <si>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</si>
  <si>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</si>
  <si>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</si>
  <si>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</si>
  <si>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</si>
  <si>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</si>
  <si>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</si>
  <si>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</si>
  <si>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</si>
  <si>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</si>
  <si>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</si>
  <si>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</si>
  <si>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</si>
  <si>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</si>
  <si>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</si>
  <si>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</si>
  <si>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</si>
  <si>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</si>
  <si>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</si>
  <si>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</si>
  <si>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</si>
  <si>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</si>
  <si>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</si>
  <si>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</si>
  <si>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</si>
  <si>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</si>
  <si>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</si>
  <si>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</si>
  <si>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</si>
  <si>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</si>
  <si>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</si>
  <si>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</si>
  <si>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</si>
  <si>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</si>
  <si>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</si>
  <si>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</si>
  <si>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</si>
  <si>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</si>
  <si>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</si>
  <si>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</si>
  <si>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</si>
  <si>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</si>
  <si>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</si>
  <si>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</si>
  <si>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</si>
  <si>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</si>
  <si>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</si>
  <si>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</si>
  <si>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</si>
  <si>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</si>
  <si>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</si>
  <si>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</si>
  <si>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</si>
  <si>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</si>
  <si>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</si>
  <si>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</si>
  <si>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</si>
  <si>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</si>
  <si>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</si>
  <si>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</si>
  <si>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</si>
  <si>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</si>
  <si>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</si>
  <si>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</si>
  <si>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</si>
  <si>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</si>
  <si>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</si>
  <si>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</si>
  <si>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</si>
  <si>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</si>
  <si>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</si>
  <si>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</si>
  <si>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</si>
  <si>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</si>
  <si>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</si>
  <si>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</si>
  <si>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</si>
  <si>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</si>
  <si>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</si>
  <si>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</si>
  <si>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</si>
  <si>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</si>
  <si>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</si>
  <si>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</si>
  <si>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</si>
  <si>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</si>
  <si>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</si>
  <si>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</si>
  <si>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</si>
  <si>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</si>
  <si>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</si>
  <si>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</si>
  <si>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</si>
  <si>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</si>
  <si>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</si>
  <si>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</si>
  <si>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</si>
  <si>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</si>
  <si>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</si>
  <si>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</si>
  <si>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</si>
  <si>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</si>
  <si>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</si>
  <si>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</si>
  <si>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</si>
  <si>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</si>
  <si>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</si>
  <si>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060003</t>
  </si>
  <si>
    <t>46</t>
  </si>
  <si>
    <t>04</t>
  </si>
  <si>
    <t>0</t>
  </si>
  <si>
    <t>000</t>
  </si>
  <si>
    <t>山形県</t>
  </si>
  <si>
    <t>法適用</t>
  </si>
  <si>
    <t>電気事業</t>
  </si>
  <si>
    <t>自治体職員</t>
  </si>
  <si>
    <t>-</t>
  </si>
  <si>
    <t>平成31年３月31日　白川発電所、朝日川第一発電所、朝日川第二発電所、倉沢発電所、寿岡発電所、蘇岡発電所、温海川発電所、大沢川発電所、肘折発電所、鶴子発電所</t>
  </si>
  <si>
    <t>平成41年３月31日　横川発電所</t>
  </si>
  <si>
    <t>無</t>
  </si>
  <si>
    <t>東北電力株式会社、株式会社やまがた新電力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</si>
  <si>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</si>
  <si>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</si>
  <si>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</si>
  <si>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</si>
  <si>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</si>
  <si>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</si>
  <si>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</si>
  <si>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</si>
  <si>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</si>
  <si>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</si>
  <si>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</si>
  <si>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</si>
  <si>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</si>
  <si>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</si>
  <si>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</si>
  <si>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</si>
  <si>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</si>
  <si>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</si>
  <si>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</si>
  <si>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</si>
  <si>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</si>
  <si>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</si>
  <si>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</si>
  <si>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</si>
  <si>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</si>
  <si>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</si>
  <si>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</si>
  <si>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</si>
  <si>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</si>
  <si>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</si>
  <si>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</si>
  <si>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</si>
  <si>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</si>
  <si>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</si>
  <si>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</si>
  <si>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</si>
  <si>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</si>
  <si>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</si>
  <si>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</si>
  <si>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</si>
  <si>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</si>
  <si>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</si>
  <si>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</si>
  <si>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</si>
  <si>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</si>
  <si>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</si>
  <si>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</si>
  <si>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</si>
  <si>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</si>
  <si>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</si>
  <si>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</si>
  <si>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</si>
  <si>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</si>
  <si>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</si>
  <si>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</si>
  <si>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</si>
  <si>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</si>
  <si>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</si>
  <si>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</si>
  <si>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</si>
  <si>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</si>
  <si>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</si>
  <si>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</si>
  <si>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</si>
  <si>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</si>
  <si>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</si>
  <si>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</si>
  <si>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</si>
  <si>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</si>
  <si>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</si>
  <si>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</si>
  <si>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</si>
  <si>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</si>
  <si>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</si>
  <si>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</si>
  <si>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</si>
  <si>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</si>
  <si>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</si>
  <si>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</si>
  <si>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</si>
  <si>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</si>
  <si>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</si>
  <si>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</si>
  <si>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</si>
  <si>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</si>
  <si>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</si>
  <si>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</si>
  <si>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</si>
  <si>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</si>
  <si>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</si>
  <si>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</si>
  <si>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</si>
  <si>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</si>
  <si>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</si>
  <si>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</si>
  <si>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</si>
  <si>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</si>
  <si>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</si>
  <si>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</si>
  <si>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</si>
  <si>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</si>
  <si>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</si>
  <si>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</si>
  <si>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</si>
  <si>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</si>
  <si>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</si>
  <si>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</si>
  <si>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</si>
  <si>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</si>
  <si>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</si>
  <si>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</si>
  <si>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</si>
  <si>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</si>
  <si>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</si>
  <si>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</si>
  <si>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</si>
  <si>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</si>
  <si>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</si>
  <si>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</si>
  <si>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</si>
  <si>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</si>
  <si>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</si>
  <si>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</si>
  <si>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</si>
  <si>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</si>
  <si>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</si>
  <si>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</si>
  <si>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</si>
  <si>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</si>
  <si>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</si>
  <si>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平成32年３月31日　白川発電所、朝日川第一発電所、朝日川第二発電所、倉沢発電所、寿岡発電所、蘇岡発電所、温海川発電所、大沢川発電所、肘折発電所、鶴子発電所</t>
    <phoneticPr fontId="5"/>
  </si>
  <si>
    <t xml:space="preserve">
　電気事業により生じた利益は、企業債償還のための減債積立金や将来の建設改良工事に充てるための建設改良積立金に積み立てることを基本としている。また、再生可能エネルギー導入促進や産業振興等の事業に活用することを目的として、一般会計への繰り出しを実施している。今後も事業運営に必要な財源を確保しつつ、一般会計への繰り出しを通じて県民福祉の向上及び地域貢献に努める方針である。
・資本金への組入れ　 　　　　　　1,274,613,026円
・減債積立金の積立て　　　　　　   217,823,734円
・建設改良積立金の積立て　　　　   911,386,539円
・一般会計への繰出し
　目的：再生可能エネルギー導入促進・産業振興等　1,600,000,000円
</t>
    <rPh sb="216" eb="217">
      <t>エン</t>
    </rPh>
    <rPh sb="248" eb="249">
      <t>エン</t>
    </rPh>
    <rPh sb="280" eb="281">
      <t>エン</t>
    </rPh>
    <phoneticPr fontId="5"/>
  </si>
  <si>
    <t xml:space="preserve">
　本県の電気事業は、従来からの経営努力に加えてFITの適用により、収益性が高く健全な経営を実施している。しかし、FIT収入割合が高いことによるFIT期間終了後の収益の減少や老朽化した施設の計画的な更新・改修の実施及びその財源の確保等の課題もある。こうした課題に対し、平成30年３月に策定した「山形県企業局経営戦略」に基づき中長期的な視点に立った更なる経営努力が必要である。
　なお、FIT期間終了後の事業のあり方については、国等の動向を踏まえて今後検討を要する。
</t>
    <rPh sb="60" eb="62">
      <t>シュウニュウ</t>
    </rPh>
    <rPh sb="62" eb="64">
      <t>ワリアイ</t>
    </rPh>
    <rPh sb="65" eb="66">
      <t>タカ</t>
    </rPh>
    <rPh sb="84" eb="86">
      <t>ゲンショウ</t>
    </rPh>
    <rPh sb="92" eb="94">
      <t>シセツ</t>
    </rPh>
    <rPh sb="95" eb="97">
      <t>ケイカク</t>
    </rPh>
    <rPh sb="97" eb="98">
      <t>テキ</t>
    </rPh>
    <rPh sb="99" eb="101">
      <t>コウシン</t>
    </rPh>
    <rPh sb="102" eb="104">
      <t>カイシュウ</t>
    </rPh>
    <rPh sb="105" eb="107">
      <t>ジッシ</t>
    </rPh>
    <rPh sb="107" eb="108">
      <t>オヨ</t>
    </rPh>
    <rPh sb="128" eb="130">
      <t>カダイ</t>
    </rPh>
    <rPh sb="131" eb="132">
      <t>タイ</t>
    </rPh>
    <rPh sb="134" eb="136">
      <t>ヘイセイ</t>
    </rPh>
    <rPh sb="138" eb="139">
      <t>ネン</t>
    </rPh>
    <rPh sb="140" eb="141">
      <t>ガツ</t>
    </rPh>
    <rPh sb="142" eb="144">
      <t>サクテイ</t>
    </rPh>
    <rPh sb="147" eb="150">
      <t>ヤマガタケン</t>
    </rPh>
    <rPh sb="150" eb="152">
      <t>キギョウ</t>
    </rPh>
    <rPh sb="152" eb="153">
      <t>キョク</t>
    </rPh>
    <rPh sb="153" eb="155">
      <t>ケイエイ</t>
    </rPh>
    <rPh sb="155" eb="157">
      <t>センリャク</t>
    </rPh>
    <rPh sb="159" eb="160">
      <t>モト</t>
    </rPh>
    <rPh sb="162" eb="163">
      <t>チュウ</t>
    </rPh>
    <rPh sb="163" eb="166">
      <t>チョウキテキ</t>
    </rPh>
    <rPh sb="167" eb="169">
      <t>シテン</t>
    </rPh>
    <rPh sb="170" eb="171">
      <t>タ</t>
    </rPh>
    <rPh sb="173" eb="174">
      <t>サラ</t>
    </rPh>
    <rPh sb="176" eb="178">
      <t>ケイエイ</t>
    </rPh>
    <rPh sb="178" eb="180">
      <t>ドリョク</t>
    </rPh>
    <rPh sb="181" eb="183">
      <t>ヒツヨウ</t>
    </rPh>
    <rPh sb="195" eb="197">
      <t>キカン</t>
    </rPh>
    <rPh sb="197" eb="199">
      <t>シュウリョウ</t>
    </rPh>
    <rPh sb="199" eb="200">
      <t>ゴ</t>
    </rPh>
    <rPh sb="201" eb="203">
      <t>ジギョウ</t>
    </rPh>
    <rPh sb="206" eb="207">
      <t>カタ</t>
    </rPh>
    <rPh sb="213" eb="214">
      <t>クニ</t>
    </rPh>
    <rPh sb="214" eb="215">
      <t>ナド</t>
    </rPh>
    <rPh sb="216" eb="218">
      <t>ドウコウ</t>
    </rPh>
    <rPh sb="219" eb="220">
      <t>フ</t>
    </rPh>
    <rPh sb="223" eb="225">
      <t>コンゴ</t>
    </rPh>
    <rPh sb="225" eb="227">
      <t>ケントウ</t>
    </rPh>
    <rPh sb="228" eb="229">
      <t>ヨウ</t>
    </rPh>
    <phoneticPr fontId="9"/>
  </si>
  <si>
    <t xml:space="preserve">
【水力発電】
　「設備利用率」は平均値を上回る数値で推移しており、発電施設の効率的な運用を実施している。なお、平成29年度は雪解けによる出水が多かったことや梅雨前線等の影響で雨量が多かったことで前年度に比べ発電電力量が増加したため、設備利用率も上昇している。引き続き効率的な維持修繕の実施等により停電作業期間を短縮し、設備利用率の向上に努める必要がある。
　「修繕費比率」は年度ごとに数値のバラつきがあるが、平成27年度の数値が平均値を大きく上回っている。これは、平成27年度に大規模な修繕工事を実施したことによるものである。今後、施設の老朽化に伴い修繕費が増加することがリスクとして想定される。安定した経営のため、計画的な工事実施による修繕費の平準化や効果的な修繕方法の検討等が必要である。
 「企業債残高対料金収入比率」は、平均値より低い数値で推移している。これは近年、新規の企業債を発行していないことから企業債の償還が順調に進んでおり、また平成25年度からFITにより電力料金収入が増加したことによるものであり、健全な経営状況である。
　「有形固定資産減価償却率」について、各年度とも平均値を下回っている。しかし、一部の発電所や送電設備については、施設の老朽化が進行しており、更新・改修等の対応が必要な状況である。計画的な更新・改修工事を実施すると共に財源の確保が課題である。
　「FIT収入割合」について、平均値を大きく上回る数値で推移しており、FITによる調達期間終了となる平成40年度以降、買取単価が下落し料金収入が減少するリスクが想定される。そのため、安定した収入の確保や、適切な投資計画及び施設維持管理のコスト削減等、FIT期間終了を見据えた経営努力が必要である。
【太陽光発電】
　太陽光発電は平成25年12月から発電を開始している。そのため、「設備利用率」は、平成25年度の数値が低いものの、その後は平均値と同程度で推移している。
　「企業債残高対料金収入比率」は、企業債を発行していないことから、数値が算出されていない。
　「FIT収入割合」について、全収入がFITで占められており、FITによる調達期間終了後（平成46年１月）、買取単価が下落し料金収入が減少するリスクが想定される。
</t>
    <rPh sb="2" eb="4">
      <t>スイリョク</t>
    </rPh>
    <rPh sb="4" eb="6">
      <t>ハツデン</t>
    </rPh>
    <rPh sb="56" eb="58">
      <t>ヘイセイ</t>
    </rPh>
    <rPh sb="60" eb="62">
      <t>ネンド</t>
    </rPh>
    <rPh sb="63" eb="65">
      <t>ユキド</t>
    </rPh>
    <rPh sb="69" eb="71">
      <t>シュッスイ</t>
    </rPh>
    <rPh sb="72" eb="73">
      <t>オオ</t>
    </rPh>
    <rPh sb="79" eb="81">
      <t>バイウ</t>
    </rPh>
    <rPh sb="81" eb="83">
      <t>ゼンセン</t>
    </rPh>
    <rPh sb="83" eb="84">
      <t>トウ</t>
    </rPh>
    <rPh sb="85" eb="87">
      <t>エイキョウ</t>
    </rPh>
    <rPh sb="88" eb="90">
      <t>ウリョウ</t>
    </rPh>
    <rPh sb="91" eb="92">
      <t>オオ</t>
    </rPh>
    <rPh sb="98" eb="101">
      <t>ゼンネンド</t>
    </rPh>
    <rPh sb="102" eb="103">
      <t>クラ</t>
    </rPh>
    <rPh sb="104" eb="106">
      <t>ハツデン</t>
    </rPh>
    <rPh sb="106" eb="108">
      <t>デンリョク</t>
    </rPh>
    <rPh sb="108" eb="109">
      <t>リョウ</t>
    </rPh>
    <rPh sb="110" eb="111">
      <t>ゾウ</t>
    </rPh>
    <rPh sb="111" eb="112">
      <t>カ</t>
    </rPh>
    <rPh sb="117" eb="119">
      <t>セツビ</t>
    </rPh>
    <rPh sb="119" eb="122">
      <t>リヨウリツ</t>
    </rPh>
    <rPh sb="123" eb="125">
      <t>ジョウショウ</t>
    </rPh>
    <rPh sb="130" eb="131">
      <t>ヒ</t>
    </rPh>
    <rPh sb="132" eb="133">
      <t>ツヅ</t>
    </rPh>
    <rPh sb="134" eb="137">
      <t>コウリツテキ</t>
    </rPh>
    <rPh sb="138" eb="140">
      <t>イジ</t>
    </rPh>
    <rPh sb="140" eb="142">
      <t>シュウゼン</t>
    </rPh>
    <rPh sb="143" eb="145">
      <t>ジッシ</t>
    </rPh>
    <rPh sb="145" eb="146">
      <t>ナド</t>
    </rPh>
    <rPh sb="149" eb="151">
      <t>テイデン</t>
    </rPh>
    <rPh sb="151" eb="153">
      <t>サギョウ</t>
    </rPh>
    <rPh sb="153" eb="155">
      <t>キカン</t>
    </rPh>
    <rPh sb="156" eb="158">
      <t>タンシュク</t>
    </rPh>
    <rPh sb="160" eb="162">
      <t>セツビ</t>
    </rPh>
    <rPh sb="162" eb="165">
      <t>リヨウリツ</t>
    </rPh>
    <rPh sb="166" eb="168">
      <t>コウジョウ</t>
    </rPh>
    <rPh sb="169" eb="170">
      <t>ツト</t>
    </rPh>
    <rPh sb="172" eb="174">
      <t>ヒツヨウ</t>
    </rPh>
    <rPh sb="220" eb="221">
      <t>オオ</t>
    </rPh>
    <rPh sb="300" eb="302">
      <t>アンテイ</t>
    </rPh>
    <rPh sb="304" eb="306">
      <t>ケイエイ</t>
    </rPh>
    <rPh sb="314" eb="316">
      <t>コウジ</t>
    </rPh>
    <rPh sb="316" eb="318">
      <t>ジッシ</t>
    </rPh>
    <rPh sb="321" eb="323">
      <t>シュウゼン</t>
    </rPh>
    <rPh sb="323" eb="324">
      <t>ヒ</t>
    </rPh>
    <rPh sb="325" eb="328">
      <t>ヘイジュンカ</t>
    </rPh>
    <rPh sb="387" eb="389">
      <t>キンネン</t>
    </rPh>
    <rPh sb="440" eb="442">
      <t>デンリョク</t>
    </rPh>
    <rPh sb="442" eb="444">
      <t>リョウキン</t>
    </rPh>
    <rPh sb="462" eb="464">
      <t>ケンゼン</t>
    </rPh>
    <rPh sb="465" eb="467">
      <t>ケイエイ</t>
    </rPh>
    <rPh sb="467" eb="469">
      <t>ジョウキョウ</t>
    </rPh>
    <rPh sb="514" eb="516">
      <t>イチブ</t>
    </rPh>
    <rPh sb="517" eb="519">
      <t>ハツデン</t>
    </rPh>
    <rPh sb="519" eb="520">
      <t>ショ</t>
    </rPh>
    <rPh sb="521" eb="523">
      <t>ソウデン</t>
    </rPh>
    <rPh sb="523" eb="525">
      <t>セツビ</t>
    </rPh>
    <rPh sb="538" eb="540">
      <t>シンコウ</t>
    </rPh>
    <rPh sb="548" eb="550">
      <t>カイシュウ</t>
    </rPh>
    <rPh sb="550" eb="551">
      <t>ナド</t>
    </rPh>
    <rPh sb="552" eb="554">
      <t>タイオウ</t>
    </rPh>
    <rPh sb="555" eb="557">
      <t>ヒツヨウ</t>
    </rPh>
    <rPh sb="558" eb="560">
      <t>ジョウキョウ</t>
    </rPh>
    <rPh sb="589" eb="591">
      <t>カダイ</t>
    </rPh>
    <rPh sb="642" eb="644">
      <t>シュウリョウ</t>
    </rPh>
    <rPh sb="699" eb="701">
      <t>テキセツ</t>
    </rPh>
    <rPh sb="702" eb="704">
      <t>トウシ</t>
    </rPh>
    <rPh sb="704" eb="706">
      <t>ケイカク</t>
    </rPh>
    <rPh sb="706" eb="707">
      <t>オヨ</t>
    </rPh>
    <rPh sb="748" eb="750">
      <t>タイヨウ</t>
    </rPh>
    <rPh sb="750" eb="751">
      <t>ヒカリ</t>
    </rPh>
    <rPh sb="751" eb="753">
      <t>ハツデン</t>
    </rPh>
    <rPh sb="769" eb="770">
      <t>ガツ</t>
    </rPh>
    <rPh sb="772" eb="774">
      <t>ハツデン</t>
    </rPh>
    <rPh sb="788" eb="790">
      <t>セツビ</t>
    </rPh>
    <rPh sb="790" eb="792">
      <t>リヨウ</t>
    </rPh>
    <rPh sb="792" eb="793">
      <t>リツ</t>
    </rPh>
    <rPh sb="796" eb="798">
      <t>ヘイセイ</t>
    </rPh>
    <rPh sb="800" eb="802">
      <t>ネンド</t>
    </rPh>
    <rPh sb="803" eb="805">
      <t>スウチ</t>
    </rPh>
    <rPh sb="806" eb="807">
      <t>ヒク</t>
    </rPh>
    <rPh sb="814" eb="815">
      <t>ゴ</t>
    </rPh>
    <rPh sb="816" eb="818">
      <t>ヘイキン</t>
    </rPh>
    <rPh sb="818" eb="819">
      <t>チ</t>
    </rPh>
    <rPh sb="820" eb="823">
      <t>ドウテイド</t>
    </rPh>
    <rPh sb="824" eb="826">
      <t>スイイ</t>
    </rPh>
    <rPh sb="849" eb="851">
      <t>キギョウ</t>
    </rPh>
    <rPh sb="851" eb="852">
      <t>サイ</t>
    </rPh>
    <rPh sb="853" eb="855">
      <t>ハッコウ</t>
    </rPh>
    <rPh sb="865" eb="867">
      <t>スウチ</t>
    </rPh>
    <rPh sb="868" eb="870">
      <t>サンシュツ</t>
    </rPh>
    <rPh sb="883" eb="885">
      <t>シュウニュウ</t>
    </rPh>
    <rPh sb="885" eb="887">
      <t>ワリアイ</t>
    </rPh>
    <rPh sb="893" eb="894">
      <t>ゼン</t>
    </rPh>
    <rPh sb="894" eb="896">
      <t>シュウニュウ</t>
    </rPh>
    <rPh sb="901" eb="902">
      <t>シ</t>
    </rPh>
    <rPh sb="915" eb="917">
      <t>チョウタツ</t>
    </rPh>
    <rPh sb="917" eb="919">
      <t>キカン</t>
    </rPh>
    <rPh sb="919" eb="921">
      <t>シュウリョウ</t>
    </rPh>
    <rPh sb="921" eb="922">
      <t>ゴ</t>
    </rPh>
    <rPh sb="923" eb="925">
      <t>ヘイセイ</t>
    </rPh>
    <rPh sb="927" eb="928">
      <t>ネン</t>
    </rPh>
    <rPh sb="929" eb="930">
      <t>ガツ</t>
    </rPh>
    <phoneticPr fontId="9"/>
  </si>
  <si>
    <r>
      <rPr>
        <sz val="18"/>
        <color theme="1"/>
        <rFont val="ＭＳ ゴシック"/>
        <family val="3"/>
        <charset val="128"/>
      </rPr>
      <t xml:space="preserve">　
　「経常収支比率」及び「営業収支比率」について、目標値及び平均値を大きく上回っている。これは、一部水力発電所の再生可能エネルギー固定価格買取制度（以下「FIT」という。）の適用により、平成25年度以降電力料金収入が大きく増加したことによるものであり、安定した経営を継続している。
　「流動比率」は、各年度とも100％以上かつ平均値を上回っており、現金預金で全ての流動負債を賄える状況であり、短期的な債務に対する支払能力を有している。なお、平成26年度に流動比率が低下したが、これは会計制度の見直しに伴い企業債や引当金を流動負債に計上したことなどによるものである。
　「供給原価」及び「EBITDA（減価償却前営業利益）」について、平成29年度は前年度と比較して、供給原価が低下し、EBITDAは増加している。これは、雪解けによる出水が多かったことや梅雨前線等の影響で雨量が多かったことで、前年度に比べ水力発電所の発電電力量が多く、電力料金収入が増加したことによるものである。なお、供給原価は各年度とも平均値を下回っており、EBITDAは平均値を大きく上回っていることから、事業の収益性が高く、効率的な経営を継続している。
</t>
    </r>
    <r>
      <rPr>
        <sz val="14"/>
        <color theme="1"/>
        <rFont val="ＭＳ ゴシック"/>
        <family val="3"/>
        <charset val="128"/>
      </rPr>
      <t xml:space="preserve">
</t>
    </r>
    <rPh sb="11" eb="12">
      <t>オヨ</t>
    </rPh>
    <rPh sb="26" eb="28">
      <t>モクヒョウ</t>
    </rPh>
    <rPh sb="28" eb="29">
      <t>チ</t>
    </rPh>
    <rPh sb="29" eb="30">
      <t>オヨ</t>
    </rPh>
    <rPh sb="31" eb="33">
      <t>ヘイキン</t>
    </rPh>
    <rPh sb="33" eb="34">
      <t>チ</t>
    </rPh>
    <rPh sb="35" eb="36">
      <t>オオ</t>
    </rPh>
    <rPh sb="38" eb="40">
      <t>ウワマワ</t>
    </rPh>
    <rPh sb="49" eb="51">
      <t>イチブ</t>
    </rPh>
    <rPh sb="51" eb="53">
      <t>スイリョク</t>
    </rPh>
    <rPh sb="53" eb="55">
      <t>ハツデン</t>
    </rPh>
    <rPh sb="55" eb="56">
      <t>ショ</t>
    </rPh>
    <rPh sb="88" eb="90">
      <t>テキヨウ</t>
    </rPh>
    <rPh sb="94" eb="96">
      <t>ヘイセイ</t>
    </rPh>
    <rPh sb="98" eb="100">
      <t>ネンド</t>
    </rPh>
    <rPh sb="100" eb="102">
      <t>イコウ</t>
    </rPh>
    <rPh sb="102" eb="104">
      <t>デンリョク</t>
    </rPh>
    <rPh sb="104" eb="106">
      <t>リョウキン</t>
    </rPh>
    <rPh sb="106" eb="108">
      <t>シュウニュウ</t>
    </rPh>
    <rPh sb="127" eb="129">
      <t>アンテイ</t>
    </rPh>
    <rPh sb="131" eb="133">
      <t>ケイエイ</t>
    </rPh>
    <rPh sb="134" eb="136">
      <t>ケイゾク</t>
    </rPh>
    <rPh sb="177" eb="179">
      <t>ゲンキン</t>
    </rPh>
    <rPh sb="179" eb="181">
      <t>ヨキン</t>
    </rPh>
    <rPh sb="182" eb="183">
      <t>スベ</t>
    </rPh>
    <rPh sb="185" eb="187">
      <t>リュウドウ</t>
    </rPh>
    <rPh sb="187" eb="189">
      <t>フサイ</t>
    </rPh>
    <rPh sb="190" eb="191">
      <t>マカナ</t>
    </rPh>
    <rPh sb="193" eb="195">
      <t>ジョウキョウ</t>
    </rPh>
    <rPh sb="230" eb="232">
      <t>リュウドウ</t>
    </rPh>
    <rPh sb="232" eb="234">
      <t>ヒリツ</t>
    </rPh>
    <rPh sb="235" eb="237">
      <t>テイカ</t>
    </rPh>
    <rPh sb="259" eb="261">
      <t>ヒキアテ</t>
    </rPh>
    <rPh sb="261" eb="262">
      <t>キン</t>
    </rPh>
    <rPh sb="263" eb="265">
      <t>リュウドウ</t>
    </rPh>
    <rPh sb="295" eb="296">
      <t>オヨ</t>
    </rPh>
    <rPh sb="321" eb="323">
      <t>ヘイセイ</t>
    </rPh>
    <rPh sb="325" eb="327">
      <t>ネンド</t>
    </rPh>
    <rPh sb="328" eb="331">
      <t>ゼンネンド</t>
    </rPh>
    <rPh sb="332" eb="334">
      <t>ヒカク</t>
    </rPh>
    <rPh sb="337" eb="339">
      <t>キョウキュウ</t>
    </rPh>
    <rPh sb="339" eb="341">
      <t>ゲンカ</t>
    </rPh>
    <rPh sb="342" eb="344">
      <t>テイカ</t>
    </rPh>
    <rPh sb="353" eb="355">
      <t>ゾウカ</t>
    </rPh>
    <rPh sb="364" eb="366">
      <t>ユキド</t>
    </rPh>
    <rPh sb="370" eb="372">
      <t>シュッスイ</t>
    </rPh>
    <rPh sb="373" eb="374">
      <t>オオ</t>
    </rPh>
    <rPh sb="380" eb="382">
      <t>バイウ</t>
    </rPh>
    <rPh sb="382" eb="384">
      <t>ゼンセン</t>
    </rPh>
    <rPh sb="384" eb="385">
      <t>トウ</t>
    </rPh>
    <rPh sb="386" eb="388">
      <t>エイキョウ</t>
    </rPh>
    <rPh sb="389" eb="391">
      <t>ウリョウ</t>
    </rPh>
    <rPh sb="392" eb="393">
      <t>オオ</t>
    </rPh>
    <rPh sb="400" eb="403">
      <t>ゼンネンド</t>
    </rPh>
    <rPh sb="404" eb="405">
      <t>クラ</t>
    </rPh>
    <rPh sb="406" eb="408">
      <t>スイリョク</t>
    </rPh>
    <rPh sb="408" eb="410">
      <t>ハツデン</t>
    </rPh>
    <rPh sb="410" eb="411">
      <t>ショ</t>
    </rPh>
    <rPh sb="412" eb="414">
      <t>ハツデン</t>
    </rPh>
    <rPh sb="414" eb="416">
      <t>デンリョク</t>
    </rPh>
    <rPh sb="416" eb="417">
      <t>リョウ</t>
    </rPh>
    <rPh sb="418" eb="419">
      <t>オオ</t>
    </rPh>
    <rPh sb="421" eb="423">
      <t>デンリョク</t>
    </rPh>
    <rPh sb="423" eb="425">
      <t>リョウキン</t>
    </rPh>
    <rPh sb="425" eb="427">
      <t>シュウニュウ</t>
    </rPh>
    <rPh sb="428" eb="430">
      <t>ゾウカ</t>
    </rPh>
    <rPh sb="451" eb="452">
      <t>カク</t>
    </rPh>
    <rPh sb="452" eb="454">
      <t>ネンド</t>
    </rPh>
    <rPh sb="456" eb="458">
      <t>ヘイキン</t>
    </rPh>
    <rPh sb="458" eb="459">
      <t>チ</t>
    </rPh>
    <rPh sb="460" eb="462">
      <t>シタマワ</t>
    </rPh>
    <rPh sb="474" eb="476">
      <t>ヘイキン</t>
    </rPh>
    <rPh sb="476" eb="477">
      <t>アタイ</t>
    </rPh>
    <rPh sb="478" eb="479">
      <t>オオ</t>
    </rPh>
    <rPh sb="481" eb="483">
      <t>ウワマワ</t>
    </rPh>
    <rPh sb="492" eb="494">
      <t>ジギョウ</t>
    </rPh>
    <rPh sb="495" eb="498">
      <t>シュウエキセイ</t>
    </rPh>
    <rPh sb="499" eb="500">
      <t>タカ</t>
    </rPh>
    <rPh sb="502" eb="504">
      <t>コウリツ</t>
    </rPh>
    <rPh sb="504" eb="505">
      <t>テキ</t>
    </rPh>
    <rPh sb="506" eb="508">
      <t>ケイエイ</t>
    </rPh>
    <rPh sb="509" eb="511">
      <t>ケイゾク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</si>
</sst>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distributed" wrapText="1"/>
      <protection locked="0"/>
    </xf>
    <xf numFmtId="0" fontId="10" fillId="0" borderId="0" xfId="2" applyFont="1" applyFill="1" applyBorder="1" applyAlignment="1" applyProtection="1">
      <alignment horizontal="left" vertical="distributed" wrapText="1"/>
      <protection locked="0"/>
    </xf>
    <xf numFmtId="0" fontId="10" fillId="0" borderId="17" xfId="2" applyFont="1" applyFill="1" applyBorder="1" applyAlignment="1" applyProtection="1">
      <alignment horizontal="left" vertical="distributed" wrapText="1"/>
      <protection locked="0"/>
    </xf>
    <xf numFmtId="0" fontId="10" fillId="0" borderId="44" xfId="2" applyFont="1" applyFill="1" applyBorder="1" applyAlignment="1" applyProtection="1">
      <alignment horizontal="left" vertical="distributed" wrapText="1"/>
      <protection locked="0"/>
    </xf>
    <xf numFmtId="0" fontId="10" fillId="0" borderId="45" xfId="2" applyFont="1" applyFill="1" applyBorder="1" applyAlignment="1" applyProtection="1">
      <alignment horizontal="left" vertical="distributed" wrapText="1"/>
      <protection locked="0"/>
    </xf>
    <xf numFmtId="0" fontId="10" fillId="0" borderId="46" xfId="2" applyFont="1" applyFill="1" applyBorder="1" applyAlignment="1" applyProtection="1">
      <alignment horizontal="left" vertical="distributed"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distributed" wrapText="1"/>
      <protection locked="0"/>
    </xf>
    <xf numFmtId="0" fontId="34" fillId="0" borderId="14" xfId="2" applyNumberFormat="1" applyFont="1" applyFill="1" applyBorder="1" applyAlignment="1" applyProtection="1">
      <alignment horizontal="left" vertical="distributed" wrapText="1"/>
      <protection locked="0"/>
    </xf>
    <xf numFmtId="0" fontId="34" fillId="0" borderId="15" xfId="2" applyNumberFormat="1" applyFont="1" applyFill="1" applyBorder="1" applyAlignment="1" applyProtection="1">
      <alignment horizontal="left" vertical="distributed" wrapText="1"/>
      <protection locked="0"/>
    </xf>
    <xf numFmtId="0" fontId="34" fillId="0" borderId="16" xfId="2" applyNumberFormat="1" applyFont="1" applyFill="1" applyBorder="1" applyAlignment="1" applyProtection="1">
      <alignment horizontal="left" vertical="distributed" wrapText="1"/>
      <protection locked="0"/>
    </xf>
    <xf numFmtId="0" fontId="34" fillId="0" borderId="0" xfId="2" applyNumberFormat="1" applyFont="1" applyFill="1" applyBorder="1" applyAlignment="1" applyProtection="1">
      <alignment horizontal="left" vertical="distributed" wrapText="1"/>
      <protection locked="0"/>
    </xf>
    <xf numFmtId="0" fontId="34" fillId="0" borderId="17" xfId="2" applyNumberFormat="1" applyFont="1" applyFill="1" applyBorder="1" applyAlignment="1" applyProtection="1">
      <alignment horizontal="left" vertical="distributed" wrapText="1"/>
      <protection locked="0"/>
    </xf>
    <xf numFmtId="0" fontId="34" fillId="0" borderId="36" xfId="2" applyNumberFormat="1" applyFont="1" applyFill="1" applyBorder="1" applyAlignment="1" applyProtection="1">
      <alignment horizontal="left" vertical="distributed" wrapText="1"/>
      <protection locked="0"/>
    </xf>
    <xf numFmtId="0" fontId="34" fillId="0" borderId="37" xfId="2" applyNumberFormat="1" applyFont="1" applyFill="1" applyBorder="1" applyAlignment="1" applyProtection="1">
      <alignment horizontal="left" vertical="distributed" wrapText="1"/>
      <protection locked="0"/>
    </xf>
    <xf numFmtId="0" fontId="34" fillId="0" borderId="38" xfId="2" applyNumberFormat="1" applyFont="1" applyFill="1" applyBorder="1" applyAlignment="1" applyProtection="1">
      <alignment horizontal="left" vertical="distributed"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left" vertical="center" wrapText="1"/>
      <protection locked="0"/>
    </xf>
    <xf numFmtId="0" fontId="10" fillId="0" borderId="11" xfId="2" applyNumberFormat="1" applyFont="1" applyFill="1" applyBorder="1" applyAlignment="1" applyProtection="1">
      <alignment horizontal="left"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distributed" wrapText="1"/>
      <protection locked="0"/>
    </xf>
    <xf numFmtId="0" fontId="11" fillId="0" borderId="0" xfId="2" applyFont="1" applyFill="1" applyBorder="1" applyAlignment="1" applyProtection="1">
      <alignment horizontal="left" vertical="distributed" wrapText="1"/>
      <protection locked="0"/>
    </xf>
    <xf numFmtId="0" fontId="11" fillId="0" borderId="17" xfId="2" applyFont="1" applyFill="1" applyBorder="1" applyAlignment="1" applyProtection="1">
      <alignment horizontal="left" vertical="distributed" wrapText="1"/>
      <protection locked="0"/>
    </xf>
    <xf numFmtId="0" fontId="11" fillId="0" borderId="44" xfId="2" applyFont="1" applyFill="1" applyBorder="1" applyAlignment="1" applyProtection="1">
      <alignment horizontal="left" vertical="distributed" wrapText="1"/>
      <protection locked="0"/>
    </xf>
    <xf numFmtId="0" fontId="11" fillId="0" borderId="45" xfId="2" applyFont="1" applyFill="1" applyBorder="1" applyAlignment="1" applyProtection="1">
      <alignment horizontal="left" vertical="distributed" wrapText="1"/>
      <protection locked="0"/>
    </xf>
    <xf numFmtId="0" fontId="11" fillId="0" borderId="46" xfId="2" applyFont="1" applyFill="1" applyBorder="1" applyAlignment="1" applyProtection="1">
      <alignment horizontal="left" vertical="distributed"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distributed" wrapText="1"/>
      <protection locked="0"/>
    </xf>
    <xf numFmtId="0" fontId="34" fillId="0" borderId="0" xfId="2" applyFont="1" applyBorder="1" applyAlignment="1" applyProtection="1">
      <alignment horizontal="left" vertical="distributed" wrapText="1"/>
      <protection locked="0"/>
    </xf>
    <xf numFmtId="0" fontId="34" fillId="0" borderId="17" xfId="2" applyFont="1" applyBorder="1" applyAlignment="1" applyProtection="1">
      <alignment horizontal="left" vertical="distributed" wrapText="1"/>
      <protection locked="0"/>
    </xf>
    <xf numFmtId="0" fontId="34" fillId="0" borderId="36" xfId="2" applyFont="1" applyBorder="1" applyAlignment="1" applyProtection="1">
      <alignment horizontal="left" vertical="distributed" wrapText="1"/>
      <protection locked="0"/>
    </xf>
    <xf numFmtId="0" fontId="34" fillId="0" borderId="37" xfId="2" applyFont="1" applyBorder="1" applyAlignment="1" applyProtection="1">
      <alignment horizontal="left" vertical="distributed" wrapText="1"/>
      <protection locked="0"/>
    </xf>
    <xf numFmtId="0" fontId="34" fillId="0" borderId="38" xfId="2" applyFont="1" applyBorder="1" applyAlignment="1" applyProtection="1">
      <alignment horizontal="left" vertical="distributed"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181.5</c:v>
                </c:pt>
                <c:pt idx="1">
                  <c:v>181.2</c:v>
                </c:pt>
                <c:pt idx="2">
                  <c:v>168.2</c:v>
                </c:pt>
                <c:pt idx="3">
                  <c:v>175.1</c:v>
                </c:pt>
                <c:pt idx="4">
                  <c:v>189.9</c:v>
                </c:pt>
              </c:numCache>
            </c:numRef>
          </c:val>
          <c:extLst xmlns:c16r2="http://schemas.microsoft.com/office/drawing/2015/06/chart">
            <c:ext xmlns:c16="http://schemas.microsoft.com/office/drawing/2014/chart" uri="{C3380CC4-5D6E-409C-BE32-E72D297353CC}">
              <c16:uniqueId val="{00000000-14CA-4392-8202-CEC533AE8185}"/>
            </c:ext>
          </c:extLst>
        </c:ser>
        <c:dLbls>
          <c:showLegendKey val="0"/>
          <c:showVal val="0"/>
          <c:showCatName val="0"/>
          <c:showSerName val="0"/>
          <c:showPercent val="0"/>
          <c:showBubbleSize val="0"/>
        </c:dLbls>
        <c:gapWidth val="180"/>
        <c:overlap val="-90"/>
        <c:axId val="209361272"/>
        <c:axId val="2093616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14CA-4392-8202-CEC533AE818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4CA-4392-8202-CEC533AE8185}"/>
            </c:ext>
          </c:extLst>
        </c:ser>
        <c:dLbls>
          <c:showLegendKey val="0"/>
          <c:showVal val="0"/>
          <c:showCatName val="0"/>
          <c:showSerName val="0"/>
          <c:showPercent val="0"/>
          <c:showBubbleSize val="0"/>
        </c:dLbls>
        <c:marker val="1"/>
        <c:smooth val="0"/>
        <c:axId val="209361272"/>
        <c:axId val="209361664"/>
      </c:lineChart>
      <c:catAx>
        <c:axId val="209361272"/>
        <c:scaling>
          <c:orientation val="minMax"/>
        </c:scaling>
        <c:delete val="0"/>
        <c:axPos val="b"/>
        <c:numFmt formatCode="ge" sourceLinked="1"/>
        <c:majorTickMark val="none"/>
        <c:minorTickMark val="none"/>
        <c:tickLblPos val="none"/>
        <c:crossAx val="209361664"/>
        <c:crosses val="autoZero"/>
        <c:auto val="0"/>
        <c:lblAlgn val="ctr"/>
        <c:lblOffset val="100"/>
        <c:noMultiLvlLbl val="1"/>
      </c:catAx>
      <c:valAx>
        <c:axId val="20936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61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62.5</c:v>
                </c:pt>
                <c:pt idx="1">
                  <c:v>55.6</c:v>
                </c:pt>
                <c:pt idx="2">
                  <c:v>56.3</c:v>
                </c:pt>
                <c:pt idx="3">
                  <c:v>53.2</c:v>
                </c:pt>
                <c:pt idx="4">
                  <c:v>57.4</c:v>
                </c:pt>
              </c:numCache>
            </c:numRef>
          </c:val>
          <c:extLst xmlns:c16r2="http://schemas.microsoft.com/office/drawing/2015/06/chart">
            <c:ext xmlns:c16="http://schemas.microsoft.com/office/drawing/2014/chart" uri="{C3380CC4-5D6E-409C-BE32-E72D297353CC}">
              <c16:uniqueId val="{00000000-B31D-47EE-A01C-759A08F84BD4}"/>
            </c:ext>
          </c:extLst>
        </c:ser>
        <c:dLbls>
          <c:showLegendKey val="0"/>
          <c:showVal val="0"/>
          <c:showCatName val="0"/>
          <c:showSerName val="0"/>
          <c:showPercent val="0"/>
          <c:showBubbleSize val="0"/>
        </c:dLbls>
        <c:gapWidth val="180"/>
        <c:overlap val="-90"/>
        <c:axId val="211653104"/>
        <c:axId val="21165349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B31D-47EE-A01C-759A08F84BD4}"/>
            </c:ext>
          </c:extLst>
        </c:ser>
        <c:dLbls>
          <c:showLegendKey val="0"/>
          <c:showVal val="0"/>
          <c:showCatName val="0"/>
          <c:showSerName val="0"/>
          <c:showPercent val="0"/>
          <c:showBubbleSize val="0"/>
        </c:dLbls>
        <c:marker val="1"/>
        <c:smooth val="0"/>
        <c:axId val="211653104"/>
        <c:axId val="211653496"/>
      </c:lineChart>
      <c:catAx>
        <c:axId val="211653104"/>
        <c:scaling>
          <c:orientation val="minMax"/>
        </c:scaling>
        <c:delete val="0"/>
        <c:axPos val="b"/>
        <c:numFmt formatCode="ge" sourceLinked="1"/>
        <c:majorTickMark val="none"/>
        <c:minorTickMark val="none"/>
        <c:tickLblPos val="none"/>
        <c:crossAx val="211653496"/>
        <c:crosses val="autoZero"/>
        <c:auto val="0"/>
        <c:lblAlgn val="ctr"/>
        <c:lblOffset val="100"/>
        <c:noMultiLvlLbl val="1"/>
      </c:catAx>
      <c:valAx>
        <c:axId val="21165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5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55.8</c:v>
                </c:pt>
                <c:pt idx="1">
                  <c:v>50.1</c:v>
                </c:pt>
                <c:pt idx="2">
                  <c:v>50.1</c:v>
                </c:pt>
                <c:pt idx="3">
                  <c:v>42.8</c:v>
                </c:pt>
                <c:pt idx="4">
                  <c:v>52.1</c:v>
                </c:pt>
              </c:numCache>
            </c:numRef>
          </c:val>
          <c:extLst xmlns:c16r2="http://schemas.microsoft.com/office/drawing/2015/06/chart">
            <c:ext xmlns:c16="http://schemas.microsoft.com/office/drawing/2014/chart" uri="{C3380CC4-5D6E-409C-BE32-E72D297353CC}">
              <c16:uniqueId val="{00000000-A137-4B2A-9CE7-E4D3D602FB1F}"/>
            </c:ext>
          </c:extLst>
        </c:ser>
        <c:dLbls>
          <c:showLegendKey val="0"/>
          <c:showVal val="0"/>
          <c:showCatName val="0"/>
          <c:showSerName val="0"/>
          <c:showPercent val="0"/>
          <c:showBubbleSize val="0"/>
        </c:dLbls>
        <c:gapWidth val="180"/>
        <c:overlap val="-90"/>
        <c:axId val="211654280"/>
        <c:axId val="21165467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A137-4B2A-9CE7-E4D3D602FB1F}"/>
            </c:ext>
          </c:extLst>
        </c:ser>
        <c:dLbls>
          <c:showLegendKey val="0"/>
          <c:showVal val="0"/>
          <c:showCatName val="0"/>
          <c:showSerName val="0"/>
          <c:showPercent val="0"/>
          <c:showBubbleSize val="0"/>
        </c:dLbls>
        <c:marker val="1"/>
        <c:smooth val="0"/>
        <c:axId val="211654280"/>
        <c:axId val="211654672"/>
      </c:lineChart>
      <c:catAx>
        <c:axId val="211654280"/>
        <c:scaling>
          <c:orientation val="minMax"/>
        </c:scaling>
        <c:delete val="0"/>
        <c:axPos val="b"/>
        <c:numFmt formatCode="ge" sourceLinked="1"/>
        <c:majorTickMark val="none"/>
        <c:minorTickMark val="none"/>
        <c:tickLblPos val="none"/>
        <c:crossAx val="211654672"/>
        <c:crosses val="autoZero"/>
        <c:auto val="0"/>
        <c:lblAlgn val="ctr"/>
        <c:lblOffset val="100"/>
        <c:noMultiLvlLbl val="1"/>
      </c:catAx>
      <c:valAx>
        <c:axId val="21165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54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21.5</c:v>
                </c:pt>
                <c:pt idx="1">
                  <c:v>18.399999999999999</c:v>
                </c:pt>
                <c:pt idx="2">
                  <c:v>27.4</c:v>
                </c:pt>
                <c:pt idx="3">
                  <c:v>18.7</c:v>
                </c:pt>
                <c:pt idx="4">
                  <c:v>20.7</c:v>
                </c:pt>
              </c:numCache>
            </c:numRef>
          </c:val>
          <c:extLst xmlns:c16r2="http://schemas.microsoft.com/office/drawing/2015/06/chart">
            <c:ext xmlns:c16="http://schemas.microsoft.com/office/drawing/2014/chart" uri="{C3380CC4-5D6E-409C-BE32-E72D297353CC}">
              <c16:uniqueId val="{00000000-7BF1-4063-8B27-E1D47AFD1697}"/>
            </c:ext>
          </c:extLst>
        </c:ser>
        <c:dLbls>
          <c:showLegendKey val="0"/>
          <c:showVal val="0"/>
          <c:showCatName val="0"/>
          <c:showSerName val="0"/>
          <c:showPercent val="0"/>
          <c:showBubbleSize val="0"/>
        </c:dLbls>
        <c:gapWidth val="180"/>
        <c:overlap val="-90"/>
        <c:axId val="347316328"/>
        <c:axId val="3473167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7BF1-4063-8B27-E1D47AFD1697}"/>
            </c:ext>
          </c:extLst>
        </c:ser>
        <c:dLbls>
          <c:showLegendKey val="0"/>
          <c:showVal val="0"/>
          <c:showCatName val="0"/>
          <c:showSerName val="0"/>
          <c:showPercent val="0"/>
          <c:showBubbleSize val="0"/>
        </c:dLbls>
        <c:marker val="1"/>
        <c:smooth val="0"/>
        <c:axId val="347316328"/>
        <c:axId val="347316720"/>
      </c:lineChart>
      <c:catAx>
        <c:axId val="347316328"/>
        <c:scaling>
          <c:orientation val="minMax"/>
        </c:scaling>
        <c:delete val="0"/>
        <c:axPos val="b"/>
        <c:numFmt formatCode="ge" sourceLinked="1"/>
        <c:majorTickMark val="none"/>
        <c:minorTickMark val="none"/>
        <c:tickLblPos val="none"/>
        <c:crossAx val="347316720"/>
        <c:crosses val="autoZero"/>
        <c:auto val="0"/>
        <c:lblAlgn val="ctr"/>
        <c:lblOffset val="100"/>
        <c:noMultiLvlLbl val="1"/>
      </c:catAx>
      <c:valAx>
        <c:axId val="34731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316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70.900000000000006</c:v>
                </c:pt>
                <c:pt idx="1">
                  <c:v>61.2</c:v>
                </c:pt>
                <c:pt idx="2">
                  <c:v>54.6</c:v>
                </c:pt>
                <c:pt idx="3">
                  <c:v>52.7</c:v>
                </c:pt>
                <c:pt idx="4">
                  <c:v>42.1</c:v>
                </c:pt>
              </c:numCache>
            </c:numRef>
          </c:val>
          <c:extLst xmlns:c16r2="http://schemas.microsoft.com/office/drawing/2015/06/chart">
            <c:ext xmlns:c16="http://schemas.microsoft.com/office/drawing/2014/chart" uri="{C3380CC4-5D6E-409C-BE32-E72D297353CC}">
              <c16:uniqueId val="{00000000-EEB5-4591-B1C4-2ABCF45BB983}"/>
            </c:ext>
          </c:extLst>
        </c:ser>
        <c:dLbls>
          <c:showLegendKey val="0"/>
          <c:showVal val="0"/>
          <c:showCatName val="0"/>
          <c:showSerName val="0"/>
          <c:showPercent val="0"/>
          <c:showBubbleSize val="0"/>
        </c:dLbls>
        <c:gapWidth val="180"/>
        <c:overlap val="-90"/>
        <c:axId val="347317504"/>
        <c:axId val="3473178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EEB5-4591-B1C4-2ABCF45BB983}"/>
            </c:ext>
          </c:extLst>
        </c:ser>
        <c:dLbls>
          <c:showLegendKey val="0"/>
          <c:showVal val="0"/>
          <c:showCatName val="0"/>
          <c:showSerName val="0"/>
          <c:showPercent val="0"/>
          <c:showBubbleSize val="0"/>
        </c:dLbls>
        <c:marker val="1"/>
        <c:smooth val="0"/>
        <c:axId val="347317504"/>
        <c:axId val="347317896"/>
      </c:lineChart>
      <c:catAx>
        <c:axId val="347317504"/>
        <c:scaling>
          <c:orientation val="minMax"/>
        </c:scaling>
        <c:delete val="0"/>
        <c:axPos val="b"/>
        <c:numFmt formatCode="ge" sourceLinked="1"/>
        <c:majorTickMark val="none"/>
        <c:minorTickMark val="none"/>
        <c:tickLblPos val="none"/>
        <c:crossAx val="347317896"/>
        <c:crosses val="autoZero"/>
        <c:auto val="0"/>
        <c:lblAlgn val="ctr"/>
        <c:lblOffset val="100"/>
        <c:noMultiLvlLbl val="1"/>
      </c:catAx>
      <c:valAx>
        <c:axId val="347317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73175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46.2</c:v>
                </c:pt>
                <c:pt idx="1">
                  <c:v>52.2</c:v>
                </c:pt>
                <c:pt idx="2">
                  <c:v>54.5</c:v>
                </c:pt>
                <c:pt idx="3">
                  <c:v>56.1</c:v>
                </c:pt>
                <c:pt idx="4">
                  <c:v>56</c:v>
                </c:pt>
              </c:numCache>
            </c:numRef>
          </c:val>
          <c:extLst xmlns:c16r2="http://schemas.microsoft.com/office/drawing/2015/06/chart">
            <c:ext xmlns:c16="http://schemas.microsoft.com/office/drawing/2014/chart" uri="{C3380CC4-5D6E-409C-BE32-E72D297353CC}">
              <c16:uniqueId val="{00000000-1114-41A8-9BD9-67EF3BCEFA98}"/>
            </c:ext>
          </c:extLst>
        </c:ser>
        <c:dLbls>
          <c:showLegendKey val="0"/>
          <c:showVal val="0"/>
          <c:showCatName val="0"/>
          <c:showSerName val="0"/>
          <c:showPercent val="0"/>
          <c:showBubbleSize val="0"/>
        </c:dLbls>
        <c:gapWidth val="180"/>
        <c:overlap val="-90"/>
        <c:axId val="347318680"/>
        <c:axId val="34731907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1114-41A8-9BD9-67EF3BCEFA98}"/>
            </c:ext>
          </c:extLst>
        </c:ser>
        <c:dLbls>
          <c:showLegendKey val="0"/>
          <c:showVal val="0"/>
          <c:showCatName val="0"/>
          <c:showSerName val="0"/>
          <c:showPercent val="0"/>
          <c:showBubbleSize val="0"/>
        </c:dLbls>
        <c:marker val="1"/>
        <c:smooth val="0"/>
        <c:axId val="347318680"/>
        <c:axId val="347319072"/>
      </c:lineChart>
      <c:catAx>
        <c:axId val="347318680"/>
        <c:scaling>
          <c:orientation val="minMax"/>
        </c:scaling>
        <c:delete val="0"/>
        <c:axPos val="b"/>
        <c:numFmt formatCode="ge" sourceLinked="1"/>
        <c:majorTickMark val="none"/>
        <c:minorTickMark val="none"/>
        <c:tickLblPos val="none"/>
        <c:crossAx val="347319072"/>
        <c:crosses val="autoZero"/>
        <c:auto val="0"/>
        <c:lblAlgn val="ctr"/>
        <c:lblOffset val="100"/>
        <c:noMultiLvlLbl val="1"/>
      </c:catAx>
      <c:valAx>
        <c:axId val="34731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318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62.5</c:v>
                </c:pt>
                <c:pt idx="1">
                  <c:v>55.2</c:v>
                </c:pt>
                <c:pt idx="2">
                  <c:v>55.8</c:v>
                </c:pt>
                <c:pt idx="3">
                  <c:v>52.7</c:v>
                </c:pt>
                <c:pt idx="4">
                  <c:v>57.1</c:v>
                </c:pt>
              </c:numCache>
            </c:numRef>
          </c:val>
          <c:extLst xmlns:c16r2="http://schemas.microsoft.com/office/drawing/2015/06/chart">
            <c:ext xmlns:c16="http://schemas.microsoft.com/office/drawing/2014/chart" uri="{C3380CC4-5D6E-409C-BE32-E72D297353CC}">
              <c16:uniqueId val="{00000000-E78F-4DF5-86B0-A8F781EA2EC2}"/>
            </c:ext>
          </c:extLst>
        </c:ser>
        <c:dLbls>
          <c:showLegendKey val="0"/>
          <c:showVal val="0"/>
          <c:showCatName val="0"/>
          <c:showSerName val="0"/>
          <c:showPercent val="0"/>
          <c:showBubbleSize val="0"/>
        </c:dLbls>
        <c:gapWidth val="180"/>
        <c:overlap val="-90"/>
        <c:axId val="347319856"/>
        <c:axId val="3474554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E78F-4DF5-86B0-A8F781EA2EC2}"/>
            </c:ext>
          </c:extLst>
        </c:ser>
        <c:dLbls>
          <c:showLegendKey val="0"/>
          <c:showVal val="0"/>
          <c:showCatName val="0"/>
          <c:showSerName val="0"/>
          <c:showPercent val="0"/>
          <c:showBubbleSize val="0"/>
        </c:dLbls>
        <c:marker val="1"/>
        <c:smooth val="0"/>
        <c:axId val="347319856"/>
        <c:axId val="347455496"/>
      </c:lineChart>
      <c:catAx>
        <c:axId val="347319856"/>
        <c:scaling>
          <c:orientation val="minMax"/>
        </c:scaling>
        <c:delete val="0"/>
        <c:axPos val="b"/>
        <c:numFmt formatCode="ge" sourceLinked="1"/>
        <c:majorTickMark val="none"/>
        <c:minorTickMark val="none"/>
        <c:tickLblPos val="none"/>
        <c:crossAx val="347455496"/>
        <c:crosses val="autoZero"/>
        <c:auto val="0"/>
        <c:lblAlgn val="ctr"/>
        <c:lblOffset val="100"/>
        <c:noMultiLvlLbl val="1"/>
      </c:catAx>
      <c:valAx>
        <c:axId val="347455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319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CB-443D-B104-8ADA9FBC7A9D}"/>
            </c:ext>
          </c:extLst>
        </c:ser>
        <c:dLbls>
          <c:showLegendKey val="0"/>
          <c:showVal val="0"/>
          <c:showCatName val="0"/>
          <c:showSerName val="0"/>
          <c:showPercent val="0"/>
          <c:showBubbleSize val="0"/>
        </c:dLbls>
        <c:gapWidth val="180"/>
        <c:overlap val="-90"/>
        <c:axId val="347456280"/>
        <c:axId val="3474566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CB-443D-B104-8ADA9FBC7A9D}"/>
            </c:ext>
          </c:extLst>
        </c:ser>
        <c:dLbls>
          <c:showLegendKey val="0"/>
          <c:showVal val="0"/>
          <c:showCatName val="0"/>
          <c:showSerName val="0"/>
          <c:showPercent val="0"/>
          <c:showBubbleSize val="0"/>
        </c:dLbls>
        <c:marker val="1"/>
        <c:smooth val="0"/>
        <c:axId val="347456280"/>
        <c:axId val="347456672"/>
      </c:lineChart>
      <c:catAx>
        <c:axId val="347456280"/>
        <c:scaling>
          <c:orientation val="minMax"/>
        </c:scaling>
        <c:delete val="0"/>
        <c:axPos val="b"/>
        <c:numFmt formatCode="ge" sourceLinked="1"/>
        <c:majorTickMark val="none"/>
        <c:minorTickMark val="none"/>
        <c:tickLblPos val="none"/>
        <c:crossAx val="347456672"/>
        <c:crosses val="autoZero"/>
        <c:auto val="0"/>
        <c:lblAlgn val="ctr"/>
        <c:lblOffset val="100"/>
        <c:noMultiLvlLbl val="1"/>
      </c:catAx>
      <c:valAx>
        <c:axId val="347456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456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BB-4C91-83F9-8173FCEFECED}"/>
            </c:ext>
          </c:extLst>
        </c:ser>
        <c:dLbls>
          <c:showLegendKey val="0"/>
          <c:showVal val="0"/>
          <c:showCatName val="0"/>
          <c:showSerName val="0"/>
          <c:showPercent val="0"/>
          <c:showBubbleSize val="0"/>
        </c:dLbls>
        <c:gapWidth val="180"/>
        <c:overlap val="-90"/>
        <c:axId val="347457456"/>
        <c:axId val="3474578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BB-4C91-83F9-8173FCEFECED}"/>
            </c:ext>
          </c:extLst>
        </c:ser>
        <c:dLbls>
          <c:showLegendKey val="0"/>
          <c:showVal val="0"/>
          <c:showCatName val="0"/>
          <c:showSerName val="0"/>
          <c:showPercent val="0"/>
          <c:showBubbleSize val="0"/>
        </c:dLbls>
        <c:marker val="1"/>
        <c:smooth val="0"/>
        <c:axId val="347457456"/>
        <c:axId val="347457848"/>
      </c:lineChart>
      <c:catAx>
        <c:axId val="347457456"/>
        <c:scaling>
          <c:orientation val="minMax"/>
        </c:scaling>
        <c:delete val="0"/>
        <c:axPos val="b"/>
        <c:numFmt formatCode="ge" sourceLinked="1"/>
        <c:majorTickMark val="none"/>
        <c:minorTickMark val="none"/>
        <c:tickLblPos val="none"/>
        <c:crossAx val="347457848"/>
        <c:crosses val="autoZero"/>
        <c:auto val="0"/>
        <c:lblAlgn val="ctr"/>
        <c:lblOffset val="100"/>
        <c:noMultiLvlLbl val="1"/>
      </c:catAx>
      <c:valAx>
        <c:axId val="347457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457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FA-4B5F-AC12-A24ABCF502FE}"/>
            </c:ext>
          </c:extLst>
        </c:ser>
        <c:dLbls>
          <c:showLegendKey val="0"/>
          <c:showVal val="0"/>
          <c:showCatName val="0"/>
          <c:showSerName val="0"/>
          <c:showPercent val="0"/>
          <c:showBubbleSize val="0"/>
        </c:dLbls>
        <c:gapWidth val="180"/>
        <c:overlap val="-90"/>
        <c:axId val="347459024"/>
        <c:axId val="3476238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FA-4B5F-AC12-A24ABCF502FE}"/>
            </c:ext>
          </c:extLst>
        </c:ser>
        <c:dLbls>
          <c:showLegendKey val="0"/>
          <c:showVal val="0"/>
          <c:showCatName val="0"/>
          <c:showSerName val="0"/>
          <c:showPercent val="0"/>
          <c:showBubbleSize val="0"/>
        </c:dLbls>
        <c:marker val="1"/>
        <c:smooth val="0"/>
        <c:axId val="347459024"/>
        <c:axId val="347623896"/>
      </c:lineChart>
      <c:catAx>
        <c:axId val="347459024"/>
        <c:scaling>
          <c:orientation val="minMax"/>
        </c:scaling>
        <c:delete val="0"/>
        <c:axPos val="b"/>
        <c:numFmt formatCode="ge" sourceLinked="1"/>
        <c:majorTickMark val="none"/>
        <c:minorTickMark val="none"/>
        <c:tickLblPos val="none"/>
        <c:crossAx val="347623896"/>
        <c:crosses val="autoZero"/>
        <c:auto val="0"/>
        <c:lblAlgn val="ctr"/>
        <c:lblOffset val="100"/>
        <c:noMultiLvlLbl val="1"/>
      </c:catAx>
      <c:valAx>
        <c:axId val="347623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459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1C-4513-9CDB-845FE1FBC057}"/>
            </c:ext>
          </c:extLst>
        </c:ser>
        <c:dLbls>
          <c:showLegendKey val="0"/>
          <c:showVal val="0"/>
          <c:showCatName val="0"/>
          <c:showSerName val="0"/>
          <c:showPercent val="0"/>
          <c:showBubbleSize val="0"/>
        </c:dLbls>
        <c:gapWidth val="180"/>
        <c:overlap val="-90"/>
        <c:axId val="347624288"/>
        <c:axId val="34762468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1C-4513-9CDB-845FE1FBC057}"/>
            </c:ext>
          </c:extLst>
        </c:ser>
        <c:dLbls>
          <c:showLegendKey val="0"/>
          <c:showVal val="0"/>
          <c:showCatName val="0"/>
          <c:showSerName val="0"/>
          <c:showPercent val="0"/>
          <c:showBubbleSize val="0"/>
        </c:dLbls>
        <c:marker val="1"/>
        <c:smooth val="0"/>
        <c:axId val="347624288"/>
        <c:axId val="347624680"/>
      </c:lineChart>
      <c:catAx>
        <c:axId val="347624288"/>
        <c:scaling>
          <c:orientation val="minMax"/>
        </c:scaling>
        <c:delete val="0"/>
        <c:axPos val="b"/>
        <c:numFmt formatCode="ge" sourceLinked="1"/>
        <c:majorTickMark val="none"/>
        <c:minorTickMark val="none"/>
        <c:tickLblPos val="none"/>
        <c:crossAx val="347624680"/>
        <c:crosses val="autoZero"/>
        <c:auto val="0"/>
        <c:lblAlgn val="ctr"/>
        <c:lblOffset val="100"/>
        <c:noMultiLvlLbl val="1"/>
      </c:catAx>
      <c:valAx>
        <c:axId val="34762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62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185.6</c:v>
                </c:pt>
                <c:pt idx="1">
                  <c:v>177.5</c:v>
                </c:pt>
                <c:pt idx="2">
                  <c:v>162.6</c:v>
                </c:pt>
                <c:pt idx="3">
                  <c:v>168.4</c:v>
                </c:pt>
                <c:pt idx="4">
                  <c:v>183.7</c:v>
                </c:pt>
              </c:numCache>
            </c:numRef>
          </c:val>
          <c:extLst xmlns:c16r2="http://schemas.microsoft.com/office/drawing/2015/06/chart">
            <c:ext xmlns:c16="http://schemas.microsoft.com/office/drawing/2014/chart" uri="{C3380CC4-5D6E-409C-BE32-E72D297353CC}">
              <c16:uniqueId val="{00000000-0E74-4AFB-B97F-B1C3DCF99472}"/>
            </c:ext>
          </c:extLst>
        </c:ser>
        <c:dLbls>
          <c:showLegendKey val="0"/>
          <c:showVal val="0"/>
          <c:showCatName val="0"/>
          <c:showSerName val="0"/>
          <c:showPercent val="0"/>
          <c:showBubbleSize val="0"/>
        </c:dLbls>
        <c:gapWidth val="180"/>
        <c:overlap val="-90"/>
        <c:axId val="211151912"/>
        <c:axId val="2111523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0E74-4AFB-B97F-B1C3DCF9947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E74-4AFB-B97F-B1C3DCF99472}"/>
            </c:ext>
          </c:extLst>
        </c:ser>
        <c:dLbls>
          <c:showLegendKey val="0"/>
          <c:showVal val="0"/>
          <c:showCatName val="0"/>
          <c:showSerName val="0"/>
          <c:showPercent val="0"/>
          <c:showBubbleSize val="0"/>
        </c:dLbls>
        <c:marker val="1"/>
        <c:smooth val="0"/>
        <c:axId val="211151912"/>
        <c:axId val="211152304"/>
      </c:lineChart>
      <c:catAx>
        <c:axId val="211151912"/>
        <c:scaling>
          <c:orientation val="minMax"/>
        </c:scaling>
        <c:delete val="0"/>
        <c:axPos val="b"/>
        <c:numFmt formatCode="ge" sourceLinked="1"/>
        <c:majorTickMark val="none"/>
        <c:minorTickMark val="none"/>
        <c:tickLblPos val="none"/>
        <c:crossAx val="211152304"/>
        <c:crosses val="autoZero"/>
        <c:auto val="0"/>
        <c:lblAlgn val="ctr"/>
        <c:lblOffset val="100"/>
        <c:noMultiLvlLbl val="1"/>
      </c:catAx>
      <c:valAx>
        <c:axId val="21115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15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F3-4267-8708-1AE8C31B0487}"/>
            </c:ext>
          </c:extLst>
        </c:ser>
        <c:dLbls>
          <c:showLegendKey val="0"/>
          <c:showVal val="0"/>
          <c:showCatName val="0"/>
          <c:showSerName val="0"/>
          <c:showPercent val="0"/>
          <c:showBubbleSize val="0"/>
        </c:dLbls>
        <c:gapWidth val="180"/>
        <c:overlap val="-90"/>
        <c:axId val="347625464"/>
        <c:axId val="34762585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F3-4267-8708-1AE8C31B0487}"/>
            </c:ext>
          </c:extLst>
        </c:ser>
        <c:dLbls>
          <c:showLegendKey val="0"/>
          <c:showVal val="0"/>
          <c:showCatName val="0"/>
          <c:showSerName val="0"/>
          <c:showPercent val="0"/>
          <c:showBubbleSize val="0"/>
        </c:dLbls>
        <c:marker val="1"/>
        <c:smooth val="0"/>
        <c:axId val="347625464"/>
        <c:axId val="347625856"/>
      </c:lineChart>
      <c:catAx>
        <c:axId val="347625464"/>
        <c:scaling>
          <c:orientation val="minMax"/>
        </c:scaling>
        <c:delete val="0"/>
        <c:axPos val="b"/>
        <c:numFmt formatCode="ge" sourceLinked="1"/>
        <c:majorTickMark val="none"/>
        <c:minorTickMark val="none"/>
        <c:tickLblPos val="none"/>
        <c:crossAx val="347625856"/>
        <c:crosses val="autoZero"/>
        <c:auto val="0"/>
        <c:lblAlgn val="ctr"/>
        <c:lblOffset val="100"/>
        <c:noMultiLvlLbl val="1"/>
      </c:catAx>
      <c:valAx>
        <c:axId val="347625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625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4E-4674-982E-E4A9596389E6}"/>
            </c:ext>
          </c:extLst>
        </c:ser>
        <c:dLbls>
          <c:showLegendKey val="0"/>
          <c:showVal val="0"/>
          <c:showCatName val="0"/>
          <c:showSerName val="0"/>
          <c:showPercent val="0"/>
          <c:showBubbleSize val="0"/>
        </c:dLbls>
        <c:gapWidth val="180"/>
        <c:overlap val="-90"/>
        <c:axId val="347626640"/>
        <c:axId val="34762703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4E-4674-982E-E4A9596389E6}"/>
            </c:ext>
          </c:extLst>
        </c:ser>
        <c:dLbls>
          <c:showLegendKey val="0"/>
          <c:showVal val="0"/>
          <c:showCatName val="0"/>
          <c:showSerName val="0"/>
          <c:showPercent val="0"/>
          <c:showBubbleSize val="0"/>
        </c:dLbls>
        <c:marker val="1"/>
        <c:smooth val="0"/>
        <c:axId val="347626640"/>
        <c:axId val="347627032"/>
      </c:lineChart>
      <c:catAx>
        <c:axId val="347626640"/>
        <c:scaling>
          <c:orientation val="minMax"/>
        </c:scaling>
        <c:delete val="0"/>
        <c:axPos val="b"/>
        <c:numFmt formatCode="ge" sourceLinked="1"/>
        <c:majorTickMark val="none"/>
        <c:minorTickMark val="none"/>
        <c:tickLblPos val="none"/>
        <c:crossAx val="347627032"/>
        <c:crosses val="autoZero"/>
        <c:auto val="0"/>
        <c:lblAlgn val="ctr"/>
        <c:lblOffset val="100"/>
        <c:noMultiLvlLbl val="1"/>
      </c:catAx>
      <c:valAx>
        <c:axId val="34762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62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67-43CB-9201-4BF116EDB0DD}"/>
            </c:ext>
          </c:extLst>
        </c:ser>
        <c:dLbls>
          <c:showLegendKey val="0"/>
          <c:showVal val="0"/>
          <c:showCatName val="0"/>
          <c:showSerName val="0"/>
          <c:showPercent val="0"/>
          <c:showBubbleSize val="0"/>
        </c:dLbls>
        <c:gapWidth val="180"/>
        <c:overlap val="-90"/>
        <c:axId val="347899656"/>
        <c:axId val="3479000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67-43CB-9201-4BF116EDB0DD}"/>
            </c:ext>
          </c:extLst>
        </c:ser>
        <c:dLbls>
          <c:showLegendKey val="0"/>
          <c:showVal val="0"/>
          <c:showCatName val="0"/>
          <c:showSerName val="0"/>
          <c:showPercent val="0"/>
          <c:showBubbleSize val="0"/>
        </c:dLbls>
        <c:marker val="1"/>
        <c:smooth val="0"/>
        <c:axId val="347899656"/>
        <c:axId val="347900048"/>
      </c:lineChart>
      <c:catAx>
        <c:axId val="347899656"/>
        <c:scaling>
          <c:orientation val="minMax"/>
        </c:scaling>
        <c:delete val="0"/>
        <c:axPos val="b"/>
        <c:numFmt formatCode="ge" sourceLinked="1"/>
        <c:majorTickMark val="none"/>
        <c:minorTickMark val="none"/>
        <c:tickLblPos val="none"/>
        <c:crossAx val="347900048"/>
        <c:crosses val="autoZero"/>
        <c:auto val="0"/>
        <c:lblAlgn val="ctr"/>
        <c:lblOffset val="100"/>
        <c:noMultiLvlLbl val="1"/>
      </c:catAx>
      <c:valAx>
        <c:axId val="34790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899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81-415D-A503-73C756F7D223}"/>
            </c:ext>
          </c:extLst>
        </c:ser>
        <c:dLbls>
          <c:showLegendKey val="0"/>
          <c:showVal val="0"/>
          <c:showCatName val="0"/>
          <c:showSerName val="0"/>
          <c:showPercent val="0"/>
          <c:showBubbleSize val="0"/>
        </c:dLbls>
        <c:gapWidth val="180"/>
        <c:overlap val="-90"/>
        <c:axId val="347900832"/>
        <c:axId val="34790122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81-415D-A503-73C756F7D223}"/>
            </c:ext>
          </c:extLst>
        </c:ser>
        <c:dLbls>
          <c:showLegendKey val="0"/>
          <c:showVal val="0"/>
          <c:showCatName val="0"/>
          <c:showSerName val="0"/>
          <c:showPercent val="0"/>
          <c:showBubbleSize val="0"/>
        </c:dLbls>
        <c:marker val="1"/>
        <c:smooth val="0"/>
        <c:axId val="347900832"/>
        <c:axId val="347901224"/>
      </c:lineChart>
      <c:catAx>
        <c:axId val="347900832"/>
        <c:scaling>
          <c:orientation val="minMax"/>
        </c:scaling>
        <c:delete val="0"/>
        <c:axPos val="b"/>
        <c:numFmt formatCode="ge" sourceLinked="1"/>
        <c:majorTickMark val="none"/>
        <c:minorTickMark val="none"/>
        <c:tickLblPos val="none"/>
        <c:crossAx val="347901224"/>
        <c:crosses val="autoZero"/>
        <c:auto val="0"/>
        <c:lblAlgn val="ctr"/>
        <c:lblOffset val="100"/>
        <c:noMultiLvlLbl val="1"/>
      </c:catAx>
      <c:valAx>
        <c:axId val="347901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90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C1-4256-8D35-09E9C3A825E7}"/>
            </c:ext>
          </c:extLst>
        </c:ser>
        <c:dLbls>
          <c:showLegendKey val="0"/>
          <c:showVal val="0"/>
          <c:showCatName val="0"/>
          <c:showSerName val="0"/>
          <c:showPercent val="0"/>
          <c:showBubbleSize val="0"/>
        </c:dLbls>
        <c:gapWidth val="180"/>
        <c:overlap val="-90"/>
        <c:axId val="347902008"/>
        <c:axId val="34790240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C1-4256-8D35-09E9C3A825E7}"/>
            </c:ext>
          </c:extLst>
        </c:ser>
        <c:dLbls>
          <c:showLegendKey val="0"/>
          <c:showVal val="0"/>
          <c:showCatName val="0"/>
          <c:showSerName val="0"/>
          <c:showPercent val="0"/>
          <c:showBubbleSize val="0"/>
        </c:dLbls>
        <c:marker val="1"/>
        <c:smooth val="0"/>
        <c:axId val="347902008"/>
        <c:axId val="347902400"/>
      </c:lineChart>
      <c:catAx>
        <c:axId val="347902008"/>
        <c:scaling>
          <c:orientation val="minMax"/>
        </c:scaling>
        <c:delete val="0"/>
        <c:axPos val="b"/>
        <c:numFmt formatCode="ge" sourceLinked="1"/>
        <c:majorTickMark val="none"/>
        <c:minorTickMark val="none"/>
        <c:tickLblPos val="none"/>
        <c:crossAx val="347902400"/>
        <c:crosses val="autoZero"/>
        <c:auto val="0"/>
        <c:lblAlgn val="ctr"/>
        <c:lblOffset val="100"/>
        <c:noMultiLvlLbl val="1"/>
      </c:catAx>
      <c:valAx>
        <c:axId val="34790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9020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48-413B-AC82-F6002371BE72}"/>
            </c:ext>
          </c:extLst>
        </c:ser>
        <c:dLbls>
          <c:showLegendKey val="0"/>
          <c:showVal val="0"/>
          <c:showCatName val="0"/>
          <c:showSerName val="0"/>
          <c:showPercent val="0"/>
          <c:showBubbleSize val="0"/>
        </c:dLbls>
        <c:gapWidth val="180"/>
        <c:overlap val="-90"/>
        <c:axId val="347903184"/>
        <c:axId val="3480773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48-413B-AC82-F6002371BE72}"/>
            </c:ext>
          </c:extLst>
        </c:ser>
        <c:dLbls>
          <c:showLegendKey val="0"/>
          <c:showVal val="0"/>
          <c:showCatName val="0"/>
          <c:showSerName val="0"/>
          <c:showPercent val="0"/>
          <c:showBubbleSize val="0"/>
        </c:dLbls>
        <c:marker val="1"/>
        <c:smooth val="0"/>
        <c:axId val="347903184"/>
        <c:axId val="348077376"/>
      </c:lineChart>
      <c:catAx>
        <c:axId val="347903184"/>
        <c:scaling>
          <c:orientation val="minMax"/>
        </c:scaling>
        <c:delete val="0"/>
        <c:axPos val="b"/>
        <c:numFmt formatCode="ge" sourceLinked="1"/>
        <c:majorTickMark val="none"/>
        <c:minorTickMark val="none"/>
        <c:tickLblPos val="none"/>
        <c:crossAx val="348077376"/>
        <c:crosses val="autoZero"/>
        <c:auto val="0"/>
        <c:lblAlgn val="ctr"/>
        <c:lblOffset val="100"/>
        <c:noMultiLvlLbl val="1"/>
      </c:catAx>
      <c:valAx>
        <c:axId val="348077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90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1.1000000000000001</c:v>
                </c:pt>
                <c:pt idx="1">
                  <c:v>14.6</c:v>
                </c:pt>
                <c:pt idx="2">
                  <c:v>16.2</c:v>
                </c:pt>
                <c:pt idx="3">
                  <c:v>14.4</c:v>
                </c:pt>
                <c:pt idx="4">
                  <c:v>14.2</c:v>
                </c:pt>
              </c:numCache>
            </c:numRef>
          </c:val>
          <c:extLst xmlns:c16r2="http://schemas.microsoft.com/office/drawing/2015/06/chart">
            <c:ext xmlns:c16="http://schemas.microsoft.com/office/drawing/2014/chart" uri="{C3380CC4-5D6E-409C-BE32-E72D297353CC}">
              <c16:uniqueId val="{00000000-1CC9-4A94-B772-4A034EECC0E9}"/>
            </c:ext>
          </c:extLst>
        </c:ser>
        <c:dLbls>
          <c:showLegendKey val="0"/>
          <c:showVal val="0"/>
          <c:showCatName val="0"/>
          <c:showSerName val="0"/>
          <c:showPercent val="0"/>
          <c:showBubbleSize val="0"/>
        </c:dLbls>
        <c:gapWidth val="180"/>
        <c:overlap val="-90"/>
        <c:axId val="348078160"/>
        <c:axId val="3480785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1CC9-4A94-B772-4A034EECC0E9}"/>
            </c:ext>
          </c:extLst>
        </c:ser>
        <c:dLbls>
          <c:showLegendKey val="0"/>
          <c:showVal val="0"/>
          <c:showCatName val="0"/>
          <c:showSerName val="0"/>
          <c:showPercent val="0"/>
          <c:showBubbleSize val="0"/>
        </c:dLbls>
        <c:marker val="1"/>
        <c:smooth val="0"/>
        <c:axId val="348078160"/>
        <c:axId val="348078552"/>
      </c:lineChart>
      <c:catAx>
        <c:axId val="348078160"/>
        <c:scaling>
          <c:orientation val="minMax"/>
        </c:scaling>
        <c:delete val="0"/>
        <c:axPos val="b"/>
        <c:numFmt formatCode="ge" sourceLinked="1"/>
        <c:majorTickMark val="none"/>
        <c:minorTickMark val="none"/>
        <c:tickLblPos val="none"/>
        <c:crossAx val="348078552"/>
        <c:crosses val="autoZero"/>
        <c:auto val="0"/>
        <c:lblAlgn val="ctr"/>
        <c:lblOffset val="100"/>
        <c:noMultiLvlLbl val="1"/>
      </c:catAx>
      <c:valAx>
        <c:axId val="348078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078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0.9</c:v>
                </c:pt>
                <c:pt idx="1">
                  <c:v>2.9</c:v>
                </c:pt>
                <c:pt idx="2">
                  <c:v>4.4000000000000004</c:v>
                </c:pt>
                <c:pt idx="3">
                  <c:v>1.2</c:v>
                </c:pt>
                <c:pt idx="4">
                  <c:v>0.1</c:v>
                </c:pt>
              </c:numCache>
            </c:numRef>
          </c:val>
          <c:extLst xmlns:c16r2="http://schemas.microsoft.com/office/drawing/2015/06/chart">
            <c:ext xmlns:c16="http://schemas.microsoft.com/office/drawing/2014/chart" uri="{C3380CC4-5D6E-409C-BE32-E72D297353CC}">
              <c16:uniqueId val="{00000000-C4F9-4FAB-845A-C81FF39B4F10}"/>
            </c:ext>
          </c:extLst>
        </c:ser>
        <c:dLbls>
          <c:showLegendKey val="0"/>
          <c:showVal val="0"/>
          <c:showCatName val="0"/>
          <c:showSerName val="0"/>
          <c:showPercent val="0"/>
          <c:showBubbleSize val="0"/>
        </c:dLbls>
        <c:gapWidth val="180"/>
        <c:overlap val="-90"/>
        <c:axId val="348079336"/>
        <c:axId val="3480797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C4F9-4FAB-845A-C81FF39B4F10}"/>
            </c:ext>
          </c:extLst>
        </c:ser>
        <c:dLbls>
          <c:showLegendKey val="0"/>
          <c:showVal val="0"/>
          <c:showCatName val="0"/>
          <c:showSerName val="0"/>
          <c:showPercent val="0"/>
          <c:showBubbleSize val="0"/>
        </c:dLbls>
        <c:marker val="1"/>
        <c:smooth val="0"/>
        <c:axId val="348079336"/>
        <c:axId val="348079728"/>
      </c:lineChart>
      <c:catAx>
        <c:axId val="348079336"/>
        <c:scaling>
          <c:orientation val="minMax"/>
        </c:scaling>
        <c:delete val="0"/>
        <c:axPos val="b"/>
        <c:numFmt formatCode="ge" sourceLinked="1"/>
        <c:majorTickMark val="none"/>
        <c:minorTickMark val="none"/>
        <c:tickLblPos val="none"/>
        <c:crossAx val="348079728"/>
        <c:crosses val="autoZero"/>
        <c:auto val="0"/>
        <c:lblAlgn val="ctr"/>
        <c:lblOffset val="100"/>
        <c:noMultiLvlLbl val="1"/>
      </c:catAx>
      <c:valAx>
        <c:axId val="34807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079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AC-4658-8F4C-76A23D6E5C9C}"/>
            </c:ext>
          </c:extLst>
        </c:ser>
        <c:dLbls>
          <c:showLegendKey val="0"/>
          <c:showVal val="0"/>
          <c:showCatName val="0"/>
          <c:showSerName val="0"/>
          <c:showPercent val="0"/>
          <c:showBubbleSize val="0"/>
        </c:dLbls>
        <c:gapWidth val="180"/>
        <c:overlap val="-90"/>
        <c:axId val="348080512"/>
        <c:axId val="3480809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32AC-4658-8F4C-76A23D6E5C9C}"/>
            </c:ext>
          </c:extLst>
        </c:ser>
        <c:dLbls>
          <c:showLegendKey val="0"/>
          <c:showVal val="0"/>
          <c:showCatName val="0"/>
          <c:showSerName val="0"/>
          <c:showPercent val="0"/>
          <c:showBubbleSize val="0"/>
        </c:dLbls>
        <c:marker val="1"/>
        <c:smooth val="0"/>
        <c:axId val="348080512"/>
        <c:axId val="348080904"/>
      </c:lineChart>
      <c:catAx>
        <c:axId val="348080512"/>
        <c:scaling>
          <c:orientation val="minMax"/>
        </c:scaling>
        <c:delete val="0"/>
        <c:axPos val="b"/>
        <c:numFmt formatCode="ge" sourceLinked="1"/>
        <c:majorTickMark val="none"/>
        <c:minorTickMark val="none"/>
        <c:tickLblPos val="none"/>
        <c:crossAx val="348080904"/>
        <c:crosses val="autoZero"/>
        <c:auto val="0"/>
        <c:lblAlgn val="ctr"/>
        <c:lblOffset val="100"/>
        <c:noMultiLvlLbl val="1"/>
      </c:catAx>
      <c:valAx>
        <c:axId val="34808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08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1.3</c:v>
                </c:pt>
                <c:pt idx="1">
                  <c:v>6.5</c:v>
                </c:pt>
                <c:pt idx="2">
                  <c:v>11.8</c:v>
                </c:pt>
                <c:pt idx="3">
                  <c:v>17</c:v>
                </c:pt>
                <c:pt idx="4">
                  <c:v>22.2</c:v>
                </c:pt>
              </c:numCache>
            </c:numRef>
          </c:val>
          <c:extLst xmlns:c16r2="http://schemas.microsoft.com/office/drawing/2015/06/chart">
            <c:ext xmlns:c16="http://schemas.microsoft.com/office/drawing/2014/chart" uri="{C3380CC4-5D6E-409C-BE32-E72D297353CC}">
              <c16:uniqueId val="{00000000-38B0-4E7F-A217-C6ED50C0C7BA}"/>
            </c:ext>
          </c:extLst>
        </c:ser>
        <c:dLbls>
          <c:showLegendKey val="0"/>
          <c:showVal val="0"/>
          <c:showCatName val="0"/>
          <c:showSerName val="0"/>
          <c:showPercent val="0"/>
          <c:showBubbleSize val="0"/>
        </c:dLbls>
        <c:gapWidth val="180"/>
        <c:overlap val="-90"/>
        <c:axId val="211407088"/>
        <c:axId val="21140748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38B0-4E7F-A217-C6ED50C0C7BA}"/>
            </c:ext>
          </c:extLst>
        </c:ser>
        <c:dLbls>
          <c:showLegendKey val="0"/>
          <c:showVal val="0"/>
          <c:showCatName val="0"/>
          <c:showSerName val="0"/>
          <c:showPercent val="0"/>
          <c:showBubbleSize val="0"/>
        </c:dLbls>
        <c:marker val="1"/>
        <c:smooth val="0"/>
        <c:axId val="211407088"/>
        <c:axId val="211407480"/>
      </c:lineChart>
      <c:catAx>
        <c:axId val="211407088"/>
        <c:scaling>
          <c:orientation val="minMax"/>
        </c:scaling>
        <c:delete val="0"/>
        <c:axPos val="b"/>
        <c:numFmt formatCode="ge" sourceLinked="1"/>
        <c:majorTickMark val="none"/>
        <c:minorTickMark val="none"/>
        <c:tickLblPos val="none"/>
        <c:crossAx val="211407480"/>
        <c:crosses val="autoZero"/>
        <c:auto val="0"/>
        <c:lblAlgn val="ctr"/>
        <c:lblOffset val="100"/>
        <c:noMultiLvlLbl val="1"/>
      </c:catAx>
      <c:valAx>
        <c:axId val="211407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0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4954.8999999999996</c:v>
                </c:pt>
                <c:pt idx="1">
                  <c:v>1877</c:v>
                </c:pt>
                <c:pt idx="2">
                  <c:v>2721.7</c:v>
                </c:pt>
                <c:pt idx="3">
                  <c:v>2952.5</c:v>
                </c:pt>
                <c:pt idx="4">
                  <c:v>2546.6999999999998</c:v>
                </c:pt>
              </c:numCache>
            </c:numRef>
          </c:val>
          <c:extLst xmlns:c16r2="http://schemas.microsoft.com/office/drawing/2015/06/chart">
            <c:ext xmlns:c16="http://schemas.microsoft.com/office/drawing/2014/chart" uri="{C3380CC4-5D6E-409C-BE32-E72D297353CC}">
              <c16:uniqueId val="{00000000-EE3B-43A7-92DF-38EAE84CFC31}"/>
            </c:ext>
          </c:extLst>
        </c:ser>
        <c:dLbls>
          <c:showLegendKey val="0"/>
          <c:showVal val="0"/>
          <c:showCatName val="0"/>
          <c:showSerName val="0"/>
          <c:showPercent val="0"/>
          <c:showBubbleSize val="0"/>
        </c:dLbls>
        <c:gapWidth val="180"/>
        <c:overlap val="-90"/>
        <c:axId val="211153088"/>
        <c:axId val="21115348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EE3B-43A7-92DF-38EAE84CFC3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E3B-43A7-92DF-38EAE84CFC31}"/>
            </c:ext>
          </c:extLst>
        </c:ser>
        <c:dLbls>
          <c:showLegendKey val="0"/>
          <c:showVal val="0"/>
          <c:showCatName val="0"/>
          <c:showSerName val="0"/>
          <c:showPercent val="0"/>
          <c:showBubbleSize val="0"/>
        </c:dLbls>
        <c:marker val="1"/>
        <c:smooth val="0"/>
        <c:axId val="211153088"/>
        <c:axId val="211153480"/>
      </c:lineChart>
      <c:catAx>
        <c:axId val="211153088"/>
        <c:scaling>
          <c:orientation val="minMax"/>
        </c:scaling>
        <c:delete val="0"/>
        <c:axPos val="b"/>
        <c:numFmt formatCode="ge" sourceLinked="1"/>
        <c:majorTickMark val="none"/>
        <c:minorTickMark val="none"/>
        <c:tickLblPos val="none"/>
        <c:crossAx val="211153480"/>
        <c:crosses val="autoZero"/>
        <c:auto val="0"/>
        <c:lblAlgn val="ctr"/>
        <c:lblOffset val="100"/>
        <c:noMultiLvlLbl val="1"/>
      </c:catAx>
      <c:valAx>
        <c:axId val="21115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15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562-48C6-8F0E-EE5F9CEB2B8D}"/>
            </c:ext>
          </c:extLst>
        </c:ser>
        <c:dLbls>
          <c:showLegendKey val="0"/>
          <c:showVal val="0"/>
          <c:showCatName val="0"/>
          <c:showSerName val="0"/>
          <c:showPercent val="0"/>
          <c:showBubbleSize val="0"/>
        </c:dLbls>
        <c:gapWidth val="180"/>
        <c:overlap val="-90"/>
        <c:axId val="211408264"/>
        <c:axId val="21140865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C562-48C6-8F0E-EE5F9CEB2B8D}"/>
            </c:ext>
          </c:extLst>
        </c:ser>
        <c:dLbls>
          <c:showLegendKey val="0"/>
          <c:showVal val="0"/>
          <c:showCatName val="0"/>
          <c:showSerName val="0"/>
          <c:showPercent val="0"/>
          <c:showBubbleSize val="0"/>
        </c:dLbls>
        <c:marker val="1"/>
        <c:smooth val="0"/>
        <c:axId val="211408264"/>
        <c:axId val="211408656"/>
      </c:lineChart>
      <c:catAx>
        <c:axId val="211408264"/>
        <c:scaling>
          <c:orientation val="minMax"/>
        </c:scaling>
        <c:delete val="0"/>
        <c:axPos val="b"/>
        <c:numFmt formatCode="ge" sourceLinked="1"/>
        <c:majorTickMark val="none"/>
        <c:minorTickMark val="none"/>
        <c:tickLblPos val="none"/>
        <c:crossAx val="211408656"/>
        <c:crosses val="autoZero"/>
        <c:auto val="0"/>
        <c:lblAlgn val="ctr"/>
        <c:lblOffset val="100"/>
        <c:noMultiLvlLbl val="1"/>
      </c:catAx>
      <c:valAx>
        <c:axId val="21140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08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6118.4</c:v>
                </c:pt>
                <c:pt idx="1">
                  <c:v>6966.6</c:v>
                </c:pt>
                <c:pt idx="2">
                  <c:v>7588.6</c:v>
                </c:pt>
                <c:pt idx="3">
                  <c:v>8036.9</c:v>
                </c:pt>
                <c:pt idx="4">
                  <c:v>6861.2</c:v>
                </c:pt>
              </c:numCache>
            </c:numRef>
          </c:val>
          <c:extLst xmlns:c16r2="http://schemas.microsoft.com/office/drawing/2015/06/chart">
            <c:ext xmlns:c16="http://schemas.microsoft.com/office/drawing/2014/chart" uri="{C3380CC4-5D6E-409C-BE32-E72D297353CC}">
              <c16:uniqueId val="{00000000-3093-416E-AC8C-AD776DF8A5D7}"/>
            </c:ext>
          </c:extLst>
        </c:ser>
        <c:dLbls>
          <c:showLegendKey val="0"/>
          <c:showVal val="0"/>
          <c:showCatName val="0"/>
          <c:showSerName val="0"/>
          <c:showPercent val="0"/>
          <c:showBubbleSize val="0"/>
        </c:dLbls>
        <c:gapWidth val="180"/>
        <c:overlap val="-90"/>
        <c:axId val="211154264"/>
        <c:axId val="2111546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3093-416E-AC8C-AD776DF8A5D7}"/>
            </c:ext>
          </c:extLst>
        </c:ser>
        <c:dLbls>
          <c:showLegendKey val="0"/>
          <c:showVal val="0"/>
          <c:showCatName val="0"/>
          <c:showSerName val="0"/>
          <c:showPercent val="0"/>
          <c:showBubbleSize val="0"/>
        </c:dLbls>
        <c:marker val="1"/>
        <c:smooth val="0"/>
        <c:axId val="211154264"/>
        <c:axId val="211154656"/>
      </c:lineChart>
      <c:catAx>
        <c:axId val="211154264"/>
        <c:scaling>
          <c:orientation val="minMax"/>
        </c:scaling>
        <c:delete val="0"/>
        <c:axPos val="b"/>
        <c:numFmt formatCode="ge" sourceLinked="1"/>
        <c:majorTickMark val="none"/>
        <c:minorTickMark val="none"/>
        <c:tickLblPos val="none"/>
        <c:crossAx val="211154656"/>
        <c:crosses val="autoZero"/>
        <c:auto val="0"/>
        <c:lblAlgn val="ctr"/>
        <c:lblOffset val="100"/>
        <c:noMultiLvlLbl val="1"/>
      </c:catAx>
      <c:valAx>
        <c:axId val="21115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15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2855033</c:v>
                </c:pt>
                <c:pt idx="1">
                  <c:v>3334752</c:v>
                </c:pt>
                <c:pt idx="2">
                  <c:v>2846252</c:v>
                </c:pt>
                <c:pt idx="3">
                  <c:v>2793333</c:v>
                </c:pt>
                <c:pt idx="4">
                  <c:v>3338433</c:v>
                </c:pt>
              </c:numCache>
            </c:numRef>
          </c:val>
          <c:extLst xmlns:c16r2="http://schemas.microsoft.com/office/drawing/2015/06/chart">
            <c:ext xmlns:c16="http://schemas.microsoft.com/office/drawing/2014/chart" uri="{C3380CC4-5D6E-409C-BE32-E72D297353CC}">
              <c16:uniqueId val="{00000000-709F-4CD1-AB81-7489C9DB0965}"/>
            </c:ext>
          </c:extLst>
        </c:ser>
        <c:dLbls>
          <c:showLegendKey val="0"/>
          <c:showVal val="0"/>
          <c:showCatName val="0"/>
          <c:showSerName val="0"/>
          <c:showPercent val="0"/>
          <c:showBubbleSize val="0"/>
        </c:dLbls>
        <c:gapWidth val="180"/>
        <c:overlap val="-90"/>
        <c:axId val="210931616"/>
        <c:axId val="21093200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709F-4CD1-AB81-7489C9DB0965}"/>
            </c:ext>
          </c:extLst>
        </c:ser>
        <c:dLbls>
          <c:showLegendKey val="0"/>
          <c:showVal val="0"/>
          <c:showCatName val="0"/>
          <c:showSerName val="0"/>
          <c:showPercent val="0"/>
          <c:showBubbleSize val="0"/>
        </c:dLbls>
        <c:marker val="1"/>
        <c:smooth val="0"/>
        <c:axId val="210931616"/>
        <c:axId val="210932008"/>
      </c:lineChart>
      <c:catAx>
        <c:axId val="210931616"/>
        <c:scaling>
          <c:orientation val="minMax"/>
        </c:scaling>
        <c:delete val="0"/>
        <c:axPos val="b"/>
        <c:numFmt formatCode="ge" sourceLinked="1"/>
        <c:majorTickMark val="none"/>
        <c:minorTickMark val="none"/>
        <c:tickLblPos val="none"/>
        <c:crossAx val="210932008"/>
        <c:crosses val="autoZero"/>
        <c:auto val="0"/>
        <c:lblAlgn val="ctr"/>
        <c:lblOffset val="100"/>
        <c:noMultiLvlLbl val="1"/>
      </c:catAx>
      <c:valAx>
        <c:axId val="2109320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93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55.2</c:v>
                </c:pt>
                <c:pt idx="1">
                  <c:v>49.7</c:v>
                </c:pt>
                <c:pt idx="2">
                  <c:v>49.7</c:v>
                </c:pt>
                <c:pt idx="3">
                  <c:v>42.5</c:v>
                </c:pt>
                <c:pt idx="4">
                  <c:v>51.7</c:v>
                </c:pt>
              </c:numCache>
            </c:numRef>
          </c:val>
          <c:extLst xmlns:c16r2="http://schemas.microsoft.com/office/drawing/2015/06/chart">
            <c:ext xmlns:c16="http://schemas.microsoft.com/office/drawing/2014/chart" uri="{C3380CC4-5D6E-409C-BE32-E72D297353CC}">
              <c16:uniqueId val="{00000000-845C-40DB-B3AF-79ED023A2D93}"/>
            </c:ext>
          </c:extLst>
        </c:ser>
        <c:dLbls>
          <c:showLegendKey val="0"/>
          <c:showVal val="0"/>
          <c:showCatName val="0"/>
          <c:showSerName val="0"/>
          <c:showPercent val="0"/>
          <c:showBubbleSize val="0"/>
        </c:dLbls>
        <c:gapWidth val="180"/>
        <c:overlap val="-90"/>
        <c:axId val="210933184"/>
        <c:axId val="2109335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845C-40DB-B3AF-79ED023A2D93}"/>
            </c:ext>
          </c:extLst>
        </c:ser>
        <c:dLbls>
          <c:showLegendKey val="0"/>
          <c:showVal val="0"/>
          <c:showCatName val="0"/>
          <c:showSerName val="0"/>
          <c:showPercent val="0"/>
          <c:showBubbleSize val="0"/>
        </c:dLbls>
        <c:marker val="1"/>
        <c:smooth val="0"/>
        <c:axId val="210933184"/>
        <c:axId val="210933576"/>
      </c:lineChart>
      <c:catAx>
        <c:axId val="210933184"/>
        <c:scaling>
          <c:orientation val="minMax"/>
        </c:scaling>
        <c:delete val="0"/>
        <c:axPos val="b"/>
        <c:numFmt formatCode="ge" sourceLinked="1"/>
        <c:majorTickMark val="none"/>
        <c:minorTickMark val="none"/>
        <c:tickLblPos val="none"/>
        <c:crossAx val="210933576"/>
        <c:crosses val="autoZero"/>
        <c:auto val="0"/>
        <c:lblAlgn val="ctr"/>
        <c:lblOffset val="100"/>
        <c:noMultiLvlLbl val="1"/>
      </c:catAx>
      <c:valAx>
        <c:axId val="210933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93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21.4</c:v>
                </c:pt>
                <c:pt idx="1">
                  <c:v>18.2</c:v>
                </c:pt>
                <c:pt idx="2">
                  <c:v>27</c:v>
                </c:pt>
                <c:pt idx="3">
                  <c:v>18.399999999999999</c:v>
                </c:pt>
                <c:pt idx="4">
                  <c:v>20.399999999999999</c:v>
                </c:pt>
              </c:numCache>
            </c:numRef>
          </c:val>
          <c:extLst xmlns:c16r2="http://schemas.microsoft.com/office/drawing/2015/06/chart">
            <c:ext xmlns:c16="http://schemas.microsoft.com/office/drawing/2014/chart" uri="{C3380CC4-5D6E-409C-BE32-E72D297353CC}">
              <c16:uniqueId val="{00000000-A4A1-4F9B-A0B3-2224F58DC93C}"/>
            </c:ext>
          </c:extLst>
        </c:ser>
        <c:dLbls>
          <c:showLegendKey val="0"/>
          <c:showVal val="0"/>
          <c:showCatName val="0"/>
          <c:showSerName val="0"/>
          <c:showPercent val="0"/>
          <c:showBubbleSize val="0"/>
        </c:dLbls>
        <c:gapWidth val="180"/>
        <c:overlap val="-90"/>
        <c:axId val="210931224"/>
        <c:axId val="2109308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A4A1-4F9B-A0B3-2224F58DC93C}"/>
            </c:ext>
          </c:extLst>
        </c:ser>
        <c:dLbls>
          <c:showLegendKey val="0"/>
          <c:showVal val="0"/>
          <c:showCatName val="0"/>
          <c:showSerName val="0"/>
          <c:showPercent val="0"/>
          <c:showBubbleSize val="0"/>
        </c:dLbls>
        <c:marker val="1"/>
        <c:smooth val="0"/>
        <c:axId val="210931224"/>
        <c:axId val="210930832"/>
      </c:lineChart>
      <c:catAx>
        <c:axId val="210931224"/>
        <c:scaling>
          <c:orientation val="minMax"/>
        </c:scaling>
        <c:delete val="0"/>
        <c:axPos val="b"/>
        <c:numFmt formatCode="ge" sourceLinked="1"/>
        <c:majorTickMark val="none"/>
        <c:minorTickMark val="none"/>
        <c:tickLblPos val="none"/>
        <c:crossAx val="210930832"/>
        <c:crosses val="autoZero"/>
        <c:auto val="0"/>
        <c:lblAlgn val="ctr"/>
        <c:lblOffset val="100"/>
        <c:noMultiLvlLbl val="1"/>
      </c:catAx>
      <c:valAx>
        <c:axId val="21093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931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70.900000000000006</c:v>
                </c:pt>
                <c:pt idx="1">
                  <c:v>60.6</c:v>
                </c:pt>
                <c:pt idx="2">
                  <c:v>54</c:v>
                </c:pt>
                <c:pt idx="3">
                  <c:v>52.2</c:v>
                </c:pt>
                <c:pt idx="4">
                  <c:v>41.7</c:v>
                </c:pt>
              </c:numCache>
            </c:numRef>
          </c:val>
          <c:extLst xmlns:c16r2="http://schemas.microsoft.com/office/drawing/2015/06/chart">
            <c:ext xmlns:c16="http://schemas.microsoft.com/office/drawing/2014/chart" uri="{C3380CC4-5D6E-409C-BE32-E72D297353CC}">
              <c16:uniqueId val="{00000000-8D4E-4C4D-8A1F-6F22C53C1B1C}"/>
            </c:ext>
          </c:extLst>
        </c:ser>
        <c:dLbls>
          <c:showLegendKey val="0"/>
          <c:showVal val="0"/>
          <c:showCatName val="0"/>
          <c:showSerName val="0"/>
          <c:showPercent val="0"/>
          <c:showBubbleSize val="0"/>
        </c:dLbls>
        <c:gapWidth val="180"/>
        <c:overlap val="-90"/>
        <c:axId val="211155440"/>
        <c:axId val="211651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8D4E-4C4D-8A1F-6F22C53C1B1C}"/>
            </c:ext>
          </c:extLst>
        </c:ser>
        <c:dLbls>
          <c:showLegendKey val="0"/>
          <c:showVal val="0"/>
          <c:showCatName val="0"/>
          <c:showSerName val="0"/>
          <c:showPercent val="0"/>
          <c:showBubbleSize val="0"/>
        </c:dLbls>
        <c:marker val="1"/>
        <c:smooth val="0"/>
        <c:axId val="211155440"/>
        <c:axId val="211651536"/>
      </c:lineChart>
      <c:catAx>
        <c:axId val="211155440"/>
        <c:scaling>
          <c:orientation val="minMax"/>
        </c:scaling>
        <c:delete val="0"/>
        <c:axPos val="b"/>
        <c:numFmt formatCode="ge" sourceLinked="1"/>
        <c:majorTickMark val="none"/>
        <c:minorTickMark val="none"/>
        <c:tickLblPos val="none"/>
        <c:crossAx val="211651536"/>
        <c:crosses val="autoZero"/>
        <c:auto val="0"/>
        <c:lblAlgn val="ctr"/>
        <c:lblOffset val="100"/>
        <c:noMultiLvlLbl val="1"/>
      </c:catAx>
      <c:valAx>
        <c:axId val="21165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15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45.5</c:v>
                </c:pt>
                <c:pt idx="1">
                  <c:v>51.5</c:v>
                </c:pt>
                <c:pt idx="2">
                  <c:v>53.8</c:v>
                </c:pt>
                <c:pt idx="3">
                  <c:v>55.5</c:v>
                </c:pt>
                <c:pt idx="4">
                  <c:v>55.5</c:v>
                </c:pt>
              </c:numCache>
            </c:numRef>
          </c:val>
          <c:extLst xmlns:c16r2="http://schemas.microsoft.com/office/drawing/2015/06/chart">
            <c:ext xmlns:c16="http://schemas.microsoft.com/office/drawing/2014/chart" uri="{C3380CC4-5D6E-409C-BE32-E72D297353CC}">
              <c16:uniqueId val="{00000000-9CCD-416A-8DA8-F538950A8EEA}"/>
            </c:ext>
          </c:extLst>
        </c:ser>
        <c:dLbls>
          <c:showLegendKey val="0"/>
          <c:showVal val="0"/>
          <c:showCatName val="0"/>
          <c:showSerName val="0"/>
          <c:showPercent val="0"/>
          <c:showBubbleSize val="0"/>
        </c:dLbls>
        <c:gapWidth val="180"/>
        <c:overlap val="-90"/>
        <c:axId val="210932792"/>
        <c:axId val="21165232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9CCD-416A-8DA8-F538950A8EEA}"/>
            </c:ext>
          </c:extLst>
        </c:ser>
        <c:dLbls>
          <c:showLegendKey val="0"/>
          <c:showVal val="0"/>
          <c:showCatName val="0"/>
          <c:showSerName val="0"/>
          <c:showPercent val="0"/>
          <c:showBubbleSize val="0"/>
        </c:dLbls>
        <c:marker val="1"/>
        <c:smooth val="0"/>
        <c:axId val="210932792"/>
        <c:axId val="211652320"/>
      </c:lineChart>
      <c:catAx>
        <c:axId val="210932792"/>
        <c:scaling>
          <c:orientation val="minMax"/>
        </c:scaling>
        <c:delete val="0"/>
        <c:axPos val="b"/>
        <c:numFmt formatCode="ge" sourceLinked="1"/>
        <c:majorTickMark val="none"/>
        <c:minorTickMark val="none"/>
        <c:tickLblPos val="none"/>
        <c:crossAx val="211652320"/>
        <c:crosses val="autoZero"/>
        <c:auto val="0"/>
        <c:lblAlgn val="ctr"/>
        <c:lblOffset val="100"/>
        <c:noMultiLvlLbl val="1"/>
      </c:catAx>
      <c:valAx>
        <c:axId val="21165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09327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8340396"/>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8340396"/>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17641" y="8340396"/>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35734" y="8340396"/>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12188" y="8340396"/>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（最大出力合計88,720kW）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3157859"/>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6216746"/>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9284538"/>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2335012"/>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5351840"/>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3157859"/>
          <a:ext cx="4661298"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6216746"/>
          <a:ext cx="4661298"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9284538"/>
          <a:ext cx="4661298"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2335012"/>
          <a:ext cx="4661298"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5351840"/>
          <a:ext cx="4661298"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80379" y="13157859"/>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80379" y="16216746"/>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80379" y="19284538"/>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80379" y="22335012"/>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80379" y="25351840"/>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27786" y="13157859"/>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27786" y="16216746"/>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27786" y="19284538"/>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27786" y="22335012"/>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27786" y="25351840"/>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11265" y="13157859"/>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11265" y="16216746"/>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11265" y="19284538"/>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11265" y="22335012"/>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11265" y="25351840"/>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3" zoomScale="70" zoomScaleNormal="70" workbookViewId="0">
      <selection activeCell="S3" sqref="S3:AH19"/>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山形県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91.5</v>
      </c>
      <c r="O3" s="129"/>
      <c r="P3" s="129"/>
      <c r="Q3" s="130"/>
      <c r="R3" s="1"/>
      <c r="S3" s="131" t="s">
        <v>261</v>
      </c>
      <c r="T3" s="132"/>
      <c r="U3" s="132"/>
      <c r="V3" s="132"/>
      <c r="W3" s="132"/>
      <c r="X3" s="132"/>
      <c r="Y3" s="132"/>
      <c r="Z3" s="132"/>
      <c r="AA3" s="132"/>
      <c r="AB3" s="132"/>
      <c r="AC3" s="132"/>
      <c r="AD3" s="132"/>
      <c r="AE3" s="132"/>
      <c r="AF3" s="132"/>
      <c r="AG3" s="132"/>
      <c r="AH3" s="133"/>
      <c r="AI3" s="1"/>
      <c r="AJ3" s="1"/>
      <c r="AK3" s="118" t="s">
        <v>264</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14</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97.5" customHeight="1">
      <c r="A7" s="1"/>
      <c r="B7" s="144" t="str">
        <f>データ!Q6</f>
        <v>-</v>
      </c>
      <c r="C7" s="142"/>
      <c r="D7" s="142"/>
      <c r="E7" s="142"/>
      <c r="F7" s="145" t="s">
        <v>260</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f>データ!W6</f>
        <v>431821</v>
      </c>
      <c r="G12" s="162"/>
      <c r="H12" s="161">
        <f>データ!X6</f>
        <v>387563</v>
      </c>
      <c r="I12" s="162"/>
      <c r="J12" s="161">
        <f>データ!Y6</f>
        <v>388348</v>
      </c>
      <c r="K12" s="162"/>
      <c r="L12" s="161">
        <f>データ!Z6</f>
        <v>330954</v>
      </c>
      <c r="M12" s="162"/>
      <c r="N12" s="150">
        <f>データ!AA6</f>
        <v>405154</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f>データ!AL6</f>
        <v>99</v>
      </c>
      <c r="G15" s="171"/>
      <c r="H15" s="171">
        <f>データ!AM6</f>
        <v>1282</v>
      </c>
      <c r="I15" s="171"/>
      <c r="J15" s="171">
        <f>データ!AN6</f>
        <v>1420</v>
      </c>
      <c r="K15" s="171"/>
      <c r="L15" s="171">
        <f>データ!AO6</f>
        <v>1258</v>
      </c>
      <c r="M15" s="171"/>
      <c r="N15" s="172">
        <f>データ!AP6</f>
        <v>1246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431920</v>
      </c>
      <c r="G16" s="177"/>
      <c r="H16" s="177">
        <f>データ!AR6</f>
        <v>388845</v>
      </c>
      <c r="I16" s="177"/>
      <c r="J16" s="177">
        <f>データ!AS6</f>
        <v>389768</v>
      </c>
      <c r="K16" s="177"/>
      <c r="L16" s="177">
        <f>データ!AT6</f>
        <v>332212</v>
      </c>
      <c r="M16" s="177"/>
      <c r="N16" s="166">
        <f>データ!AU6</f>
        <v>406400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2318664</v>
      </c>
      <c r="G19" s="180"/>
      <c r="H19" s="180"/>
      <c r="I19" s="180">
        <f>データ!AW6</f>
        <v>3125751</v>
      </c>
      <c r="J19" s="180"/>
      <c r="K19" s="180"/>
      <c r="L19" s="180">
        <f>データ!AX6</f>
        <v>5444415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85" t="s">
        <v>263</v>
      </c>
      <c r="AL40" s="186"/>
      <c r="AM40" s="186"/>
      <c r="AN40" s="186"/>
      <c r="AO40" s="186"/>
      <c r="AP40" s="186"/>
      <c r="AQ40" s="187"/>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85"/>
      <c r="AL41" s="186"/>
      <c r="AM41" s="186"/>
      <c r="AN41" s="186"/>
      <c r="AO41" s="186"/>
      <c r="AP41" s="186"/>
      <c r="AQ41" s="187"/>
    </row>
    <row r="42" spans="1:43" ht="43.35" customHeight="1">
      <c r="A42" s="1"/>
      <c r="B42" s="191"/>
      <c r="C42" s="192"/>
      <c r="D42" s="192"/>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85"/>
      <c r="AL42" s="186"/>
      <c r="AM42" s="186"/>
      <c r="AN42" s="186"/>
      <c r="AO42" s="186"/>
      <c r="AP42" s="186"/>
      <c r="AQ42" s="187"/>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85"/>
      <c r="AL43" s="186"/>
      <c r="AM43" s="186"/>
      <c r="AN43" s="186"/>
      <c r="AO43" s="186"/>
      <c r="AP43" s="186"/>
      <c r="AQ43" s="187"/>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85"/>
      <c r="AL44" s="186"/>
      <c r="AM44" s="186"/>
      <c r="AN44" s="186"/>
      <c r="AO44" s="186"/>
      <c r="AP44" s="186"/>
      <c r="AQ44" s="187"/>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85"/>
      <c r="AL45" s="186"/>
      <c r="AM45" s="186"/>
      <c r="AN45" s="186"/>
      <c r="AO45" s="186"/>
      <c r="AP45" s="186"/>
      <c r="AQ45" s="187"/>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85"/>
      <c r="AL46" s="186"/>
      <c r="AM46" s="186"/>
      <c r="AN46" s="186"/>
      <c r="AO46" s="186"/>
      <c r="AP46" s="186"/>
      <c r="AQ46" s="187"/>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85"/>
      <c r="AL47" s="186"/>
      <c r="AM47" s="186"/>
      <c r="AN47" s="186"/>
      <c r="AO47" s="186"/>
      <c r="AP47" s="186"/>
      <c r="AQ47" s="187"/>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85"/>
      <c r="AL48" s="186"/>
      <c r="AM48" s="186"/>
      <c r="AN48" s="186"/>
      <c r="AO48" s="186"/>
      <c r="AP48" s="186"/>
      <c r="AQ48" s="187"/>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85"/>
      <c r="AL49" s="186"/>
      <c r="AM49" s="186"/>
      <c r="AN49" s="186"/>
      <c r="AO49" s="186"/>
      <c r="AP49" s="186"/>
      <c r="AQ49" s="187"/>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85"/>
      <c r="AL50" s="186"/>
      <c r="AM50" s="186"/>
      <c r="AN50" s="186"/>
      <c r="AO50" s="186"/>
      <c r="AP50" s="186"/>
      <c r="AQ50" s="187"/>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85"/>
      <c r="AL51" s="186"/>
      <c r="AM51" s="186"/>
      <c r="AN51" s="186"/>
      <c r="AO51" s="186"/>
      <c r="AP51" s="186"/>
      <c r="AQ51" s="187"/>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85"/>
      <c r="AL52" s="186"/>
      <c r="AM52" s="186"/>
      <c r="AN52" s="186"/>
      <c r="AO52" s="186"/>
      <c r="AP52" s="186"/>
      <c r="AQ52" s="187"/>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85"/>
      <c r="AL53" s="186"/>
      <c r="AM53" s="186"/>
      <c r="AN53" s="186"/>
      <c r="AO53" s="186"/>
      <c r="AP53" s="186"/>
      <c r="AQ53" s="187"/>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85"/>
      <c r="AL54" s="186"/>
      <c r="AM54" s="186"/>
      <c r="AN54" s="186"/>
      <c r="AO54" s="186"/>
      <c r="AP54" s="186"/>
      <c r="AQ54" s="187"/>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85"/>
      <c r="AL55" s="186"/>
      <c r="AM55" s="186"/>
      <c r="AN55" s="186"/>
      <c r="AO55" s="186"/>
      <c r="AP55" s="186"/>
      <c r="AQ55" s="187"/>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85"/>
      <c r="AL56" s="186"/>
      <c r="AM56" s="186"/>
      <c r="AN56" s="186"/>
      <c r="AO56" s="186"/>
      <c r="AP56" s="186"/>
      <c r="AQ56" s="187"/>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85"/>
      <c r="AL57" s="186"/>
      <c r="AM57" s="186"/>
      <c r="AN57" s="186"/>
      <c r="AO57" s="186"/>
      <c r="AP57" s="186"/>
      <c r="AQ57" s="187"/>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85"/>
      <c r="AL58" s="186"/>
      <c r="AM58" s="186"/>
      <c r="AN58" s="186"/>
      <c r="AO58" s="186"/>
      <c r="AP58" s="186"/>
      <c r="AQ58" s="187"/>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85"/>
      <c r="AL59" s="186"/>
      <c r="AM59" s="186"/>
      <c r="AN59" s="186"/>
      <c r="AO59" s="186"/>
      <c r="AP59" s="186"/>
      <c r="AQ59" s="187"/>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85"/>
      <c r="AL60" s="186"/>
      <c r="AM60" s="186"/>
      <c r="AN60" s="186"/>
      <c r="AO60" s="186"/>
      <c r="AP60" s="186"/>
      <c r="AQ60" s="187"/>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85"/>
      <c r="AL61" s="186"/>
      <c r="AM61" s="186"/>
      <c r="AN61" s="186"/>
      <c r="AO61" s="186"/>
      <c r="AP61" s="186"/>
      <c r="AQ61" s="187"/>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85"/>
      <c r="AL62" s="186"/>
      <c r="AM62" s="186"/>
      <c r="AN62" s="186"/>
      <c r="AO62" s="186"/>
      <c r="AP62" s="186"/>
      <c r="AQ62" s="187"/>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85"/>
      <c r="AL63" s="186"/>
      <c r="AM63" s="186"/>
      <c r="AN63" s="186"/>
      <c r="AO63" s="186"/>
      <c r="AP63" s="186"/>
      <c r="AQ63" s="187"/>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85"/>
      <c r="AL64" s="186"/>
      <c r="AM64" s="186"/>
      <c r="AN64" s="186"/>
      <c r="AO64" s="186"/>
      <c r="AP64" s="186"/>
      <c r="AQ64" s="187"/>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85"/>
      <c r="AL65" s="186"/>
      <c r="AM65" s="186"/>
      <c r="AN65" s="186"/>
      <c r="AO65" s="186"/>
      <c r="AP65" s="186"/>
      <c r="AQ65" s="187"/>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85"/>
      <c r="AL66" s="186"/>
      <c r="AM66" s="186"/>
      <c r="AN66" s="186"/>
      <c r="AO66" s="186"/>
      <c r="AP66" s="186"/>
      <c r="AQ66" s="187"/>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85"/>
      <c r="AL67" s="186"/>
      <c r="AM67" s="186"/>
      <c r="AN67" s="186"/>
      <c r="AO67" s="186"/>
      <c r="AP67" s="186"/>
      <c r="AQ67" s="187"/>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85"/>
      <c r="AL68" s="186"/>
      <c r="AM68" s="186"/>
      <c r="AN68" s="186"/>
      <c r="AO68" s="186"/>
      <c r="AP68" s="186"/>
      <c r="AQ68" s="187"/>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85"/>
      <c r="AL69" s="186"/>
      <c r="AM69" s="186"/>
      <c r="AN69" s="186"/>
      <c r="AO69" s="186"/>
      <c r="AP69" s="186"/>
      <c r="AQ69" s="187"/>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85"/>
      <c r="AL70" s="186"/>
      <c r="AM70" s="186"/>
      <c r="AN70" s="186"/>
      <c r="AO70" s="186"/>
      <c r="AP70" s="186"/>
      <c r="AQ70" s="187"/>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85"/>
      <c r="AL71" s="186"/>
      <c r="AM71" s="186"/>
      <c r="AN71" s="186"/>
      <c r="AO71" s="186"/>
      <c r="AP71" s="186"/>
      <c r="AQ71" s="187"/>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85"/>
      <c r="AL72" s="186"/>
      <c r="AM72" s="186"/>
      <c r="AN72" s="186"/>
      <c r="AO72" s="186"/>
      <c r="AP72" s="186"/>
      <c r="AQ72" s="187"/>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85"/>
      <c r="AL73" s="186"/>
      <c r="AM73" s="186"/>
      <c r="AN73" s="186"/>
      <c r="AO73" s="186"/>
      <c r="AP73" s="186"/>
      <c r="AQ73" s="187"/>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85"/>
      <c r="AL74" s="186"/>
      <c r="AM74" s="186"/>
      <c r="AN74" s="186"/>
      <c r="AO74" s="186"/>
      <c r="AP74" s="186"/>
      <c r="AQ74" s="187"/>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85"/>
      <c r="AL75" s="186"/>
      <c r="AM75" s="186"/>
      <c r="AN75" s="186"/>
      <c r="AO75" s="186"/>
      <c r="AP75" s="186"/>
      <c r="AQ75" s="187"/>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85"/>
      <c r="AL76" s="186"/>
      <c r="AM76" s="186"/>
      <c r="AN76" s="186"/>
      <c r="AO76" s="186"/>
      <c r="AP76" s="186"/>
      <c r="AQ76" s="187"/>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85"/>
      <c r="AL77" s="186"/>
      <c r="AM77" s="186"/>
      <c r="AN77" s="186"/>
      <c r="AO77" s="186"/>
      <c r="AP77" s="186"/>
      <c r="AQ77" s="187"/>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85"/>
      <c r="AL78" s="186"/>
      <c r="AM78" s="186"/>
      <c r="AN78" s="186"/>
      <c r="AO78" s="186"/>
      <c r="AP78" s="186"/>
      <c r="AQ78" s="187"/>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85"/>
      <c r="AL79" s="186"/>
      <c r="AM79" s="186"/>
      <c r="AN79" s="186"/>
      <c r="AO79" s="186"/>
      <c r="AP79" s="186"/>
      <c r="AQ79" s="187"/>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85"/>
      <c r="AL80" s="186"/>
      <c r="AM80" s="186"/>
      <c r="AN80" s="186"/>
      <c r="AO80" s="186"/>
      <c r="AP80" s="186"/>
      <c r="AQ80" s="187"/>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85"/>
      <c r="AL81" s="186"/>
      <c r="AM81" s="186"/>
      <c r="AN81" s="186"/>
      <c r="AO81" s="186"/>
      <c r="AP81" s="186"/>
      <c r="AQ81" s="187"/>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85"/>
      <c r="AL82" s="186"/>
      <c r="AM82" s="186"/>
      <c r="AN82" s="186"/>
      <c r="AO82" s="186"/>
      <c r="AP82" s="186"/>
      <c r="AQ82" s="187"/>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85"/>
      <c r="AL83" s="186"/>
      <c r="AM83" s="186"/>
      <c r="AN83" s="186"/>
      <c r="AO83" s="186"/>
      <c r="AP83" s="186"/>
      <c r="AQ83" s="187"/>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85"/>
      <c r="AL84" s="186"/>
      <c r="AM84" s="186"/>
      <c r="AN84" s="186"/>
      <c r="AO84" s="186"/>
      <c r="AP84" s="186"/>
      <c r="AQ84" s="187"/>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85"/>
      <c r="AL85" s="186"/>
      <c r="AM85" s="186"/>
      <c r="AN85" s="186"/>
      <c r="AO85" s="186"/>
      <c r="AP85" s="186"/>
      <c r="AQ85" s="187"/>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85"/>
      <c r="AL86" s="186"/>
      <c r="AM86" s="186"/>
      <c r="AN86" s="186"/>
      <c r="AO86" s="186"/>
      <c r="AP86" s="186"/>
      <c r="AQ86" s="187"/>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85"/>
      <c r="AL87" s="186"/>
      <c r="AM87" s="186"/>
      <c r="AN87" s="186"/>
      <c r="AO87" s="186"/>
      <c r="AP87" s="186"/>
      <c r="AQ87" s="187"/>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85"/>
      <c r="AL88" s="186"/>
      <c r="AM88" s="186"/>
      <c r="AN88" s="186"/>
      <c r="AO88" s="186"/>
      <c r="AP88" s="186"/>
      <c r="AQ88" s="187"/>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85"/>
      <c r="AL89" s="186"/>
      <c r="AM89" s="186"/>
      <c r="AN89" s="186"/>
      <c r="AO89" s="186"/>
      <c r="AP89" s="186"/>
      <c r="AQ89" s="187"/>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85"/>
      <c r="AL90" s="186"/>
      <c r="AM90" s="186"/>
      <c r="AN90" s="186"/>
      <c r="AO90" s="186"/>
      <c r="AP90" s="186"/>
      <c r="AQ90" s="187"/>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85"/>
      <c r="AL91" s="186"/>
      <c r="AM91" s="186"/>
      <c r="AN91" s="186"/>
      <c r="AO91" s="186"/>
      <c r="AP91" s="186"/>
      <c r="AQ91" s="187"/>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85"/>
      <c r="AL92" s="186"/>
      <c r="AM92" s="186"/>
      <c r="AN92" s="186"/>
      <c r="AO92" s="186"/>
      <c r="AP92" s="186"/>
      <c r="AQ92" s="187"/>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85"/>
      <c r="AL93" s="186"/>
      <c r="AM93" s="186"/>
      <c r="AN93" s="186"/>
      <c r="AO93" s="186"/>
      <c r="AP93" s="186"/>
      <c r="AQ93" s="187"/>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85"/>
      <c r="AL94" s="186"/>
      <c r="AM94" s="186"/>
      <c r="AN94" s="186"/>
      <c r="AO94" s="186"/>
      <c r="AP94" s="186"/>
      <c r="AQ94" s="187"/>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85"/>
      <c r="AL95" s="186"/>
      <c r="AM95" s="186"/>
      <c r="AN95" s="186"/>
      <c r="AO95" s="186"/>
      <c r="AP95" s="186"/>
      <c r="AQ95" s="187"/>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88"/>
      <c r="AL96" s="189"/>
      <c r="AM96" s="189"/>
      <c r="AN96" s="189"/>
      <c r="AO96" s="189"/>
      <c r="AP96" s="189"/>
      <c r="AQ96" s="190"/>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3"/>
      <c r="AL98" s="194"/>
      <c r="AM98" s="194"/>
      <c r="AN98" s="194"/>
      <c r="AO98" s="194"/>
      <c r="AP98" s="194"/>
      <c r="AQ98" s="195"/>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6" t="s">
        <v>262</v>
      </c>
      <c r="AL99" s="197"/>
      <c r="AM99" s="197"/>
      <c r="AN99" s="197"/>
      <c r="AO99" s="197"/>
      <c r="AP99" s="197"/>
      <c r="AQ99" s="198"/>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6"/>
      <c r="AL100" s="197"/>
      <c r="AM100" s="197"/>
      <c r="AN100" s="197"/>
      <c r="AO100" s="197"/>
      <c r="AP100" s="197"/>
      <c r="AQ100" s="198"/>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6"/>
      <c r="AL101" s="197"/>
      <c r="AM101" s="197"/>
      <c r="AN101" s="197"/>
      <c r="AO101" s="197"/>
      <c r="AP101" s="197"/>
      <c r="AQ101" s="198"/>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6"/>
      <c r="AL102" s="197"/>
      <c r="AM102" s="197"/>
      <c r="AN102" s="197"/>
      <c r="AO102" s="197"/>
      <c r="AP102" s="197"/>
      <c r="AQ102" s="198"/>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6"/>
      <c r="AL103" s="197"/>
      <c r="AM103" s="197"/>
      <c r="AN103" s="197"/>
      <c r="AO103" s="197"/>
      <c r="AP103" s="197"/>
      <c r="AQ103" s="198"/>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6"/>
      <c r="AL104" s="197"/>
      <c r="AM104" s="197"/>
      <c r="AN104" s="197"/>
      <c r="AO104" s="197"/>
      <c r="AP104" s="197"/>
      <c r="AQ104" s="198"/>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6"/>
      <c r="AL105" s="197"/>
      <c r="AM105" s="197"/>
      <c r="AN105" s="197"/>
      <c r="AO105" s="197"/>
      <c r="AP105" s="197"/>
      <c r="AQ105" s="198"/>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6"/>
      <c r="AL106" s="197"/>
      <c r="AM106" s="197"/>
      <c r="AN106" s="197"/>
      <c r="AO106" s="197"/>
      <c r="AP106" s="197"/>
      <c r="AQ106" s="198"/>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6"/>
      <c r="AL107" s="197"/>
      <c r="AM107" s="197"/>
      <c r="AN107" s="197"/>
      <c r="AO107" s="197"/>
      <c r="AP107" s="197"/>
      <c r="AQ107" s="198"/>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6"/>
      <c r="AL108" s="197"/>
      <c r="AM108" s="197"/>
      <c r="AN108" s="197"/>
      <c r="AO108" s="197"/>
      <c r="AP108" s="197"/>
      <c r="AQ108" s="198"/>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6"/>
      <c r="AL109" s="197"/>
      <c r="AM109" s="197"/>
      <c r="AN109" s="197"/>
      <c r="AO109" s="197"/>
      <c r="AP109" s="197"/>
      <c r="AQ109" s="198"/>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6"/>
      <c r="AL110" s="197"/>
      <c r="AM110" s="197"/>
      <c r="AN110" s="197"/>
      <c r="AO110" s="197"/>
      <c r="AP110" s="197"/>
      <c r="AQ110" s="198"/>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6"/>
      <c r="AL111" s="197"/>
      <c r="AM111" s="197"/>
      <c r="AN111" s="197"/>
      <c r="AO111" s="197"/>
      <c r="AP111" s="197"/>
      <c r="AQ111" s="198"/>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6"/>
      <c r="AL112" s="197"/>
      <c r="AM112" s="197"/>
      <c r="AN112" s="197"/>
      <c r="AO112" s="197"/>
      <c r="AP112" s="197"/>
      <c r="AQ112" s="198"/>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6"/>
      <c r="AL113" s="197"/>
      <c r="AM113" s="197"/>
      <c r="AN113" s="197"/>
      <c r="AO113" s="197"/>
      <c r="AP113" s="197"/>
      <c r="AQ113" s="198"/>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6"/>
      <c r="AL114" s="197"/>
      <c r="AM114" s="197"/>
      <c r="AN114" s="197"/>
      <c r="AO114" s="197"/>
      <c r="AP114" s="197"/>
      <c r="AQ114" s="198"/>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6"/>
      <c r="AL115" s="197"/>
      <c r="AM115" s="197"/>
      <c r="AN115" s="197"/>
      <c r="AO115" s="197"/>
      <c r="AP115" s="197"/>
      <c r="AQ115" s="198"/>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6"/>
      <c r="AL116" s="197"/>
      <c r="AM116" s="197"/>
      <c r="AN116" s="197"/>
      <c r="AO116" s="197"/>
      <c r="AP116" s="197"/>
      <c r="AQ116" s="198"/>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9"/>
      <c r="AL117" s="200"/>
      <c r="AM117" s="200"/>
      <c r="AN117" s="200"/>
      <c r="AO117" s="200"/>
      <c r="AP117" s="200"/>
      <c r="AQ117" s="201"/>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aeqwPBV+nu9Y7l5psXjQRxghioAKI36VEC0cNndxI7ObgezUlkHMkCWQISQrQkiqHBNkEUcKOsvg8/KSjZgqJw==" saltValue="5nfWKtvhF2yTyTj4pDWTe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79.2">
      <c r="A6" s="49" t="s">
        <v>114</v>
      </c>
      <c r="B6" s="67" t="str">
        <f>B7</f>
        <v>2017</v>
      </c>
      <c r="C6" s="67" t="str">
        <f t="shared" ref="C6:AX6" si="6">C7</f>
        <v>060003</v>
      </c>
      <c r="D6" s="67" t="str">
        <f t="shared" si="6"/>
        <v>46</v>
      </c>
      <c r="E6" s="67" t="str">
        <f t="shared" si="6"/>
        <v>04</v>
      </c>
      <c r="F6" s="67" t="str">
        <f t="shared" si="6"/>
        <v>0</v>
      </c>
      <c r="G6" s="67" t="str">
        <f t="shared" si="6"/>
        <v>000</v>
      </c>
      <c r="H6" s="67" t="str">
        <f t="shared" si="6"/>
        <v>山形県</v>
      </c>
      <c r="I6" s="67" t="str">
        <f t="shared" si="6"/>
        <v>法適用</v>
      </c>
      <c r="J6" s="67" t="str">
        <f t="shared" si="6"/>
        <v>電気事業</v>
      </c>
      <c r="K6" s="67" t="str">
        <f t="shared" si="6"/>
        <v>自治体職員</v>
      </c>
      <c r="L6" s="68">
        <f t="shared" si="6"/>
        <v>91.5</v>
      </c>
      <c r="M6" s="69">
        <f t="shared" si="6"/>
        <v>14</v>
      </c>
      <c r="N6" s="69" t="str">
        <f t="shared" si="6"/>
        <v>-</v>
      </c>
      <c r="O6" s="69" t="str">
        <f t="shared" si="6"/>
        <v>-</v>
      </c>
      <c r="P6" s="69">
        <f t="shared" si="6"/>
        <v>1</v>
      </c>
      <c r="Q6" s="69" t="str">
        <f t="shared" si="6"/>
        <v>-</v>
      </c>
      <c r="R6" s="70" t="str">
        <f>R7</f>
        <v>平成31年３月31日　白川発電所、朝日川第一発電所、朝日川第二発電所、倉沢発電所、寿岡発電所、蘇岡発電所、温海川発電所、大沢川発電所、肘折発電所、鶴子発電所</v>
      </c>
      <c r="S6" s="71" t="str">
        <f t="shared" si="6"/>
        <v>平成41年３月31日　横川発電所</v>
      </c>
      <c r="T6" s="67" t="str">
        <f t="shared" si="6"/>
        <v>無</v>
      </c>
      <c r="U6" s="71" t="str">
        <f t="shared" si="6"/>
        <v>東北電力株式会社、株式会社やまがた新電力</v>
      </c>
      <c r="V6" s="68" t="str">
        <f t="shared" si="6"/>
        <v>-</v>
      </c>
      <c r="W6" s="69">
        <f>W7</f>
        <v>431821</v>
      </c>
      <c r="X6" s="69">
        <f t="shared" si="6"/>
        <v>387563</v>
      </c>
      <c r="Y6" s="69">
        <f t="shared" si="6"/>
        <v>388348</v>
      </c>
      <c r="Z6" s="69">
        <f t="shared" si="6"/>
        <v>330954</v>
      </c>
      <c r="AA6" s="69">
        <f t="shared" si="6"/>
        <v>405154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99</v>
      </c>
      <c r="AM6" s="69">
        <f t="shared" si="6"/>
        <v>1282</v>
      </c>
      <c r="AN6" s="69">
        <f t="shared" si="6"/>
        <v>1420</v>
      </c>
      <c r="AO6" s="69">
        <f t="shared" si="6"/>
        <v>1258</v>
      </c>
      <c r="AP6" s="69">
        <f t="shared" si="6"/>
        <v>1246</v>
      </c>
      <c r="AQ6" s="69">
        <f t="shared" si="6"/>
        <v>431920</v>
      </c>
      <c r="AR6" s="69">
        <f t="shared" si="6"/>
        <v>388845</v>
      </c>
      <c r="AS6" s="69">
        <f t="shared" si="6"/>
        <v>389768</v>
      </c>
      <c r="AT6" s="69">
        <f t="shared" si="6"/>
        <v>332212</v>
      </c>
      <c r="AU6" s="69">
        <f t="shared" si="6"/>
        <v>406400</v>
      </c>
      <c r="AV6" s="69">
        <f t="shared" si="6"/>
        <v>2318664</v>
      </c>
      <c r="AW6" s="69">
        <f t="shared" si="6"/>
        <v>3125751</v>
      </c>
      <c r="AX6" s="69">
        <f t="shared" si="6"/>
        <v>5444415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79.2">
      <c r="A7" s="49"/>
      <c r="B7" s="77" t="s">
        <v>115</v>
      </c>
      <c r="C7" s="77" t="s">
        <v>116</v>
      </c>
      <c r="D7" s="77" t="s">
        <v>117</v>
      </c>
      <c r="E7" s="77" t="s">
        <v>118</v>
      </c>
      <c r="F7" s="77" t="s">
        <v>119</v>
      </c>
      <c r="G7" s="77" t="s">
        <v>120</v>
      </c>
      <c r="H7" s="77" t="s">
        <v>121</v>
      </c>
      <c r="I7" s="77" t="s">
        <v>122</v>
      </c>
      <c r="J7" s="77" t="s">
        <v>123</v>
      </c>
      <c r="K7" s="77" t="s">
        <v>124</v>
      </c>
      <c r="L7" s="78">
        <v>91.5</v>
      </c>
      <c r="M7" s="79">
        <v>14</v>
      </c>
      <c r="N7" s="79" t="s">
        <v>125</v>
      </c>
      <c r="O7" s="80" t="s">
        <v>125</v>
      </c>
      <c r="P7" s="80">
        <v>1</v>
      </c>
      <c r="Q7" s="80" t="s">
        <v>125</v>
      </c>
      <c r="R7" s="81" t="s">
        <v>126</v>
      </c>
      <c r="S7" s="81" t="s">
        <v>127</v>
      </c>
      <c r="T7" s="82" t="s">
        <v>128</v>
      </c>
      <c r="U7" s="81" t="s">
        <v>129</v>
      </c>
      <c r="V7" s="78" t="s">
        <v>125</v>
      </c>
      <c r="W7" s="80">
        <v>431821</v>
      </c>
      <c r="X7" s="80">
        <v>387563</v>
      </c>
      <c r="Y7" s="80">
        <v>388348</v>
      </c>
      <c r="Z7" s="80">
        <v>330954</v>
      </c>
      <c r="AA7" s="80">
        <v>405154</v>
      </c>
      <c r="AB7" s="80" t="s">
        <v>125</v>
      </c>
      <c r="AC7" s="80" t="s">
        <v>125</v>
      </c>
      <c r="AD7" s="80" t="s">
        <v>125</v>
      </c>
      <c r="AE7" s="80" t="s">
        <v>125</v>
      </c>
      <c r="AF7" s="80" t="s">
        <v>125</v>
      </c>
      <c r="AG7" s="80" t="s">
        <v>125</v>
      </c>
      <c r="AH7" s="80" t="s">
        <v>125</v>
      </c>
      <c r="AI7" s="80" t="s">
        <v>125</v>
      </c>
      <c r="AJ7" s="80" t="s">
        <v>125</v>
      </c>
      <c r="AK7" s="80" t="s">
        <v>125</v>
      </c>
      <c r="AL7" s="80">
        <v>99</v>
      </c>
      <c r="AM7" s="80">
        <v>1282</v>
      </c>
      <c r="AN7" s="80">
        <v>1420</v>
      </c>
      <c r="AO7" s="80">
        <v>1258</v>
      </c>
      <c r="AP7" s="80">
        <v>1246</v>
      </c>
      <c r="AQ7" s="80">
        <v>431920</v>
      </c>
      <c r="AR7" s="80">
        <v>388845</v>
      </c>
      <c r="AS7" s="80">
        <v>389768</v>
      </c>
      <c r="AT7" s="80">
        <v>332212</v>
      </c>
      <c r="AU7" s="80">
        <v>406400</v>
      </c>
      <c r="AV7" s="80">
        <v>2318664</v>
      </c>
      <c r="AW7" s="80">
        <v>3125751</v>
      </c>
      <c r="AX7" s="80">
        <v>5444415</v>
      </c>
      <c r="AY7" s="83">
        <v>181.5</v>
      </c>
      <c r="AZ7" s="83">
        <v>181.2</v>
      </c>
      <c r="BA7" s="83">
        <v>168.2</v>
      </c>
      <c r="BB7" s="83">
        <v>175.1</v>
      </c>
      <c r="BC7" s="83">
        <v>189.9</v>
      </c>
      <c r="BD7" s="83">
        <v>119.7</v>
      </c>
      <c r="BE7" s="83">
        <v>125.7</v>
      </c>
      <c r="BF7" s="83">
        <v>129.69999999999999</v>
      </c>
      <c r="BG7" s="83">
        <v>135.9</v>
      </c>
      <c r="BH7" s="83">
        <v>130.5</v>
      </c>
      <c r="BI7" s="83">
        <v>100</v>
      </c>
      <c r="BJ7" s="83">
        <v>185.6</v>
      </c>
      <c r="BK7" s="83">
        <v>177.5</v>
      </c>
      <c r="BL7" s="83">
        <v>162.6</v>
      </c>
      <c r="BM7" s="83">
        <v>168.4</v>
      </c>
      <c r="BN7" s="83">
        <v>183.7</v>
      </c>
      <c r="BO7" s="83">
        <v>121.8</v>
      </c>
      <c r="BP7" s="83">
        <v>124.8</v>
      </c>
      <c r="BQ7" s="83">
        <v>130.4</v>
      </c>
      <c r="BR7" s="83">
        <v>136.30000000000001</v>
      </c>
      <c r="BS7" s="83">
        <v>130.69999999999999</v>
      </c>
      <c r="BT7" s="83">
        <v>100</v>
      </c>
      <c r="BU7" s="83">
        <v>4954.8999999999996</v>
      </c>
      <c r="BV7" s="83">
        <v>1877</v>
      </c>
      <c r="BW7" s="83">
        <v>2721.7</v>
      </c>
      <c r="BX7" s="83">
        <v>2952.5</v>
      </c>
      <c r="BY7" s="83">
        <v>2546.6999999999998</v>
      </c>
      <c r="BZ7" s="83">
        <v>992.4</v>
      </c>
      <c r="CA7" s="83">
        <v>638.79999999999995</v>
      </c>
      <c r="CB7" s="83">
        <v>716.7</v>
      </c>
      <c r="CC7" s="83">
        <v>688</v>
      </c>
      <c r="CD7" s="83">
        <v>707.7</v>
      </c>
      <c r="CE7" s="83">
        <v>100</v>
      </c>
      <c r="CF7" s="83">
        <v>6118.4</v>
      </c>
      <c r="CG7" s="83">
        <v>6966.6</v>
      </c>
      <c r="CH7" s="83">
        <v>7588.6</v>
      </c>
      <c r="CI7" s="83">
        <v>8036.9</v>
      </c>
      <c r="CJ7" s="83">
        <v>6861.2</v>
      </c>
      <c r="CK7" s="83">
        <v>7914.4</v>
      </c>
      <c r="CL7" s="83">
        <v>7493.6</v>
      </c>
      <c r="CM7" s="83">
        <v>8014.2</v>
      </c>
      <c r="CN7" s="83">
        <v>8260</v>
      </c>
      <c r="CO7" s="83">
        <v>8600.1</v>
      </c>
      <c r="CP7" s="80">
        <v>2855033</v>
      </c>
      <c r="CQ7" s="80">
        <v>3334752</v>
      </c>
      <c r="CR7" s="80">
        <v>2846252</v>
      </c>
      <c r="CS7" s="80">
        <v>2793333</v>
      </c>
      <c r="CT7" s="80">
        <v>3338433</v>
      </c>
      <c r="CU7" s="80">
        <v>1160012</v>
      </c>
      <c r="CV7" s="80">
        <v>1146099</v>
      </c>
      <c r="CW7" s="80">
        <v>1494682</v>
      </c>
      <c r="CX7" s="80">
        <v>1543942</v>
      </c>
      <c r="CY7" s="80">
        <v>1467681</v>
      </c>
      <c r="CZ7" s="80">
        <v>89720</v>
      </c>
      <c r="DA7" s="83">
        <v>55.2</v>
      </c>
      <c r="DB7" s="83">
        <v>49.7</v>
      </c>
      <c r="DC7" s="83">
        <v>49.7</v>
      </c>
      <c r="DD7" s="83">
        <v>42.5</v>
      </c>
      <c r="DE7" s="83">
        <v>51.7</v>
      </c>
      <c r="DF7" s="83">
        <v>36.299999999999997</v>
      </c>
      <c r="DG7" s="83">
        <v>38.4</v>
      </c>
      <c r="DH7" s="83">
        <v>37.700000000000003</v>
      </c>
      <c r="DI7" s="83">
        <v>36.200000000000003</v>
      </c>
      <c r="DJ7" s="83">
        <v>36.5</v>
      </c>
      <c r="DK7" s="83">
        <v>21.4</v>
      </c>
      <c r="DL7" s="83">
        <v>18.2</v>
      </c>
      <c r="DM7" s="83">
        <v>27</v>
      </c>
      <c r="DN7" s="83">
        <v>18.399999999999999</v>
      </c>
      <c r="DO7" s="83">
        <v>20.399999999999999</v>
      </c>
      <c r="DP7" s="83">
        <v>22.1</v>
      </c>
      <c r="DQ7" s="83">
        <v>21.1</v>
      </c>
      <c r="DR7" s="83">
        <v>20</v>
      </c>
      <c r="DS7" s="83">
        <v>18.2</v>
      </c>
      <c r="DT7" s="83">
        <v>20.9</v>
      </c>
      <c r="DU7" s="83">
        <v>70.900000000000006</v>
      </c>
      <c r="DV7" s="83">
        <v>60.6</v>
      </c>
      <c r="DW7" s="83">
        <v>54</v>
      </c>
      <c r="DX7" s="83">
        <v>52.2</v>
      </c>
      <c r="DY7" s="83">
        <v>41.7</v>
      </c>
      <c r="DZ7" s="83">
        <v>130.19999999999999</v>
      </c>
      <c r="EA7" s="83">
        <v>128.80000000000001</v>
      </c>
      <c r="EB7" s="83">
        <v>109.9</v>
      </c>
      <c r="EC7" s="83">
        <v>103.6</v>
      </c>
      <c r="ED7" s="83">
        <v>95.7</v>
      </c>
      <c r="EE7" s="83">
        <v>45.5</v>
      </c>
      <c r="EF7" s="83">
        <v>51.5</v>
      </c>
      <c r="EG7" s="83">
        <v>53.8</v>
      </c>
      <c r="EH7" s="83">
        <v>55.5</v>
      </c>
      <c r="EI7" s="83">
        <v>55.5</v>
      </c>
      <c r="EJ7" s="83">
        <v>57.7</v>
      </c>
      <c r="EK7" s="83">
        <v>59.8</v>
      </c>
      <c r="EL7" s="83">
        <v>59.6</v>
      </c>
      <c r="EM7" s="83">
        <v>60.3</v>
      </c>
      <c r="EN7" s="83">
        <v>60.2</v>
      </c>
      <c r="EO7" s="83">
        <v>62.5</v>
      </c>
      <c r="EP7" s="83">
        <v>55.6</v>
      </c>
      <c r="EQ7" s="83">
        <v>56.3</v>
      </c>
      <c r="ER7" s="83">
        <v>53.2</v>
      </c>
      <c r="ES7" s="83">
        <v>57.4</v>
      </c>
      <c r="ET7" s="83">
        <v>15.3</v>
      </c>
      <c r="EU7" s="83">
        <v>16.2</v>
      </c>
      <c r="EV7" s="83">
        <v>18.7</v>
      </c>
      <c r="EW7" s="83">
        <v>20.5</v>
      </c>
      <c r="EX7" s="83">
        <v>21.4</v>
      </c>
      <c r="EY7" s="80">
        <v>88720</v>
      </c>
      <c r="EZ7" s="83">
        <v>55.8</v>
      </c>
      <c r="FA7" s="83">
        <v>50.1</v>
      </c>
      <c r="FB7" s="83">
        <v>50.1</v>
      </c>
      <c r="FC7" s="83">
        <v>42.8</v>
      </c>
      <c r="FD7" s="83">
        <v>52.1</v>
      </c>
      <c r="FE7" s="83">
        <v>37</v>
      </c>
      <c r="FF7" s="83">
        <v>39.5</v>
      </c>
      <c r="FG7" s="83">
        <v>39.1</v>
      </c>
      <c r="FH7" s="83">
        <v>37.299999999999997</v>
      </c>
      <c r="FI7" s="83">
        <v>38</v>
      </c>
      <c r="FJ7" s="83">
        <v>21.5</v>
      </c>
      <c r="FK7" s="83">
        <v>18.399999999999999</v>
      </c>
      <c r="FL7" s="83">
        <v>27.4</v>
      </c>
      <c r="FM7" s="83">
        <v>18.7</v>
      </c>
      <c r="FN7" s="83">
        <v>20.7</v>
      </c>
      <c r="FO7" s="83">
        <v>22.6</v>
      </c>
      <c r="FP7" s="83">
        <v>22</v>
      </c>
      <c r="FQ7" s="83">
        <v>21.4</v>
      </c>
      <c r="FR7" s="83">
        <v>19.3</v>
      </c>
      <c r="FS7" s="83">
        <v>20.6</v>
      </c>
      <c r="FT7" s="83">
        <v>70.900000000000006</v>
      </c>
      <c r="FU7" s="83">
        <v>61.2</v>
      </c>
      <c r="FV7" s="83">
        <v>54.6</v>
      </c>
      <c r="FW7" s="83">
        <v>52.7</v>
      </c>
      <c r="FX7" s="83">
        <v>42.1</v>
      </c>
      <c r="FY7" s="83">
        <v>120.9</v>
      </c>
      <c r="FZ7" s="83">
        <v>105.7</v>
      </c>
      <c r="GA7" s="83">
        <v>89.4</v>
      </c>
      <c r="GB7" s="83">
        <v>83.3</v>
      </c>
      <c r="GC7" s="83">
        <v>73.2</v>
      </c>
      <c r="GD7" s="83">
        <v>46.2</v>
      </c>
      <c r="GE7" s="83">
        <v>52.2</v>
      </c>
      <c r="GF7" s="83">
        <v>54.5</v>
      </c>
      <c r="GG7" s="83">
        <v>56.1</v>
      </c>
      <c r="GH7" s="83">
        <v>56</v>
      </c>
      <c r="GI7" s="83">
        <v>58.6</v>
      </c>
      <c r="GJ7" s="83">
        <v>61.3</v>
      </c>
      <c r="GK7" s="83">
        <v>61.7</v>
      </c>
      <c r="GL7" s="83">
        <v>62.1</v>
      </c>
      <c r="GM7" s="83">
        <v>62.6</v>
      </c>
      <c r="GN7" s="83">
        <v>62.5</v>
      </c>
      <c r="GO7" s="83">
        <v>55.2</v>
      </c>
      <c r="GP7" s="83">
        <v>55.8</v>
      </c>
      <c r="GQ7" s="83">
        <v>52.7</v>
      </c>
      <c r="GR7" s="83">
        <v>57.1</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1000</v>
      </c>
      <c r="KW7" s="83">
        <v>1.1000000000000001</v>
      </c>
      <c r="KX7" s="83">
        <v>14.6</v>
      </c>
      <c r="KY7" s="83">
        <v>16.2</v>
      </c>
      <c r="KZ7" s="83">
        <v>14.4</v>
      </c>
      <c r="LA7" s="83">
        <v>14.2</v>
      </c>
      <c r="LB7" s="83">
        <v>7.1</v>
      </c>
      <c r="LC7" s="83">
        <v>8.9</v>
      </c>
      <c r="LD7" s="83">
        <v>11.8</v>
      </c>
      <c r="LE7" s="83">
        <v>15.3</v>
      </c>
      <c r="LF7" s="83">
        <v>15.4</v>
      </c>
      <c r="LG7" s="83">
        <v>0.9</v>
      </c>
      <c r="LH7" s="83">
        <v>2.9</v>
      </c>
      <c r="LI7" s="83">
        <v>4.4000000000000004</v>
      </c>
      <c r="LJ7" s="83">
        <v>1.2</v>
      </c>
      <c r="LK7" s="83">
        <v>0.1</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1.3</v>
      </c>
      <c r="MB7" s="83">
        <v>6.5</v>
      </c>
      <c r="MC7" s="83">
        <v>11.8</v>
      </c>
      <c r="MD7" s="83">
        <v>17</v>
      </c>
      <c r="ME7" s="83">
        <v>22.2</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13</v>
      </c>
      <c r="MV7" s="83">
        <v>13</v>
      </c>
      <c r="MW7" s="83">
        <v>13</v>
      </c>
      <c r="MX7" s="83">
        <v>13</v>
      </c>
      <c r="MY7" s="83" t="s">
        <v>125</v>
      </c>
      <c r="MZ7" s="83" t="s">
        <v>125</v>
      </c>
      <c r="NA7" s="83" t="s">
        <v>125</v>
      </c>
      <c r="NB7" s="83" t="s">
        <v>125</v>
      </c>
      <c r="NC7" s="83" t="s">
        <v>125</v>
      </c>
      <c r="ND7" s="83" t="s">
        <v>125</v>
      </c>
      <c r="NE7" s="83" t="s">
        <v>125</v>
      </c>
      <c r="NF7" s="83" t="s">
        <v>125</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（最大出力合計89,720kW）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（最大出力合計88,720kW）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（最大出力合計1,000kW）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181.5</v>
      </c>
      <c r="AZ11" s="95">
        <f>AZ7</f>
        <v>181.2</v>
      </c>
      <c r="BA11" s="95">
        <f>BA7</f>
        <v>168.2</v>
      </c>
      <c r="BB11" s="95">
        <f>BB7</f>
        <v>175.1</v>
      </c>
      <c r="BC11" s="95">
        <f>BC7</f>
        <v>189.9</v>
      </c>
      <c r="BD11" s="84"/>
      <c r="BE11" s="84"/>
      <c r="BF11" s="84"/>
      <c r="BG11" s="84"/>
      <c r="BH11" s="84"/>
      <c r="BI11" s="94" t="s">
        <v>138</v>
      </c>
      <c r="BJ11" s="95">
        <f>BJ7</f>
        <v>185.6</v>
      </c>
      <c r="BK11" s="95">
        <f>BK7</f>
        <v>177.5</v>
      </c>
      <c r="BL11" s="95">
        <f>BL7</f>
        <v>162.6</v>
      </c>
      <c r="BM11" s="95">
        <f>BM7</f>
        <v>168.4</v>
      </c>
      <c r="BN11" s="95">
        <f>BN7</f>
        <v>183.7</v>
      </c>
      <c r="BO11" s="84"/>
      <c r="BP11" s="84"/>
      <c r="BQ11" s="84"/>
      <c r="BR11" s="84"/>
      <c r="BS11" s="84"/>
      <c r="BT11" s="94" t="s">
        <v>138</v>
      </c>
      <c r="BU11" s="95">
        <f>BU7</f>
        <v>4954.8999999999996</v>
      </c>
      <c r="BV11" s="95">
        <f>BV7</f>
        <v>1877</v>
      </c>
      <c r="BW11" s="95">
        <f>BW7</f>
        <v>2721.7</v>
      </c>
      <c r="BX11" s="95">
        <f>BX7</f>
        <v>2952.5</v>
      </c>
      <c r="BY11" s="95">
        <f>BY7</f>
        <v>2546.6999999999998</v>
      </c>
      <c r="BZ11" s="84"/>
      <c r="CA11" s="84"/>
      <c r="CB11" s="84"/>
      <c r="CC11" s="84"/>
      <c r="CD11" s="84"/>
      <c r="CE11" s="94" t="s">
        <v>138</v>
      </c>
      <c r="CF11" s="95">
        <f>CF7</f>
        <v>6118.4</v>
      </c>
      <c r="CG11" s="95">
        <f>CG7</f>
        <v>6966.6</v>
      </c>
      <c r="CH11" s="95">
        <f>CH7</f>
        <v>7588.6</v>
      </c>
      <c r="CI11" s="95">
        <f>CI7</f>
        <v>8036.9</v>
      </c>
      <c r="CJ11" s="95">
        <f>CJ7</f>
        <v>6861.2</v>
      </c>
      <c r="CK11" s="84"/>
      <c r="CL11" s="84"/>
      <c r="CM11" s="84"/>
      <c r="CN11" s="84"/>
      <c r="CO11" s="94" t="s">
        <v>138</v>
      </c>
      <c r="CP11" s="96">
        <f>CP7</f>
        <v>2855033</v>
      </c>
      <c r="CQ11" s="96">
        <f>CQ7</f>
        <v>3334752</v>
      </c>
      <c r="CR11" s="96">
        <f>CR7</f>
        <v>2846252</v>
      </c>
      <c r="CS11" s="96">
        <f>CS7</f>
        <v>2793333</v>
      </c>
      <c r="CT11" s="96">
        <f>CT7</f>
        <v>3338433</v>
      </c>
      <c r="CU11" s="84"/>
      <c r="CV11" s="84"/>
      <c r="CW11" s="84"/>
      <c r="CX11" s="84"/>
      <c r="CY11" s="84"/>
      <c r="CZ11" s="94" t="s">
        <v>138</v>
      </c>
      <c r="DA11" s="95">
        <f>DA7</f>
        <v>55.2</v>
      </c>
      <c r="DB11" s="95">
        <f>DB7</f>
        <v>49.7</v>
      </c>
      <c r="DC11" s="95">
        <f>DC7</f>
        <v>49.7</v>
      </c>
      <c r="DD11" s="95">
        <f>DD7</f>
        <v>42.5</v>
      </c>
      <c r="DE11" s="95">
        <f>DE7</f>
        <v>51.7</v>
      </c>
      <c r="DF11" s="84"/>
      <c r="DG11" s="84"/>
      <c r="DH11" s="84"/>
      <c r="DI11" s="84"/>
      <c r="DJ11" s="94" t="s">
        <v>139</v>
      </c>
      <c r="DK11" s="95">
        <f>DK7</f>
        <v>21.4</v>
      </c>
      <c r="DL11" s="95">
        <f>DL7</f>
        <v>18.2</v>
      </c>
      <c r="DM11" s="95">
        <f>DM7</f>
        <v>27</v>
      </c>
      <c r="DN11" s="95">
        <f>DN7</f>
        <v>18.399999999999999</v>
      </c>
      <c r="DO11" s="95">
        <f>DO7</f>
        <v>20.399999999999999</v>
      </c>
      <c r="DP11" s="84"/>
      <c r="DQ11" s="84"/>
      <c r="DR11" s="84"/>
      <c r="DS11" s="84"/>
      <c r="DT11" s="94" t="s">
        <v>140</v>
      </c>
      <c r="DU11" s="95">
        <f>DU7</f>
        <v>70.900000000000006</v>
      </c>
      <c r="DV11" s="95">
        <f>DV7</f>
        <v>60.6</v>
      </c>
      <c r="DW11" s="95">
        <f>DW7</f>
        <v>54</v>
      </c>
      <c r="DX11" s="95">
        <f>DX7</f>
        <v>52.2</v>
      </c>
      <c r="DY11" s="95">
        <f>DY7</f>
        <v>41.7</v>
      </c>
      <c r="DZ11" s="84"/>
      <c r="EA11" s="84"/>
      <c r="EB11" s="84"/>
      <c r="EC11" s="84"/>
      <c r="ED11" s="94" t="s">
        <v>138</v>
      </c>
      <c r="EE11" s="95">
        <f>EE7</f>
        <v>45.5</v>
      </c>
      <c r="EF11" s="95">
        <f>EF7</f>
        <v>51.5</v>
      </c>
      <c r="EG11" s="95">
        <f>EG7</f>
        <v>53.8</v>
      </c>
      <c r="EH11" s="95">
        <f>EH7</f>
        <v>55.5</v>
      </c>
      <c r="EI11" s="95">
        <f>EI7</f>
        <v>55.5</v>
      </c>
      <c r="EJ11" s="84"/>
      <c r="EK11" s="84"/>
      <c r="EL11" s="84"/>
      <c r="EM11" s="84"/>
      <c r="EN11" s="94" t="s">
        <v>141</v>
      </c>
      <c r="EO11" s="95">
        <f>EO7</f>
        <v>62.5</v>
      </c>
      <c r="EP11" s="95">
        <f>EP7</f>
        <v>55.6</v>
      </c>
      <c r="EQ11" s="95">
        <f>EQ7</f>
        <v>56.3</v>
      </c>
      <c r="ER11" s="95">
        <f>ER7</f>
        <v>53.2</v>
      </c>
      <c r="ES11" s="95">
        <f>ES7</f>
        <v>57.4</v>
      </c>
      <c r="ET11" s="84"/>
      <c r="EU11" s="84"/>
      <c r="EV11" s="84"/>
      <c r="EW11" s="84"/>
      <c r="EX11" s="84"/>
      <c r="EY11" s="94" t="s">
        <v>141</v>
      </c>
      <c r="EZ11" s="95">
        <f>EZ7</f>
        <v>55.8</v>
      </c>
      <c r="FA11" s="95">
        <f>FA7</f>
        <v>50.1</v>
      </c>
      <c r="FB11" s="95">
        <f>FB7</f>
        <v>50.1</v>
      </c>
      <c r="FC11" s="95">
        <f>FC7</f>
        <v>42.8</v>
      </c>
      <c r="FD11" s="95">
        <f>FD7</f>
        <v>52.1</v>
      </c>
      <c r="FE11" s="84"/>
      <c r="FF11" s="84"/>
      <c r="FG11" s="84"/>
      <c r="FH11" s="84"/>
      <c r="FI11" s="94" t="s">
        <v>138</v>
      </c>
      <c r="FJ11" s="95">
        <f>FJ7</f>
        <v>21.5</v>
      </c>
      <c r="FK11" s="95">
        <f>FK7</f>
        <v>18.399999999999999</v>
      </c>
      <c r="FL11" s="95">
        <f>FL7</f>
        <v>27.4</v>
      </c>
      <c r="FM11" s="95">
        <f>FM7</f>
        <v>18.7</v>
      </c>
      <c r="FN11" s="95">
        <f>FN7</f>
        <v>20.7</v>
      </c>
      <c r="FO11" s="84"/>
      <c r="FP11" s="84"/>
      <c r="FQ11" s="84"/>
      <c r="FR11" s="84"/>
      <c r="FS11" s="94" t="s">
        <v>138</v>
      </c>
      <c r="FT11" s="95">
        <f>FT7</f>
        <v>70.900000000000006</v>
      </c>
      <c r="FU11" s="95">
        <f>FU7</f>
        <v>61.2</v>
      </c>
      <c r="FV11" s="95">
        <f>FV7</f>
        <v>54.6</v>
      </c>
      <c r="FW11" s="95">
        <f>FW7</f>
        <v>52.7</v>
      </c>
      <c r="FX11" s="95">
        <f>FX7</f>
        <v>42.1</v>
      </c>
      <c r="FY11" s="84"/>
      <c r="FZ11" s="84"/>
      <c r="GA11" s="84"/>
      <c r="GB11" s="84"/>
      <c r="GC11" s="94" t="s">
        <v>138</v>
      </c>
      <c r="GD11" s="95">
        <f>GD7</f>
        <v>46.2</v>
      </c>
      <c r="GE11" s="95">
        <f>GE7</f>
        <v>52.2</v>
      </c>
      <c r="GF11" s="95">
        <f>GF7</f>
        <v>54.5</v>
      </c>
      <c r="GG11" s="95">
        <f>GG7</f>
        <v>56.1</v>
      </c>
      <c r="GH11" s="95">
        <f>GH7</f>
        <v>56</v>
      </c>
      <c r="GI11" s="84"/>
      <c r="GJ11" s="84"/>
      <c r="GK11" s="84"/>
      <c r="GL11" s="84"/>
      <c r="GM11" s="94" t="s">
        <v>138</v>
      </c>
      <c r="GN11" s="95">
        <f>GN7</f>
        <v>62.5</v>
      </c>
      <c r="GO11" s="95">
        <f>GO7</f>
        <v>55.2</v>
      </c>
      <c r="GP11" s="95">
        <f>GP7</f>
        <v>55.8</v>
      </c>
      <c r="GQ11" s="95">
        <f>GQ7</f>
        <v>52.7</v>
      </c>
      <c r="GR11" s="95">
        <f>GR7</f>
        <v>57.1</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1.1000000000000001</v>
      </c>
      <c r="KX11" s="95">
        <f>KX7</f>
        <v>14.6</v>
      </c>
      <c r="KY11" s="95">
        <f>KY7</f>
        <v>16.2</v>
      </c>
      <c r="KZ11" s="95">
        <f>KZ7</f>
        <v>14.4</v>
      </c>
      <c r="LA11" s="95">
        <f>LA7</f>
        <v>14.2</v>
      </c>
      <c r="LB11" s="84"/>
      <c r="LC11" s="84"/>
      <c r="LD11" s="84"/>
      <c r="LE11" s="84"/>
      <c r="LF11" s="94" t="s">
        <v>143</v>
      </c>
      <c r="LG11" s="95">
        <f>LG7</f>
        <v>0.9</v>
      </c>
      <c r="LH11" s="95">
        <f>LH7</f>
        <v>2.9</v>
      </c>
      <c r="LI11" s="95">
        <f>LI7</f>
        <v>4.4000000000000004</v>
      </c>
      <c r="LJ11" s="95">
        <f>LJ7</f>
        <v>1.2</v>
      </c>
      <c r="LK11" s="95">
        <f>LK7</f>
        <v>0.1</v>
      </c>
      <c r="LL11" s="84"/>
      <c r="LM11" s="84"/>
      <c r="LN11" s="84"/>
      <c r="LO11" s="84"/>
      <c r="LP11" s="94" t="s">
        <v>138</v>
      </c>
      <c r="LQ11" s="95">
        <f>LQ7</f>
        <v>0</v>
      </c>
      <c r="LR11" s="95">
        <f>LR7</f>
        <v>0</v>
      </c>
      <c r="LS11" s="95">
        <f>LS7</f>
        <v>0</v>
      </c>
      <c r="LT11" s="95">
        <f>LT7</f>
        <v>0</v>
      </c>
      <c r="LU11" s="95">
        <f>LU7</f>
        <v>0</v>
      </c>
      <c r="LV11" s="84"/>
      <c r="LW11" s="84"/>
      <c r="LX11" s="84"/>
      <c r="LY11" s="84"/>
      <c r="LZ11" s="94" t="s">
        <v>142</v>
      </c>
      <c r="MA11" s="95">
        <f>MA7</f>
        <v>1.3</v>
      </c>
      <c r="MB11" s="95">
        <f>MB7</f>
        <v>6.5</v>
      </c>
      <c r="MC11" s="95">
        <f>MC7</f>
        <v>11.8</v>
      </c>
      <c r="MD11" s="95">
        <f>MD7</f>
        <v>17</v>
      </c>
      <c r="ME11" s="95">
        <f>ME7</f>
        <v>22.2</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119.7</v>
      </c>
      <c r="AZ12" s="95">
        <f>BE7</f>
        <v>125.7</v>
      </c>
      <c r="BA12" s="95">
        <f>BF7</f>
        <v>129.69999999999999</v>
      </c>
      <c r="BB12" s="95">
        <f>BG7</f>
        <v>135.9</v>
      </c>
      <c r="BC12" s="95">
        <f>BH7</f>
        <v>130.5</v>
      </c>
      <c r="BD12" s="84"/>
      <c r="BE12" s="84"/>
      <c r="BF12" s="84"/>
      <c r="BG12" s="84"/>
      <c r="BH12" s="84"/>
      <c r="BI12" s="94" t="s">
        <v>144</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144</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144</v>
      </c>
      <c r="DA12" s="95">
        <f>DF7</f>
        <v>36.299999999999997</v>
      </c>
      <c r="DB12" s="95">
        <f>DG7</f>
        <v>38.4</v>
      </c>
      <c r="DC12" s="95">
        <f>DH7</f>
        <v>37.700000000000003</v>
      </c>
      <c r="DD12" s="95">
        <f>DI7</f>
        <v>36.200000000000003</v>
      </c>
      <c r="DE12" s="95">
        <f>DJ7</f>
        <v>36.5</v>
      </c>
      <c r="DF12" s="84"/>
      <c r="DG12" s="84"/>
      <c r="DH12" s="84"/>
      <c r="DI12" s="84"/>
      <c r="DJ12" s="94" t="s">
        <v>144</v>
      </c>
      <c r="DK12" s="95">
        <f>DP7</f>
        <v>22.1</v>
      </c>
      <c r="DL12" s="95">
        <f>DQ7</f>
        <v>21.1</v>
      </c>
      <c r="DM12" s="95">
        <f>DR7</f>
        <v>20</v>
      </c>
      <c r="DN12" s="95">
        <f>DS7</f>
        <v>18.2</v>
      </c>
      <c r="DO12" s="95">
        <f>DT7</f>
        <v>20.9</v>
      </c>
      <c r="DP12" s="84"/>
      <c r="DQ12" s="84"/>
      <c r="DR12" s="84"/>
      <c r="DS12" s="84"/>
      <c r="DT12" s="94" t="s">
        <v>145</v>
      </c>
      <c r="DU12" s="95">
        <f>DZ7</f>
        <v>130.19999999999999</v>
      </c>
      <c r="DV12" s="95">
        <f>EA7</f>
        <v>128.80000000000001</v>
      </c>
      <c r="DW12" s="95">
        <f>EB7</f>
        <v>109.9</v>
      </c>
      <c r="DX12" s="95">
        <f>EC7</f>
        <v>103.6</v>
      </c>
      <c r="DY12" s="95">
        <f>ED7</f>
        <v>95.7</v>
      </c>
      <c r="DZ12" s="84"/>
      <c r="EA12" s="84"/>
      <c r="EB12" s="84"/>
      <c r="EC12" s="84"/>
      <c r="ED12" s="94" t="s">
        <v>144</v>
      </c>
      <c r="EE12" s="95">
        <f>EJ7</f>
        <v>57.7</v>
      </c>
      <c r="EF12" s="95">
        <f>EK7</f>
        <v>59.8</v>
      </c>
      <c r="EG12" s="95">
        <f>EL7</f>
        <v>59.6</v>
      </c>
      <c r="EH12" s="95">
        <f>EM7</f>
        <v>60.3</v>
      </c>
      <c r="EI12" s="95">
        <f>EN7</f>
        <v>60.2</v>
      </c>
      <c r="EJ12" s="84"/>
      <c r="EK12" s="84"/>
      <c r="EL12" s="84"/>
      <c r="EM12" s="84"/>
      <c r="EN12" s="94" t="s">
        <v>144</v>
      </c>
      <c r="EO12" s="95">
        <f>ET7</f>
        <v>15.3</v>
      </c>
      <c r="EP12" s="95">
        <f>EU7</f>
        <v>16.2</v>
      </c>
      <c r="EQ12" s="95">
        <f>EV7</f>
        <v>18.7</v>
      </c>
      <c r="ER12" s="95">
        <f>EW7</f>
        <v>20.5</v>
      </c>
      <c r="ES12" s="95">
        <f>EX7</f>
        <v>21.4</v>
      </c>
      <c r="ET12" s="84"/>
      <c r="EU12" s="84"/>
      <c r="EV12" s="84"/>
      <c r="EW12" s="84"/>
      <c r="EX12" s="84"/>
      <c r="EY12" s="94" t="s">
        <v>144</v>
      </c>
      <c r="EZ12" s="95">
        <f>IF($EZ$8,FE7,"-")</f>
        <v>37</v>
      </c>
      <c r="FA12" s="95">
        <f>IF($EZ$8,FF7,"-")</f>
        <v>39.5</v>
      </c>
      <c r="FB12" s="95">
        <f>IF($EZ$8,FG7,"-")</f>
        <v>39.1</v>
      </c>
      <c r="FC12" s="95">
        <f>IF($EZ$8,FH7,"-")</f>
        <v>37.299999999999997</v>
      </c>
      <c r="FD12" s="95">
        <f>IF($EZ$8,FI7,"-")</f>
        <v>38</v>
      </c>
      <c r="FE12" s="84"/>
      <c r="FF12" s="84"/>
      <c r="FG12" s="84"/>
      <c r="FH12" s="84"/>
      <c r="FI12" s="94" t="s">
        <v>144</v>
      </c>
      <c r="FJ12" s="95">
        <f>IF($FJ$8,FO7,"-")</f>
        <v>22.6</v>
      </c>
      <c r="FK12" s="95">
        <f>IF($FJ$8,FP7,"-")</f>
        <v>22</v>
      </c>
      <c r="FL12" s="95">
        <f>IF($FJ$8,FQ7,"-")</f>
        <v>21.4</v>
      </c>
      <c r="FM12" s="95">
        <f>IF($FJ$8,FR7,"-")</f>
        <v>19.3</v>
      </c>
      <c r="FN12" s="95">
        <f>IF($FJ$8,FS7,"-")</f>
        <v>20.6</v>
      </c>
      <c r="FO12" s="84"/>
      <c r="FP12" s="84"/>
      <c r="FQ12" s="84"/>
      <c r="FR12" s="84"/>
      <c r="FS12" s="94" t="s">
        <v>144</v>
      </c>
      <c r="FT12" s="95">
        <f>IF($FT$8,FY7,"-")</f>
        <v>120.9</v>
      </c>
      <c r="FU12" s="95">
        <f>IF($FT$8,FZ7,"-")</f>
        <v>105.7</v>
      </c>
      <c r="FV12" s="95">
        <f>IF($FT$8,GA7,"-")</f>
        <v>89.4</v>
      </c>
      <c r="FW12" s="95">
        <f>IF($FT$8,GB7,"-")</f>
        <v>83.3</v>
      </c>
      <c r="FX12" s="95">
        <f>IF($FT$8,GC7,"-")</f>
        <v>73.2</v>
      </c>
      <c r="FY12" s="84"/>
      <c r="FZ12" s="84"/>
      <c r="GA12" s="84"/>
      <c r="GB12" s="84"/>
      <c r="GC12" s="94" t="s">
        <v>144</v>
      </c>
      <c r="GD12" s="95">
        <f>IF($GD$8,GI7,"-")</f>
        <v>58.6</v>
      </c>
      <c r="GE12" s="95">
        <f>IF($GD$8,GJ7,"-")</f>
        <v>61.3</v>
      </c>
      <c r="GF12" s="95">
        <f>IF($GD$8,GK7,"-")</f>
        <v>61.7</v>
      </c>
      <c r="GG12" s="95">
        <f>IF($GD$8,GL7,"-")</f>
        <v>62.1</v>
      </c>
      <c r="GH12" s="95">
        <f>IF($GD$8,GM7,"-")</f>
        <v>62.6</v>
      </c>
      <c r="GI12" s="84"/>
      <c r="GJ12" s="84"/>
      <c r="GK12" s="84"/>
      <c r="GL12" s="84"/>
      <c r="GM12" s="94" t="s">
        <v>144</v>
      </c>
      <c r="GN12" s="95">
        <f>IF($GN$8,GS7,"-")</f>
        <v>12.2</v>
      </c>
      <c r="GO12" s="95">
        <f>IF($GN$8,GT7,"-")</f>
        <v>11.9</v>
      </c>
      <c r="GP12" s="95">
        <f>IF($GN$8,GU7,"-")</f>
        <v>13.3</v>
      </c>
      <c r="GQ12" s="95">
        <f>IF($GN$8,GV7,"-")</f>
        <v>14.4</v>
      </c>
      <c r="GR12" s="95">
        <f>IF($GN$8,GW7,"-")</f>
        <v>15.3</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f>IF($KW$8,LB7,"-")</f>
        <v>7.1</v>
      </c>
      <c r="KX12" s="95">
        <f>IF($KW$8,LC7,"-")</f>
        <v>8.9</v>
      </c>
      <c r="KY12" s="95">
        <f>IF($KW$8,LD7,"-")</f>
        <v>11.8</v>
      </c>
      <c r="KZ12" s="95">
        <f>IF($KW$8,LE7,"-")</f>
        <v>15.3</v>
      </c>
      <c r="LA12" s="95">
        <f>IF($KW$8,LF7,"-")</f>
        <v>15.4</v>
      </c>
      <c r="LB12" s="84"/>
      <c r="LC12" s="84"/>
      <c r="LD12" s="84"/>
      <c r="LE12" s="84"/>
      <c r="LF12" s="94" t="s">
        <v>144</v>
      </c>
      <c r="LG12" s="95">
        <f>IF($LG$8,LL7,"-")</f>
        <v>8.6</v>
      </c>
      <c r="LH12" s="95">
        <f>IF($LG$8,LM7,"-")</f>
        <v>2</v>
      </c>
      <c r="LI12" s="95">
        <f>IF($LG$8,LN7,"-")</f>
        <v>1.4</v>
      </c>
      <c r="LJ12" s="95">
        <f>IF($LG$8,LO7,"-")</f>
        <v>2.4</v>
      </c>
      <c r="LK12" s="95">
        <f>IF($LG$8,LP7,"-")</f>
        <v>4.0999999999999996</v>
      </c>
      <c r="LL12" s="84"/>
      <c r="LM12" s="84"/>
      <c r="LN12" s="84"/>
      <c r="LO12" s="84"/>
      <c r="LP12" s="94" t="s">
        <v>144</v>
      </c>
      <c r="LQ12" s="95">
        <f>IF($LQ$8,LV7,"-")</f>
        <v>1092.0999999999999</v>
      </c>
      <c r="LR12" s="95">
        <f>IF($LQ$8,LW7,"-")</f>
        <v>1128.5999999999999</v>
      </c>
      <c r="LS12" s="95">
        <f>IF($LQ$8,LX7,"-")</f>
        <v>596.79999999999995</v>
      </c>
      <c r="LT12" s="95">
        <f>IF($LQ$8,LY7,"-")</f>
        <v>494.6</v>
      </c>
      <c r="LU12" s="95">
        <f>IF($LQ$8,LZ7,"-")</f>
        <v>469.5</v>
      </c>
      <c r="LV12" s="84"/>
      <c r="LW12" s="84"/>
      <c r="LX12" s="84"/>
      <c r="LY12" s="84"/>
      <c r="LZ12" s="94" t="s">
        <v>144</v>
      </c>
      <c r="MA12" s="95">
        <f>IF($MA$8,MF7,"-")</f>
        <v>2.9</v>
      </c>
      <c r="MB12" s="95">
        <f>IF($MA$8,MG7,"-")</f>
        <v>3.4</v>
      </c>
      <c r="MC12" s="95">
        <f>IF($MA$8,MH7,"-")</f>
        <v>5.6</v>
      </c>
      <c r="MD12" s="95">
        <f>IF($MA$8,MI7,"-")</f>
        <v>11.5</v>
      </c>
      <c r="ME12" s="95">
        <f>IF($MA$8,MJ7,"-")</f>
        <v>16.100000000000001</v>
      </c>
      <c r="MF12" s="84"/>
      <c r="MG12" s="84"/>
      <c r="MH12" s="84"/>
      <c r="MI12" s="84"/>
      <c r="MJ12" s="94" t="s">
        <v>144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147</v>
      </c>
      <c r="C14" s="99"/>
      <c r="D14" s="100"/>
      <c r="E14" s="99"/>
      <c r="F14" s="203" t="s">
        <v>148</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202" t="s">
        <v>149</v>
      </c>
      <c r="C15" s="202"/>
      <c r="D15" s="100"/>
      <c r="E15" s="97">
        <v>1</v>
      </c>
      <c r="F15" s="202" t="s">
        <v>150</v>
      </c>
      <c r="G15" s="202"/>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202" t="s">
        <v>153</v>
      </c>
      <c r="C16" s="202"/>
      <c r="D16" s="100"/>
      <c r="E16" s="97">
        <f>E15+1</f>
        <v>2</v>
      </c>
      <c r="F16" s="202" t="s">
        <v>154</v>
      </c>
      <c r="G16" s="202"/>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202" t="s">
        <v>156</v>
      </c>
      <c r="C17" s="202"/>
      <c r="D17" s="100"/>
      <c r="E17" s="97">
        <f t="shared" ref="E17" si="8">E16+1</f>
        <v>3</v>
      </c>
      <c r="F17" s="202" t="s">
        <v>157</v>
      </c>
      <c r="G17" s="202"/>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181.5</v>
      </c>
      <c r="AZ17" s="106">
        <f t="shared" ref="AZ17:BC17" si="9">IF(AZ7="-",NA(),AZ7)</f>
        <v>181.2</v>
      </c>
      <c r="BA17" s="106">
        <f t="shared" si="9"/>
        <v>168.2</v>
      </c>
      <c r="BB17" s="106">
        <f t="shared" si="9"/>
        <v>175.1</v>
      </c>
      <c r="BC17" s="106">
        <f t="shared" si="9"/>
        <v>189.9</v>
      </c>
      <c r="BD17" s="100"/>
      <c r="BE17" s="100"/>
      <c r="BF17" s="100"/>
      <c r="BG17" s="100"/>
      <c r="BH17" s="100"/>
      <c r="BI17" s="105" t="s">
        <v>159</v>
      </c>
      <c r="BJ17" s="106">
        <f>IF(BJ7="-",NA(),BJ7)</f>
        <v>185.6</v>
      </c>
      <c r="BK17" s="106">
        <f t="shared" ref="BK17:BN17" si="10">IF(BK7="-",NA(),BK7)</f>
        <v>177.5</v>
      </c>
      <c r="BL17" s="106">
        <f t="shared" si="10"/>
        <v>162.6</v>
      </c>
      <c r="BM17" s="106">
        <f t="shared" si="10"/>
        <v>168.4</v>
      </c>
      <c r="BN17" s="106">
        <f t="shared" si="10"/>
        <v>183.7</v>
      </c>
      <c r="BO17" s="100"/>
      <c r="BP17" s="100"/>
      <c r="BQ17" s="100"/>
      <c r="BR17" s="100"/>
      <c r="BS17" s="100"/>
      <c r="BT17" s="105" t="s">
        <v>159</v>
      </c>
      <c r="BU17" s="106">
        <f>IF(BU7="-",NA(),BU7)</f>
        <v>4954.8999999999996</v>
      </c>
      <c r="BV17" s="106">
        <f t="shared" ref="BV17:BY17" si="11">IF(BV7="-",NA(),BV7)</f>
        <v>1877</v>
      </c>
      <c r="BW17" s="106">
        <f t="shared" si="11"/>
        <v>2721.7</v>
      </c>
      <c r="BX17" s="106">
        <f t="shared" si="11"/>
        <v>2952.5</v>
      </c>
      <c r="BY17" s="106">
        <f t="shared" si="11"/>
        <v>2546.6999999999998</v>
      </c>
      <c r="BZ17" s="100"/>
      <c r="CA17" s="100"/>
      <c r="CB17" s="100"/>
      <c r="CC17" s="100"/>
      <c r="CD17" s="100"/>
      <c r="CE17" s="105" t="s">
        <v>159</v>
      </c>
      <c r="CF17" s="106">
        <f>IF(CF7="-",NA(),CF7)</f>
        <v>6118.4</v>
      </c>
      <c r="CG17" s="106">
        <f t="shared" ref="CG17:CJ17" si="12">IF(CG7="-",NA(),CG7)</f>
        <v>6966.6</v>
      </c>
      <c r="CH17" s="106">
        <f t="shared" si="12"/>
        <v>7588.6</v>
      </c>
      <c r="CI17" s="106">
        <f t="shared" si="12"/>
        <v>8036.9</v>
      </c>
      <c r="CJ17" s="106">
        <f t="shared" si="12"/>
        <v>6861.2</v>
      </c>
      <c r="CK17" s="100"/>
      <c r="CL17" s="100"/>
      <c r="CM17" s="100"/>
      <c r="CN17" s="100"/>
      <c r="CO17" s="105" t="s">
        <v>159</v>
      </c>
      <c r="CP17" s="107">
        <f>IF(CP7="-",NA(),CP7)</f>
        <v>2855033</v>
      </c>
      <c r="CQ17" s="107">
        <f t="shared" ref="CQ17:CT17" si="13">IF(CQ7="-",NA(),CQ7)</f>
        <v>3334752</v>
      </c>
      <c r="CR17" s="107">
        <f t="shared" si="13"/>
        <v>2846252</v>
      </c>
      <c r="CS17" s="107">
        <f t="shared" si="13"/>
        <v>2793333</v>
      </c>
      <c r="CT17" s="107">
        <f t="shared" si="13"/>
        <v>3338433</v>
      </c>
      <c r="CU17" s="100"/>
      <c r="CV17" s="100"/>
      <c r="CW17" s="100"/>
      <c r="CX17" s="100"/>
      <c r="CY17" s="100"/>
      <c r="CZ17" s="105" t="s">
        <v>159</v>
      </c>
      <c r="DA17" s="106">
        <f>IF(DA7="-",NA(),DA7)</f>
        <v>55.2</v>
      </c>
      <c r="DB17" s="106">
        <f t="shared" ref="DB17:DE17" si="14">IF(DB7="-",NA(),DB7)</f>
        <v>49.7</v>
      </c>
      <c r="DC17" s="106">
        <f t="shared" si="14"/>
        <v>49.7</v>
      </c>
      <c r="DD17" s="106">
        <f t="shared" si="14"/>
        <v>42.5</v>
      </c>
      <c r="DE17" s="106">
        <f t="shared" si="14"/>
        <v>51.7</v>
      </c>
      <c r="DF17" s="100"/>
      <c r="DG17" s="100"/>
      <c r="DH17" s="100"/>
      <c r="DI17" s="100"/>
      <c r="DJ17" s="105" t="s">
        <v>159</v>
      </c>
      <c r="DK17" s="106">
        <f>IF(DK7="-",NA(),DK7)</f>
        <v>21.4</v>
      </c>
      <c r="DL17" s="106">
        <f t="shared" ref="DL17:DO17" si="15">IF(DL7="-",NA(),DL7)</f>
        <v>18.2</v>
      </c>
      <c r="DM17" s="106">
        <f t="shared" si="15"/>
        <v>27</v>
      </c>
      <c r="DN17" s="106">
        <f t="shared" si="15"/>
        <v>18.399999999999999</v>
      </c>
      <c r="DO17" s="106">
        <f t="shared" si="15"/>
        <v>20.399999999999999</v>
      </c>
      <c r="DP17" s="100"/>
      <c r="DQ17" s="100"/>
      <c r="DR17" s="100"/>
      <c r="DS17" s="100"/>
      <c r="DT17" s="105" t="s">
        <v>159</v>
      </c>
      <c r="DU17" s="106">
        <f>IF(DU7="-",NA(),DU7)</f>
        <v>70.900000000000006</v>
      </c>
      <c r="DV17" s="106">
        <f t="shared" ref="DV17:DY17" si="16">IF(DV7="-",NA(),DV7)</f>
        <v>60.6</v>
      </c>
      <c r="DW17" s="106">
        <f t="shared" si="16"/>
        <v>54</v>
      </c>
      <c r="DX17" s="106">
        <f t="shared" si="16"/>
        <v>52.2</v>
      </c>
      <c r="DY17" s="106">
        <f t="shared" si="16"/>
        <v>41.7</v>
      </c>
      <c r="DZ17" s="100"/>
      <c r="EA17" s="100"/>
      <c r="EB17" s="100"/>
      <c r="EC17" s="100"/>
      <c r="ED17" s="105" t="s">
        <v>159</v>
      </c>
      <c r="EE17" s="106">
        <f>IF(EE7="-",NA(),EE7)</f>
        <v>45.5</v>
      </c>
      <c r="EF17" s="106">
        <f t="shared" ref="EF17:EI17" si="17">IF(EF7="-",NA(),EF7)</f>
        <v>51.5</v>
      </c>
      <c r="EG17" s="106">
        <f t="shared" si="17"/>
        <v>53.8</v>
      </c>
      <c r="EH17" s="106">
        <f t="shared" si="17"/>
        <v>55.5</v>
      </c>
      <c r="EI17" s="106">
        <f t="shared" si="17"/>
        <v>55.5</v>
      </c>
      <c r="EJ17" s="100"/>
      <c r="EK17" s="100"/>
      <c r="EL17" s="100"/>
      <c r="EM17" s="100"/>
      <c r="EN17" s="105" t="s">
        <v>159</v>
      </c>
      <c r="EO17" s="106">
        <f>IF(EO7="-",NA(),EO7)</f>
        <v>62.5</v>
      </c>
      <c r="EP17" s="106">
        <f t="shared" ref="EP17:ES17" si="18">IF(EP7="-",NA(),EP7)</f>
        <v>55.6</v>
      </c>
      <c r="EQ17" s="106">
        <f t="shared" si="18"/>
        <v>56.3</v>
      </c>
      <c r="ER17" s="106">
        <f t="shared" si="18"/>
        <v>53.2</v>
      </c>
      <c r="ES17" s="106">
        <f t="shared" si="18"/>
        <v>57.4</v>
      </c>
      <c r="ET17" s="100"/>
      <c r="EU17" s="100"/>
      <c r="EV17" s="100"/>
      <c r="EW17" s="100"/>
      <c r="EX17" s="100"/>
      <c r="EY17" s="105" t="s">
        <v>159</v>
      </c>
      <c r="EZ17" s="106">
        <f>IF(EZ7="-",NA(),EZ7)</f>
        <v>55.8</v>
      </c>
      <c r="FA17" s="106">
        <f t="shared" ref="FA17:FD17" si="19">IF(FA7="-",NA(),FA7)</f>
        <v>50.1</v>
      </c>
      <c r="FB17" s="106">
        <f t="shared" si="19"/>
        <v>50.1</v>
      </c>
      <c r="FC17" s="106">
        <f t="shared" si="19"/>
        <v>42.8</v>
      </c>
      <c r="FD17" s="106">
        <f t="shared" si="19"/>
        <v>52.1</v>
      </c>
      <c r="FE17" s="100"/>
      <c r="FF17" s="100"/>
      <c r="FG17" s="100"/>
      <c r="FH17" s="100"/>
      <c r="FI17" s="105" t="s">
        <v>159</v>
      </c>
      <c r="FJ17" s="106">
        <f>IF(FJ7="-",NA(),FJ7)</f>
        <v>21.5</v>
      </c>
      <c r="FK17" s="106">
        <f t="shared" ref="FK17:FN17" si="20">IF(FK7="-",NA(),FK7)</f>
        <v>18.399999999999999</v>
      </c>
      <c r="FL17" s="106">
        <f t="shared" si="20"/>
        <v>27.4</v>
      </c>
      <c r="FM17" s="106">
        <f t="shared" si="20"/>
        <v>18.7</v>
      </c>
      <c r="FN17" s="106">
        <f t="shared" si="20"/>
        <v>20.7</v>
      </c>
      <c r="FO17" s="100"/>
      <c r="FP17" s="100"/>
      <c r="FQ17" s="100"/>
      <c r="FR17" s="100"/>
      <c r="FS17" s="105" t="s">
        <v>159</v>
      </c>
      <c r="FT17" s="106">
        <f>IF(FT7="-",NA(),FT7)</f>
        <v>70.900000000000006</v>
      </c>
      <c r="FU17" s="106">
        <f t="shared" ref="FU17:FX17" si="21">IF(FU7="-",NA(),FU7)</f>
        <v>61.2</v>
      </c>
      <c r="FV17" s="106">
        <f t="shared" si="21"/>
        <v>54.6</v>
      </c>
      <c r="FW17" s="106">
        <f t="shared" si="21"/>
        <v>52.7</v>
      </c>
      <c r="FX17" s="106">
        <f t="shared" si="21"/>
        <v>42.1</v>
      </c>
      <c r="FY17" s="100"/>
      <c r="FZ17" s="100"/>
      <c r="GA17" s="100"/>
      <c r="GB17" s="100"/>
      <c r="GC17" s="105" t="s">
        <v>159</v>
      </c>
      <c r="GD17" s="106">
        <f>IF(GD7="-",NA(),GD7)</f>
        <v>46.2</v>
      </c>
      <c r="GE17" s="106">
        <f t="shared" ref="GE17:GH17" si="22">IF(GE7="-",NA(),GE7)</f>
        <v>52.2</v>
      </c>
      <c r="GF17" s="106">
        <f t="shared" si="22"/>
        <v>54.5</v>
      </c>
      <c r="GG17" s="106">
        <f t="shared" si="22"/>
        <v>56.1</v>
      </c>
      <c r="GH17" s="106">
        <f t="shared" si="22"/>
        <v>56</v>
      </c>
      <c r="GI17" s="100"/>
      <c r="GJ17" s="100"/>
      <c r="GK17" s="100"/>
      <c r="GL17" s="100"/>
      <c r="GM17" s="105" t="s">
        <v>159</v>
      </c>
      <c r="GN17" s="106">
        <f>IF(GN7="-",NA(),GN7)</f>
        <v>62.5</v>
      </c>
      <c r="GO17" s="106">
        <f t="shared" ref="GO17:GR17" si="23">IF(GO7="-",NA(),GO7)</f>
        <v>55.2</v>
      </c>
      <c r="GP17" s="106">
        <f t="shared" si="23"/>
        <v>55.8</v>
      </c>
      <c r="GQ17" s="106">
        <f t="shared" si="23"/>
        <v>52.7</v>
      </c>
      <c r="GR17" s="106">
        <f t="shared" si="23"/>
        <v>57.1</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f>IF(KW7="-",NA(),KW7)</f>
        <v>1.1000000000000001</v>
      </c>
      <c r="KX17" s="106">
        <f t="shared" ref="KX17:LA17" si="34">IF(KX7="-",NA(),KX7)</f>
        <v>14.6</v>
      </c>
      <c r="KY17" s="106">
        <f t="shared" si="34"/>
        <v>16.2</v>
      </c>
      <c r="KZ17" s="106">
        <f t="shared" si="34"/>
        <v>14.4</v>
      </c>
      <c r="LA17" s="106">
        <f t="shared" si="34"/>
        <v>14.2</v>
      </c>
      <c r="LB17" s="100"/>
      <c r="LC17" s="100"/>
      <c r="LD17" s="100"/>
      <c r="LE17" s="100"/>
      <c r="LF17" s="105" t="s">
        <v>159</v>
      </c>
      <c r="LG17" s="106">
        <f>IF(LG7="-",NA(),LG7)</f>
        <v>0.9</v>
      </c>
      <c r="LH17" s="106">
        <f t="shared" ref="LH17:LK17" si="35">IF(LH7="-",NA(),LH7)</f>
        <v>2.9</v>
      </c>
      <c r="LI17" s="106">
        <f t="shared" si="35"/>
        <v>4.4000000000000004</v>
      </c>
      <c r="LJ17" s="106">
        <f t="shared" si="35"/>
        <v>1.2</v>
      </c>
      <c r="LK17" s="106">
        <f t="shared" si="35"/>
        <v>0.1</v>
      </c>
      <c r="LL17" s="100"/>
      <c r="LM17" s="100"/>
      <c r="LN17" s="100"/>
      <c r="LO17" s="100"/>
      <c r="LP17" s="105" t="s">
        <v>159</v>
      </c>
      <c r="LQ17" s="106">
        <f>IF(LQ7="-",NA(),LQ7)</f>
        <v>0</v>
      </c>
      <c r="LR17" s="106">
        <f t="shared" ref="LR17:LU17" si="36">IF(LR7="-",NA(),LR7)</f>
        <v>0</v>
      </c>
      <c r="LS17" s="106">
        <f t="shared" si="36"/>
        <v>0</v>
      </c>
      <c r="LT17" s="106">
        <f t="shared" si="36"/>
        <v>0</v>
      </c>
      <c r="LU17" s="106">
        <f t="shared" si="36"/>
        <v>0</v>
      </c>
      <c r="LV17" s="100"/>
      <c r="LW17" s="100"/>
      <c r="LX17" s="100"/>
      <c r="LY17" s="100"/>
      <c r="LZ17" s="105" t="s">
        <v>159</v>
      </c>
      <c r="MA17" s="106">
        <f>IF(MA7="-",NA(),MA7)</f>
        <v>1.3</v>
      </c>
      <c r="MB17" s="106">
        <f t="shared" ref="MB17:ME17" si="37">IF(MB7="-",NA(),MB7)</f>
        <v>6.5</v>
      </c>
      <c r="MC17" s="106">
        <f t="shared" si="37"/>
        <v>11.8</v>
      </c>
      <c r="MD17" s="106">
        <f t="shared" si="37"/>
        <v>17</v>
      </c>
      <c r="ME17" s="106">
        <f t="shared" si="37"/>
        <v>22.2</v>
      </c>
      <c r="MF17" s="100"/>
      <c r="MG17" s="100"/>
      <c r="MH17" s="100"/>
      <c r="MI17" s="100"/>
      <c r="MJ17" s="105" t="s">
        <v>159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202" t="s">
        <v>160</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161</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161</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161</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161</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161</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161</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161</v>
      </c>
      <c r="DK18" s="106">
        <f>IF(DP7="-",NA(),DP7)</f>
        <v>22.1</v>
      </c>
      <c r="DL18" s="106">
        <f t="shared" ref="DL18:DO18" si="45">IF(DQ7="-",NA(),DQ7)</f>
        <v>21.1</v>
      </c>
      <c r="DM18" s="106">
        <f t="shared" si="45"/>
        <v>20</v>
      </c>
      <c r="DN18" s="106">
        <f t="shared" si="45"/>
        <v>18.2</v>
      </c>
      <c r="DO18" s="106">
        <f t="shared" si="45"/>
        <v>20.9</v>
      </c>
      <c r="DP18" s="100"/>
      <c r="DQ18" s="100"/>
      <c r="DR18" s="100"/>
      <c r="DS18" s="100"/>
      <c r="DT18" s="105" t="s">
        <v>161</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161</v>
      </c>
      <c r="EE18" s="106">
        <f>IF(EJ7="-",NA(),EJ7)</f>
        <v>57.7</v>
      </c>
      <c r="EF18" s="106">
        <f t="shared" ref="EF18:EI18" si="47">IF(EK7="-",NA(),EK7)</f>
        <v>59.8</v>
      </c>
      <c r="EG18" s="106">
        <f t="shared" si="47"/>
        <v>59.6</v>
      </c>
      <c r="EH18" s="106">
        <f t="shared" si="47"/>
        <v>60.3</v>
      </c>
      <c r="EI18" s="106">
        <f t="shared" si="47"/>
        <v>60.2</v>
      </c>
      <c r="EJ18" s="100"/>
      <c r="EK18" s="100"/>
      <c r="EL18" s="100"/>
      <c r="EM18" s="100"/>
      <c r="EN18" s="105" t="s">
        <v>161</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161</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161</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161</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161</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161</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161</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161</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161</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161</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161</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202" t="s">
        <v>162</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202" t="s">
        <v>163</v>
      </c>
      <c r="C20" s="202"/>
      <c r="D20" s="100"/>
    </row>
    <row r="21" spans="1:374">
      <c r="A21" s="97">
        <f t="shared" si="7"/>
        <v>7</v>
      </c>
      <c r="B21" s="202" t="s">
        <v>164</v>
      </c>
      <c r="C21" s="202"/>
      <c r="D21" s="100"/>
    </row>
    <row r="22" spans="1:374">
      <c r="A22" s="97">
        <f t="shared" si="7"/>
        <v>8</v>
      </c>
      <c r="B22" s="202" t="s">
        <v>165</v>
      </c>
      <c r="C22" s="202"/>
      <c r="D22" s="100"/>
      <c r="E22" s="204" t="s">
        <v>166</v>
      </c>
      <c r="F22" s="205"/>
      <c r="G22" s="205"/>
      <c r="H22" s="205"/>
      <c r="I22" s="206"/>
    </row>
    <row r="23" spans="1:374">
      <c r="A23" s="97">
        <f t="shared" si="7"/>
        <v>9</v>
      </c>
      <c r="B23" s="202" t="s">
        <v>167</v>
      </c>
      <c r="C23" s="202"/>
      <c r="D23" s="100"/>
      <c r="E23" s="207"/>
      <c r="F23" s="208"/>
      <c r="G23" s="208"/>
      <c r="H23" s="208"/>
      <c r="I23" s="209"/>
    </row>
    <row r="24" spans="1:374">
      <c r="A24" s="97">
        <f t="shared" si="7"/>
        <v>10</v>
      </c>
      <c r="B24" s="202" t="s">
        <v>168</v>
      </c>
      <c r="C24" s="202"/>
      <c r="D24" s="100"/>
      <c r="E24" s="207"/>
      <c r="F24" s="208"/>
      <c r="G24" s="208"/>
      <c r="H24" s="208"/>
      <c r="I24" s="209"/>
    </row>
    <row r="25" spans="1:374">
      <c r="A25" s="97">
        <f t="shared" si="7"/>
        <v>11</v>
      </c>
      <c r="B25" s="202" t="s">
        <v>169</v>
      </c>
      <c r="C25" s="202"/>
      <c r="D25" s="100"/>
      <c r="E25" s="207"/>
      <c r="F25" s="208"/>
      <c r="G25" s="208"/>
      <c r="H25" s="208"/>
      <c r="I25" s="209"/>
    </row>
    <row r="26" spans="1:374">
      <c r="A26" s="97">
        <f t="shared" si="7"/>
        <v>12</v>
      </c>
      <c r="B26" s="202" t="s">
        <v>170</v>
      </c>
      <c r="C26" s="202"/>
      <c r="D26" s="100"/>
      <c r="E26" s="207"/>
      <c r="F26" s="208"/>
      <c r="G26" s="208"/>
      <c r="H26" s="208"/>
      <c r="I26" s="209"/>
    </row>
    <row r="27" spans="1:374">
      <c r="A27" s="97">
        <f t="shared" si="7"/>
        <v>13</v>
      </c>
      <c r="B27" s="202" t="s">
        <v>171</v>
      </c>
      <c r="C27" s="202"/>
      <c r="D27" s="100"/>
      <c r="E27" s="207"/>
      <c r="F27" s="208"/>
      <c r="G27" s="208"/>
      <c r="H27" s="208"/>
      <c r="I27" s="209"/>
    </row>
    <row r="28" spans="1:374">
      <c r="A28" s="97">
        <f t="shared" si="7"/>
        <v>14</v>
      </c>
      <c r="B28" s="202" t="s">
        <v>172</v>
      </c>
      <c r="C28" s="202"/>
      <c r="D28" s="100"/>
      <c r="E28" s="207"/>
      <c r="F28" s="208"/>
      <c r="G28" s="208"/>
      <c r="H28" s="208"/>
      <c r="I28" s="209"/>
    </row>
    <row r="29" spans="1:374">
      <c r="A29" s="97">
        <f t="shared" si="7"/>
        <v>15</v>
      </c>
      <c r="B29" s="202" t="s">
        <v>173</v>
      </c>
      <c r="C29" s="202"/>
      <c r="D29" s="100"/>
      <c r="E29" s="207"/>
      <c r="F29" s="208"/>
      <c r="G29" s="208"/>
      <c r="H29" s="208"/>
      <c r="I29" s="209"/>
    </row>
    <row r="30" spans="1:374">
      <c r="A30" s="97">
        <f t="shared" si="7"/>
        <v>16</v>
      </c>
      <c r="B30" s="202" t="s">
        <v>174</v>
      </c>
      <c r="C30" s="202"/>
      <c r="D30" s="100"/>
      <c r="E30" s="207"/>
      <c r="F30" s="208"/>
      <c r="G30" s="208"/>
      <c r="H30" s="208"/>
      <c r="I30" s="209"/>
    </row>
    <row r="31" spans="1:374">
      <c r="A31" s="97">
        <f t="shared" si="7"/>
        <v>17</v>
      </c>
      <c r="B31" s="202" t="s">
        <v>175</v>
      </c>
      <c r="C31" s="202"/>
      <c r="D31" s="100"/>
      <c r="E31" s="207"/>
      <c r="F31" s="208"/>
      <c r="G31" s="208"/>
      <c r="H31" s="208"/>
      <c r="I31" s="209"/>
    </row>
    <row r="32" spans="1:374">
      <c r="A32" s="97">
        <f t="shared" si="7"/>
        <v>18</v>
      </c>
      <c r="B32" s="202" t="s">
        <v>176</v>
      </c>
      <c r="C32" s="202"/>
      <c r="D32" s="100"/>
      <c r="E32" s="207"/>
      <c r="F32" s="208"/>
      <c r="G32" s="208"/>
      <c r="H32" s="208"/>
      <c r="I32" s="209"/>
    </row>
    <row r="33" spans="1:9">
      <c r="A33" s="97">
        <f t="shared" si="7"/>
        <v>19</v>
      </c>
      <c r="B33" s="202" t="s">
        <v>177</v>
      </c>
      <c r="C33" s="202"/>
      <c r="D33" s="100"/>
      <c r="E33" s="207"/>
      <c r="F33" s="208"/>
      <c r="G33" s="208"/>
      <c r="H33" s="208"/>
      <c r="I33" s="209"/>
    </row>
    <row r="34" spans="1:9">
      <c r="A34" s="97">
        <f t="shared" si="7"/>
        <v>20</v>
      </c>
      <c r="B34" s="202" t="s">
        <v>178</v>
      </c>
      <c r="C34" s="202"/>
      <c r="D34" s="100"/>
      <c r="E34" s="207"/>
      <c r="F34" s="208"/>
      <c r="G34" s="208"/>
      <c r="H34" s="208"/>
      <c r="I34" s="209"/>
    </row>
    <row r="35" spans="1:9" ht="25.5" customHeight="1">
      <c r="E35" s="210"/>
      <c r="F35" s="211"/>
      <c r="G35" s="211"/>
      <c r="H35" s="211"/>
      <c r="I35" s="212"/>
    </row>
    <row r="36" spans="1:9">
      <c r="A36" t="s">
        <v>179</v>
      </c>
      <c r="B36" t="s">
        <v>180</v>
      </c>
    </row>
    <row r="37" spans="1:9">
      <c r="A37" t="s">
        <v>181</v>
      </c>
      <c r="B37" t="s">
        <v>182</v>
      </c>
    </row>
    <row r="38" spans="1:9">
      <c r="A38" t="s">
        <v>183</v>
      </c>
      <c r="B38" t="s">
        <v>184</v>
      </c>
    </row>
    <row r="39" spans="1:9">
      <c r="A39" t="s">
        <v>185</v>
      </c>
      <c r="B39" t="s">
        <v>186</v>
      </c>
    </row>
    <row r="40" spans="1:9">
      <c r="A40" t="s">
        <v>187</v>
      </c>
      <c r="B40" t="s">
        <v>188</v>
      </c>
    </row>
    <row r="41" spans="1:9">
      <c r="A41" t="s">
        <v>189</v>
      </c>
      <c r="B41" t="s">
        <v>190</v>
      </c>
    </row>
    <row r="42" spans="1:9">
      <c r="A42" t="s">
        <v>191</v>
      </c>
      <c r="B42" t="s">
        <v>192</v>
      </c>
    </row>
    <row r="43" spans="1:9">
      <c r="A43" t="s">
        <v>193</v>
      </c>
      <c r="B43" t="s">
        <v>194</v>
      </c>
    </row>
    <row r="44" spans="1:9">
      <c r="A44" t="s">
        <v>195</v>
      </c>
      <c r="B44" t="s">
        <v>196</v>
      </c>
    </row>
    <row r="45" spans="1:9">
      <c r="A45" t="s">
        <v>197</v>
      </c>
      <c r="B45" t="s">
        <v>198</v>
      </c>
    </row>
    <row r="46" spans="1:9">
      <c r="A46" t="s">
        <v>199</v>
      </c>
      <c r="B46" t="s">
        <v>200</v>
      </c>
    </row>
    <row r="47" spans="1:9">
      <c r="A47" t="s">
        <v>201</v>
      </c>
      <c r="B47" t="s">
        <v>202</v>
      </c>
    </row>
    <row r="48" spans="1:9">
      <c r="A48" t="s">
        <v>203</v>
      </c>
      <c r="B48" t="s">
        <v>204</v>
      </c>
    </row>
    <row r="49" spans="1:2">
      <c r="A49" t="s">
        <v>205</v>
      </c>
      <c r="B49" t="s">
        <v>206</v>
      </c>
    </row>
    <row r="50" spans="1:2">
      <c r="A50" t="s">
        <v>207</v>
      </c>
      <c r="B50" t="s">
        <v>208</v>
      </c>
    </row>
    <row r="51" spans="1:2">
      <c r="A51" t="s">
        <v>209</v>
      </c>
      <c r="B51" t="s">
        <v>210</v>
      </c>
    </row>
    <row r="52" spans="1:2">
      <c r="A52" t="s">
        <v>211</v>
      </c>
      <c r="B52" t="s">
        <v>212</v>
      </c>
    </row>
    <row r="53" spans="1:2">
      <c r="A53" t="s">
        <v>213</v>
      </c>
      <c r="B53" t="s">
        <v>214</v>
      </c>
    </row>
    <row r="54" spans="1:2">
      <c r="A54" t="s">
        <v>215</v>
      </c>
      <c r="B54" t="s">
        <v>216</v>
      </c>
    </row>
    <row r="55" spans="1:2">
      <c r="A55" t="s">
        <v>217</v>
      </c>
      <c r="B55" t="s">
        <v>218</v>
      </c>
    </row>
    <row r="56" spans="1:2">
      <c r="A56" t="s">
        <v>219</v>
      </c>
      <c r="B56" t="s">
        <v>220</v>
      </c>
    </row>
    <row r="57" spans="1:2">
      <c r="A57" t="s">
        <v>221</v>
      </c>
      <c r="B57" t="s">
        <v>222</v>
      </c>
    </row>
    <row r="58" spans="1:2">
      <c r="A58" t="s">
        <v>223</v>
      </c>
      <c r="B58" t="s">
        <v>224</v>
      </c>
    </row>
    <row r="59" spans="1:2">
      <c r="A59" t="s">
        <v>225</v>
      </c>
      <c r="B59" t="s">
        <v>226</v>
      </c>
    </row>
    <row r="60" spans="1:2">
      <c r="A60" t="s">
        <v>227</v>
      </c>
      <c r="B60" t="s">
        <v>228</v>
      </c>
    </row>
    <row r="61" spans="1:2">
      <c r="A61" t="s">
        <v>229</v>
      </c>
      <c r="B61" t="s">
        <v>230</v>
      </c>
    </row>
    <row r="62" spans="1:2">
      <c r="A62" t="s">
        <v>231</v>
      </c>
      <c r="B62" t="s">
        <v>232</v>
      </c>
    </row>
    <row r="63" spans="1:2">
      <c r="A63" t="s">
        <v>233</v>
      </c>
      <c r="B63" t="s">
        <v>234</v>
      </c>
    </row>
    <row r="64" spans="1:2">
      <c r="A64" t="s">
        <v>235</v>
      </c>
      <c r="B64" t="s">
        <v>236</v>
      </c>
    </row>
    <row r="65" spans="1:2">
      <c r="A65" t="s">
        <v>237</v>
      </c>
      <c r="B65" t="s">
        <v>238</v>
      </c>
    </row>
    <row r="66" spans="1:2">
      <c r="A66" t="s">
        <v>239</v>
      </c>
      <c r="B66" t="s">
        <v>240</v>
      </c>
    </row>
    <row r="67" spans="1:2">
      <c r="A67" t="s">
        <v>241</v>
      </c>
      <c r="B67" t="s">
        <v>240</v>
      </c>
    </row>
    <row r="68" spans="1:2">
      <c r="A68" t="s">
        <v>242</v>
      </c>
      <c r="B68" t="s">
        <v>240</v>
      </c>
    </row>
    <row r="69" spans="1:2">
      <c r="A69" t="s">
        <v>243</v>
      </c>
      <c r="B69" t="s">
        <v>240</v>
      </c>
    </row>
    <row r="70" spans="1:2">
      <c r="A70" t="s">
        <v>244</v>
      </c>
      <c r="B70" t="s">
        <v>240</v>
      </c>
    </row>
    <row r="71" spans="1:2">
      <c r="A71" t="s">
        <v>245</v>
      </c>
      <c r="B71" t="s">
        <v>240</v>
      </c>
    </row>
    <row r="72" spans="1:2">
      <c r="A72" t="s">
        <v>246</v>
      </c>
      <c r="B72" t="s">
        <v>240</v>
      </c>
    </row>
    <row r="73" spans="1:2">
      <c r="A73" t="s">
        <v>247</v>
      </c>
      <c r="B73" t="s">
        <v>240</v>
      </c>
    </row>
    <row r="74" spans="1:2">
      <c r="A74" t="s">
        <v>248</v>
      </c>
      <c r="B74" t="s">
        <v>240</v>
      </c>
    </row>
    <row r="75" spans="1:2">
      <c r="A75" t="s">
        <v>249</v>
      </c>
      <c r="B75" t="s">
        <v>240</v>
      </c>
    </row>
    <row r="76" spans="1:2">
      <c r="A76" t="s">
        <v>250</v>
      </c>
      <c r="B76" t="s">
        <v>240</v>
      </c>
    </row>
    <row r="77" spans="1:2">
      <c r="A77" t="s">
        <v>251</v>
      </c>
      <c r="B77" t="s">
        <v>240</v>
      </c>
    </row>
    <row r="78" spans="1:2">
      <c r="A78" t="s">
        <v>252</v>
      </c>
      <c r="B78" t="s">
        <v>240</v>
      </c>
    </row>
    <row r="79" spans="1:2">
      <c r="A79" t="s">
        <v>253</v>
      </c>
      <c r="B79" t="s">
        <v>240</v>
      </c>
    </row>
    <row r="80" spans="1:2">
      <c r="A80" t="s">
        <v>254</v>
      </c>
      <c r="B80" t="s">
        <v>240</v>
      </c>
    </row>
    <row r="81" spans="1:2">
      <c r="A81" t="s">
        <v>255</v>
      </c>
      <c r="B81" t="s">
        <v>240</v>
      </c>
    </row>
    <row r="82" spans="1:2">
      <c r="A82" t="s">
        <v>256</v>
      </c>
      <c r="B82" t="s">
        <v>240</v>
      </c>
    </row>
    <row r="83" spans="1:2">
      <c r="A83" t="s">
        <v>257</v>
      </c>
      <c r="B83" t="s">
        <v>240</v>
      </c>
    </row>
    <row r="84" spans="1:2">
      <c r="A84" t="s">
        <v>258</v>
      </c>
      <c r="B84" t="s">
        <v>240</v>
      </c>
    </row>
    <row r="85" spans="1:2">
      <c r="A85" t="s">
        <v>259</v>
      </c>
      <c r="B85" t="s">
        <v>240</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2019-02-07T09:06:10Z</cp:lastPrinted>
  <dcterms:created xsi:type="dcterms:W3CDTF">2018-12-13T02:07:18Z</dcterms:created>
  <dcterms:modified xsi:type="dcterms:W3CDTF">2019-02-07T09:06:15Z</dcterms:modified>
  <cp:category/>
</cp:coreProperties>
</file>