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0_群馬県\"/>
    </mc:Choice>
  </mc:AlternateContent>
  <workbookProtection workbookAlgorithmName="SHA-512" workbookHashValue="Z7GvlKpczmXKL1v0ZwPstfV5WHDrQOwzfcFi3U/IpMcttPMrFfp31DbQSZoW6YD7mnuBziYauPJhydX68x7QvA==" workbookSaltValue="AmaDTFFSgUijA7dbaJSyB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S12" i="5" s="1"/>
  <c r="LP8" i="5"/>
  <c r="LG8" i="5"/>
  <c r="LJ12" i="5" s="1"/>
  <c r="LF8" i="5"/>
  <c r="KW8" i="5"/>
  <c r="LA12" i="5" s="1"/>
  <c r="KV8" i="5"/>
  <c r="KU8" i="5"/>
  <c r="KL8" i="5"/>
  <c r="KP12" i="5" s="1"/>
  <c r="KK8" i="5"/>
  <c r="KB8" i="5"/>
  <c r="KA8" i="5"/>
  <c r="JR8" i="5"/>
  <c r="JR12" i="5" s="1"/>
  <c r="JQ8" i="5"/>
  <c r="JH8" i="5"/>
  <c r="JG8" i="5"/>
  <c r="IX8" i="5"/>
  <c r="IX12" i="5" s="1"/>
  <c r="IW8" i="5"/>
  <c r="IV8" i="5"/>
  <c r="IM8" i="5"/>
  <c r="IN12" i="5" s="1"/>
  <c r="IL8" i="5"/>
  <c r="IC8" i="5"/>
  <c r="IF12" i="5" s="1"/>
  <c r="IB8" i="5"/>
  <c r="HS8" i="5"/>
  <c r="HS12" i="5" s="1"/>
  <c r="HR8" i="5"/>
  <c r="HI8" i="5"/>
  <c r="HK12" i="5" s="1"/>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ME16" i="5"/>
  <c r="KP16" i="5"/>
  <c r="JB16" i="5"/>
  <c r="HM16" i="5"/>
  <c r="FX16" i="5"/>
  <c r="EI16" i="5"/>
  <c r="CT16" i="5"/>
  <c r="BC16" i="5"/>
  <c r="BN16" i="5"/>
  <c r="LU10" i="5"/>
  <c r="KF10" i="5"/>
  <c r="IQ10" i="5"/>
  <c r="HC10" i="5"/>
  <c r="FN10" i="5"/>
  <c r="DY10" i="5"/>
  <c r="CJ10" i="5"/>
  <c r="LK10" i="5"/>
  <c r="JV10" i="5"/>
  <c r="IG10" i="5"/>
  <c r="GR10" i="5"/>
  <c r="FD10" i="5"/>
  <c r="DO10" i="5"/>
  <c r="BY10" i="5"/>
  <c r="MO10" i="5"/>
  <c r="LA10" i="5"/>
  <c r="JL10" i="5"/>
  <c r="HW10" i="5"/>
  <c r="GH10" i="5"/>
  <c r="ES10" i="5"/>
  <c r="DE10" i="5"/>
  <c r="BN10" i="5"/>
  <c r="DE16" i="5"/>
  <c r="ME10" i="5"/>
  <c r="KP10" i="5"/>
  <c r="JB10" i="5"/>
  <c r="HM10" i="5"/>
  <c r="FX10" i="5"/>
  <c r="EI10" i="5"/>
  <c r="CT10" i="5"/>
  <c r="BC10" i="5"/>
  <c r="N11" i="4"/>
  <c r="EZ8" i="5"/>
  <c r="FT8" i="5"/>
  <c r="JK18" i="5"/>
  <c r="JJ18" i="5"/>
  <c r="JI18" i="5"/>
  <c r="JL18" i="5"/>
  <c r="JH18" i="5"/>
  <c r="JJ12" i="5"/>
  <c r="KC18" i="5"/>
  <c r="KE12" i="5"/>
  <c r="KF18" i="5"/>
  <c r="KB18" i="5"/>
  <c r="KE18" i="5"/>
  <c r="KD18" i="5"/>
  <c r="KF12" i="5"/>
  <c r="KB12" i="5"/>
  <c r="C10" i="5"/>
  <c r="FK12" i="5"/>
  <c r="GG12" i="5"/>
  <c r="HA12" i="5"/>
  <c r="HV12" i="5"/>
  <c r="IP12" i="5"/>
  <c r="JB12" i="5"/>
  <c r="JL12" i="5"/>
  <c r="JV12" i="5"/>
  <c r="KM12" i="5"/>
  <c r="HM18" i="5"/>
  <c r="HI18" i="5"/>
  <c r="HL18" i="5"/>
  <c r="HK18" i="5"/>
  <c r="HJ18" i="5"/>
  <c r="HL12" i="5"/>
  <c r="IE18" i="5"/>
  <c r="ID18" i="5"/>
  <c r="IG18" i="5"/>
  <c r="IC18" i="5"/>
  <c r="IF18" i="5"/>
  <c r="ID12" i="5"/>
  <c r="KZ18" i="5"/>
  <c r="KX12" i="5"/>
  <c r="KY18" i="5"/>
  <c r="KX18" i="5"/>
  <c r="LA18" i="5"/>
  <c r="KW18" i="5"/>
  <c r="KY12" i="5"/>
  <c r="LR18" i="5"/>
  <c r="LT12" i="5"/>
  <c r="LU18" i="5"/>
  <c r="LQ18" i="5"/>
  <c r="LT18" i="5"/>
  <c r="LS18" i="5"/>
  <c r="LU12" i="5"/>
  <c r="LQ12" i="5"/>
  <c r="MN18" i="5"/>
  <c r="ML12" i="5"/>
  <c r="MM18" i="5"/>
  <c r="MO12" i="5"/>
  <c r="MK12" i="5"/>
  <c r="ML18" i="5"/>
  <c r="MO18" i="5"/>
  <c r="MK18" i="5"/>
  <c r="MM12" i="5"/>
  <c r="D10" i="5"/>
  <c r="GD12" i="5"/>
  <c r="HM12" i="5"/>
  <c r="HW12" i="5"/>
  <c r="IG12" i="5"/>
  <c r="JH12" i="5"/>
  <c r="KC12" i="5"/>
  <c r="LI12" i="5"/>
  <c r="MA12" i="5"/>
  <c r="FK18" i="5"/>
  <c r="FN18" i="5"/>
  <c r="FJ18" i="5"/>
  <c r="FM18" i="5"/>
  <c r="FL18" i="5"/>
  <c r="GG18" i="5"/>
  <c r="GF18" i="5"/>
  <c r="GE18" i="5"/>
  <c r="GH18" i="5"/>
  <c r="GD18" i="5"/>
  <c r="JB18" i="5"/>
  <c r="IX18" i="5"/>
  <c r="JA18" i="5"/>
  <c r="IZ18" i="5"/>
  <c r="IY18" i="5"/>
  <c r="JA12" i="5"/>
  <c r="JT18" i="5"/>
  <c r="JS18" i="5"/>
  <c r="JV18" i="5"/>
  <c r="JR18" i="5"/>
  <c r="JU18" i="5"/>
  <c r="JS12" i="5"/>
  <c r="KP18" i="5"/>
  <c r="KL18" i="5"/>
  <c r="KN12" i="5"/>
  <c r="KO18" i="5"/>
  <c r="KN18" i="5"/>
  <c r="KM18" i="5"/>
  <c r="KO12" i="5"/>
  <c r="E10" i="5"/>
  <c r="FM12" i="5"/>
  <c r="GE12" i="5"/>
  <c r="HI12" i="5"/>
  <c r="IC12" i="5"/>
  <c r="IY12" i="5"/>
  <c r="JI12" i="5"/>
  <c r="JT12" i="5"/>
  <c r="KD12" i="5"/>
  <c r="KW12" i="5"/>
  <c r="GZ18" i="5"/>
  <c r="HC18" i="5"/>
  <c r="GY18" i="5"/>
  <c r="HB18" i="5"/>
  <c r="HA18" i="5"/>
  <c r="HC12" i="5"/>
  <c r="GY12" i="5"/>
  <c r="HV18" i="5"/>
  <c r="HU18" i="5"/>
  <c r="HT18" i="5"/>
  <c r="HW18" i="5"/>
  <c r="HS18" i="5"/>
  <c r="HU12" i="5"/>
  <c r="IN18" i="5"/>
  <c r="IQ18" i="5"/>
  <c r="IM18" i="5"/>
  <c r="IP18" i="5"/>
  <c r="IO18" i="5"/>
  <c r="IQ12" i="5"/>
  <c r="IM12" i="5"/>
  <c r="LI18" i="5"/>
  <c r="LK12" i="5"/>
  <c r="LG12" i="5"/>
  <c r="LH18" i="5"/>
  <c r="LK18" i="5"/>
  <c r="LG18" i="5"/>
  <c r="LJ18" i="5"/>
  <c r="LH12" i="5"/>
  <c r="ME18" i="5"/>
  <c r="MA18" i="5"/>
  <c r="MC12" i="5"/>
  <c r="MD18" i="5"/>
  <c r="MB12" i="5"/>
  <c r="MC18" i="5"/>
  <c r="MB18" i="5"/>
  <c r="MD12" i="5"/>
  <c r="B10" i="5"/>
  <c r="FJ12" i="5"/>
  <c r="FN12" i="5"/>
  <c r="GF12" i="5"/>
  <c r="GZ12" i="5"/>
  <c r="HJ12" i="5"/>
  <c r="HT12" i="5"/>
  <c r="IE12" i="5"/>
  <c r="IO12" i="5"/>
  <c r="IZ12" i="5"/>
  <c r="JK12" i="5"/>
  <c r="JU12" i="5"/>
  <c r="KL12" i="5"/>
  <c r="KZ12" i="5"/>
  <c r="LR12" i="5"/>
  <c r="MN12" i="5"/>
  <c r="LH16" i="5" l="1"/>
  <c r="JS16" i="5"/>
  <c r="ID16" i="5"/>
  <c r="GO16" i="5"/>
  <c r="FA16" i="5"/>
  <c r="DL16" i="5"/>
  <c r="BV16" i="5"/>
  <c r="ML16" i="5"/>
  <c r="KX16" i="5"/>
  <c r="JI16" i="5"/>
  <c r="HT16" i="5"/>
  <c r="GE16" i="5"/>
  <c r="EP16" i="5"/>
  <c r="DB16" i="5"/>
  <c r="BK16" i="5"/>
  <c r="MB16" i="5"/>
  <c r="KM16" i="5"/>
  <c r="IY16" i="5"/>
  <c r="HJ16" i="5"/>
  <c r="FU16" i="5"/>
  <c r="LR16" i="5"/>
  <c r="KC16" i="5"/>
  <c r="IN16" i="5"/>
  <c r="GZ16" i="5"/>
  <c r="FK16" i="5"/>
  <c r="DV16" i="5"/>
  <c r="CG16" i="5"/>
  <c r="EF16" i="5"/>
  <c r="LH10" i="5"/>
  <c r="JS10" i="5"/>
  <c r="ID10" i="5"/>
  <c r="GO10" i="5"/>
  <c r="FA10" i="5"/>
  <c r="DL10" i="5"/>
  <c r="BV10" i="5"/>
  <c r="CQ16" i="5"/>
  <c r="ML10" i="5"/>
  <c r="KX10" i="5"/>
  <c r="JI10" i="5"/>
  <c r="HT10" i="5"/>
  <c r="GE10" i="5"/>
  <c r="EP10" i="5"/>
  <c r="DB10" i="5"/>
  <c r="BK10" i="5"/>
  <c r="AZ16" i="5"/>
  <c r="MB10" i="5"/>
  <c r="KM10" i="5"/>
  <c r="IY10" i="5"/>
  <c r="HJ10" i="5"/>
  <c r="FU10" i="5"/>
  <c r="EF10" i="5"/>
  <c r="CQ10" i="5"/>
  <c r="AZ10" i="5"/>
  <c r="H11" i="4"/>
  <c r="LR10" i="5"/>
  <c r="KC10" i="5"/>
  <c r="IN10" i="5"/>
  <c r="GZ10" i="5"/>
  <c r="FK10" i="5"/>
  <c r="DV10" i="5"/>
  <c r="CG10" i="5"/>
  <c r="FB18" i="5"/>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MN16" i="5"/>
  <c r="KZ16" i="5"/>
  <c r="JK16" i="5"/>
  <c r="HV16" i="5"/>
  <c r="GG16" i="5"/>
  <c r="ER16" i="5"/>
  <c r="DD16" i="5"/>
  <c r="BM16" i="5"/>
  <c r="MD10" i="5"/>
  <c r="KO10" i="5"/>
  <c r="JA10" i="5"/>
  <c r="HL10" i="5"/>
  <c r="FW10" i="5"/>
  <c r="EH10" i="5"/>
  <c r="CS10" i="5"/>
  <c r="BB10" i="5"/>
  <c r="LT10" i="5"/>
  <c r="KE10" i="5"/>
  <c r="IP10" i="5"/>
  <c r="HB10" i="5"/>
  <c r="FM10" i="5"/>
  <c r="DX10" i="5"/>
  <c r="CI10" i="5"/>
  <c r="DN16" i="5"/>
  <c r="LJ10" i="5"/>
  <c r="JU10" i="5"/>
  <c r="IF10" i="5"/>
  <c r="GQ10" i="5"/>
  <c r="FC10" i="5"/>
  <c r="DN10" i="5"/>
  <c r="BX10" i="5"/>
  <c r="BX16" i="5"/>
  <c r="MN10" i="5"/>
  <c r="KZ10" i="5"/>
  <c r="JK10" i="5"/>
  <c r="HV10" i="5"/>
  <c r="GG10" i="5"/>
  <c r="ER10" i="5"/>
  <c r="DD10" i="5"/>
  <c r="BM10" i="5"/>
  <c r="L11" i="4"/>
  <c r="MM16" i="5"/>
  <c r="KY16" i="5"/>
  <c r="JJ16" i="5"/>
  <c r="HU16" i="5"/>
  <c r="GF16" i="5"/>
  <c r="EQ16" i="5"/>
  <c r="DC16" i="5"/>
  <c r="BL16" i="5"/>
  <c r="MC16" i="5"/>
  <c r="KN16" i="5"/>
  <c r="IZ16" i="5"/>
  <c r="HK16" i="5"/>
  <c r="FV16" i="5"/>
  <c r="EG16" i="5"/>
  <c r="CR16" i="5"/>
  <c r="BA16" i="5"/>
  <c r="LS16" i="5"/>
  <c r="KD16" i="5"/>
  <c r="IO16" i="5"/>
  <c r="HA16" i="5"/>
  <c r="FL16" i="5"/>
  <c r="LI16" i="5"/>
  <c r="JT16" i="5"/>
  <c r="IE16" i="5"/>
  <c r="GP16" i="5"/>
  <c r="FB16" i="5"/>
  <c r="DM16" i="5"/>
  <c r="BW16" i="5"/>
  <c r="MM10" i="5"/>
  <c r="KY10" i="5"/>
  <c r="JJ10" i="5"/>
  <c r="HU10" i="5"/>
  <c r="GF10" i="5"/>
  <c r="EQ10" i="5"/>
  <c r="DC10" i="5"/>
  <c r="BL10" i="5"/>
  <c r="J11" i="4"/>
  <c r="DW16" i="5"/>
  <c r="MC10" i="5"/>
  <c r="KN10" i="5"/>
  <c r="IZ10" i="5"/>
  <c r="HK10" i="5"/>
  <c r="FV10" i="5"/>
  <c r="EG10" i="5"/>
  <c r="CR10" i="5"/>
  <c r="BA10" i="5"/>
  <c r="CH16" i="5"/>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MA16" i="5"/>
  <c r="KL16" i="5"/>
  <c r="IX16" i="5"/>
  <c r="HI16" i="5"/>
  <c r="FT16" i="5"/>
  <c r="EE16" i="5"/>
  <c r="CP16" i="5"/>
  <c r="AY16" i="5"/>
  <c r="DA16" i="5"/>
  <c r="LQ10" i="5"/>
  <c r="KB10" i="5"/>
  <c r="IM10" i="5"/>
  <c r="GY10" i="5"/>
  <c r="FJ10" i="5"/>
  <c r="DU10" i="5"/>
  <c r="CF10" i="5"/>
  <c r="BJ16" i="5"/>
  <c r="LG10" i="5"/>
  <c r="JR10" i="5"/>
  <c r="IC10" i="5"/>
  <c r="GN10" i="5"/>
  <c r="EZ10" i="5"/>
  <c r="DK10" i="5"/>
  <c r="BU10" i="5"/>
  <c r="MK10" i="5"/>
  <c r="KW10" i="5"/>
  <c r="JH10" i="5"/>
  <c r="HS10" i="5"/>
  <c r="GD10" i="5"/>
  <c r="EO10" i="5"/>
  <c r="DA10" i="5"/>
  <c r="BJ10" i="5"/>
  <c r="EO16" i="5"/>
  <c r="MA10" i="5"/>
  <c r="KL10" i="5"/>
  <c r="IX10" i="5"/>
  <c r="HI10" i="5"/>
  <c r="FT10" i="5"/>
  <c r="EE10" i="5"/>
  <c r="CP10" i="5"/>
  <c r="AY10" i="5"/>
  <c r="F11" i="4"/>
  <c r="FX18" i="5"/>
  <c r="FT18" i="5"/>
  <c r="FW18" i="5"/>
  <c r="FV18" i="5"/>
  <c r="FU18" i="5"/>
  <c r="FW12" i="5"/>
  <c r="FV12" i="5"/>
  <c r="FU12" i="5"/>
  <c r="FX12" i="5"/>
  <c r="FT12" i="5"/>
</calcChain>
</file>

<file path=xl/sharedStrings.xml><?xml version="1.0" encoding="utf-8"?>
<sst xmlns="http://schemas.openxmlformats.org/spreadsheetml/2006/main" count="828" uniqueCount="272">
  <si>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</si>
  <si>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</si>
  <si>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</si>
  <si>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</si>
  <si>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</si>
  <si>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</si>
  <si>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</si>
  <si>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</si>
  <si>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</si>
  <si>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</si>
  <si>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</si>
  <si>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</si>
  <si>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</si>
  <si>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</si>
  <si>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</si>
  <si>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</si>
  <si>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</si>
  <si>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</si>
  <si>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</si>
  <si>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</si>
  <si>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</si>
  <si>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</si>
  <si>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</si>
  <si>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</si>
  <si>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</si>
  <si>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</si>
  <si>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</si>
  <si>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</si>
  <si>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</si>
  <si>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</si>
  <si>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</si>
  <si>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</si>
  <si>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</si>
  <si>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</si>
  <si>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</si>
  <si>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</si>
  <si>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</si>
  <si>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</si>
  <si>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</si>
  <si>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</si>
  <si>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</si>
  <si>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</si>
  <si>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</si>
  <si>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</si>
  <si>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</si>
  <si>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</si>
  <si>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</si>
  <si>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</si>
  <si>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</si>
  <si>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</si>
  <si>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</si>
  <si>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</si>
  <si>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</si>
  <si>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</si>
  <si>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</si>
  <si>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</si>
  <si>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</si>
  <si>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</si>
  <si>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</si>
  <si>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</si>
  <si>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</si>
  <si>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</si>
  <si>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</si>
  <si>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</si>
  <si>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</si>
  <si>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</si>
  <si>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</si>
  <si>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</si>
  <si>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</si>
  <si>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</si>
  <si>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</si>
  <si>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</si>
  <si>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</si>
  <si>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</si>
  <si>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</si>
  <si>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</si>
  <si>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</si>
  <si>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</si>
  <si>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</si>
  <si>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</si>
  <si>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</si>
  <si>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</si>
  <si>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</si>
  <si>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</si>
  <si>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</si>
  <si>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</si>
  <si>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</si>
  <si>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</si>
  <si>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</si>
  <si>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</si>
  <si>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</si>
  <si>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</si>
  <si>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</si>
  <si>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</si>
  <si>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</si>
  <si>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</si>
  <si>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</si>
  <si>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</si>
  <si>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</si>
  <si>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</si>
  <si>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</si>
  <si>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</si>
  <si>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</si>
  <si>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</si>
  <si>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</si>
  <si>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</si>
  <si>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</si>
  <si>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</si>
  <si>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</si>
  <si>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</si>
  <si>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</si>
  <si>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</si>
  <si>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</si>
  <si>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</si>
  <si>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</si>
  <si>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</si>
  <si>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100005</t>
  </si>
  <si>
    <t>46</t>
  </si>
  <si>
    <t>04</t>
  </si>
  <si>
    <t>0</t>
  </si>
  <si>
    <t>000</t>
  </si>
  <si>
    <t>群馬県</t>
  </si>
  <si>
    <t>法適用</t>
  </si>
  <si>
    <t>電気事業</t>
  </si>
  <si>
    <t>自治体職員</t>
  </si>
  <si>
    <t>-</t>
  </si>
  <si>
    <t>平成３１年３月３１日　高浜発電所</t>
  </si>
  <si>
    <t>平成３０年９月３０日　吉岡風力発電所</t>
  </si>
  <si>
    <t>無</t>
  </si>
  <si>
    <t>東京電力エナジーパートナー(株)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</si>
  <si>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</si>
  <si>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</si>
  <si>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</si>
  <si>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</si>
  <si>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</si>
  <si>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</si>
  <si>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</si>
  <si>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</si>
  <si>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</si>
  <si>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</si>
  <si>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</si>
  <si>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</si>
  <si>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</si>
  <si>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</si>
  <si>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</si>
  <si>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</si>
  <si>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</si>
  <si>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</si>
  <si>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</si>
  <si>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</si>
  <si>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</si>
  <si>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</si>
  <si>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</si>
  <si>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</si>
  <si>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</si>
  <si>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</si>
  <si>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</si>
  <si>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</si>
  <si>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</si>
  <si>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</si>
  <si>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</si>
  <si>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</si>
  <si>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</si>
  <si>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</si>
  <si>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</si>
  <si>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</si>
  <si>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</si>
  <si>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</si>
  <si>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</si>
  <si>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</si>
  <si>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</si>
  <si>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</si>
  <si>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</si>
  <si>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</si>
  <si>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</si>
  <si>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</si>
  <si>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</si>
  <si>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</si>
  <si>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</si>
  <si>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</si>
  <si>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</si>
  <si>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</si>
  <si>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</si>
  <si>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</si>
  <si>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</si>
  <si>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</si>
  <si>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</si>
  <si>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</si>
  <si>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</si>
  <si>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</si>
  <si>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</si>
  <si>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</si>
  <si>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</si>
  <si>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</si>
  <si>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</si>
  <si>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</si>
  <si>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</si>
  <si>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</si>
  <si>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</si>
  <si>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</si>
  <si>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</si>
  <si>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</si>
  <si>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</si>
  <si>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</si>
  <si>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</si>
  <si>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</si>
  <si>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</si>
  <si>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</si>
  <si>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</si>
  <si>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</si>
  <si>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</si>
  <si>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</si>
  <si>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</si>
  <si>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</si>
  <si>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</si>
  <si>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</si>
  <si>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</si>
  <si>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</si>
  <si>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</si>
  <si>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</si>
  <si>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</si>
  <si>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</si>
  <si>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</si>
  <si>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</si>
  <si>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</si>
  <si>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</si>
  <si>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</si>
  <si>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</si>
  <si>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</si>
  <si>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</si>
  <si>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</si>
  <si>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</si>
  <si>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</si>
  <si>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</si>
  <si>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</si>
  <si>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</si>
  <si>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</si>
  <si>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</si>
  <si>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</si>
  <si>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</si>
  <si>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</si>
  <si>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</si>
  <si>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</si>
  <si>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</si>
  <si>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</si>
  <si>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</si>
  <si>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</si>
  <si>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</si>
  <si>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</si>
  <si>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</si>
  <si>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</si>
  <si>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</si>
  <si>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</si>
  <si>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</si>
  <si>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</si>
  <si>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</si>
  <si>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</si>
  <si>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</si>
  <si>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</si>
  <si>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</si>
  <si>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</si>
  <si>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</si>
  <si>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</si>
  <si>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</si>
  <si>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</si>
  <si>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</si>
  <si>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</si>
  <si>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</si>
  <si>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本県の電気事業は、安定的に収益を確保している上、流動比率が高く、経営の健全性は良好である。
　引き続き、群馬県企業局経営基本計画に基づき、電力の安定供給や経営基盤の強化、経営の健全性の維持に努めることにより、事業を安定的に継続していく。
　電力システム改革への対応については、現在締結済みの長期の電力受給基本契約終了後の売買先や売電方法について、電力取引の市場動向を注視しつつ、検討する必要がある。</t>
    <rPh sb="158" eb="161">
      <t>シュウリョウゴ</t>
    </rPh>
    <phoneticPr fontId="5"/>
  </si>
  <si>
    <t xml:space="preserve">・　当年度純利益については、次のとおり積み立てることとしている。
①　企業債等の未償還残高がある場合、企業債等の償還に充てるための企業債等償還金積立金に、条例に定めた基準を満たす額を積み立てる。
②　知事部局等で実施する「群馬の未来創生」に向けた事業を支援するための一般会計への繰出に備えることを目的とした別途積立金(ぐんま未来創生電気事業積立金)に、議決を経た額を積み立てる。
③　発電所の建設や設備整備に備えることを目的とした建設改良積立金に、議決を経た額を積み立てる。
○平成29年度の純利益の処分方針
83,000,000円を企業債等償還積立金に、500,000,000円を別途積立金(ぐんま未来創生電気事業積立金)に、1,070,761,556円を建設改良積立金に、それぞれ積み立てる。
・　その他未処分利益剰余金変動額(企業債の償還に使用した企業債等償還積立金の額に相当する額)については、条例に基づき、資本金に組み入れることとしている。
○平成29年度のその他未処分利益剰余金の処分方針
平成29年度のその他未処分利益剰余金変動額については、全額(265,878,720円)を資本金に組み入れる。
</t>
    <phoneticPr fontId="5"/>
  </si>
  <si>
    <r>
      <t>○経常収支比率、営業収支比率
　本県の電気事業は、事業を運営するに当たって必要と見込まれる原価に適正な利潤を加えた金額を売電価格とする「総括原価方式」により、卸供給による売電を行ってきたため、安定した利益をあげることが可能で、継続して経常利益を計上してきた。
　平成２６年度以降は、固定価格買取制度（ＦＩＴ）の適用による増収や電力会社との契約見直しによる売電価格引上げなどもあり、１０億円以上の経常利益を計上しており、経常収支比率及び営業収支比率は継続して１００％を超えていることから、経営の健全性は確保されている。
　平成２９年度は、主力の水力で平成２８年度冬季において山間部の積雪量が多かったことや雨量が平年比で１０４％となったことなどにより、発電電力量が前年度に比べ増加したため、料金収入が増加し、経常収支比率及び営業収支比率も上昇した。
○流動比率
　継続して１００％を超え、また全国平均値を大きく上回っており、十分な支払能力を確保している。
　</t>
    </r>
    <r>
      <rPr>
        <sz val="20"/>
        <rFont val="ＭＳ ゴシック"/>
        <family val="3"/>
        <charset val="128"/>
      </rPr>
      <t>平成２９年度は、建設改良工事未払金や未払消費税の増加により、流動負債が増加し、前年度と比べ流動比率が低下した。</t>
    </r>
    <r>
      <rPr>
        <sz val="20"/>
        <color theme="1"/>
        <rFont val="ＭＳ ゴシック"/>
        <family val="3"/>
        <charset val="128"/>
      </rPr>
      <t xml:space="preserve">
○供給原価、ＥＢＩＴＤＡ（減価償却前営業利益）
　供給原価は継続して全国平均値よりも低く抑えられており、またＥＢＩＴＤＡは全国平均値を大きく上回っていることなどから、事業の収益性は高いと言える。
</t>
    </r>
    <rPh sb="1" eb="3">
      <t>ケイジョウ</t>
    </rPh>
    <rPh sb="3" eb="5">
      <t>シュウシ</t>
    </rPh>
    <rPh sb="5" eb="7">
      <t>ヒリツ</t>
    </rPh>
    <rPh sb="8" eb="10">
      <t>エイギョウ</t>
    </rPh>
    <rPh sb="10" eb="12">
      <t>シュウシ</t>
    </rPh>
    <rPh sb="12" eb="14">
      <t>ヒリツ</t>
    </rPh>
    <rPh sb="16" eb="18">
      <t>ホンケン</t>
    </rPh>
    <rPh sb="19" eb="21">
      <t>デンキ</t>
    </rPh>
    <rPh sb="21" eb="23">
      <t>ジギョウ</t>
    </rPh>
    <rPh sb="25" eb="27">
      <t>ジギョウ</t>
    </rPh>
    <rPh sb="28" eb="30">
      <t>ウンエイ</t>
    </rPh>
    <rPh sb="33" eb="34">
      <t>ア</t>
    </rPh>
    <rPh sb="37" eb="39">
      <t>ヒツヨウ</t>
    </rPh>
    <rPh sb="40" eb="42">
      <t>ミコ</t>
    </rPh>
    <rPh sb="45" eb="47">
      <t>ゲンカ</t>
    </rPh>
    <rPh sb="48" eb="50">
      <t>テキセイ</t>
    </rPh>
    <rPh sb="51" eb="53">
      <t>リジュン</t>
    </rPh>
    <rPh sb="54" eb="55">
      <t>クワ</t>
    </rPh>
    <rPh sb="57" eb="59">
      <t>キンガク</t>
    </rPh>
    <rPh sb="60" eb="62">
      <t>バイデン</t>
    </rPh>
    <rPh sb="62" eb="64">
      <t>カカク</t>
    </rPh>
    <rPh sb="68" eb="70">
      <t>ソウカツ</t>
    </rPh>
    <rPh sb="70" eb="72">
      <t>ゲンカ</t>
    </rPh>
    <rPh sb="72" eb="74">
      <t>ホウシキ</t>
    </rPh>
    <rPh sb="79" eb="80">
      <t>オロシ</t>
    </rPh>
    <rPh sb="80" eb="82">
      <t>キョウキュウ</t>
    </rPh>
    <rPh sb="85" eb="87">
      <t>バイデン</t>
    </rPh>
    <rPh sb="88" eb="89">
      <t>オコナ</t>
    </rPh>
    <rPh sb="96" eb="98">
      <t>アンテイ</t>
    </rPh>
    <rPh sb="100" eb="102">
      <t>リエキ</t>
    </rPh>
    <rPh sb="109" eb="111">
      <t>カノウ</t>
    </rPh>
    <rPh sb="113" eb="115">
      <t>ケイゾク</t>
    </rPh>
    <rPh sb="117" eb="119">
      <t>ケイジョウ</t>
    </rPh>
    <rPh sb="119" eb="121">
      <t>リエキ</t>
    </rPh>
    <rPh sb="122" eb="124">
      <t>ケイジョウ</t>
    </rPh>
    <rPh sb="131" eb="133">
      <t>ヘイセイ</t>
    </rPh>
    <rPh sb="135" eb="137">
      <t>ネンド</t>
    </rPh>
    <rPh sb="137" eb="139">
      <t>イコウ</t>
    </rPh>
    <rPh sb="202" eb="204">
      <t>ケイジョウ</t>
    </rPh>
    <rPh sb="224" eb="226">
      <t>ケイゾク</t>
    </rPh>
    <rPh sb="233" eb="234">
      <t>コ</t>
    </rPh>
    <rPh sb="243" eb="245">
      <t>ケイエイ</t>
    </rPh>
    <rPh sb="246" eb="249">
      <t>ケンゼンセイ</t>
    </rPh>
    <rPh sb="250" eb="252">
      <t>カクホ</t>
    </rPh>
    <rPh sb="274" eb="276">
      <t>ヘイセイ</t>
    </rPh>
    <rPh sb="280" eb="282">
      <t>トウキ</t>
    </rPh>
    <rPh sb="324" eb="326">
      <t>ハツデン</t>
    </rPh>
    <rPh sb="326" eb="329">
      <t>デンリョクリョウ</t>
    </rPh>
    <rPh sb="330" eb="333">
      <t>ゼンネンド</t>
    </rPh>
    <rPh sb="334" eb="335">
      <t>クラ</t>
    </rPh>
    <rPh sb="336" eb="338">
      <t>ゾウカ</t>
    </rPh>
    <rPh sb="343" eb="345">
      <t>リョウキン</t>
    </rPh>
    <rPh sb="345" eb="347">
      <t>シュウニュウ</t>
    </rPh>
    <rPh sb="348" eb="350">
      <t>ゾウカ</t>
    </rPh>
    <rPh sb="367" eb="369">
      <t>ジョウショウ</t>
    </rPh>
    <rPh sb="381" eb="383">
      <t>ケイゾク</t>
    </rPh>
    <rPh sb="390" eb="391">
      <t>コ</t>
    </rPh>
    <rPh sb="395" eb="397">
      <t>ゼンコク</t>
    </rPh>
    <rPh sb="397" eb="400">
      <t>ヘイキンチ</t>
    </rPh>
    <rPh sb="401" eb="402">
      <t>オオ</t>
    </rPh>
    <rPh sb="404" eb="406">
      <t>ウワマワ</t>
    </rPh>
    <rPh sb="411" eb="413">
      <t>ジュウブン</t>
    </rPh>
    <rPh sb="414" eb="416">
      <t>シハラ</t>
    </rPh>
    <rPh sb="416" eb="418">
      <t>ノウリョク</t>
    </rPh>
    <rPh sb="419" eb="421">
      <t>カクホ</t>
    </rPh>
    <rPh sb="436" eb="438">
      <t>ケンセツ</t>
    </rPh>
    <rPh sb="438" eb="440">
      <t>カイリョウ</t>
    </rPh>
    <rPh sb="440" eb="442">
      <t>コウジ</t>
    </rPh>
    <rPh sb="442" eb="444">
      <t>ミバラ</t>
    </rPh>
    <rPh sb="444" eb="445">
      <t>キン</t>
    </rPh>
    <rPh sb="446" eb="448">
      <t>ミバライ</t>
    </rPh>
    <rPh sb="448" eb="451">
      <t>ショウヒゼイ</t>
    </rPh>
    <rPh sb="452" eb="454">
      <t>ゾウカ</t>
    </rPh>
    <rPh sb="463" eb="465">
      <t>ゾウカ</t>
    </rPh>
    <rPh sb="467" eb="470">
      <t>ゼンネンド</t>
    </rPh>
    <rPh sb="478" eb="480">
      <t>テイカ</t>
    </rPh>
    <rPh sb="516" eb="518">
      <t>ケイゾク</t>
    </rPh>
    <rPh sb="520" eb="522">
      <t>ゼンコク</t>
    </rPh>
    <rPh sb="524" eb="525">
      <t>チ</t>
    </rPh>
    <rPh sb="547" eb="549">
      <t>ゼンコク</t>
    </rPh>
    <rPh sb="549" eb="552">
      <t>ヘイキンチ</t>
    </rPh>
    <rPh sb="553" eb="554">
      <t>オオ</t>
    </rPh>
    <rPh sb="556" eb="558">
      <t>ウワマワ</t>
    </rPh>
    <rPh sb="569" eb="571">
      <t>ジギョウ</t>
    </rPh>
    <rPh sb="572" eb="575">
      <t>シュウエキセイ</t>
    </rPh>
    <rPh sb="576" eb="577">
      <t>タカ</t>
    </rPh>
    <rPh sb="579" eb="580">
      <t>イ</t>
    </rPh>
    <phoneticPr fontId="5"/>
  </si>
  <si>
    <t>○施設全体
　本県の電気事業は、昭和３３年から発電を開始しており、有形固定資産減価償却率は全国平均値と比べても高い状況にあるため、計画的な設備更新を行っていく必要がある。
　企業債残高対料金収入比率は、著しく低い水準であり、経営の健全性は良好である。
○水力発電
　平成２８年度に比べ、より好調な収益で経営を維持しているが、有形固定資産減価償却率は上昇傾向にあり、全国平均値と比べても高い状況であるため、計画的な設備更新が必要である。
　ＦＩＴの制度改正により、運転開始後２０年を経過した水力発電所も導水路及び水圧管などを含めた全設備更新を実施することにより、ＦＩＴの適用による増収が期待できることとなったため、この制度を活用した更新も検討していく。　
○ごみ発電
　平成２９年７月末でＦＩＴ対象外となった。水力発電の料金契約に統合されたことに伴う売電単価の低下により、収益も減少している。
　また、高崎市高浜クリーンセンターの建替により平成３４年度中には発電用の蒸気の供給が終了する予定であり、廃止に向けた対応を進める必要がある。　
○風力発電
　毎年度収支が赤字であることや運転開始後２０年が経過し、製造メーカーの保守管理が終了するため、平成３０年９月をもって廃止した。
○太陽光発電
　有形固定資産減価償却率は、全国平均値を上回るものの電気事業の中で最も低くなっている。
　ＦＩＴ収入割合は１００％であり、ＦＩＴ適用満了後は、買取単価が下落し、収入が減少するリスクが想定される。</t>
    <rPh sb="1" eb="3">
      <t>シセツ</t>
    </rPh>
    <rPh sb="3" eb="5">
      <t>ゼンタイ</t>
    </rPh>
    <rPh sb="33" eb="35">
      <t>ユウケイ</t>
    </rPh>
    <rPh sb="35" eb="37">
      <t>コテイ</t>
    </rPh>
    <rPh sb="37" eb="39">
      <t>シサン</t>
    </rPh>
    <rPh sb="39" eb="41">
      <t>ゲンカ</t>
    </rPh>
    <rPh sb="41" eb="44">
      <t>ショウキャクリツ</t>
    </rPh>
    <rPh sb="45" eb="47">
      <t>ゼンコク</t>
    </rPh>
    <rPh sb="47" eb="50">
      <t>ヘイキンチ</t>
    </rPh>
    <rPh sb="51" eb="52">
      <t>クラ</t>
    </rPh>
    <rPh sb="55" eb="56">
      <t>タカ</t>
    </rPh>
    <rPh sb="57" eb="59">
      <t>ジョウキョウ</t>
    </rPh>
    <rPh sb="87" eb="90">
      <t>キギョウサイ</t>
    </rPh>
    <rPh sb="90" eb="92">
      <t>ザンダカ</t>
    </rPh>
    <rPh sb="92" eb="93">
      <t>タイ</t>
    </rPh>
    <rPh sb="93" eb="95">
      <t>リョウキン</t>
    </rPh>
    <rPh sb="95" eb="97">
      <t>シュウニュウ</t>
    </rPh>
    <rPh sb="97" eb="99">
      <t>ヒリツ</t>
    </rPh>
    <rPh sb="101" eb="102">
      <t>イチジル</t>
    </rPh>
    <rPh sb="104" eb="105">
      <t>ヒク</t>
    </rPh>
    <rPh sb="106" eb="108">
      <t>スイジュン</t>
    </rPh>
    <rPh sb="112" eb="114">
      <t>ケイエイ</t>
    </rPh>
    <rPh sb="115" eb="118">
      <t>ケンゼンセイ</t>
    </rPh>
    <rPh sb="119" eb="121">
      <t>リョウコウ</t>
    </rPh>
    <rPh sb="128" eb="130">
      <t>スイリョク</t>
    </rPh>
    <rPh sb="130" eb="132">
      <t>ハツデン</t>
    </rPh>
    <rPh sb="134" eb="136">
      <t>ヘイセイ</t>
    </rPh>
    <rPh sb="138" eb="140">
      <t>ネンド</t>
    </rPh>
    <rPh sb="146" eb="148">
      <t>コウチョウ</t>
    </rPh>
    <rPh sb="149" eb="151">
      <t>シュウエキ</t>
    </rPh>
    <rPh sb="152" eb="154">
      <t>ケイエイ</t>
    </rPh>
    <rPh sb="155" eb="157">
      <t>イジ</t>
    </rPh>
    <rPh sb="163" eb="165">
      <t>ユウケイ</t>
    </rPh>
    <rPh sb="165" eb="167">
      <t>コテイ</t>
    </rPh>
    <rPh sb="167" eb="169">
      <t>シサン</t>
    </rPh>
    <rPh sb="169" eb="171">
      <t>ゲンカ</t>
    </rPh>
    <rPh sb="171" eb="174">
      <t>ショウキャクリツ</t>
    </rPh>
    <rPh sb="175" eb="177">
      <t>ジョウショウ</t>
    </rPh>
    <rPh sb="177" eb="179">
      <t>ケイコウ</t>
    </rPh>
    <rPh sb="183" eb="185">
      <t>ゼンコク</t>
    </rPh>
    <rPh sb="185" eb="188">
      <t>ヘイキンチ</t>
    </rPh>
    <rPh sb="189" eb="190">
      <t>クラ</t>
    </rPh>
    <rPh sb="193" eb="194">
      <t>タカ</t>
    </rPh>
    <rPh sb="195" eb="197">
      <t>ジョウキョウ</t>
    </rPh>
    <rPh sb="224" eb="226">
      <t>セイド</t>
    </rPh>
    <rPh sb="226" eb="228">
      <t>カイセイ</t>
    </rPh>
    <rPh sb="232" eb="234">
      <t>ウンテン</t>
    </rPh>
    <rPh sb="234" eb="237">
      <t>カイシゴ</t>
    </rPh>
    <rPh sb="239" eb="240">
      <t>ネン</t>
    </rPh>
    <rPh sb="241" eb="243">
      <t>ケイカ</t>
    </rPh>
    <rPh sb="245" eb="247">
      <t>スイリョク</t>
    </rPh>
    <rPh sb="247" eb="250">
      <t>ハツデンショ</t>
    </rPh>
    <rPh sb="251" eb="254">
      <t>ドウスイロ</t>
    </rPh>
    <rPh sb="254" eb="255">
      <t>オヨ</t>
    </rPh>
    <rPh sb="256" eb="258">
      <t>スイアツ</t>
    </rPh>
    <rPh sb="258" eb="259">
      <t>カン</t>
    </rPh>
    <rPh sb="262" eb="263">
      <t>フク</t>
    </rPh>
    <rPh sb="265" eb="266">
      <t>ゼン</t>
    </rPh>
    <rPh sb="266" eb="268">
      <t>セツビ</t>
    </rPh>
    <rPh sb="268" eb="270">
      <t>コウシン</t>
    </rPh>
    <rPh sb="271" eb="273">
      <t>ジッシ</t>
    </rPh>
    <rPh sb="285" eb="287">
      <t>テキヨウ</t>
    </rPh>
    <rPh sb="290" eb="292">
      <t>ゾウシュウ</t>
    </rPh>
    <rPh sb="293" eb="295">
      <t>キタイ</t>
    </rPh>
    <rPh sb="309" eb="311">
      <t>セイド</t>
    </rPh>
    <rPh sb="312" eb="314">
      <t>カツヨウ</t>
    </rPh>
    <rPh sb="316" eb="318">
      <t>コウシン</t>
    </rPh>
    <rPh sb="319" eb="321">
      <t>ケントウ</t>
    </rPh>
    <rPh sb="332" eb="334">
      <t>ハツデン</t>
    </rPh>
    <rPh sb="356" eb="358">
      <t>スイリョク</t>
    </rPh>
    <rPh sb="358" eb="360">
      <t>ハツデン</t>
    </rPh>
    <rPh sb="361" eb="363">
      <t>リョウキン</t>
    </rPh>
    <rPh sb="363" eb="365">
      <t>ケイヤク</t>
    </rPh>
    <rPh sb="366" eb="368">
      <t>トウゴウ</t>
    </rPh>
    <rPh sb="374" eb="375">
      <t>トモナ</t>
    </rPh>
    <rPh sb="376" eb="378">
      <t>バイデン</t>
    </rPh>
    <rPh sb="378" eb="380">
      <t>タンカ</t>
    </rPh>
    <rPh sb="381" eb="383">
      <t>テイカ</t>
    </rPh>
    <rPh sb="387" eb="389">
      <t>シュウエキ</t>
    </rPh>
    <rPh sb="390" eb="392">
      <t>ゲンショウ</t>
    </rPh>
    <rPh sb="402" eb="405">
      <t>タカサキシ</t>
    </rPh>
    <rPh sb="405" eb="407">
      <t>タカハマ</t>
    </rPh>
    <rPh sb="416" eb="418">
      <t>タテカエ</t>
    </rPh>
    <rPh sb="421" eb="423">
      <t>ヘイセイ</t>
    </rPh>
    <rPh sb="425" eb="427">
      <t>ネンド</t>
    </rPh>
    <rPh sb="427" eb="428">
      <t>チュウ</t>
    </rPh>
    <rPh sb="430" eb="433">
      <t>ハツデンヨウ</t>
    </rPh>
    <rPh sb="434" eb="436">
      <t>ジョウキ</t>
    </rPh>
    <rPh sb="437" eb="439">
      <t>キョウキュウ</t>
    </rPh>
    <rPh sb="440" eb="442">
      <t>シュウリョウ</t>
    </rPh>
    <rPh sb="444" eb="446">
      <t>ヨテイ</t>
    </rPh>
    <rPh sb="450" eb="452">
      <t>ハイシ</t>
    </rPh>
    <rPh sb="453" eb="454">
      <t>ム</t>
    </rPh>
    <rPh sb="456" eb="458">
      <t>タイオウ</t>
    </rPh>
    <rPh sb="459" eb="460">
      <t>スス</t>
    </rPh>
    <rPh sb="462" eb="464">
      <t>ヒツヨウ</t>
    </rPh>
    <rPh sb="472" eb="474">
      <t>フウリョク</t>
    </rPh>
    <rPh sb="474" eb="476">
      <t>ハツデン</t>
    </rPh>
    <rPh sb="478" eb="481">
      <t>マイネンド</t>
    </rPh>
    <rPh sb="481" eb="483">
      <t>シュウシ</t>
    </rPh>
    <rPh sb="484" eb="486">
      <t>アカジ</t>
    </rPh>
    <rPh sb="492" eb="494">
      <t>ウンテン</t>
    </rPh>
    <rPh sb="494" eb="496">
      <t>カイシ</t>
    </rPh>
    <rPh sb="496" eb="497">
      <t>ゴ</t>
    </rPh>
    <rPh sb="505" eb="507">
      <t>セイゾウ</t>
    </rPh>
    <rPh sb="512" eb="514">
      <t>ホシュ</t>
    </rPh>
    <rPh sb="514" eb="516">
      <t>カンリ</t>
    </rPh>
    <rPh sb="517" eb="519">
      <t>シュウリョウ</t>
    </rPh>
    <rPh sb="543" eb="546">
      <t>タイヨウコウ</t>
    </rPh>
    <rPh sb="550" eb="552">
      <t>ユウケイ</t>
    </rPh>
    <rPh sb="552" eb="556">
      <t>コテイシサン</t>
    </rPh>
    <rPh sb="556" eb="558">
      <t>ゲンカ</t>
    </rPh>
    <rPh sb="558" eb="561">
      <t>ショウキャクリツ</t>
    </rPh>
    <rPh sb="563" eb="565">
      <t>ゼンコク</t>
    </rPh>
    <rPh sb="565" eb="568">
      <t>ヘイキンチ</t>
    </rPh>
    <rPh sb="569" eb="571">
      <t>ウワマワ</t>
    </rPh>
    <rPh sb="575" eb="577">
      <t>デンキ</t>
    </rPh>
    <rPh sb="577" eb="579">
      <t>ジギョウ</t>
    </rPh>
    <rPh sb="580" eb="581">
      <t>ナカ</t>
    </rPh>
    <rPh sb="582" eb="583">
      <t>モット</t>
    </rPh>
    <rPh sb="584" eb="585">
      <t>ヒク</t>
    </rPh>
    <rPh sb="597" eb="599">
      <t>シュウニュウ</t>
    </rPh>
    <rPh sb="599" eb="601">
      <t>ワリアイ</t>
    </rPh>
    <rPh sb="613" eb="615">
      <t>テキヨウ</t>
    </rPh>
    <rPh sb="615" eb="618">
      <t>マンリョウゴ</t>
    </rPh>
    <rPh sb="620" eb="622">
      <t>カイト</t>
    </rPh>
    <rPh sb="622" eb="624">
      <t>タンカ</t>
    </rPh>
    <rPh sb="625" eb="627">
      <t>ゲラク</t>
    </rPh>
    <rPh sb="629" eb="631">
      <t>シュウニュウ</t>
    </rPh>
    <rPh sb="632" eb="634">
      <t>ゲンショウ</t>
    </rPh>
    <rPh sb="640" eb="642">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</si>
</sst>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
      <sz val="2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115.2</c:v>
                </c:pt>
                <c:pt idx="1">
                  <c:v>132.5</c:v>
                </c:pt>
                <c:pt idx="2">
                  <c:v>126.1</c:v>
                </c:pt>
                <c:pt idx="3">
                  <c:v>123.1</c:v>
                </c:pt>
                <c:pt idx="4">
                  <c:v>127.4</c:v>
                </c:pt>
              </c:numCache>
            </c:numRef>
          </c:val>
          <c:extLst xmlns:c16r2="http://schemas.microsoft.com/office/drawing/2015/06/chart">
            <c:ext xmlns:c16="http://schemas.microsoft.com/office/drawing/2014/chart" uri="{C3380CC4-5D6E-409C-BE32-E72D297353CC}">
              <c16:uniqueId val="{00000000-77CE-4A40-AF42-5DE60BD2FD06}"/>
            </c:ext>
          </c:extLst>
        </c:ser>
        <c:dLbls>
          <c:showLegendKey val="0"/>
          <c:showVal val="0"/>
          <c:showCatName val="0"/>
          <c:showSerName val="0"/>
          <c:showPercent val="0"/>
          <c:showBubbleSize val="0"/>
        </c:dLbls>
        <c:gapWidth val="180"/>
        <c:overlap val="-90"/>
        <c:axId val="442761536"/>
        <c:axId val="44075162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77CE-4A40-AF42-5DE60BD2FD0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7CE-4A40-AF42-5DE60BD2FD06}"/>
            </c:ext>
          </c:extLst>
        </c:ser>
        <c:dLbls>
          <c:showLegendKey val="0"/>
          <c:showVal val="0"/>
          <c:showCatName val="0"/>
          <c:showSerName val="0"/>
          <c:showPercent val="0"/>
          <c:showBubbleSize val="0"/>
        </c:dLbls>
        <c:marker val="1"/>
        <c:smooth val="0"/>
        <c:axId val="442761536"/>
        <c:axId val="440751624"/>
      </c:lineChart>
      <c:catAx>
        <c:axId val="442761536"/>
        <c:scaling>
          <c:orientation val="minMax"/>
        </c:scaling>
        <c:delete val="0"/>
        <c:axPos val="b"/>
        <c:numFmt formatCode="ge" sourceLinked="1"/>
        <c:majorTickMark val="none"/>
        <c:minorTickMark val="none"/>
        <c:tickLblPos val="none"/>
        <c:crossAx val="440751624"/>
        <c:crosses val="autoZero"/>
        <c:auto val="0"/>
        <c:lblAlgn val="ctr"/>
        <c:lblOffset val="100"/>
        <c:noMultiLvlLbl val="1"/>
      </c:catAx>
      <c:valAx>
        <c:axId val="440751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761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16.2</c:v>
                </c:pt>
                <c:pt idx="1">
                  <c:v>18.100000000000001</c:v>
                </c:pt>
                <c:pt idx="2">
                  <c:v>14.7</c:v>
                </c:pt>
                <c:pt idx="3">
                  <c:v>15.2</c:v>
                </c:pt>
                <c:pt idx="4">
                  <c:v>11.4</c:v>
                </c:pt>
              </c:numCache>
            </c:numRef>
          </c:val>
          <c:extLst xmlns:c16r2="http://schemas.microsoft.com/office/drawing/2015/06/chart">
            <c:ext xmlns:c16="http://schemas.microsoft.com/office/drawing/2014/chart" uri="{C3380CC4-5D6E-409C-BE32-E72D297353CC}">
              <c16:uniqueId val="{00000000-C660-4170-B29B-8F29F9FC28C5}"/>
            </c:ext>
          </c:extLst>
        </c:ser>
        <c:dLbls>
          <c:showLegendKey val="0"/>
          <c:showVal val="0"/>
          <c:showCatName val="0"/>
          <c:showSerName val="0"/>
          <c:showPercent val="0"/>
          <c:showBubbleSize val="0"/>
        </c:dLbls>
        <c:gapWidth val="180"/>
        <c:overlap val="-90"/>
        <c:axId val="505596344"/>
        <c:axId val="5055967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C660-4170-B29B-8F29F9FC28C5}"/>
            </c:ext>
          </c:extLst>
        </c:ser>
        <c:dLbls>
          <c:showLegendKey val="0"/>
          <c:showVal val="0"/>
          <c:showCatName val="0"/>
          <c:showSerName val="0"/>
          <c:showPercent val="0"/>
          <c:showBubbleSize val="0"/>
        </c:dLbls>
        <c:marker val="1"/>
        <c:smooth val="0"/>
        <c:axId val="505596344"/>
        <c:axId val="505596736"/>
      </c:lineChart>
      <c:catAx>
        <c:axId val="505596344"/>
        <c:scaling>
          <c:orientation val="minMax"/>
        </c:scaling>
        <c:delete val="0"/>
        <c:axPos val="b"/>
        <c:numFmt formatCode="ge" sourceLinked="1"/>
        <c:majorTickMark val="none"/>
        <c:minorTickMark val="none"/>
        <c:tickLblPos val="none"/>
        <c:crossAx val="505596736"/>
        <c:crosses val="autoZero"/>
        <c:auto val="0"/>
        <c:lblAlgn val="ctr"/>
        <c:lblOffset val="100"/>
        <c:noMultiLvlLbl val="1"/>
      </c:catAx>
      <c:valAx>
        <c:axId val="50559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596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35.299999999999997</c:v>
                </c:pt>
                <c:pt idx="1">
                  <c:v>47.1</c:v>
                </c:pt>
                <c:pt idx="2">
                  <c:v>36.6</c:v>
                </c:pt>
                <c:pt idx="3">
                  <c:v>35.799999999999997</c:v>
                </c:pt>
                <c:pt idx="4">
                  <c:v>39.200000000000003</c:v>
                </c:pt>
              </c:numCache>
            </c:numRef>
          </c:val>
          <c:extLst xmlns:c16r2="http://schemas.microsoft.com/office/drawing/2015/06/chart">
            <c:ext xmlns:c16="http://schemas.microsoft.com/office/drawing/2014/chart" uri="{C3380CC4-5D6E-409C-BE32-E72D297353CC}">
              <c16:uniqueId val="{00000000-A265-4047-9EC4-201F9A3D9AC1}"/>
            </c:ext>
          </c:extLst>
        </c:ser>
        <c:dLbls>
          <c:showLegendKey val="0"/>
          <c:showVal val="0"/>
          <c:showCatName val="0"/>
          <c:showSerName val="0"/>
          <c:showPercent val="0"/>
          <c:showBubbleSize val="0"/>
        </c:dLbls>
        <c:gapWidth val="180"/>
        <c:overlap val="-90"/>
        <c:axId val="505597520"/>
        <c:axId val="5055805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A265-4047-9EC4-201F9A3D9AC1}"/>
            </c:ext>
          </c:extLst>
        </c:ser>
        <c:dLbls>
          <c:showLegendKey val="0"/>
          <c:showVal val="0"/>
          <c:showCatName val="0"/>
          <c:showSerName val="0"/>
          <c:showPercent val="0"/>
          <c:showBubbleSize val="0"/>
        </c:dLbls>
        <c:marker val="1"/>
        <c:smooth val="0"/>
        <c:axId val="505597520"/>
        <c:axId val="505580592"/>
      </c:lineChart>
      <c:catAx>
        <c:axId val="505597520"/>
        <c:scaling>
          <c:orientation val="minMax"/>
        </c:scaling>
        <c:delete val="0"/>
        <c:axPos val="b"/>
        <c:numFmt formatCode="ge" sourceLinked="1"/>
        <c:majorTickMark val="none"/>
        <c:minorTickMark val="none"/>
        <c:tickLblPos val="none"/>
        <c:crossAx val="505580592"/>
        <c:crosses val="autoZero"/>
        <c:auto val="0"/>
        <c:lblAlgn val="ctr"/>
        <c:lblOffset val="100"/>
        <c:noMultiLvlLbl val="1"/>
      </c:catAx>
      <c:valAx>
        <c:axId val="50558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59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32.299999999999997</c:v>
                </c:pt>
                <c:pt idx="1">
                  <c:v>12.9</c:v>
                </c:pt>
                <c:pt idx="2">
                  <c:v>15.1</c:v>
                </c:pt>
                <c:pt idx="3">
                  <c:v>15.9</c:v>
                </c:pt>
                <c:pt idx="4">
                  <c:v>15.5</c:v>
                </c:pt>
              </c:numCache>
            </c:numRef>
          </c:val>
          <c:extLst xmlns:c16r2="http://schemas.microsoft.com/office/drawing/2015/06/chart">
            <c:ext xmlns:c16="http://schemas.microsoft.com/office/drawing/2014/chart" uri="{C3380CC4-5D6E-409C-BE32-E72D297353CC}">
              <c16:uniqueId val="{00000000-131F-423B-A13B-5FFD6DE97E86}"/>
            </c:ext>
          </c:extLst>
        </c:ser>
        <c:dLbls>
          <c:showLegendKey val="0"/>
          <c:showVal val="0"/>
          <c:showCatName val="0"/>
          <c:showSerName val="0"/>
          <c:showPercent val="0"/>
          <c:showBubbleSize val="0"/>
        </c:dLbls>
        <c:gapWidth val="180"/>
        <c:overlap val="-90"/>
        <c:axId val="505581376"/>
        <c:axId val="5055817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131F-423B-A13B-5FFD6DE97E86}"/>
            </c:ext>
          </c:extLst>
        </c:ser>
        <c:dLbls>
          <c:showLegendKey val="0"/>
          <c:showVal val="0"/>
          <c:showCatName val="0"/>
          <c:showSerName val="0"/>
          <c:showPercent val="0"/>
          <c:showBubbleSize val="0"/>
        </c:dLbls>
        <c:marker val="1"/>
        <c:smooth val="0"/>
        <c:axId val="505581376"/>
        <c:axId val="505581768"/>
      </c:lineChart>
      <c:catAx>
        <c:axId val="505581376"/>
        <c:scaling>
          <c:orientation val="minMax"/>
        </c:scaling>
        <c:delete val="0"/>
        <c:axPos val="b"/>
        <c:numFmt formatCode="ge" sourceLinked="1"/>
        <c:majorTickMark val="none"/>
        <c:minorTickMark val="none"/>
        <c:tickLblPos val="none"/>
        <c:crossAx val="505581768"/>
        <c:crosses val="autoZero"/>
        <c:auto val="0"/>
        <c:lblAlgn val="ctr"/>
        <c:lblOffset val="100"/>
        <c:noMultiLvlLbl val="1"/>
      </c:catAx>
      <c:valAx>
        <c:axId val="505581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58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40.9</c:v>
                </c:pt>
                <c:pt idx="1">
                  <c:v>32.1</c:v>
                </c:pt>
                <c:pt idx="2">
                  <c:v>27.5</c:v>
                </c:pt>
                <c:pt idx="3">
                  <c:v>23.4</c:v>
                </c:pt>
                <c:pt idx="4">
                  <c:v>16.399999999999999</c:v>
                </c:pt>
              </c:numCache>
            </c:numRef>
          </c:val>
          <c:extLst xmlns:c16r2="http://schemas.microsoft.com/office/drawing/2015/06/chart">
            <c:ext xmlns:c16="http://schemas.microsoft.com/office/drawing/2014/chart" uri="{C3380CC4-5D6E-409C-BE32-E72D297353CC}">
              <c16:uniqueId val="{00000000-0C96-45D2-BE9A-C7B57C915D60}"/>
            </c:ext>
          </c:extLst>
        </c:ser>
        <c:dLbls>
          <c:showLegendKey val="0"/>
          <c:showVal val="0"/>
          <c:showCatName val="0"/>
          <c:showSerName val="0"/>
          <c:showPercent val="0"/>
          <c:showBubbleSize val="0"/>
        </c:dLbls>
        <c:gapWidth val="180"/>
        <c:overlap val="-90"/>
        <c:axId val="442539928"/>
        <c:axId val="4425403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0C96-45D2-BE9A-C7B57C915D60}"/>
            </c:ext>
          </c:extLst>
        </c:ser>
        <c:dLbls>
          <c:showLegendKey val="0"/>
          <c:showVal val="0"/>
          <c:showCatName val="0"/>
          <c:showSerName val="0"/>
          <c:showPercent val="0"/>
          <c:showBubbleSize val="0"/>
        </c:dLbls>
        <c:marker val="1"/>
        <c:smooth val="0"/>
        <c:axId val="442539928"/>
        <c:axId val="442540320"/>
      </c:lineChart>
      <c:catAx>
        <c:axId val="442539928"/>
        <c:scaling>
          <c:orientation val="minMax"/>
        </c:scaling>
        <c:delete val="0"/>
        <c:axPos val="b"/>
        <c:numFmt formatCode="ge" sourceLinked="1"/>
        <c:majorTickMark val="none"/>
        <c:minorTickMark val="none"/>
        <c:tickLblPos val="none"/>
        <c:crossAx val="442540320"/>
        <c:crosses val="autoZero"/>
        <c:auto val="0"/>
        <c:lblAlgn val="ctr"/>
        <c:lblOffset val="100"/>
        <c:noMultiLvlLbl val="1"/>
      </c:catAx>
      <c:valAx>
        <c:axId val="44254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539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63.3</c:v>
                </c:pt>
                <c:pt idx="1">
                  <c:v>66.599999999999994</c:v>
                </c:pt>
                <c:pt idx="2">
                  <c:v>68</c:v>
                </c:pt>
                <c:pt idx="3">
                  <c:v>66.2</c:v>
                </c:pt>
                <c:pt idx="4">
                  <c:v>67.099999999999994</c:v>
                </c:pt>
              </c:numCache>
            </c:numRef>
          </c:val>
          <c:extLst xmlns:c16r2="http://schemas.microsoft.com/office/drawing/2015/06/chart">
            <c:ext xmlns:c16="http://schemas.microsoft.com/office/drawing/2014/chart" uri="{C3380CC4-5D6E-409C-BE32-E72D297353CC}">
              <c16:uniqueId val="{00000000-84D0-4940-9814-9362B86FFD89}"/>
            </c:ext>
          </c:extLst>
        </c:ser>
        <c:dLbls>
          <c:showLegendKey val="0"/>
          <c:showVal val="0"/>
          <c:showCatName val="0"/>
          <c:showSerName val="0"/>
          <c:showPercent val="0"/>
          <c:showBubbleSize val="0"/>
        </c:dLbls>
        <c:gapWidth val="180"/>
        <c:overlap val="-90"/>
        <c:axId val="442541104"/>
        <c:axId val="44254149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84D0-4940-9814-9362B86FFD89}"/>
            </c:ext>
          </c:extLst>
        </c:ser>
        <c:dLbls>
          <c:showLegendKey val="0"/>
          <c:showVal val="0"/>
          <c:showCatName val="0"/>
          <c:showSerName val="0"/>
          <c:showPercent val="0"/>
          <c:showBubbleSize val="0"/>
        </c:dLbls>
        <c:marker val="1"/>
        <c:smooth val="0"/>
        <c:axId val="442541104"/>
        <c:axId val="442541496"/>
      </c:lineChart>
      <c:catAx>
        <c:axId val="442541104"/>
        <c:scaling>
          <c:orientation val="minMax"/>
        </c:scaling>
        <c:delete val="0"/>
        <c:axPos val="b"/>
        <c:numFmt formatCode="ge" sourceLinked="1"/>
        <c:majorTickMark val="none"/>
        <c:minorTickMark val="none"/>
        <c:tickLblPos val="none"/>
        <c:crossAx val="442541496"/>
        <c:crosses val="autoZero"/>
        <c:auto val="0"/>
        <c:lblAlgn val="ctr"/>
        <c:lblOffset val="100"/>
        <c:noMultiLvlLbl val="1"/>
      </c:catAx>
      <c:valAx>
        <c:axId val="44254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4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11.1</c:v>
                </c:pt>
                <c:pt idx="1">
                  <c:v>12.3</c:v>
                </c:pt>
                <c:pt idx="2">
                  <c:v>8.8000000000000007</c:v>
                </c:pt>
                <c:pt idx="3">
                  <c:v>9.1</c:v>
                </c:pt>
                <c:pt idx="4">
                  <c:v>8.5</c:v>
                </c:pt>
              </c:numCache>
            </c:numRef>
          </c:val>
          <c:extLst xmlns:c16r2="http://schemas.microsoft.com/office/drawing/2015/06/chart">
            <c:ext xmlns:c16="http://schemas.microsoft.com/office/drawing/2014/chart" uri="{C3380CC4-5D6E-409C-BE32-E72D297353CC}">
              <c16:uniqueId val="{00000000-F592-4160-9213-FFFB753A6088}"/>
            </c:ext>
          </c:extLst>
        </c:ser>
        <c:dLbls>
          <c:showLegendKey val="0"/>
          <c:showVal val="0"/>
          <c:showCatName val="0"/>
          <c:showSerName val="0"/>
          <c:showPercent val="0"/>
          <c:showBubbleSize val="0"/>
        </c:dLbls>
        <c:gapWidth val="180"/>
        <c:overlap val="-90"/>
        <c:axId val="501496040"/>
        <c:axId val="5014964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F592-4160-9213-FFFB753A6088}"/>
            </c:ext>
          </c:extLst>
        </c:ser>
        <c:dLbls>
          <c:showLegendKey val="0"/>
          <c:showVal val="0"/>
          <c:showCatName val="0"/>
          <c:showSerName val="0"/>
          <c:showPercent val="0"/>
          <c:showBubbleSize val="0"/>
        </c:dLbls>
        <c:marker val="1"/>
        <c:smooth val="0"/>
        <c:axId val="501496040"/>
        <c:axId val="501496432"/>
      </c:lineChart>
      <c:catAx>
        <c:axId val="501496040"/>
        <c:scaling>
          <c:orientation val="minMax"/>
        </c:scaling>
        <c:delete val="0"/>
        <c:axPos val="b"/>
        <c:numFmt formatCode="ge" sourceLinked="1"/>
        <c:majorTickMark val="none"/>
        <c:minorTickMark val="none"/>
        <c:tickLblPos val="none"/>
        <c:crossAx val="501496432"/>
        <c:crosses val="autoZero"/>
        <c:auto val="0"/>
        <c:lblAlgn val="ctr"/>
        <c:lblOffset val="100"/>
        <c:noMultiLvlLbl val="1"/>
      </c:catAx>
      <c:valAx>
        <c:axId val="50149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49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19.3</c:v>
                </c:pt>
                <c:pt idx="1">
                  <c:v>17.600000000000001</c:v>
                </c:pt>
                <c:pt idx="2">
                  <c:v>17.7</c:v>
                </c:pt>
                <c:pt idx="3">
                  <c:v>16.3</c:v>
                </c:pt>
                <c:pt idx="4">
                  <c:v>16.899999999999999</c:v>
                </c:pt>
              </c:numCache>
            </c:numRef>
          </c:val>
          <c:extLst xmlns:c16r2="http://schemas.microsoft.com/office/drawing/2015/06/chart">
            <c:ext xmlns:c16="http://schemas.microsoft.com/office/drawing/2014/chart" uri="{C3380CC4-5D6E-409C-BE32-E72D297353CC}">
              <c16:uniqueId val="{00000000-A4D8-4C4A-8DB9-3D938A8AF4A0}"/>
            </c:ext>
          </c:extLst>
        </c:ser>
        <c:dLbls>
          <c:showLegendKey val="0"/>
          <c:showVal val="0"/>
          <c:showCatName val="0"/>
          <c:showSerName val="0"/>
          <c:showPercent val="0"/>
          <c:showBubbleSize val="0"/>
        </c:dLbls>
        <c:gapWidth val="180"/>
        <c:overlap val="-90"/>
        <c:axId val="501497216"/>
        <c:axId val="50563392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33.9</c:v>
                </c:pt>
                <c:pt idx="1">
                  <c:v>31.4</c:v>
                </c:pt>
                <c:pt idx="2">
                  <c:v>31.3</c:v>
                </c:pt>
                <c:pt idx="3">
                  <c:v>30.4</c:v>
                </c:pt>
                <c:pt idx="4">
                  <c:v>31.1</c:v>
                </c:pt>
              </c:numCache>
            </c:numRef>
          </c:val>
          <c:smooth val="0"/>
          <c:extLst xmlns:c16r2="http://schemas.microsoft.com/office/drawing/2015/06/chart">
            <c:ext xmlns:c16="http://schemas.microsoft.com/office/drawing/2014/chart" uri="{C3380CC4-5D6E-409C-BE32-E72D297353CC}">
              <c16:uniqueId val="{00000001-A4D8-4C4A-8DB9-3D938A8AF4A0}"/>
            </c:ext>
          </c:extLst>
        </c:ser>
        <c:dLbls>
          <c:showLegendKey val="0"/>
          <c:showVal val="0"/>
          <c:showCatName val="0"/>
          <c:showSerName val="0"/>
          <c:showPercent val="0"/>
          <c:showBubbleSize val="0"/>
        </c:dLbls>
        <c:marker val="1"/>
        <c:smooth val="0"/>
        <c:axId val="501497216"/>
        <c:axId val="505633928"/>
      </c:lineChart>
      <c:catAx>
        <c:axId val="501497216"/>
        <c:scaling>
          <c:orientation val="minMax"/>
        </c:scaling>
        <c:delete val="0"/>
        <c:axPos val="b"/>
        <c:numFmt formatCode="ge" sourceLinked="1"/>
        <c:majorTickMark val="none"/>
        <c:minorTickMark val="none"/>
        <c:tickLblPos val="none"/>
        <c:crossAx val="505633928"/>
        <c:crosses val="autoZero"/>
        <c:auto val="0"/>
        <c:lblAlgn val="ctr"/>
        <c:lblOffset val="100"/>
        <c:noMultiLvlLbl val="1"/>
      </c:catAx>
      <c:valAx>
        <c:axId val="505633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49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9.6</c:v>
                </c:pt>
                <c:pt idx="1">
                  <c:v>16</c:v>
                </c:pt>
                <c:pt idx="2">
                  <c:v>13.2</c:v>
                </c:pt>
                <c:pt idx="3">
                  <c:v>9.9</c:v>
                </c:pt>
                <c:pt idx="4">
                  <c:v>30.9</c:v>
                </c:pt>
              </c:numCache>
            </c:numRef>
          </c:val>
          <c:extLst xmlns:c16r2="http://schemas.microsoft.com/office/drawing/2015/06/chart">
            <c:ext xmlns:c16="http://schemas.microsoft.com/office/drawing/2014/chart" uri="{C3380CC4-5D6E-409C-BE32-E72D297353CC}">
              <c16:uniqueId val="{00000000-9281-4088-9421-5FE96BF8230E}"/>
            </c:ext>
          </c:extLst>
        </c:ser>
        <c:dLbls>
          <c:showLegendKey val="0"/>
          <c:showVal val="0"/>
          <c:showCatName val="0"/>
          <c:showSerName val="0"/>
          <c:showPercent val="0"/>
          <c:showBubbleSize val="0"/>
        </c:dLbls>
        <c:gapWidth val="180"/>
        <c:overlap val="-90"/>
        <c:axId val="505634712"/>
        <c:axId val="5056351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1.8</c:v>
                </c:pt>
                <c:pt idx="1">
                  <c:v>4</c:v>
                </c:pt>
                <c:pt idx="2">
                  <c:v>8.4</c:v>
                </c:pt>
                <c:pt idx="3">
                  <c:v>7.2</c:v>
                </c:pt>
                <c:pt idx="4">
                  <c:v>45.8</c:v>
                </c:pt>
              </c:numCache>
            </c:numRef>
          </c:val>
          <c:smooth val="0"/>
          <c:extLst xmlns:c16r2="http://schemas.microsoft.com/office/drawing/2015/06/chart">
            <c:ext xmlns:c16="http://schemas.microsoft.com/office/drawing/2014/chart" uri="{C3380CC4-5D6E-409C-BE32-E72D297353CC}">
              <c16:uniqueId val="{00000001-9281-4088-9421-5FE96BF8230E}"/>
            </c:ext>
          </c:extLst>
        </c:ser>
        <c:dLbls>
          <c:showLegendKey val="0"/>
          <c:showVal val="0"/>
          <c:showCatName val="0"/>
          <c:showSerName val="0"/>
          <c:showPercent val="0"/>
          <c:showBubbleSize val="0"/>
        </c:dLbls>
        <c:marker val="1"/>
        <c:smooth val="0"/>
        <c:axId val="505634712"/>
        <c:axId val="505635104"/>
      </c:lineChart>
      <c:catAx>
        <c:axId val="505634712"/>
        <c:scaling>
          <c:orientation val="minMax"/>
        </c:scaling>
        <c:delete val="0"/>
        <c:axPos val="b"/>
        <c:numFmt formatCode="ge" sourceLinked="1"/>
        <c:majorTickMark val="none"/>
        <c:minorTickMark val="none"/>
        <c:tickLblPos val="none"/>
        <c:crossAx val="505635104"/>
        <c:crosses val="autoZero"/>
        <c:auto val="0"/>
        <c:lblAlgn val="ctr"/>
        <c:lblOffset val="100"/>
        <c:noMultiLvlLbl val="1"/>
      </c:catAx>
      <c:valAx>
        <c:axId val="50563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4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6D-4E0C-8DB4-6EDFDE390FC0}"/>
            </c:ext>
          </c:extLst>
        </c:ser>
        <c:dLbls>
          <c:showLegendKey val="0"/>
          <c:showVal val="0"/>
          <c:showCatName val="0"/>
          <c:showSerName val="0"/>
          <c:showPercent val="0"/>
          <c:showBubbleSize val="0"/>
        </c:dLbls>
        <c:gapWidth val="180"/>
        <c:overlap val="-90"/>
        <c:axId val="504266304"/>
        <c:axId val="5042666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1.7</c:v>
                </c:pt>
                <c:pt idx="1">
                  <c:v>0.8</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6D-4E0C-8DB4-6EDFDE390FC0}"/>
            </c:ext>
          </c:extLst>
        </c:ser>
        <c:dLbls>
          <c:showLegendKey val="0"/>
          <c:showVal val="0"/>
          <c:showCatName val="0"/>
          <c:showSerName val="0"/>
          <c:showPercent val="0"/>
          <c:showBubbleSize val="0"/>
        </c:dLbls>
        <c:marker val="1"/>
        <c:smooth val="0"/>
        <c:axId val="504266304"/>
        <c:axId val="504266696"/>
      </c:lineChart>
      <c:catAx>
        <c:axId val="504266304"/>
        <c:scaling>
          <c:orientation val="minMax"/>
        </c:scaling>
        <c:delete val="0"/>
        <c:axPos val="b"/>
        <c:numFmt formatCode="ge" sourceLinked="1"/>
        <c:majorTickMark val="none"/>
        <c:minorTickMark val="none"/>
        <c:tickLblPos val="none"/>
        <c:crossAx val="504266696"/>
        <c:crosses val="autoZero"/>
        <c:auto val="0"/>
        <c:lblAlgn val="ctr"/>
        <c:lblOffset val="100"/>
        <c:noMultiLvlLbl val="1"/>
      </c:catAx>
      <c:valAx>
        <c:axId val="504266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6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69.599999999999994</c:v>
                </c:pt>
                <c:pt idx="1">
                  <c:v>74</c:v>
                </c:pt>
                <c:pt idx="2">
                  <c:v>74.7</c:v>
                </c:pt>
                <c:pt idx="3">
                  <c:v>77.5</c:v>
                </c:pt>
                <c:pt idx="4">
                  <c:v>81</c:v>
                </c:pt>
              </c:numCache>
            </c:numRef>
          </c:val>
          <c:extLst xmlns:c16r2="http://schemas.microsoft.com/office/drawing/2015/06/chart">
            <c:ext xmlns:c16="http://schemas.microsoft.com/office/drawing/2014/chart" uri="{C3380CC4-5D6E-409C-BE32-E72D297353CC}">
              <c16:uniqueId val="{00000000-A87C-483C-87D5-AB9E296A16D9}"/>
            </c:ext>
          </c:extLst>
        </c:ser>
        <c:dLbls>
          <c:showLegendKey val="0"/>
          <c:showVal val="0"/>
          <c:showCatName val="0"/>
          <c:showSerName val="0"/>
          <c:showPercent val="0"/>
          <c:showBubbleSize val="0"/>
        </c:dLbls>
        <c:gapWidth val="180"/>
        <c:overlap val="-90"/>
        <c:axId val="504267088"/>
        <c:axId val="50426748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59.4</c:v>
                </c:pt>
                <c:pt idx="1">
                  <c:v>70.8</c:v>
                </c:pt>
                <c:pt idx="2">
                  <c:v>73</c:v>
                </c:pt>
                <c:pt idx="3">
                  <c:v>76.599999999999994</c:v>
                </c:pt>
                <c:pt idx="4">
                  <c:v>80.400000000000006</c:v>
                </c:pt>
              </c:numCache>
            </c:numRef>
          </c:val>
          <c:smooth val="0"/>
          <c:extLst xmlns:c16r2="http://schemas.microsoft.com/office/drawing/2015/06/chart">
            <c:ext xmlns:c16="http://schemas.microsoft.com/office/drawing/2014/chart" uri="{C3380CC4-5D6E-409C-BE32-E72D297353CC}">
              <c16:uniqueId val="{00000001-A87C-483C-87D5-AB9E296A16D9}"/>
            </c:ext>
          </c:extLst>
        </c:ser>
        <c:dLbls>
          <c:showLegendKey val="0"/>
          <c:showVal val="0"/>
          <c:showCatName val="0"/>
          <c:showSerName val="0"/>
          <c:showPercent val="0"/>
          <c:showBubbleSize val="0"/>
        </c:dLbls>
        <c:marker val="1"/>
        <c:smooth val="0"/>
        <c:axId val="504267088"/>
        <c:axId val="504267480"/>
      </c:lineChart>
      <c:catAx>
        <c:axId val="504267088"/>
        <c:scaling>
          <c:orientation val="minMax"/>
        </c:scaling>
        <c:delete val="0"/>
        <c:axPos val="b"/>
        <c:numFmt formatCode="ge" sourceLinked="1"/>
        <c:majorTickMark val="none"/>
        <c:minorTickMark val="none"/>
        <c:tickLblPos val="none"/>
        <c:crossAx val="504267480"/>
        <c:crosses val="autoZero"/>
        <c:auto val="0"/>
        <c:lblAlgn val="ctr"/>
        <c:lblOffset val="100"/>
        <c:noMultiLvlLbl val="1"/>
      </c:catAx>
      <c:valAx>
        <c:axId val="50426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6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116.8</c:v>
                </c:pt>
                <c:pt idx="1">
                  <c:v>131.5</c:v>
                </c:pt>
                <c:pt idx="2">
                  <c:v>125.9</c:v>
                </c:pt>
                <c:pt idx="3">
                  <c:v>122.1</c:v>
                </c:pt>
                <c:pt idx="4">
                  <c:v>126.9</c:v>
                </c:pt>
              </c:numCache>
            </c:numRef>
          </c:val>
          <c:extLst xmlns:c16r2="http://schemas.microsoft.com/office/drawing/2015/06/chart">
            <c:ext xmlns:c16="http://schemas.microsoft.com/office/drawing/2014/chart" uri="{C3380CC4-5D6E-409C-BE32-E72D297353CC}">
              <c16:uniqueId val="{00000000-1908-4597-A57A-557CDC2A4A99}"/>
            </c:ext>
          </c:extLst>
        </c:ser>
        <c:dLbls>
          <c:showLegendKey val="0"/>
          <c:showVal val="0"/>
          <c:showCatName val="0"/>
          <c:showSerName val="0"/>
          <c:showPercent val="0"/>
          <c:showBubbleSize val="0"/>
        </c:dLbls>
        <c:gapWidth val="180"/>
        <c:overlap val="-90"/>
        <c:axId val="440752408"/>
        <c:axId val="4407528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1908-4597-A57A-557CDC2A4A9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908-4597-A57A-557CDC2A4A99}"/>
            </c:ext>
          </c:extLst>
        </c:ser>
        <c:dLbls>
          <c:showLegendKey val="0"/>
          <c:showVal val="0"/>
          <c:showCatName val="0"/>
          <c:showSerName val="0"/>
          <c:showPercent val="0"/>
          <c:showBubbleSize val="0"/>
        </c:dLbls>
        <c:marker val="1"/>
        <c:smooth val="0"/>
        <c:axId val="440752408"/>
        <c:axId val="440752800"/>
      </c:lineChart>
      <c:catAx>
        <c:axId val="440752408"/>
        <c:scaling>
          <c:orientation val="minMax"/>
        </c:scaling>
        <c:delete val="0"/>
        <c:axPos val="b"/>
        <c:numFmt formatCode="ge" sourceLinked="1"/>
        <c:majorTickMark val="none"/>
        <c:minorTickMark val="none"/>
        <c:tickLblPos val="none"/>
        <c:crossAx val="440752800"/>
        <c:crosses val="autoZero"/>
        <c:auto val="0"/>
        <c:lblAlgn val="ctr"/>
        <c:lblOffset val="100"/>
        <c:noMultiLvlLbl val="1"/>
      </c:catAx>
      <c:valAx>
        <c:axId val="44075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2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56.3</c:v>
                </c:pt>
                <c:pt idx="1">
                  <c:v>61.7</c:v>
                </c:pt>
                <c:pt idx="2">
                  <c:v>56.9</c:v>
                </c:pt>
                <c:pt idx="3">
                  <c:v>58.9</c:v>
                </c:pt>
                <c:pt idx="4">
                  <c:v>26.5</c:v>
                </c:pt>
              </c:numCache>
            </c:numRef>
          </c:val>
          <c:extLst xmlns:c16r2="http://schemas.microsoft.com/office/drawing/2015/06/chart">
            <c:ext xmlns:c16="http://schemas.microsoft.com/office/drawing/2014/chart" uri="{C3380CC4-5D6E-409C-BE32-E72D297353CC}">
              <c16:uniqueId val="{00000000-B472-4F2B-A29D-1A38C6A5F78A}"/>
            </c:ext>
          </c:extLst>
        </c:ser>
        <c:dLbls>
          <c:showLegendKey val="0"/>
          <c:showVal val="0"/>
          <c:showCatName val="0"/>
          <c:showSerName val="0"/>
          <c:showPercent val="0"/>
          <c:showBubbleSize val="0"/>
        </c:dLbls>
        <c:gapWidth val="180"/>
        <c:overlap val="-90"/>
        <c:axId val="441932920"/>
        <c:axId val="4419333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83.1</c:v>
                </c:pt>
                <c:pt idx="1">
                  <c:v>85.4</c:v>
                </c:pt>
                <c:pt idx="2">
                  <c:v>82.1</c:v>
                </c:pt>
                <c:pt idx="3">
                  <c:v>81.3</c:v>
                </c:pt>
                <c:pt idx="4">
                  <c:v>47.5</c:v>
                </c:pt>
              </c:numCache>
            </c:numRef>
          </c:val>
          <c:smooth val="0"/>
          <c:extLst xmlns:c16r2="http://schemas.microsoft.com/office/drawing/2015/06/chart">
            <c:ext xmlns:c16="http://schemas.microsoft.com/office/drawing/2014/chart" uri="{C3380CC4-5D6E-409C-BE32-E72D297353CC}">
              <c16:uniqueId val="{00000001-B472-4F2B-A29D-1A38C6A5F78A}"/>
            </c:ext>
          </c:extLst>
        </c:ser>
        <c:dLbls>
          <c:showLegendKey val="0"/>
          <c:showVal val="0"/>
          <c:showCatName val="0"/>
          <c:showSerName val="0"/>
          <c:showPercent val="0"/>
          <c:showBubbleSize val="0"/>
        </c:dLbls>
        <c:marker val="1"/>
        <c:smooth val="0"/>
        <c:axId val="441932920"/>
        <c:axId val="441933312"/>
      </c:lineChart>
      <c:catAx>
        <c:axId val="441932920"/>
        <c:scaling>
          <c:orientation val="minMax"/>
        </c:scaling>
        <c:delete val="0"/>
        <c:axPos val="b"/>
        <c:numFmt formatCode="ge" sourceLinked="1"/>
        <c:majorTickMark val="none"/>
        <c:minorTickMark val="none"/>
        <c:tickLblPos val="none"/>
        <c:crossAx val="441933312"/>
        <c:crosses val="autoZero"/>
        <c:auto val="0"/>
        <c:lblAlgn val="ctr"/>
        <c:lblOffset val="100"/>
        <c:noMultiLvlLbl val="1"/>
      </c:catAx>
      <c:valAx>
        <c:axId val="44193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9</c:v>
                </c:pt>
                <c:pt idx="1">
                  <c:v>7.8</c:v>
                </c:pt>
                <c:pt idx="2">
                  <c:v>7.2</c:v>
                </c:pt>
                <c:pt idx="3">
                  <c:v>8.9</c:v>
                </c:pt>
                <c:pt idx="4">
                  <c:v>8.9</c:v>
                </c:pt>
              </c:numCache>
            </c:numRef>
          </c:val>
          <c:extLst xmlns:c16r2="http://schemas.microsoft.com/office/drawing/2015/06/chart">
            <c:ext xmlns:c16="http://schemas.microsoft.com/office/drawing/2014/chart" uri="{C3380CC4-5D6E-409C-BE32-E72D297353CC}">
              <c16:uniqueId val="{00000000-34A0-42B5-8ACA-0038BD4D1FAC}"/>
            </c:ext>
          </c:extLst>
        </c:ser>
        <c:dLbls>
          <c:showLegendKey val="0"/>
          <c:showVal val="0"/>
          <c:showCatName val="0"/>
          <c:showSerName val="0"/>
          <c:showPercent val="0"/>
          <c:showBubbleSize val="0"/>
        </c:dLbls>
        <c:gapWidth val="180"/>
        <c:overlap val="-90"/>
        <c:axId val="441934096"/>
        <c:axId val="5061626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34A0-42B5-8ACA-0038BD4D1FAC}"/>
            </c:ext>
          </c:extLst>
        </c:ser>
        <c:dLbls>
          <c:showLegendKey val="0"/>
          <c:showVal val="0"/>
          <c:showCatName val="0"/>
          <c:showSerName val="0"/>
          <c:showPercent val="0"/>
          <c:showBubbleSize val="0"/>
        </c:dLbls>
        <c:marker val="1"/>
        <c:smooth val="0"/>
        <c:axId val="441934096"/>
        <c:axId val="506162624"/>
      </c:lineChart>
      <c:catAx>
        <c:axId val="441934096"/>
        <c:scaling>
          <c:orientation val="minMax"/>
        </c:scaling>
        <c:delete val="0"/>
        <c:axPos val="b"/>
        <c:numFmt formatCode="ge" sourceLinked="1"/>
        <c:majorTickMark val="none"/>
        <c:minorTickMark val="none"/>
        <c:tickLblPos val="none"/>
        <c:crossAx val="506162624"/>
        <c:crosses val="autoZero"/>
        <c:auto val="0"/>
        <c:lblAlgn val="ctr"/>
        <c:lblOffset val="100"/>
        <c:noMultiLvlLbl val="1"/>
      </c:catAx>
      <c:valAx>
        <c:axId val="50616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28.8</c:v>
                </c:pt>
                <c:pt idx="1">
                  <c:v>34.200000000000003</c:v>
                </c:pt>
                <c:pt idx="2">
                  <c:v>29.7</c:v>
                </c:pt>
                <c:pt idx="3">
                  <c:v>31.7</c:v>
                </c:pt>
                <c:pt idx="4">
                  <c:v>54.4</c:v>
                </c:pt>
              </c:numCache>
            </c:numRef>
          </c:val>
          <c:extLst xmlns:c16r2="http://schemas.microsoft.com/office/drawing/2015/06/chart">
            <c:ext xmlns:c16="http://schemas.microsoft.com/office/drawing/2014/chart" uri="{C3380CC4-5D6E-409C-BE32-E72D297353CC}">
              <c16:uniqueId val="{00000000-6E97-443E-AFC2-F13570CF9A2B}"/>
            </c:ext>
          </c:extLst>
        </c:ser>
        <c:dLbls>
          <c:showLegendKey val="0"/>
          <c:showVal val="0"/>
          <c:showCatName val="0"/>
          <c:showSerName val="0"/>
          <c:showPercent val="0"/>
          <c:showBubbleSize val="0"/>
        </c:dLbls>
        <c:gapWidth val="180"/>
        <c:overlap val="-90"/>
        <c:axId val="506163408"/>
        <c:axId val="5061638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6E97-443E-AFC2-F13570CF9A2B}"/>
            </c:ext>
          </c:extLst>
        </c:ser>
        <c:dLbls>
          <c:showLegendKey val="0"/>
          <c:showVal val="0"/>
          <c:showCatName val="0"/>
          <c:showSerName val="0"/>
          <c:showPercent val="0"/>
          <c:showBubbleSize val="0"/>
        </c:dLbls>
        <c:marker val="1"/>
        <c:smooth val="0"/>
        <c:axId val="506163408"/>
        <c:axId val="506163800"/>
      </c:lineChart>
      <c:catAx>
        <c:axId val="506163408"/>
        <c:scaling>
          <c:orientation val="minMax"/>
        </c:scaling>
        <c:delete val="0"/>
        <c:axPos val="b"/>
        <c:numFmt formatCode="ge" sourceLinked="1"/>
        <c:majorTickMark val="none"/>
        <c:minorTickMark val="none"/>
        <c:tickLblPos val="none"/>
        <c:crossAx val="506163800"/>
        <c:crosses val="autoZero"/>
        <c:auto val="0"/>
        <c:lblAlgn val="ctr"/>
        <c:lblOffset val="100"/>
        <c:noMultiLvlLbl val="1"/>
      </c:catAx>
      <c:valAx>
        <c:axId val="50616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6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C0-4D4D-A284-EFF84D4C3E8D}"/>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4DC0-4D4D-A284-EFF84D4C3E8D}"/>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52.4</c:v>
                </c:pt>
                <c:pt idx="1">
                  <c:v>65.3</c:v>
                </c:pt>
                <c:pt idx="2">
                  <c:v>67.5</c:v>
                </c:pt>
                <c:pt idx="3">
                  <c:v>71.599999999999994</c:v>
                </c:pt>
                <c:pt idx="4">
                  <c:v>75.8</c:v>
                </c:pt>
              </c:numCache>
            </c:numRef>
          </c:val>
          <c:extLst xmlns:c16r2="http://schemas.microsoft.com/office/drawing/2015/06/chart">
            <c:ext xmlns:c16="http://schemas.microsoft.com/office/drawing/2014/chart" uri="{C3380CC4-5D6E-409C-BE32-E72D297353CC}">
              <c16:uniqueId val="{00000000-AC64-4FB4-9E43-C3B63FF0197A}"/>
            </c:ext>
          </c:extLst>
        </c:ser>
        <c:dLbls>
          <c:showLegendKey val="0"/>
          <c:showVal val="0"/>
          <c:showCatName val="0"/>
          <c:showSerName val="0"/>
          <c:showPercent val="0"/>
          <c:showBubbleSize val="0"/>
        </c:dLbls>
        <c:gapWidth val="180"/>
        <c:overlap val="-90"/>
        <c:axId val="505626912"/>
        <c:axId val="50562730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AC64-4FB4-9E43-C3B63FF0197A}"/>
            </c:ext>
          </c:extLst>
        </c:ser>
        <c:dLbls>
          <c:showLegendKey val="0"/>
          <c:showVal val="0"/>
          <c:showCatName val="0"/>
          <c:showSerName val="0"/>
          <c:showPercent val="0"/>
          <c:showBubbleSize val="0"/>
        </c:dLbls>
        <c:marker val="1"/>
        <c:smooth val="0"/>
        <c:axId val="505626912"/>
        <c:axId val="505627304"/>
      </c:lineChart>
      <c:catAx>
        <c:axId val="505626912"/>
        <c:scaling>
          <c:orientation val="minMax"/>
        </c:scaling>
        <c:delete val="0"/>
        <c:axPos val="b"/>
        <c:numFmt formatCode="ge" sourceLinked="1"/>
        <c:majorTickMark val="none"/>
        <c:minorTickMark val="none"/>
        <c:tickLblPos val="none"/>
        <c:crossAx val="505627304"/>
        <c:crosses val="autoZero"/>
        <c:auto val="0"/>
        <c:lblAlgn val="ctr"/>
        <c:lblOffset val="100"/>
        <c:noMultiLvlLbl val="1"/>
      </c:catAx>
      <c:valAx>
        <c:axId val="5056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9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761-43C4-A2D2-2B7C44C95871}"/>
            </c:ext>
          </c:extLst>
        </c:ser>
        <c:dLbls>
          <c:showLegendKey val="0"/>
          <c:showVal val="0"/>
          <c:showCatName val="0"/>
          <c:showSerName val="0"/>
          <c:showPercent val="0"/>
          <c:showBubbleSize val="0"/>
        </c:dLbls>
        <c:gapWidth val="180"/>
        <c:overlap val="-90"/>
        <c:axId val="84922664"/>
        <c:axId val="8492305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C761-43C4-A2D2-2B7C44C95871}"/>
            </c:ext>
          </c:extLst>
        </c:ser>
        <c:dLbls>
          <c:showLegendKey val="0"/>
          <c:showVal val="0"/>
          <c:showCatName val="0"/>
          <c:showSerName val="0"/>
          <c:showPercent val="0"/>
          <c:showBubbleSize val="0"/>
        </c:dLbls>
        <c:marker val="1"/>
        <c:smooth val="0"/>
        <c:axId val="84922664"/>
        <c:axId val="84923056"/>
      </c:lineChart>
      <c:catAx>
        <c:axId val="84922664"/>
        <c:scaling>
          <c:orientation val="minMax"/>
        </c:scaling>
        <c:delete val="0"/>
        <c:axPos val="b"/>
        <c:numFmt formatCode="ge" sourceLinked="1"/>
        <c:majorTickMark val="none"/>
        <c:minorTickMark val="none"/>
        <c:tickLblPos val="none"/>
        <c:crossAx val="84923056"/>
        <c:crosses val="autoZero"/>
        <c:auto val="0"/>
        <c:lblAlgn val="ctr"/>
        <c:lblOffset val="100"/>
        <c:noMultiLvlLbl val="1"/>
      </c:catAx>
      <c:valAx>
        <c:axId val="8492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922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12.6</c:v>
                </c:pt>
                <c:pt idx="1">
                  <c:v>17</c:v>
                </c:pt>
                <c:pt idx="2">
                  <c:v>17.600000000000001</c:v>
                </c:pt>
                <c:pt idx="3">
                  <c:v>17.899999999999999</c:v>
                </c:pt>
                <c:pt idx="4">
                  <c:v>17.3</c:v>
                </c:pt>
              </c:numCache>
            </c:numRef>
          </c:val>
          <c:extLst xmlns:c16r2="http://schemas.microsoft.com/office/drawing/2015/06/chart">
            <c:ext xmlns:c16="http://schemas.microsoft.com/office/drawing/2014/chart" uri="{C3380CC4-5D6E-409C-BE32-E72D297353CC}">
              <c16:uniqueId val="{00000000-8823-4C86-A792-002C886F9DB6}"/>
            </c:ext>
          </c:extLst>
        </c:ser>
        <c:dLbls>
          <c:showLegendKey val="0"/>
          <c:showVal val="0"/>
          <c:showCatName val="0"/>
          <c:showSerName val="0"/>
          <c:showPercent val="0"/>
          <c:showBubbleSize val="0"/>
        </c:dLbls>
        <c:gapWidth val="180"/>
        <c:overlap val="-90"/>
        <c:axId val="84923840"/>
        <c:axId val="2001818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8823-4C86-A792-002C886F9DB6}"/>
            </c:ext>
          </c:extLst>
        </c:ser>
        <c:dLbls>
          <c:showLegendKey val="0"/>
          <c:showVal val="0"/>
          <c:showCatName val="0"/>
          <c:showSerName val="0"/>
          <c:showPercent val="0"/>
          <c:showBubbleSize val="0"/>
        </c:dLbls>
        <c:marker val="1"/>
        <c:smooth val="0"/>
        <c:axId val="84923840"/>
        <c:axId val="200181872"/>
      </c:lineChart>
      <c:catAx>
        <c:axId val="84923840"/>
        <c:scaling>
          <c:orientation val="minMax"/>
        </c:scaling>
        <c:delete val="0"/>
        <c:axPos val="b"/>
        <c:numFmt formatCode="ge" sourceLinked="1"/>
        <c:majorTickMark val="none"/>
        <c:minorTickMark val="none"/>
        <c:tickLblPos val="none"/>
        <c:crossAx val="200181872"/>
        <c:crosses val="autoZero"/>
        <c:auto val="0"/>
        <c:lblAlgn val="ctr"/>
        <c:lblOffset val="100"/>
        <c:noMultiLvlLbl val="1"/>
      </c:catAx>
      <c:valAx>
        <c:axId val="20018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92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13.2</c:v>
                </c:pt>
                <c:pt idx="1">
                  <c:v>0.2</c:v>
                </c:pt>
                <c:pt idx="2">
                  <c:v>0.4</c:v>
                </c:pt>
                <c:pt idx="3">
                  <c:v>0.7</c:v>
                </c:pt>
                <c:pt idx="4">
                  <c:v>76.400000000000006</c:v>
                </c:pt>
              </c:numCache>
            </c:numRef>
          </c:val>
          <c:extLst xmlns:c16r2="http://schemas.microsoft.com/office/drawing/2015/06/chart">
            <c:ext xmlns:c16="http://schemas.microsoft.com/office/drawing/2014/chart" uri="{C3380CC4-5D6E-409C-BE32-E72D297353CC}">
              <c16:uniqueId val="{00000000-A04E-455E-8651-56311D1E08DB}"/>
            </c:ext>
          </c:extLst>
        </c:ser>
        <c:dLbls>
          <c:showLegendKey val="0"/>
          <c:showVal val="0"/>
          <c:showCatName val="0"/>
          <c:showSerName val="0"/>
          <c:showPercent val="0"/>
          <c:showBubbleSize val="0"/>
        </c:dLbls>
        <c:gapWidth val="180"/>
        <c:overlap val="-90"/>
        <c:axId val="200182656"/>
        <c:axId val="2001830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A04E-455E-8651-56311D1E08DB}"/>
            </c:ext>
          </c:extLst>
        </c:ser>
        <c:dLbls>
          <c:showLegendKey val="0"/>
          <c:showVal val="0"/>
          <c:showCatName val="0"/>
          <c:showSerName val="0"/>
          <c:showPercent val="0"/>
          <c:showBubbleSize val="0"/>
        </c:dLbls>
        <c:marker val="1"/>
        <c:smooth val="0"/>
        <c:axId val="200182656"/>
        <c:axId val="200183048"/>
      </c:lineChart>
      <c:catAx>
        <c:axId val="200182656"/>
        <c:scaling>
          <c:orientation val="minMax"/>
        </c:scaling>
        <c:delete val="0"/>
        <c:axPos val="b"/>
        <c:numFmt formatCode="ge" sourceLinked="1"/>
        <c:majorTickMark val="none"/>
        <c:minorTickMark val="none"/>
        <c:tickLblPos val="none"/>
        <c:crossAx val="200183048"/>
        <c:crosses val="autoZero"/>
        <c:auto val="0"/>
        <c:lblAlgn val="ctr"/>
        <c:lblOffset val="100"/>
        <c:noMultiLvlLbl val="1"/>
      </c:catAx>
      <c:valAx>
        <c:axId val="200183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18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18-412F-9F85-090849E4CB38}"/>
            </c:ext>
          </c:extLst>
        </c:ser>
        <c:dLbls>
          <c:showLegendKey val="0"/>
          <c:showVal val="0"/>
          <c:showCatName val="0"/>
          <c:showSerName val="0"/>
          <c:showPercent val="0"/>
          <c:showBubbleSize val="0"/>
        </c:dLbls>
        <c:gapWidth val="180"/>
        <c:overlap val="-90"/>
        <c:axId val="440888128"/>
        <c:axId val="4408885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6F18-412F-9F85-090849E4CB38}"/>
            </c:ext>
          </c:extLst>
        </c:ser>
        <c:dLbls>
          <c:showLegendKey val="0"/>
          <c:showVal val="0"/>
          <c:showCatName val="0"/>
          <c:showSerName val="0"/>
          <c:showPercent val="0"/>
          <c:showBubbleSize val="0"/>
        </c:dLbls>
        <c:marker val="1"/>
        <c:smooth val="0"/>
        <c:axId val="440888128"/>
        <c:axId val="440888520"/>
      </c:lineChart>
      <c:catAx>
        <c:axId val="440888128"/>
        <c:scaling>
          <c:orientation val="minMax"/>
        </c:scaling>
        <c:delete val="0"/>
        <c:axPos val="b"/>
        <c:numFmt formatCode="ge" sourceLinked="1"/>
        <c:majorTickMark val="none"/>
        <c:minorTickMark val="none"/>
        <c:tickLblPos val="none"/>
        <c:crossAx val="440888520"/>
        <c:crosses val="autoZero"/>
        <c:auto val="0"/>
        <c:lblAlgn val="ctr"/>
        <c:lblOffset val="100"/>
        <c:noMultiLvlLbl val="1"/>
      </c:catAx>
      <c:valAx>
        <c:axId val="440888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8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4.2</c:v>
                </c:pt>
                <c:pt idx="1">
                  <c:v>8.6999999999999993</c:v>
                </c:pt>
                <c:pt idx="2">
                  <c:v>14.3</c:v>
                </c:pt>
                <c:pt idx="3">
                  <c:v>20</c:v>
                </c:pt>
                <c:pt idx="4">
                  <c:v>25.7</c:v>
                </c:pt>
              </c:numCache>
            </c:numRef>
          </c:val>
          <c:extLst xmlns:c16r2="http://schemas.microsoft.com/office/drawing/2015/06/chart">
            <c:ext xmlns:c16="http://schemas.microsoft.com/office/drawing/2014/chart" uri="{C3380CC4-5D6E-409C-BE32-E72D297353CC}">
              <c16:uniqueId val="{00000000-9F40-4FCB-80EC-AABC54559643}"/>
            </c:ext>
          </c:extLst>
        </c:ser>
        <c:dLbls>
          <c:showLegendKey val="0"/>
          <c:showVal val="0"/>
          <c:showCatName val="0"/>
          <c:showSerName val="0"/>
          <c:showPercent val="0"/>
          <c:showBubbleSize val="0"/>
        </c:dLbls>
        <c:gapWidth val="180"/>
        <c:overlap val="-90"/>
        <c:axId val="440889304"/>
        <c:axId val="44088969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9F40-4FCB-80EC-AABC54559643}"/>
            </c:ext>
          </c:extLst>
        </c:ser>
        <c:dLbls>
          <c:showLegendKey val="0"/>
          <c:showVal val="0"/>
          <c:showCatName val="0"/>
          <c:showSerName val="0"/>
          <c:showPercent val="0"/>
          <c:showBubbleSize val="0"/>
        </c:dLbls>
        <c:marker val="1"/>
        <c:smooth val="0"/>
        <c:axId val="440889304"/>
        <c:axId val="440889696"/>
      </c:lineChart>
      <c:catAx>
        <c:axId val="440889304"/>
        <c:scaling>
          <c:orientation val="minMax"/>
        </c:scaling>
        <c:delete val="0"/>
        <c:axPos val="b"/>
        <c:numFmt formatCode="ge" sourceLinked="1"/>
        <c:majorTickMark val="none"/>
        <c:minorTickMark val="none"/>
        <c:tickLblPos val="none"/>
        <c:crossAx val="440889696"/>
        <c:crosses val="autoZero"/>
        <c:auto val="0"/>
        <c:lblAlgn val="ctr"/>
        <c:lblOffset val="100"/>
        <c:noMultiLvlLbl val="1"/>
      </c:catAx>
      <c:valAx>
        <c:axId val="44088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9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1560.6</c:v>
                </c:pt>
                <c:pt idx="1">
                  <c:v>2164.6</c:v>
                </c:pt>
                <c:pt idx="2">
                  <c:v>2075</c:v>
                </c:pt>
                <c:pt idx="3">
                  <c:v>2365.6</c:v>
                </c:pt>
                <c:pt idx="4">
                  <c:v>1963.2</c:v>
                </c:pt>
              </c:numCache>
            </c:numRef>
          </c:val>
          <c:extLst xmlns:c16r2="http://schemas.microsoft.com/office/drawing/2015/06/chart">
            <c:ext xmlns:c16="http://schemas.microsoft.com/office/drawing/2014/chart" uri="{C3380CC4-5D6E-409C-BE32-E72D297353CC}">
              <c16:uniqueId val="{00000000-6BF6-40EC-8D9A-99AFDDC2E35E}"/>
            </c:ext>
          </c:extLst>
        </c:ser>
        <c:dLbls>
          <c:showLegendKey val="0"/>
          <c:showVal val="0"/>
          <c:showCatName val="0"/>
          <c:showSerName val="0"/>
          <c:showPercent val="0"/>
          <c:showBubbleSize val="0"/>
        </c:dLbls>
        <c:gapWidth val="180"/>
        <c:overlap val="-90"/>
        <c:axId val="440743408"/>
        <c:axId val="44074380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6BF6-40EC-8D9A-99AFDDC2E35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BF6-40EC-8D9A-99AFDDC2E35E}"/>
            </c:ext>
          </c:extLst>
        </c:ser>
        <c:dLbls>
          <c:showLegendKey val="0"/>
          <c:showVal val="0"/>
          <c:showCatName val="0"/>
          <c:showSerName val="0"/>
          <c:showPercent val="0"/>
          <c:showBubbleSize val="0"/>
        </c:dLbls>
        <c:marker val="1"/>
        <c:smooth val="0"/>
        <c:axId val="440743408"/>
        <c:axId val="440743800"/>
      </c:lineChart>
      <c:catAx>
        <c:axId val="440743408"/>
        <c:scaling>
          <c:orientation val="minMax"/>
        </c:scaling>
        <c:delete val="0"/>
        <c:axPos val="b"/>
        <c:numFmt formatCode="ge" sourceLinked="1"/>
        <c:majorTickMark val="none"/>
        <c:minorTickMark val="none"/>
        <c:tickLblPos val="none"/>
        <c:crossAx val="440743800"/>
        <c:crosses val="autoZero"/>
        <c:auto val="0"/>
        <c:lblAlgn val="ctr"/>
        <c:lblOffset val="100"/>
        <c:noMultiLvlLbl val="1"/>
      </c:catAx>
      <c:valAx>
        <c:axId val="44074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013-415F-B316-E57A8B1A407F}"/>
            </c:ext>
          </c:extLst>
        </c:ser>
        <c:dLbls>
          <c:showLegendKey val="0"/>
          <c:showVal val="0"/>
          <c:showCatName val="0"/>
          <c:showSerName val="0"/>
          <c:showPercent val="0"/>
          <c:showBubbleSize val="0"/>
        </c:dLbls>
        <c:gapWidth val="180"/>
        <c:overlap val="-90"/>
        <c:axId val="497726104"/>
        <c:axId val="4977264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F013-415F-B316-E57A8B1A407F}"/>
            </c:ext>
          </c:extLst>
        </c:ser>
        <c:dLbls>
          <c:showLegendKey val="0"/>
          <c:showVal val="0"/>
          <c:showCatName val="0"/>
          <c:showSerName val="0"/>
          <c:showPercent val="0"/>
          <c:showBubbleSize val="0"/>
        </c:dLbls>
        <c:marker val="1"/>
        <c:smooth val="0"/>
        <c:axId val="497726104"/>
        <c:axId val="497726496"/>
      </c:lineChart>
      <c:catAx>
        <c:axId val="497726104"/>
        <c:scaling>
          <c:orientation val="minMax"/>
        </c:scaling>
        <c:delete val="0"/>
        <c:axPos val="b"/>
        <c:numFmt formatCode="ge" sourceLinked="1"/>
        <c:majorTickMark val="none"/>
        <c:minorTickMark val="none"/>
        <c:tickLblPos val="none"/>
        <c:crossAx val="497726496"/>
        <c:crosses val="autoZero"/>
        <c:auto val="0"/>
        <c:lblAlgn val="ctr"/>
        <c:lblOffset val="100"/>
        <c:noMultiLvlLbl val="1"/>
      </c:catAx>
      <c:valAx>
        <c:axId val="49772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7726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7596.6</c:v>
                </c:pt>
                <c:pt idx="1">
                  <c:v>5463.6</c:v>
                </c:pt>
                <c:pt idx="2">
                  <c:v>7137</c:v>
                </c:pt>
                <c:pt idx="3">
                  <c:v>7342.7</c:v>
                </c:pt>
                <c:pt idx="4">
                  <c:v>7169.9</c:v>
                </c:pt>
              </c:numCache>
            </c:numRef>
          </c:val>
          <c:extLst xmlns:c16r2="http://schemas.microsoft.com/office/drawing/2015/06/chart">
            <c:ext xmlns:c16="http://schemas.microsoft.com/office/drawing/2014/chart" uri="{C3380CC4-5D6E-409C-BE32-E72D297353CC}">
              <c16:uniqueId val="{00000000-CA45-44E4-B5E6-54B0769CDE55}"/>
            </c:ext>
          </c:extLst>
        </c:ser>
        <c:dLbls>
          <c:showLegendKey val="0"/>
          <c:showVal val="0"/>
          <c:showCatName val="0"/>
          <c:showSerName val="0"/>
          <c:showPercent val="0"/>
          <c:showBubbleSize val="0"/>
        </c:dLbls>
        <c:gapWidth val="180"/>
        <c:overlap val="-90"/>
        <c:axId val="440744584"/>
        <c:axId val="4407449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CA45-44E4-B5E6-54B0769CDE55}"/>
            </c:ext>
          </c:extLst>
        </c:ser>
        <c:dLbls>
          <c:showLegendKey val="0"/>
          <c:showVal val="0"/>
          <c:showCatName val="0"/>
          <c:showSerName val="0"/>
          <c:showPercent val="0"/>
          <c:showBubbleSize val="0"/>
        </c:dLbls>
        <c:marker val="1"/>
        <c:smooth val="0"/>
        <c:axId val="440744584"/>
        <c:axId val="440744976"/>
      </c:lineChart>
      <c:catAx>
        <c:axId val="440744584"/>
        <c:scaling>
          <c:orientation val="minMax"/>
        </c:scaling>
        <c:delete val="0"/>
        <c:axPos val="b"/>
        <c:numFmt formatCode="ge" sourceLinked="1"/>
        <c:majorTickMark val="none"/>
        <c:minorTickMark val="none"/>
        <c:tickLblPos val="none"/>
        <c:crossAx val="440744976"/>
        <c:crosses val="autoZero"/>
        <c:auto val="0"/>
        <c:lblAlgn val="ctr"/>
        <c:lblOffset val="100"/>
        <c:noMultiLvlLbl val="1"/>
      </c:catAx>
      <c:valAx>
        <c:axId val="44074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2299849</c:v>
                </c:pt>
                <c:pt idx="1">
                  <c:v>2459120</c:v>
                </c:pt>
                <c:pt idx="2">
                  <c:v>2875890</c:v>
                </c:pt>
                <c:pt idx="3">
                  <c:v>2749465</c:v>
                </c:pt>
                <c:pt idx="4">
                  <c:v>3172670</c:v>
                </c:pt>
              </c:numCache>
            </c:numRef>
          </c:val>
          <c:extLst xmlns:c16r2="http://schemas.microsoft.com/office/drawing/2015/06/chart">
            <c:ext xmlns:c16="http://schemas.microsoft.com/office/drawing/2014/chart" uri="{C3380CC4-5D6E-409C-BE32-E72D297353CC}">
              <c16:uniqueId val="{00000000-8D8E-4D9D-83E9-088D4277E421}"/>
            </c:ext>
          </c:extLst>
        </c:ser>
        <c:dLbls>
          <c:showLegendKey val="0"/>
          <c:showVal val="0"/>
          <c:showCatName val="0"/>
          <c:showSerName val="0"/>
          <c:showPercent val="0"/>
          <c:showBubbleSize val="0"/>
        </c:dLbls>
        <c:gapWidth val="180"/>
        <c:overlap val="-90"/>
        <c:axId val="505931712"/>
        <c:axId val="5059321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8D8E-4D9D-83E9-088D4277E421}"/>
            </c:ext>
          </c:extLst>
        </c:ser>
        <c:dLbls>
          <c:showLegendKey val="0"/>
          <c:showVal val="0"/>
          <c:showCatName val="0"/>
          <c:showSerName val="0"/>
          <c:showPercent val="0"/>
          <c:showBubbleSize val="0"/>
        </c:dLbls>
        <c:marker val="1"/>
        <c:smooth val="0"/>
        <c:axId val="505931712"/>
        <c:axId val="505932104"/>
      </c:lineChart>
      <c:catAx>
        <c:axId val="505931712"/>
        <c:scaling>
          <c:orientation val="minMax"/>
        </c:scaling>
        <c:delete val="0"/>
        <c:axPos val="b"/>
        <c:numFmt formatCode="ge" sourceLinked="1"/>
        <c:majorTickMark val="none"/>
        <c:minorTickMark val="none"/>
        <c:tickLblPos val="none"/>
        <c:crossAx val="505932104"/>
        <c:crosses val="autoZero"/>
        <c:auto val="0"/>
        <c:lblAlgn val="ctr"/>
        <c:lblOffset val="100"/>
        <c:noMultiLvlLbl val="1"/>
      </c:catAx>
      <c:valAx>
        <c:axId val="5059321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33.5</c:v>
                </c:pt>
                <c:pt idx="1">
                  <c:v>43.7</c:v>
                </c:pt>
                <c:pt idx="2">
                  <c:v>34.5</c:v>
                </c:pt>
                <c:pt idx="3">
                  <c:v>33.6</c:v>
                </c:pt>
                <c:pt idx="4">
                  <c:v>36.799999999999997</c:v>
                </c:pt>
              </c:numCache>
            </c:numRef>
          </c:val>
          <c:extLst xmlns:c16r2="http://schemas.microsoft.com/office/drawing/2015/06/chart">
            <c:ext xmlns:c16="http://schemas.microsoft.com/office/drawing/2014/chart" uri="{C3380CC4-5D6E-409C-BE32-E72D297353CC}">
              <c16:uniqueId val="{00000000-7260-4C51-BBF8-0F972CEEC234}"/>
            </c:ext>
          </c:extLst>
        </c:ser>
        <c:dLbls>
          <c:showLegendKey val="0"/>
          <c:showVal val="0"/>
          <c:showCatName val="0"/>
          <c:showSerName val="0"/>
          <c:showPercent val="0"/>
          <c:showBubbleSize val="0"/>
        </c:dLbls>
        <c:gapWidth val="180"/>
        <c:overlap val="-90"/>
        <c:axId val="505932888"/>
        <c:axId val="44219963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7260-4C51-BBF8-0F972CEEC234}"/>
            </c:ext>
          </c:extLst>
        </c:ser>
        <c:dLbls>
          <c:showLegendKey val="0"/>
          <c:showVal val="0"/>
          <c:showCatName val="0"/>
          <c:showSerName val="0"/>
          <c:showPercent val="0"/>
          <c:showBubbleSize val="0"/>
        </c:dLbls>
        <c:marker val="1"/>
        <c:smooth val="0"/>
        <c:axId val="505932888"/>
        <c:axId val="442199632"/>
      </c:lineChart>
      <c:catAx>
        <c:axId val="505932888"/>
        <c:scaling>
          <c:orientation val="minMax"/>
        </c:scaling>
        <c:delete val="0"/>
        <c:axPos val="b"/>
        <c:numFmt formatCode="ge" sourceLinked="1"/>
        <c:majorTickMark val="none"/>
        <c:minorTickMark val="none"/>
        <c:tickLblPos val="none"/>
        <c:crossAx val="442199632"/>
        <c:crosses val="autoZero"/>
        <c:auto val="0"/>
        <c:lblAlgn val="ctr"/>
        <c:lblOffset val="100"/>
        <c:noMultiLvlLbl val="1"/>
      </c:catAx>
      <c:valAx>
        <c:axId val="44219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30.6</c:v>
                </c:pt>
                <c:pt idx="1">
                  <c:v>13</c:v>
                </c:pt>
                <c:pt idx="2">
                  <c:v>14.6</c:v>
                </c:pt>
                <c:pt idx="3">
                  <c:v>15.1</c:v>
                </c:pt>
                <c:pt idx="4">
                  <c:v>18.8</c:v>
                </c:pt>
              </c:numCache>
            </c:numRef>
          </c:val>
          <c:extLst xmlns:c16r2="http://schemas.microsoft.com/office/drawing/2015/06/chart">
            <c:ext xmlns:c16="http://schemas.microsoft.com/office/drawing/2014/chart" uri="{C3380CC4-5D6E-409C-BE32-E72D297353CC}">
              <c16:uniqueId val="{00000000-5379-4250-9AD1-38E4036511C2}"/>
            </c:ext>
          </c:extLst>
        </c:ser>
        <c:dLbls>
          <c:showLegendKey val="0"/>
          <c:showVal val="0"/>
          <c:showCatName val="0"/>
          <c:showSerName val="0"/>
          <c:showPercent val="0"/>
          <c:showBubbleSize val="0"/>
        </c:dLbls>
        <c:gapWidth val="180"/>
        <c:overlap val="-90"/>
        <c:axId val="442200416"/>
        <c:axId val="44220080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5379-4250-9AD1-38E4036511C2}"/>
            </c:ext>
          </c:extLst>
        </c:ser>
        <c:dLbls>
          <c:showLegendKey val="0"/>
          <c:showVal val="0"/>
          <c:showCatName val="0"/>
          <c:showSerName val="0"/>
          <c:showPercent val="0"/>
          <c:showBubbleSize val="0"/>
        </c:dLbls>
        <c:marker val="1"/>
        <c:smooth val="0"/>
        <c:axId val="442200416"/>
        <c:axId val="442200808"/>
      </c:lineChart>
      <c:catAx>
        <c:axId val="442200416"/>
        <c:scaling>
          <c:orientation val="minMax"/>
        </c:scaling>
        <c:delete val="0"/>
        <c:axPos val="b"/>
        <c:numFmt formatCode="ge" sourceLinked="1"/>
        <c:majorTickMark val="none"/>
        <c:minorTickMark val="none"/>
        <c:tickLblPos val="none"/>
        <c:crossAx val="442200808"/>
        <c:crosses val="autoZero"/>
        <c:auto val="0"/>
        <c:lblAlgn val="ctr"/>
        <c:lblOffset val="100"/>
        <c:noMultiLvlLbl val="1"/>
      </c:catAx>
      <c:valAx>
        <c:axId val="44220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0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37</c:v>
                </c:pt>
                <c:pt idx="1">
                  <c:v>29</c:v>
                </c:pt>
                <c:pt idx="2">
                  <c:v>24.8</c:v>
                </c:pt>
                <c:pt idx="3">
                  <c:v>21.1</c:v>
                </c:pt>
                <c:pt idx="4">
                  <c:v>15.2</c:v>
                </c:pt>
              </c:numCache>
            </c:numRef>
          </c:val>
          <c:extLst xmlns:c16r2="http://schemas.microsoft.com/office/drawing/2015/06/chart">
            <c:ext xmlns:c16="http://schemas.microsoft.com/office/drawing/2014/chart" uri="{C3380CC4-5D6E-409C-BE32-E72D297353CC}">
              <c16:uniqueId val="{00000000-0B8C-4754-99D3-EEA1D62D3654}"/>
            </c:ext>
          </c:extLst>
        </c:ser>
        <c:dLbls>
          <c:showLegendKey val="0"/>
          <c:showVal val="0"/>
          <c:showCatName val="0"/>
          <c:showSerName val="0"/>
          <c:showPercent val="0"/>
          <c:showBubbleSize val="0"/>
        </c:dLbls>
        <c:gapWidth val="180"/>
        <c:overlap val="-90"/>
        <c:axId val="442201704"/>
        <c:axId val="4422020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0B8C-4754-99D3-EEA1D62D3654}"/>
            </c:ext>
          </c:extLst>
        </c:ser>
        <c:dLbls>
          <c:showLegendKey val="0"/>
          <c:showVal val="0"/>
          <c:showCatName val="0"/>
          <c:showSerName val="0"/>
          <c:showPercent val="0"/>
          <c:showBubbleSize val="0"/>
        </c:dLbls>
        <c:marker val="1"/>
        <c:smooth val="0"/>
        <c:axId val="442201704"/>
        <c:axId val="442202096"/>
      </c:lineChart>
      <c:catAx>
        <c:axId val="442201704"/>
        <c:scaling>
          <c:orientation val="minMax"/>
        </c:scaling>
        <c:delete val="0"/>
        <c:axPos val="b"/>
        <c:numFmt formatCode="ge" sourceLinked="1"/>
        <c:majorTickMark val="none"/>
        <c:minorTickMark val="none"/>
        <c:tickLblPos val="none"/>
        <c:crossAx val="442202096"/>
        <c:crosses val="autoZero"/>
        <c:auto val="0"/>
        <c:lblAlgn val="ctr"/>
        <c:lblOffset val="100"/>
        <c:noMultiLvlLbl val="1"/>
      </c:catAx>
      <c:valAx>
        <c:axId val="44220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0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63</c:v>
                </c:pt>
                <c:pt idx="1">
                  <c:v>66.3</c:v>
                </c:pt>
                <c:pt idx="2">
                  <c:v>67.7</c:v>
                </c:pt>
                <c:pt idx="3">
                  <c:v>66.3</c:v>
                </c:pt>
                <c:pt idx="4">
                  <c:v>67.3</c:v>
                </c:pt>
              </c:numCache>
            </c:numRef>
          </c:val>
          <c:extLst xmlns:c16r2="http://schemas.microsoft.com/office/drawing/2015/06/chart">
            <c:ext xmlns:c16="http://schemas.microsoft.com/office/drawing/2014/chart" uri="{C3380CC4-5D6E-409C-BE32-E72D297353CC}">
              <c16:uniqueId val="{00000000-E587-41C4-A444-B6BB9570BBC9}"/>
            </c:ext>
          </c:extLst>
        </c:ser>
        <c:dLbls>
          <c:showLegendKey val="0"/>
          <c:showVal val="0"/>
          <c:showCatName val="0"/>
          <c:showSerName val="0"/>
          <c:showPercent val="0"/>
          <c:showBubbleSize val="0"/>
        </c:dLbls>
        <c:gapWidth val="180"/>
        <c:overlap val="-90"/>
        <c:axId val="442202880"/>
        <c:axId val="44220327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E587-41C4-A444-B6BB9570BBC9}"/>
            </c:ext>
          </c:extLst>
        </c:ser>
        <c:dLbls>
          <c:showLegendKey val="0"/>
          <c:showVal val="0"/>
          <c:showCatName val="0"/>
          <c:showSerName val="0"/>
          <c:showPercent val="0"/>
          <c:showBubbleSize val="0"/>
        </c:dLbls>
        <c:marker val="1"/>
        <c:smooth val="0"/>
        <c:axId val="442202880"/>
        <c:axId val="442203272"/>
      </c:lineChart>
      <c:catAx>
        <c:axId val="442202880"/>
        <c:scaling>
          <c:orientation val="minMax"/>
        </c:scaling>
        <c:delete val="0"/>
        <c:axPos val="b"/>
        <c:numFmt formatCode="ge" sourceLinked="1"/>
        <c:majorTickMark val="none"/>
        <c:minorTickMark val="none"/>
        <c:tickLblPos val="none"/>
        <c:crossAx val="442203272"/>
        <c:crosses val="autoZero"/>
        <c:auto val="0"/>
        <c:lblAlgn val="ctr"/>
        <c:lblOffset val="100"/>
        <c:noMultiLvlLbl val="1"/>
      </c:catAx>
      <c:valAx>
        <c:axId val="442203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2028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393339"/>
          <a:ext cx="5105702"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61184"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79277"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55731"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（最大出力合計251,210kW）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（最大出力合計223,142kW）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（最大出力合計2,768kW）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210802"/>
          <a:ext cx="4704841"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269689"/>
          <a:ext cx="4704841"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337480"/>
          <a:ext cx="4704841"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387955"/>
          <a:ext cx="4704841"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404783"/>
          <a:ext cx="4704841"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723922" y="12210802"/>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723922" y="15269689"/>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723922" y="18337480"/>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723922" y="21387955"/>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723922" y="24404783"/>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71329"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71329"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71329"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71329"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71329"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54808"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54808"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54808"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54808"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54808"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8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8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8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8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8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8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8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8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8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8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8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8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8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8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8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8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8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8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88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8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8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8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88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88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88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89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89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89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89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89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C53" zoomScale="70" zoomScaleNormal="70" workbookViewId="0">
      <selection activeCell="AK97" sqref="AK97:AQ98"/>
    </sheetView>
  </sheetViews>
  <sheetFormatPr defaultColWidth="9" defaultRowHeight="13.2"/>
  <cols>
    <col min="1" max="1" width="4.44140625" style="5" customWidth="1"/>
    <col min="2" max="9" width="11.88671875" style="5" customWidth="1"/>
    <col min="10" max="13" width="12.109375" style="5" customWidth="1"/>
    <col min="14" max="34" width="11.88671875" style="5" customWidth="1"/>
    <col min="35" max="35" width="4.109375" style="5" customWidth="1"/>
    <col min="36" max="36" width="4.6640625" style="5" customWidth="1"/>
    <col min="37" max="38" width="9" style="5"/>
    <col min="39" max="39" width="20.77734375" style="5" customWidth="1"/>
    <col min="40" max="40" width="18.33203125" style="5" customWidth="1"/>
    <col min="41" max="41" width="9" style="5"/>
    <col min="42" max="42" width="13.109375" style="5" customWidth="1"/>
    <col min="43" max="43" width="19.21875" style="5" customWidth="1"/>
    <col min="44" max="16384" width="9" style="5"/>
  </cols>
  <sheetData>
    <row r="1" spans="1:43" ht="52.5" customHeight="1" thickBot="1">
      <c r="A1" s="1"/>
      <c r="B1" s="2" t="str">
        <f>データ!H6</f>
        <v>群馬県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91</v>
      </c>
      <c r="O3" s="129"/>
      <c r="P3" s="129"/>
      <c r="Q3" s="130"/>
      <c r="R3" s="1"/>
      <c r="S3" s="131" t="s">
        <v>269</v>
      </c>
      <c r="T3" s="132"/>
      <c r="U3" s="132"/>
      <c r="V3" s="132"/>
      <c r="W3" s="132"/>
      <c r="X3" s="132"/>
      <c r="Y3" s="132"/>
      <c r="Z3" s="132"/>
      <c r="AA3" s="132"/>
      <c r="AB3" s="132"/>
      <c r="AC3" s="132"/>
      <c r="AD3" s="132"/>
      <c r="AE3" s="132"/>
      <c r="AF3" s="132"/>
      <c r="AG3" s="132"/>
      <c r="AH3" s="133"/>
      <c r="AI3" s="1"/>
      <c r="AJ3" s="1"/>
      <c r="AK3" s="118" t="s">
        <v>270</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32</v>
      </c>
      <c r="C5" s="141"/>
      <c r="D5" s="141"/>
      <c r="E5" s="141"/>
      <c r="F5" s="142">
        <f>データ!N6</f>
        <v>1</v>
      </c>
      <c r="G5" s="142"/>
      <c r="H5" s="142"/>
      <c r="I5" s="142"/>
      <c r="J5" s="142">
        <f>データ!O6</f>
        <v>1</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684849</v>
      </c>
      <c r="G12" s="162"/>
      <c r="H12" s="161">
        <f>データ!X6</f>
        <v>912390</v>
      </c>
      <c r="I12" s="162"/>
      <c r="J12" s="161">
        <f>データ!Y6</f>
        <v>711056</v>
      </c>
      <c r="K12" s="162"/>
      <c r="L12" s="161">
        <f>データ!Z6</f>
        <v>699853</v>
      </c>
      <c r="M12" s="162"/>
      <c r="N12" s="150">
        <f>データ!AA6</f>
        <v>767191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f>データ!AB6</f>
        <v>42221</v>
      </c>
      <c r="G13" s="162"/>
      <c r="H13" s="161">
        <f>データ!AC6</f>
        <v>38454</v>
      </c>
      <c r="I13" s="162"/>
      <c r="J13" s="161">
        <f>データ!AD6</f>
        <v>38847</v>
      </c>
      <c r="K13" s="162"/>
      <c r="L13" s="161">
        <f>データ!AE6</f>
        <v>35771</v>
      </c>
      <c r="M13" s="162"/>
      <c r="N13" s="150">
        <f>データ!AF6</f>
        <v>37114</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f>データ!AG6</f>
        <v>237</v>
      </c>
      <c r="G14" s="162"/>
      <c r="H14" s="161">
        <f>データ!AH6</f>
        <v>206</v>
      </c>
      <c r="I14" s="162"/>
      <c r="J14" s="161">
        <f>データ!AI6</f>
        <v>190</v>
      </c>
      <c r="K14" s="162"/>
      <c r="L14" s="161">
        <f>データ!AJ6</f>
        <v>234</v>
      </c>
      <c r="M14" s="162"/>
      <c r="N14" s="150">
        <f>データ!AK6</f>
        <v>235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2495</v>
      </c>
      <c r="G15" s="171"/>
      <c r="H15" s="171">
        <f>データ!AM6</f>
        <v>4118</v>
      </c>
      <c r="I15" s="171"/>
      <c r="J15" s="171">
        <f>データ!AN6</f>
        <v>4269</v>
      </c>
      <c r="K15" s="171"/>
      <c r="L15" s="171">
        <f>データ!AO6</f>
        <v>4330</v>
      </c>
      <c r="M15" s="171"/>
      <c r="N15" s="172">
        <f>データ!AP6</f>
        <v>4200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729802</v>
      </c>
      <c r="G16" s="177"/>
      <c r="H16" s="177">
        <f>データ!AR6</f>
        <v>955168</v>
      </c>
      <c r="I16" s="177"/>
      <c r="J16" s="177">
        <f>データ!AS6</f>
        <v>754362</v>
      </c>
      <c r="K16" s="177"/>
      <c r="L16" s="177">
        <f>データ!AT6</f>
        <v>740188</v>
      </c>
      <c r="M16" s="177"/>
      <c r="N16" s="166">
        <f>データ!AU6</f>
        <v>808740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6443694</v>
      </c>
      <c r="G19" s="180"/>
      <c r="H19" s="180"/>
      <c r="I19" s="180">
        <f>データ!AW6</f>
        <v>831920</v>
      </c>
      <c r="J19" s="180"/>
      <c r="K19" s="180"/>
      <c r="L19" s="180">
        <f>データ!AX6</f>
        <v>7275614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271</v>
      </c>
      <c r="AL40" s="119"/>
      <c r="AM40" s="119"/>
      <c r="AN40" s="119"/>
      <c r="AO40" s="119"/>
      <c r="AP40" s="119"/>
      <c r="AQ40" s="120"/>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268</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9lknzK32YM8/0BKH4z07TvVGZgHzweYAAQhtmD7RPwF/BwjbeKznFSn7G8hDuGAbBRNlKhLIEYv4v+QsqreCWw==" saltValue="C3B3KNBcda7CVDAVPLYKY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c r="A6" s="49" t="s">
        <v>114</v>
      </c>
      <c r="B6" s="67" t="str">
        <f>B7</f>
        <v>2017</v>
      </c>
      <c r="C6" s="67" t="str">
        <f t="shared" ref="C6:AX6" si="6">C7</f>
        <v>100005</v>
      </c>
      <c r="D6" s="67" t="str">
        <f t="shared" si="6"/>
        <v>46</v>
      </c>
      <c r="E6" s="67" t="str">
        <f t="shared" si="6"/>
        <v>04</v>
      </c>
      <c r="F6" s="67" t="str">
        <f t="shared" si="6"/>
        <v>0</v>
      </c>
      <c r="G6" s="67" t="str">
        <f t="shared" si="6"/>
        <v>000</v>
      </c>
      <c r="H6" s="67" t="str">
        <f t="shared" si="6"/>
        <v>群馬県</v>
      </c>
      <c r="I6" s="67" t="str">
        <f t="shared" si="6"/>
        <v>法適用</v>
      </c>
      <c r="J6" s="67" t="str">
        <f t="shared" si="6"/>
        <v>電気事業</v>
      </c>
      <c r="K6" s="67" t="str">
        <f t="shared" si="6"/>
        <v>自治体職員</v>
      </c>
      <c r="L6" s="68">
        <f t="shared" si="6"/>
        <v>91</v>
      </c>
      <c r="M6" s="69">
        <f t="shared" si="6"/>
        <v>32</v>
      </c>
      <c r="N6" s="69">
        <f t="shared" si="6"/>
        <v>1</v>
      </c>
      <c r="O6" s="69">
        <f t="shared" si="6"/>
        <v>1</v>
      </c>
      <c r="P6" s="69">
        <f t="shared" si="6"/>
        <v>2</v>
      </c>
      <c r="Q6" s="69" t="str">
        <f t="shared" si="6"/>
        <v>-</v>
      </c>
      <c r="R6" s="70" t="str">
        <f>R7</f>
        <v>平成３１年３月３１日　高浜発電所</v>
      </c>
      <c r="S6" s="71" t="str">
        <f t="shared" si="6"/>
        <v>平成３０年９月３０日　吉岡風力発電所</v>
      </c>
      <c r="T6" s="67" t="str">
        <f t="shared" si="6"/>
        <v>無</v>
      </c>
      <c r="U6" s="71" t="str">
        <f t="shared" si="6"/>
        <v>東京電力エナジーパートナー(株)</v>
      </c>
      <c r="V6" s="68" t="str">
        <f t="shared" si="6"/>
        <v>-</v>
      </c>
      <c r="W6" s="69">
        <f>W7</f>
        <v>684849</v>
      </c>
      <c r="X6" s="69">
        <f t="shared" si="6"/>
        <v>912390</v>
      </c>
      <c r="Y6" s="69">
        <f t="shared" si="6"/>
        <v>711056</v>
      </c>
      <c r="Z6" s="69">
        <f t="shared" si="6"/>
        <v>699853</v>
      </c>
      <c r="AA6" s="69">
        <f t="shared" si="6"/>
        <v>767191</v>
      </c>
      <c r="AB6" s="69">
        <f t="shared" si="6"/>
        <v>42221</v>
      </c>
      <c r="AC6" s="69">
        <f t="shared" si="6"/>
        <v>38454</v>
      </c>
      <c r="AD6" s="69">
        <f t="shared" si="6"/>
        <v>38847</v>
      </c>
      <c r="AE6" s="69">
        <f t="shared" si="6"/>
        <v>35771</v>
      </c>
      <c r="AF6" s="69">
        <f t="shared" si="6"/>
        <v>37114</v>
      </c>
      <c r="AG6" s="69">
        <f t="shared" si="6"/>
        <v>237</v>
      </c>
      <c r="AH6" s="69">
        <f t="shared" si="6"/>
        <v>206</v>
      </c>
      <c r="AI6" s="69">
        <f t="shared" si="6"/>
        <v>190</v>
      </c>
      <c r="AJ6" s="69">
        <f t="shared" si="6"/>
        <v>234</v>
      </c>
      <c r="AK6" s="69">
        <f t="shared" si="6"/>
        <v>235</v>
      </c>
      <c r="AL6" s="69">
        <f t="shared" si="6"/>
        <v>2495</v>
      </c>
      <c r="AM6" s="69">
        <f t="shared" si="6"/>
        <v>4118</v>
      </c>
      <c r="AN6" s="69">
        <f t="shared" si="6"/>
        <v>4269</v>
      </c>
      <c r="AO6" s="69">
        <f t="shared" si="6"/>
        <v>4330</v>
      </c>
      <c r="AP6" s="69">
        <f t="shared" si="6"/>
        <v>4200</v>
      </c>
      <c r="AQ6" s="69">
        <f t="shared" si="6"/>
        <v>729802</v>
      </c>
      <c r="AR6" s="69">
        <f t="shared" si="6"/>
        <v>955168</v>
      </c>
      <c r="AS6" s="69">
        <f t="shared" si="6"/>
        <v>754362</v>
      </c>
      <c r="AT6" s="69">
        <f t="shared" si="6"/>
        <v>740188</v>
      </c>
      <c r="AU6" s="69">
        <f t="shared" si="6"/>
        <v>808740</v>
      </c>
      <c r="AV6" s="69">
        <f t="shared" si="6"/>
        <v>6443694</v>
      </c>
      <c r="AW6" s="69">
        <f t="shared" si="6"/>
        <v>831920</v>
      </c>
      <c r="AX6" s="69">
        <f t="shared" si="6"/>
        <v>7275614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115</v>
      </c>
      <c r="C7" s="77" t="s">
        <v>116</v>
      </c>
      <c r="D7" s="77" t="s">
        <v>117</v>
      </c>
      <c r="E7" s="77" t="s">
        <v>118</v>
      </c>
      <c r="F7" s="77" t="s">
        <v>119</v>
      </c>
      <c r="G7" s="77" t="s">
        <v>120</v>
      </c>
      <c r="H7" s="77" t="s">
        <v>121</v>
      </c>
      <c r="I7" s="77" t="s">
        <v>122</v>
      </c>
      <c r="J7" s="77" t="s">
        <v>123</v>
      </c>
      <c r="K7" s="77" t="s">
        <v>124</v>
      </c>
      <c r="L7" s="78">
        <v>91</v>
      </c>
      <c r="M7" s="79">
        <v>32</v>
      </c>
      <c r="N7" s="79">
        <v>1</v>
      </c>
      <c r="O7" s="80">
        <v>1</v>
      </c>
      <c r="P7" s="80">
        <v>2</v>
      </c>
      <c r="Q7" s="80" t="s">
        <v>125</v>
      </c>
      <c r="R7" s="81" t="s">
        <v>126</v>
      </c>
      <c r="S7" s="81" t="s">
        <v>127</v>
      </c>
      <c r="T7" s="82" t="s">
        <v>128</v>
      </c>
      <c r="U7" s="81" t="s">
        <v>129</v>
      </c>
      <c r="V7" s="78" t="s">
        <v>125</v>
      </c>
      <c r="W7" s="80">
        <v>684849</v>
      </c>
      <c r="X7" s="80">
        <v>912390</v>
      </c>
      <c r="Y7" s="80">
        <v>711056</v>
      </c>
      <c r="Z7" s="80">
        <v>699853</v>
      </c>
      <c r="AA7" s="80">
        <v>767191</v>
      </c>
      <c r="AB7" s="80">
        <v>42221</v>
      </c>
      <c r="AC7" s="80">
        <v>38454</v>
      </c>
      <c r="AD7" s="80">
        <v>38847</v>
      </c>
      <c r="AE7" s="80">
        <v>35771</v>
      </c>
      <c r="AF7" s="80">
        <v>37114</v>
      </c>
      <c r="AG7" s="80">
        <v>237</v>
      </c>
      <c r="AH7" s="80">
        <v>206</v>
      </c>
      <c r="AI7" s="80">
        <v>190</v>
      </c>
      <c r="AJ7" s="80">
        <v>234</v>
      </c>
      <c r="AK7" s="80">
        <v>235</v>
      </c>
      <c r="AL7" s="80">
        <v>2495</v>
      </c>
      <c r="AM7" s="80">
        <v>4118</v>
      </c>
      <c r="AN7" s="80">
        <v>4269</v>
      </c>
      <c r="AO7" s="80">
        <v>4330</v>
      </c>
      <c r="AP7" s="80">
        <v>4200</v>
      </c>
      <c r="AQ7" s="80">
        <v>729802</v>
      </c>
      <c r="AR7" s="80">
        <v>955168</v>
      </c>
      <c r="AS7" s="80">
        <v>754362</v>
      </c>
      <c r="AT7" s="80">
        <v>740188</v>
      </c>
      <c r="AU7" s="80">
        <v>808740</v>
      </c>
      <c r="AV7" s="80">
        <v>6443694</v>
      </c>
      <c r="AW7" s="80">
        <v>831920</v>
      </c>
      <c r="AX7" s="80">
        <v>7275614</v>
      </c>
      <c r="AY7" s="83">
        <v>115.2</v>
      </c>
      <c r="AZ7" s="83">
        <v>132.5</v>
      </c>
      <c r="BA7" s="83">
        <v>126.1</v>
      </c>
      <c r="BB7" s="83">
        <v>123.1</v>
      </c>
      <c r="BC7" s="83">
        <v>127.4</v>
      </c>
      <c r="BD7" s="83">
        <v>119.7</v>
      </c>
      <c r="BE7" s="83">
        <v>125.7</v>
      </c>
      <c r="BF7" s="83">
        <v>129.69999999999999</v>
      </c>
      <c r="BG7" s="83">
        <v>135.9</v>
      </c>
      <c r="BH7" s="83">
        <v>130.5</v>
      </c>
      <c r="BI7" s="83">
        <v>100</v>
      </c>
      <c r="BJ7" s="83">
        <v>116.8</v>
      </c>
      <c r="BK7" s="83">
        <v>131.5</v>
      </c>
      <c r="BL7" s="83">
        <v>125.9</v>
      </c>
      <c r="BM7" s="83">
        <v>122.1</v>
      </c>
      <c r="BN7" s="83">
        <v>126.9</v>
      </c>
      <c r="BO7" s="83">
        <v>121.8</v>
      </c>
      <c r="BP7" s="83">
        <v>124.8</v>
      </c>
      <c r="BQ7" s="83">
        <v>130.4</v>
      </c>
      <c r="BR7" s="83">
        <v>136.30000000000001</v>
      </c>
      <c r="BS7" s="83">
        <v>130.69999999999999</v>
      </c>
      <c r="BT7" s="83">
        <v>100</v>
      </c>
      <c r="BU7" s="83">
        <v>1560.6</v>
      </c>
      <c r="BV7" s="83">
        <v>2164.6</v>
      </c>
      <c r="BW7" s="83">
        <v>2075</v>
      </c>
      <c r="BX7" s="83">
        <v>2365.6</v>
      </c>
      <c r="BY7" s="83">
        <v>1963.2</v>
      </c>
      <c r="BZ7" s="83">
        <v>992.4</v>
      </c>
      <c r="CA7" s="83">
        <v>638.79999999999995</v>
      </c>
      <c r="CB7" s="83">
        <v>716.7</v>
      </c>
      <c r="CC7" s="83">
        <v>688</v>
      </c>
      <c r="CD7" s="83">
        <v>707.7</v>
      </c>
      <c r="CE7" s="83">
        <v>100</v>
      </c>
      <c r="CF7" s="83">
        <v>7596.6</v>
      </c>
      <c r="CG7" s="83">
        <v>5463.6</v>
      </c>
      <c r="CH7" s="83">
        <v>7137</v>
      </c>
      <c r="CI7" s="83">
        <v>7342.7</v>
      </c>
      <c r="CJ7" s="83">
        <v>7169.9</v>
      </c>
      <c r="CK7" s="83">
        <v>7914.4</v>
      </c>
      <c r="CL7" s="83">
        <v>7493.6</v>
      </c>
      <c r="CM7" s="83">
        <v>8014.2</v>
      </c>
      <c r="CN7" s="83">
        <v>8260</v>
      </c>
      <c r="CO7" s="83">
        <v>8600.1</v>
      </c>
      <c r="CP7" s="80">
        <v>2299849</v>
      </c>
      <c r="CQ7" s="80">
        <v>2459120</v>
      </c>
      <c r="CR7" s="80">
        <v>2875890</v>
      </c>
      <c r="CS7" s="80">
        <v>2749465</v>
      </c>
      <c r="CT7" s="80">
        <v>3172670</v>
      </c>
      <c r="CU7" s="80">
        <v>1160012</v>
      </c>
      <c r="CV7" s="80">
        <v>1146099</v>
      </c>
      <c r="CW7" s="80">
        <v>1494682</v>
      </c>
      <c r="CX7" s="80">
        <v>1543942</v>
      </c>
      <c r="CY7" s="80">
        <v>1467681</v>
      </c>
      <c r="CZ7" s="80">
        <v>251210</v>
      </c>
      <c r="DA7" s="83">
        <v>33.5</v>
      </c>
      <c r="DB7" s="83">
        <v>43.7</v>
      </c>
      <c r="DC7" s="83">
        <v>34.5</v>
      </c>
      <c r="DD7" s="83">
        <v>33.6</v>
      </c>
      <c r="DE7" s="83">
        <v>36.799999999999997</v>
      </c>
      <c r="DF7" s="83">
        <v>36.299999999999997</v>
      </c>
      <c r="DG7" s="83">
        <v>38.4</v>
      </c>
      <c r="DH7" s="83">
        <v>37.700000000000003</v>
      </c>
      <c r="DI7" s="83">
        <v>36.200000000000003</v>
      </c>
      <c r="DJ7" s="83">
        <v>36.5</v>
      </c>
      <c r="DK7" s="83">
        <v>30.6</v>
      </c>
      <c r="DL7" s="83">
        <v>13</v>
      </c>
      <c r="DM7" s="83">
        <v>14.6</v>
      </c>
      <c r="DN7" s="83">
        <v>15.1</v>
      </c>
      <c r="DO7" s="83">
        <v>18.8</v>
      </c>
      <c r="DP7" s="83">
        <v>22.1</v>
      </c>
      <c r="DQ7" s="83">
        <v>21.1</v>
      </c>
      <c r="DR7" s="83">
        <v>20</v>
      </c>
      <c r="DS7" s="83">
        <v>18.2</v>
      </c>
      <c r="DT7" s="83">
        <v>20.9</v>
      </c>
      <c r="DU7" s="83">
        <v>37</v>
      </c>
      <c r="DV7" s="83">
        <v>29</v>
      </c>
      <c r="DW7" s="83">
        <v>24.8</v>
      </c>
      <c r="DX7" s="83">
        <v>21.1</v>
      </c>
      <c r="DY7" s="83">
        <v>15.2</v>
      </c>
      <c r="DZ7" s="83">
        <v>130.19999999999999</v>
      </c>
      <c r="EA7" s="83">
        <v>128.80000000000001</v>
      </c>
      <c r="EB7" s="83">
        <v>109.9</v>
      </c>
      <c r="EC7" s="83">
        <v>103.6</v>
      </c>
      <c r="ED7" s="83">
        <v>95.7</v>
      </c>
      <c r="EE7" s="83">
        <v>63</v>
      </c>
      <c r="EF7" s="83">
        <v>66.3</v>
      </c>
      <c r="EG7" s="83">
        <v>67.7</v>
      </c>
      <c r="EH7" s="83">
        <v>66.3</v>
      </c>
      <c r="EI7" s="83">
        <v>67.3</v>
      </c>
      <c r="EJ7" s="83">
        <v>57.7</v>
      </c>
      <c r="EK7" s="83">
        <v>59.8</v>
      </c>
      <c r="EL7" s="83">
        <v>59.6</v>
      </c>
      <c r="EM7" s="83">
        <v>60.3</v>
      </c>
      <c r="EN7" s="83">
        <v>60.2</v>
      </c>
      <c r="EO7" s="83">
        <v>16.2</v>
      </c>
      <c r="EP7" s="83">
        <v>18.100000000000001</v>
      </c>
      <c r="EQ7" s="83">
        <v>14.7</v>
      </c>
      <c r="ER7" s="83">
        <v>15.2</v>
      </c>
      <c r="ES7" s="83">
        <v>11.4</v>
      </c>
      <c r="ET7" s="83">
        <v>15.3</v>
      </c>
      <c r="EU7" s="83">
        <v>16.2</v>
      </c>
      <c r="EV7" s="83">
        <v>18.7</v>
      </c>
      <c r="EW7" s="83">
        <v>20.5</v>
      </c>
      <c r="EX7" s="83">
        <v>21.4</v>
      </c>
      <c r="EY7" s="80">
        <v>223142</v>
      </c>
      <c r="EZ7" s="83">
        <v>35.299999999999997</v>
      </c>
      <c r="FA7" s="83">
        <v>47.1</v>
      </c>
      <c r="FB7" s="83">
        <v>36.6</v>
      </c>
      <c r="FC7" s="83">
        <v>35.799999999999997</v>
      </c>
      <c r="FD7" s="83">
        <v>39.200000000000003</v>
      </c>
      <c r="FE7" s="83">
        <v>37</v>
      </c>
      <c r="FF7" s="83">
        <v>39.5</v>
      </c>
      <c r="FG7" s="83">
        <v>39.1</v>
      </c>
      <c r="FH7" s="83">
        <v>37.299999999999997</v>
      </c>
      <c r="FI7" s="83">
        <v>38</v>
      </c>
      <c r="FJ7" s="83">
        <v>32.299999999999997</v>
      </c>
      <c r="FK7" s="83">
        <v>12.9</v>
      </c>
      <c r="FL7" s="83">
        <v>15.1</v>
      </c>
      <c r="FM7" s="83">
        <v>15.9</v>
      </c>
      <c r="FN7" s="83">
        <v>15.5</v>
      </c>
      <c r="FO7" s="83">
        <v>22.6</v>
      </c>
      <c r="FP7" s="83">
        <v>22</v>
      </c>
      <c r="FQ7" s="83">
        <v>21.4</v>
      </c>
      <c r="FR7" s="83">
        <v>19.3</v>
      </c>
      <c r="FS7" s="83">
        <v>20.6</v>
      </c>
      <c r="FT7" s="83">
        <v>40.9</v>
      </c>
      <c r="FU7" s="83">
        <v>32.1</v>
      </c>
      <c r="FV7" s="83">
        <v>27.5</v>
      </c>
      <c r="FW7" s="83">
        <v>23.4</v>
      </c>
      <c r="FX7" s="83">
        <v>16.399999999999999</v>
      </c>
      <c r="FY7" s="83">
        <v>120.9</v>
      </c>
      <c r="FZ7" s="83">
        <v>105.7</v>
      </c>
      <c r="GA7" s="83">
        <v>89.4</v>
      </c>
      <c r="GB7" s="83">
        <v>83.3</v>
      </c>
      <c r="GC7" s="83">
        <v>73.2</v>
      </c>
      <c r="GD7" s="83">
        <v>63.3</v>
      </c>
      <c r="GE7" s="83">
        <v>66.599999999999994</v>
      </c>
      <c r="GF7" s="83">
        <v>68</v>
      </c>
      <c r="GG7" s="83">
        <v>66.2</v>
      </c>
      <c r="GH7" s="83">
        <v>67.099999999999994</v>
      </c>
      <c r="GI7" s="83">
        <v>58.6</v>
      </c>
      <c r="GJ7" s="83">
        <v>61.3</v>
      </c>
      <c r="GK7" s="83">
        <v>61.7</v>
      </c>
      <c r="GL7" s="83">
        <v>62.1</v>
      </c>
      <c r="GM7" s="83">
        <v>62.6</v>
      </c>
      <c r="GN7" s="83">
        <v>11.1</v>
      </c>
      <c r="GO7" s="83">
        <v>12.3</v>
      </c>
      <c r="GP7" s="83">
        <v>8.8000000000000007</v>
      </c>
      <c r="GQ7" s="83">
        <v>9.1</v>
      </c>
      <c r="GR7" s="83">
        <v>8.5</v>
      </c>
      <c r="GS7" s="83">
        <v>12.2</v>
      </c>
      <c r="GT7" s="83">
        <v>11.9</v>
      </c>
      <c r="GU7" s="83">
        <v>13.3</v>
      </c>
      <c r="GV7" s="83">
        <v>14.4</v>
      </c>
      <c r="GW7" s="83">
        <v>15.3</v>
      </c>
      <c r="GX7" s="80">
        <v>25000</v>
      </c>
      <c r="GY7" s="83">
        <v>19.3</v>
      </c>
      <c r="GZ7" s="83">
        <v>17.600000000000001</v>
      </c>
      <c r="HA7" s="83">
        <v>17.7</v>
      </c>
      <c r="HB7" s="83">
        <v>16.3</v>
      </c>
      <c r="HC7" s="83">
        <v>16.899999999999999</v>
      </c>
      <c r="HD7" s="83">
        <v>33.9</v>
      </c>
      <c r="HE7" s="83">
        <v>31.4</v>
      </c>
      <c r="HF7" s="83">
        <v>31.3</v>
      </c>
      <c r="HG7" s="83">
        <v>30.4</v>
      </c>
      <c r="HH7" s="83">
        <v>31.1</v>
      </c>
      <c r="HI7" s="83">
        <v>9.6</v>
      </c>
      <c r="HJ7" s="83">
        <v>16</v>
      </c>
      <c r="HK7" s="83">
        <v>13.2</v>
      </c>
      <c r="HL7" s="83">
        <v>9.9</v>
      </c>
      <c r="HM7" s="83">
        <v>30.9</v>
      </c>
      <c r="HN7" s="83">
        <v>1.8</v>
      </c>
      <c r="HO7" s="83">
        <v>4</v>
      </c>
      <c r="HP7" s="83">
        <v>8.4</v>
      </c>
      <c r="HQ7" s="83">
        <v>7.2</v>
      </c>
      <c r="HR7" s="83">
        <v>45.8</v>
      </c>
      <c r="HS7" s="83">
        <v>0</v>
      </c>
      <c r="HT7" s="83">
        <v>0</v>
      </c>
      <c r="HU7" s="83">
        <v>0</v>
      </c>
      <c r="HV7" s="83">
        <v>0</v>
      </c>
      <c r="HW7" s="83">
        <v>0</v>
      </c>
      <c r="HX7" s="83">
        <v>1.7</v>
      </c>
      <c r="HY7" s="83">
        <v>0.8</v>
      </c>
      <c r="HZ7" s="83">
        <v>0</v>
      </c>
      <c r="IA7" s="83">
        <v>0</v>
      </c>
      <c r="IB7" s="83">
        <v>0</v>
      </c>
      <c r="IC7" s="83">
        <v>69.599999999999994</v>
      </c>
      <c r="ID7" s="83">
        <v>74</v>
      </c>
      <c r="IE7" s="83">
        <v>74.7</v>
      </c>
      <c r="IF7" s="83">
        <v>77.5</v>
      </c>
      <c r="IG7" s="83">
        <v>81</v>
      </c>
      <c r="IH7" s="83">
        <v>59.4</v>
      </c>
      <c r="II7" s="83">
        <v>70.8</v>
      </c>
      <c r="IJ7" s="83">
        <v>73</v>
      </c>
      <c r="IK7" s="83">
        <v>76.599999999999994</v>
      </c>
      <c r="IL7" s="83">
        <v>80.400000000000006</v>
      </c>
      <c r="IM7" s="83">
        <v>56.3</v>
      </c>
      <c r="IN7" s="83">
        <v>61.7</v>
      </c>
      <c r="IO7" s="83">
        <v>56.9</v>
      </c>
      <c r="IP7" s="83">
        <v>58.9</v>
      </c>
      <c r="IQ7" s="83">
        <v>26.5</v>
      </c>
      <c r="IR7" s="83">
        <v>83.1</v>
      </c>
      <c r="IS7" s="83">
        <v>85.4</v>
      </c>
      <c r="IT7" s="83">
        <v>82.1</v>
      </c>
      <c r="IU7" s="83">
        <v>81.3</v>
      </c>
      <c r="IV7" s="83">
        <v>47.5</v>
      </c>
      <c r="IW7" s="80">
        <v>300</v>
      </c>
      <c r="IX7" s="83">
        <v>9</v>
      </c>
      <c r="IY7" s="83">
        <v>7.8</v>
      </c>
      <c r="IZ7" s="83">
        <v>7.2</v>
      </c>
      <c r="JA7" s="83">
        <v>8.9</v>
      </c>
      <c r="JB7" s="83">
        <v>8.9</v>
      </c>
      <c r="JC7" s="83">
        <v>15.1</v>
      </c>
      <c r="JD7" s="83">
        <v>15.1</v>
      </c>
      <c r="JE7" s="83">
        <v>14</v>
      </c>
      <c r="JF7" s="83">
        <v>15.5</v>
      </c>
      <c r="JG7" s="83">
        <v>13.1</v>
      </c>
      <c r="JH7" s="83">
        <v>28.8</v>
      </c>
      <c r="JI7" s="83">
        <v>34.200000000000003</v>
      </c>
      <c r="JJ7" s="83">
        <v>29.7</v>
      </c>
      <c r="JK7" s="83">
        <v>31.7</v>
      </c>
      <c r="JL7" s="83">
        <v>54.4</v>
      </c>
      <c r="JM7" s="83">
        <v>37.700000000000003</v>
      </c>
      <c r="JN7" s="83">
        <v>25.4</v>
      </c>
      <c r="JO7" s="83">
        <v>20.100000000000001</v>
      </c>
      <c r="JP7" s="83">
        <v>28.4</v>
      </c>
      <c r="JQ7" s="83">
        <v>25</v>
      </c>
      <c r="JR7" s="83">
        <v>0</v>
      </c>
      <c r="JS7" s="83">
        <v>0</v>
      </c>
      <c r="JT7" s="83">
        <v>0</v>
      </c>
      <c r="JU7" s="83">
        <v>0</v>
      </c>
      <c r="JV7" s="83">
        <v>0</v>
      </c>
      <c r="JW7" s="83">
        <v>259.60000000000002</v>
      </c>
      <c r="JX7" s="83">
        <v>226.2</v>
      </c>
      <c r="JY7" s="83">
        <v>224.7</v>
      </c>
      <c r="JZ7" s="83">
        <v>167.2</v>
      </c>
      <c r="KA7" s="83">
        <v>267.7</v>
      </c>
      <c r="KB7" s="83">
        <v>52.4</v>
      </c>
      <c r="KC7" s="83">
        <v>65.3</v>
      </c>
      <c r="KD7" s="83">
        <v>67.5</v>
      </c>
      <c r="KE7" s="83">
        <v>71.599999999999994</v>
      </c>
      <c r="KF7" s="83">
        <v>75.8</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v>2768</v>
      </c>
      <c r="KW7" s="83">
        <v>12.6</v>
      </c>
      <c r="KX7" s="83">
        <v>17</v>
      </c>
      <c r="KY7" s="83">
        <v>17.600000000000001</v>
      </c>
      <c r="KZ7" s="83">
        <v>17.899999999999999</v>
      </c>
      <c r="LA7" s="83">
        <v>17.3</v>
      </c>
      <c r="LB7" s="83">
        <v>7.1</v>
      </c>
      <c r="LC7" s="83">
        <v>8.9</v>
      </c>
      <c r="LD7" s="83">
        <v>11.8</v>
      </c>
      <c r="LE7" s="83">
        <v>15.3</v>
      </c>
      <c r="LF7" s="83">
        <v>15.4</v>
      </c>
      <c r="LG7" s="83">
        <v>13.2</v>
      </c>
      <c r="LH7" s="83">
        <v>0.2</v>
      </c>
      <c r="LI7" s="83">
        <v>0.4</v>
      </c>
      <c r="LJ7" s="83">
        <v>0.7</v>
      </c>
      <c r="LK7" s="83">
        <v>76.400000000000006</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4.2</v>
      </c>
      <c r="MB7" s="83">
        <v>8.6999999999999993</v>
      </c>
      <c r="MC7" s="83">
        <v>14.3</v>
      </c>
      <c r="MD7" s="83">
        <v>20</v>
      </c>
      <c r="ME7" s="83">
        <v>25.7</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32</v>
      </c>
      <c r="MV7" s="83">
        <v>32</v>
      </c>
      <c r="MW7" s="83">
        <v>31</v>
      </c>
      <c r="MX7" s="83">
        <v>32</v>
      </c>
      <c r="MY7" s="83">
        <v>1</v>
      </c>
      <c r="MZ7" s="83">
        <v>1</v>
      </c>
      <c r="NA7" s="83">
        <v>1</v>
      </c>
      <c r="NB7" s="83">
        <v>1</v>
      </c>
      <c r="NC7" s="83">
        <v>1</v>
      </c>
      <c r="ND7" s="83">
        <v>1</v>
      </c>
      <c r="NE7" s="83">
        <v>1</v>
      </c>
      <c r="NF7" s="83">
        <v>1</v>
      </c>
      <c r="NG7" s="83">
        <v>1</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1</v>
      </c>
      <c r="GZ8" s="87" t="s">
        <v>130</v>
      </c>
      <c r="HA8" s="85"/>
      <c r="HB8" s="85"/>
      <c r="HC8" s="85"/>
      <c r="HD8" s="85"/>
      <c r="HE8" s="86"/>
      <c r="HF8" s="85"/>
      <c r="HG8" s="85"/>
      <c r="HH8" s="85" t="str">
        <f>HI4</f>
        <v>修繕費比率（％）</v>
      </c>
      <c r="HI8" s="85" t="b">
        <f>IF(SUM($N$7,$MY$7:$NB$7)=0,FALSE,TRUE)</f>
        <v>1</v>
      </c>
      <c r="HJ8" s="87" t="s">
        <v>130</v>
      </c>
      <c r="HK8" s="85"/>
      <c r="HL8" s="85"/>
      <c r="HM8" s="85"/>
      <c r="HN8" s="85"/>
      <c r="HO8" s="85"/>
      <c r="HP8" s="86"/>
      <c r="HQ8" s="85"/>
      <c r="HR8" s="85" t="str">
        <f>HS4</f>
        <v>企業債残高対料金収入比率（％）</v>
      </c>
      <c r="HS8" s="85" t="b">
        <f>IF(SUM($N$7,$MY$7:$NB$7)=0,FALSE,TRUE)</f>
        <v>1</v>
      </c>
      <c r="HT8" s="87" t="s">
        <v>130</v>
      </c>
      <c r="HU8" s="85"/>
      <c r="HV8" s="85"/>
      <c r="HW8" s="85"/>
      <c r="HX8" s="85"/>
      <c r="HY8" s="85"/>
      <c r="HZ8" s="85"/>
      <c r="IA8" s="86"/>
      <c r="IB8" s="85" t="str">
        <f>IC4</f>
        <v>有形固定資産減価償却率（％）</v>
      </c>
      <c r="IC8" s="85" t="b">
        <f>IF(SUM($N$7,$MY$7:$NB$7)=0,FALSE,TRUE)</f>
        <v>1</v>
      </c>
      <c r="ID8" s="87" t="s">
        <v>130</v>
      </c>
      <c r="IE8" s="85"/>
      <c r="IF8" s="85"/>
      <c r="IG8" s="85"/>
      <c r="IH8" s="85"/>
      <c r="II8" s="85"/>
      <c r="IJ8" s="85"/>
      <c r="IK8" s="85"/>
      <c r="IL8" s="85" t="str">
        <f>IM4</f>
        <v>FIT収入割合（％）</v>
      </c>
      <c r="IM8" s="85" t="b">
        <f>IF(SUM($N$7,$MY$7:$NB$7)=0,FALSE,TRUE)</f>
        <v>1</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f>IF(SUM($O$7,$NC$7:$NF$7)=0,FALSE,TRUE)</f>
        <v>1</v>
      </c>
      <c r="KC8" s="87" t="s">
        <v>130</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（最大出力合計251,210kW）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（最大出力合計223,142kW）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（最大出力合計25,000kW）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（最大出力合計300kW）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（最大出力合計2,768kW）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115.2</v>
      </c>
      <c r="AZ11" s="95">
        <f>AZ7</f>
        <v>132.5</v>
      </c>
      <c r="BA11" s="95">
        <f>BA7</f>
        <v>126.1</v>
      </c>
      <c r="BB11" s="95">
        <f>BB7</f>
        <v>123.1</v>
      </c>
      <c r="BC11" s="95">
        <f>BC7</f>
        <v>127.4</v>
      </c>
      <c r="BD11" s="84"/>
      <c r="BE11" s="84"/>
      <c r="BF11" s="84"/>
      <c r="BG11" s="84"/>
      <c r="BH11" s="84"/>
      <c r="BI11" s="94" t="s">
        <v>139</v>
      </c>
      <c r="BJ11" s="95">
        <f>BJ7</f>
        <v>116.8</v>
      </c>
      <c r="BK11" s="95">
        <f>BK7</f>
        <v>131.5</v>
      </c>
      <c r="BL11" s="95">
        <f>BL7</f>
        <v>125.9</v>
      </c>
      <c r="BM11" s="95">
        <f>BM7</f>
        <v>122.1</v>
      </c>
      <c r="BN11" s="95">
        <f>BN7</f>
        <v>126.9</v>
      </c>
      <c r="BO11" s="84"/>
      <c r="BP11" s="84"/>
      <c r="BQ11" s="84"/>
      <c r="BR11" s="84"/>
      <c r="BS11" s="84"/>
      <c r="BT11" s="94" t="s">
        <v>140</v>
      </c>
      <c r="BU11" s="95">
        <f>BU7</f>
        <v>1560.6</v>
      </c>
      <c r="BV11" s="95">
        <f>BV7</f>
        <v>2164.6</v>
      </c>
      <c r="BW11" s="95">
        <f>BW7</f>
        <v>2075</v>
      </c>
      <c r="BX11" s="95">
        <f>BX7</f>
        <v>2365.6</v>
      </c>
      <c r="BY11" s="95">
        <f>BY7</f>
        <v>1963.2</v>
      </c>
      <c r="BZ11" s="84"/>
      <c r="CA11" s="84"/>
      <c r="CB11" s="84"/>
      <c r="CC11" s="84"/>
      <c r="CD11" s="84"/>
      <c r="CE11" s="94" t="s">
        <v>138</v>
      </c>
      <c r="CF11" s="95">
        <f>CF7</f>
        <v>7596.6</v>
      </c>
      <c r="CG11" s="95">
        <f>CG7</f>
        <v>5463.6</v>
      </c>
      <c r="CH11" s="95">
        <f>CH7</f>
        <v>7137</v>
      </c>
      <c r="CI11" s="95">
        <f>CI7</f>
        <v>7342.7</v>
      </c>
      <c r="CJ11" s="95">
        <f>CJ7</f>
        <v>7169.9</v>
      </c>
      <c r="CK11" s="84"/>
      <c r="CL11" s="84"/>
      <c r="CM11" s="84"/>
      <c r="CN11" s="84"/>
      <c r="CO11" s="94" t="s">
        <v>138</v>
      </c>
      <c r="CP11" s="96">
        <f>CP7</f>
        <v>2299849</v>
      </c>
      <c r="CQ11" s="96">
        <f>CQ7</f>
        <v>2459120</v>
      </c>
      <c r="CR11" s="96">
        <f>CR7</f>
        <v>2875890</v>
      </c>
      <c r="CS11" s="96">
        <f>CS7</f>
        <v>2749465</v>
      </c>
      <c r="CT11" s="96">
        <f>CT7</f>
        <v>3172670</v>
      </c>
      <c r="CU11" s="84"/>
      <c r="CV11" s="84"/>
      <c r="CW11" s="84"/>
      <c r="CX11" s="84"/>
      <c r="CY11" s="84"/>
      <c r="CZ11" s="94" t="s">
        <v>138</v>
      </c>
      <c r="DA11" s="95">
        <f>DA7</f>
        <v>33.5</v>
      </c>
      <c r="DB11" s="95">
        <f>DB7</f>
        <v>43.7</v>
      </c>
      <c r="DC11" s="95">
        <f>DC7</f>
        <v>34.5</v>
      </c>
      <c r="DD11" s="95">
        <f>DD7</f>
        <v>33.6</v>
      </c>
      <c r="DE11" s="95">
        <f>DE7</f>
        <v>36.799999999999997</v>
      </c>
      <c r="DF11" s="84"/>
      <c r="DG11" s="84"/>
      <c r="DH11" s="84"/>
      <c r="DI11" s="84"/>
      <c r="DJ11" s="94" t="s">
        <v>139</v>
      </c>
      <c r="DK11" s="95">
        <f>DK7</f>
        <v>30.6</v>
      </c>
      <c r="DL11" s="95">
        <f>DL7</f>
        <v>13</v>
      </c>
      <c r="DM11" s="95">
        <f>DM7</f>
        <v>14.6</v>
      </c>
      <c r="DN11" s="95">
        <f>DN7</f>
        <v>15.1</v>
      </c>
      <c r="DO11" s="95">
        <f>DO7</f>
        <v>18.8</v>
      </c>
      <c r="DP11" s="84"/>
      <c r="DQ11" s="84"/>
      <c r="DR11" s="84"/>
      <c r="DS11" s="84"/>
      <c r="DT11" s="94" t="s">
        <v>138</v>
      </c>
      <c r="DU11" s="95">
        <f>DU7</f>
        <v>37</v>
      </c>
      <c r="DV11" s="95">
        <f>DV7</f>
        <v>29</v>
      </c>
      <c r="DW11" s="95">
        <f>DW7</f>
        <v>24.8</v>
      </c>
      <c r="DX11" s="95">
        <f>DX7</f>
        <v>21.1</v>
      </c>
      <c r="DY11" s="95">
        <f>DY7</f>
        <v>15.2</v>
      </c>
      <c r="DZ11" s="84"/>
      <c r="EA11" s="84"/>
      <c r="EB11" s="84"/>
      <c r="EC11" s="84"/>
      <c r="ED11" s="94" t="s">
        <v>138</v>
      </c>
      <c r="EE11" s="95">
        <f>EE7</f>
        <v>63</v>
      </c>
      <c r="EF11" s="95">
        <f>EF7</f>
        <v>66.3</v>
      </c>
      <c r="EG11" s="95">
        <f>EG7</f>
        <v>67.7</v>
      </c>
      <c r="EH11" s="95">
        <f>EH7</f>
        <v>66.3</v>
      </c>
      <c r="EI11" s="95">
        <f>EI7</f>
        <v>67.3</v>
      </c>
      <c r="EJ11" s="84"/>
      <c r="EK11" s="84"/>
      <c r="EL11" s="84"/>
      <c r="EM11" s="84"/>
      <c r="EN11" s="94" t="s">
        <v>138</v>
      </c>
      <c r="EO11" s="95">
        <f>EO7</f>
        <v>16.2</v>
      </c>
      <c r="EP11" s="95">
        <f>EP7</f>
        <v>18.100000000000001</v>
      </c>
      <c r="EQ11" s="95">
        <f>EQ7</f>
        <v>14.7</v>
      </c>
      <c r="ER11" s="95">
        <f>ER7</f>
        <v>15.2</v>
      </c>
      <c r="ES11" s="95">
        <f>ES7</f>
        <v>11.4</v>
      </c>
      <c r="ET11" s="84"/>
      <c r="EU11" s="84"/>
      <c r="EV11" s="84"/>
      <c r="EW11" s="84"/>
      <c r="EX11" s="84"/>
      <c r="EY11" s="94" t="s">
        <v>138</v>
      </c>
      <c r="EZ11" s="95">
        <f>EZ7</f>
        <v>35.299999999999997</v>
      </c>
      <c r="FA11" s="95">
        <f>FA7</f>
        <v>47.1</v>
      </c>
      <c r="FB11" s="95">
        <f>FB7</f>
        <v>36.6</v>
      </c>
      <c r="FC11" s="95">
        <f>FC7</f>
        <v>35.799999999999997</v>
      </c>
      <c r="FD11" s="95">
        <f>FD7</f>
        <v>39.200000000000003</v>
      </c>
      <c r="FE11" s="84"/>
      <c r="FF11" s="84"/>
      <c r="FG11" s="84"/>
      <c r="FH11" s="84"/>
      <c r="FI11" s="94" t="s">
        <v>139</v>
      </c>
      <c r="FJ11" s="95">
        <f>FJ7</f>
        <v>32.299999999999997</v>
      </c>
      <c r="FK11" s="95">
        <f>FK7</f>
        <v>12.9</v>
      </c>
      <c r="FL11" s="95">
        <f>FL7</f>
        <v>15.1</v>
      </c>
      <c r="FM11" s="95">
        <f>FM7</f>
        <v>15.9</v>
      </c>
      <c r="FN11" s="95">
        <f>FN7</f>
        <v>15.5</v>
      </c>
      <c r="FO11" s="84"/>
      <c r="FP11" s="84"/>
      <c r="FQ11" s="84"/>
      <c r="FR11" s="84"/>
      <c r="FS11" s="94" t="s">
        <v>138</v>
      </c>
      <c r="FT11" s="95">
        <f>FT7</f>
        <v>40.9</v>
      </c>
      <c r="FU11" s="95">
        <f>FU7</f>
        <v>32.1</v>
      </c>
      <c r="FV11" s="95">
        <f>FV7</f>
        <v>27.5</v>
      </c>
      <c r="FW11" s="95">
        <f>FW7</f>
        <v>23.4</v>
      </c>
      <c r="FX11" s="95">
        <f>FX7</f>
        <v>16.399999999999999</v>
      </c>
      <c r="FY11" s="84"/>
      <c r="FZ11" s="84"/>
      <c r="GA11" s="84"/>
      <c r="GB11" s="84"/>
      <c r="GC11" s="94" t="s">
        <v>138</v>
      </c>
      <c r="GD11" s="95">
        <f>GD7</f>
        <v>63.3</v>
      </c>
      <c r="GE11" s="95">
        <f>GE7</f>
        <v>66.599999999999994</v>
      </c>
      <c r="GF11" s="95">
        <f>GF7</f>
        <v>68</v>
      </c>
      <c r="GG11" s="95">
        <f>GG7</f>
        <v>66.2</v>
      </c>
      <c r="GH11" s="95">
        <f>GH7</f>
        <v>67.099999999999994</v>
      </c>
      <c r="GI11" s="84"/>
      <c r="GJ11" s="84"/>
      <c r="GK11" s="84"/>
      <c r="GL11" s="84"/>
      <c r="GM11" s="94" t="s">
        <v>141</v>
      </c>
      <c r="GN11" s="95">
        <f>GN7</f>
        <v>11.1</v>
      </c>
      <c r="GO11" s="95">
        <f>GO7</f>
        <v>12.3</v>
      </c>
      <c r="GP11" s="95">
        <f>GP7</f>
        <v>8.8000000000000007</v>
      </c>
      <c r="GQ11" s="95">
        <f>GQ7</f>
        <v>9.1</v>
      </c>
      <c r="GR11" s="95">
        <f>GR7</f>
        <v>8.5</v>
      </c>
      <c r="GS11" s="84"/>
      <c r="GT11" s="84"/>
      <c r="GU11" s="84"/>
      <c r="GV11" s="84"/>
      <c r="GW11" s="84"/>
      <c r="GX11" s="94" t="s">
        <v>138</v>
      </c>
      <c r="GY11" s="95">
        <f>GY7</f>
        <v>19.3</v>
      </c>
      <c r="GZ11" s="95">
        <f>GZ7</f>
        <v>17.600000000000001</v>
      </c>
      <c r="HA11" s="95">
        <f>HA7</f>
        <v>17.7</v>
      </c>
      <c r="HB11" s="95">
        <f>HB7</f>
        <v>16.3</v>
      </c>
      <c r="HC11" s="95">
        <f>HC7</f>
        <v>16.899999999999999</v>
      </c>
      <c r="HD11" s="84"/>
      <c r="HE11" s="84"/>
      <c r="HF11" s="84"/>
      <c r="HG11" s="84"/>
      <c r="HH11" s="94" t="s">
        <v>138</v>
      </c>
      <c r="HI11" s="95">
        <f>HI7</f>
        <v>9.6</v>
      </c>
      <c r="HJ11" s="95">
        <f>HJ7</f>
        <v>16</v>
      </c>
      <c r="HK11" s="95">
        <f>HK7</f>
        <v>13.2</v>
      </c>
      <c r="HL11" s="95">
        <f>HL7</f>
        <v>9.9</v>
      </c>
      <c r="HM11" s="95">
        <f>HM7</f>
        <v>30.9</v>
      </c>
      <c r="HN11" s="84"/>
      <c r="HO11" s="84"/>
      <c r="HP11" s="84"/>
      <c r="HQ11" s="84"/>
      <c r="HR11" s="94" t="s">
        <v>138</v>
      </c>
      <c r="HS11" s="95">
        <f>HS7</f>
        <v>0</v>
      </c>
      <c r="HT11" s="95">
        <f>HT7</f>
        <v>0</v>
      </c>
      <c r="HU11" s="95">
        <f>HU7</f>
        <v>0</v>
      </c>
      <c r="HV11" s="95">
        <f>HV7</f>
        <v>0</v>
      </c>
      <c r="HW11" s="95">
        <f>HW7</f>
        <v>0</v>
      </c>
      <c r="HX11" s="84"/>
      <c r="HY11" s="84"/>
      <c r="HZ11" s="84"/>
      <c r="IA11" s="84"/>
      <c r="IB11" s="94" t="s">
        <v>142</v>
      </c>
      <c r="IC11" s="95">
        <f>IC7</f>
        <v>69.599999999999994</v>
      </c>
      <c r="ID11" s="95">
        <f>ID7</f>
        <v>74</v>
      </c>
      <c r="IE11" s="95">
        <f>IE7</f>
        <v>74.7</v>
      </c>
      <c r="IF11" s="95">
        <f>IF7</f>
        <v>77.5</v>
      </c>
      <c r="IG11" s="95">
        <f>IG7</f>
        <v>81</v>
      </c>
      <c r="IH11" s="84"/>
      <c r="II11" s="84"/>
      <c r="IJ11" s="84"/>
      <c r="IK11" s="84"/>
      <c r="IL11" s="94" t="s">
        <v>138</v>
      </c>
      <c r="IM11" s="95">
        <f>IM7</f>
        <v>56.3</v>
      </c>
      <c r="IN11" s="95">
        <f>IN7</f>
        <v>61.7</v>
      </c>
      <c r="IO11" s="95">
        <f>IO7</f>
        <v>56.9</v>
      </c>
      <c r="IP11" s="95">
        <f>IP7</f>
        <v>58.9</v>
      </c>
      <c r="IQ11" s="95">
        <f>IQ7</f>
        <v>26.5</v>
      </c>
      <c r="IR11" s="84"/>
      <c r="IS11" s="84"/>
      <c r="IT11" s="84"/>
      <c r="IU11" s="84"/>
      <c r="IV11" s="84"/>
      <c r="IW11" s="94" t="s">
        <v>138</v>
      </c>
      <c r="IX11" s="95">
        <f>IX7</f>
        <v>9</v>
      </c>
      <c r="IY11" s="95">
        <f>IY7</f>
        <v>7.8</v>
      </c>
      <c r="IZ11" s="95">
        <f>IZ7</f>
        <v>7.2</v>
      </c>
      <c r="JA11" s="95">
        <f>JA7</f>
        <v>8.9</v>
      </c>
      <c r="JB11" s="95">
        <f>JB7</f>
        <v>8.9</v>
      </c>
      <c r="JC11" s="84"/>
      <c r="JD11" s="84"/>
      <c r="JE11" s="84"/>
      <c r="JF11" s="84"/>
      <c r="JG11" s="94" t="s">
        <v>138</v>
      </c>
      <c r="JH11" s="95">
        <f>JH7</f>
        <v>28.8</v>
      </c>
      <c r="JI11" s="95">
        <f>JI7</f>
        <v>34.200000000000003</v>
      </c>
      <c r="JJ11" s="95">
        <f>JJ7</f>
        <v>29.7</v>
      </c>
      <c r="JK11" s="95">
        <f>JK7</f>
        <v>31.7</v>
      </c>
      <c r="JL11" s="95">
        <f>JL7</f>
        <v>54.4</v>
      </c>
      <c r="JM11" s="84"/>
      <c r="JN11" s="84"/>
      <c r="JO11" s="84"/>
      <c r="JP11" s="84"/>
      <c r="JQ11" s="94" t="s">
        <v>138</v>
      </c>
      <c r="JR11" s="95">
        <f>JR7</f>
        <v>0</v>
      </c>
      <c r="JS11" s="95">
        <f>JS7</f>
        <v>0</v>
      </c>
      <c r="JT11" s="95">
        <f>JT7</f>
        <v>0</v>
      </c>
      <c r="JU11" s="95">
        <f>JU7</f>
        <v>0</v>
      </c>
      <c r="JV11" s="95">
        <f>JV7</f>
        <v>0</v>
      </c>
      <c r="JW11" s="84"/>
      <c r="JX11" s="84"/>
      <c r="JY11" s="84"/>
      <c r="JZ11" s="84"/>
      <c r="KA11" s="94" t="s">
        <v>138</v>
      </c>
      <c r="KB11" s="95">
        <f>KB7</f>
        <v>52.4</v>
      </c>
      <c r="KC11" s="95">
        <f>KC7</f>
        <v>65.3</v>
      </c>
      <c r="KD11" s="95">
        <f>KD7</f>
        <v>67.5</v>
      </c>
      <c r="KE11" s="95">
        <f>KE7</f>
        <v>71.599999999999994</v>
      </c>
      <c r="KF11" s="95">
        <f>KF7</f>
        <v>75.8</v>
      </c>
      <c r="KG11" s="84"/>
      <c r="KH11" s="84"/>
      <c r="KI11" s="84"/>
      <c r="KJ11" s="84"/>
      <c r="KK11" s="94" t="s">
        <v>138</v>
      </c>
      <c r="KL11" s="95">
        <f>KL7</f>
        <v>100</v>
      </c>
      <c r="KM11" s="95">
        <f>KM7</f>
        <v>100</v>
      </c>
      <c r="KN11" s="95">
        <f>KN7</f>
        <v>100</v>
      </c>
      <c r="KO11" s="95">
        <f>KO7</f>
        <v>100</v>
      </c>
      <c r="KP11" s="95">
        <f>KP7</f>
        <v>100</v>
      </c>
      <c r="KQ11" s="84"/>
      <c r="KR11" s="84"/>
      <c r="KS11" s="84"/>
      <c r="KT11" s="84"/>
      <c r="KU11" s="84"/>
      <c r="KV11" s="94" t="s">
        <v>138</v>
      </c>
      <c r="KW11" s="95">
        <f>KW7</f>
        <v>12.6</v>
      </c>
      <c r="KX11" s="95">
        <f>KX7</f>
        <v>17</v>
      </c>
      <c r="KY11" s="95">
        <f>KY7</f>
        <v>17.600000000000001</v>
      </c>
      <c r="KZ11" s="95">
        <f>KZ7</f>
        <v>17.899999999999999</v>
      </c>
      <c r="LA11" s="95">
        <f>LA7</f>
        <v>17.3</v>
      </c>
      <c r="LB11" s="84"/>
      <c r="LC11" s="84"/>
      <c r="LD11" s="84"/>
      <c r="LE11" s="84"/>
      <c r="LF11" s="94" t="s">
        <v>138</v>
      </c>
      <c r="LG11" s="95">
        <f>LG7</f>
        <v>13.2</v>
      </c>
      <c r="LH11" s="95">
        <f>LH7</f>
        <v>0.2</v>
      </c>
      <c r="LI11" s="95">
        <f>LI7</f>
        <v>0.4</v>
      </c>
      <c r="LJ11" s="95">
        <f>LJ7</f>
        <v>0.7</v>
      </c>
      <c r="LK11" s="95">
        <f>LK7</f>
        <v>76.400000000000006</v>
      </c>
      <c r="LL11" s="84"/>
      <c r="LM11" s="84"/>
      <c r="LN11" s="84"/>
      <c r="LO11" s="84"/>
      <c r="LP11" s="94" t="s">
        <v>138</v>
      </c>
      <c r="LQ11" s="95">
        <f>LQ7</f>
        <v>0</v>
      </c>
      <c r="LR11" s="95">
        <f>LR7</f>
        <v>0</v>
      </c>
      <c r="LS11" s="95">
        <f>LS7</f>
        <v>0</v>
      </c>
      <c r="LT11" s="95">
        <f>LT7</f>
        <v>0</v>
      </c>
      <c r="LU11" s="95">
        <f>LU7</f>
        <v>0</v>
      </c>
      <c r="LV11" s="84"/>
      <c r="LW11" s="84"/>
      <c r="LX11" s="84"/>
      <c r="LY11" s="84"/>
      <c r="LZ11" s="94" t="s">
        <v>138</v>
      </c>
      <c r="MA11" s="95">
        <f>MA7</f>
        <v>4.2</v>
      </c>
      <c r="MB11" s="95">
        <f>MB7</f>
        <v>8.6999999999999993</v>
      </c>
      <c r="MC11" s="95">
        <f>MC7</f>
        <v>14.3</v>
      </c>
      <c r="MD11" s="95">
        <f>MD7</f>
        <v>20</v>
      </c>
      <c r="ME11" s="95">
        <f>ME7</f>
        <v>25.7</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119.7</v>
      </c>
      <c r="AZ12" s="95">
        <f>BE7</f>
        <v>125.7</v>
      </c>
      <c r="BA12" s="95">
        <f>BF7</f>
        <v>129.69999999999999</v>
      </c>
      <c r="BB12" s="95">
        <f>BG7</f>
        <v>135.9</v>
      </c>
      <c r="BC12" s="95">
        <f>BH7</f>
        <v>130.5</v>
      </c>
      <c r="BD12" s="84"/>
      <c r="BE12" s="84"/>
      <c r="BF12" s="84"/>
      <c r="BG12" s="84"/>
      <c r="BH12" s="84"/>
      <c r="BI12" s="94" t="s">
        <v>144</v>
      </c>
      <c r="BJ12" s="95">
        <f>BO7</f>
        <v>121.8</v>
      </c>
      <c r="BK12" s="95">
        <f>BP7</f>
        <v>124.8</v>
      </c>
      <c r="BL12" s="95">
        <f>BQ7</f>
        <v>130.4</v>
      </c>
      <c r="BM12" s="95">
        <f>BR7</f>
        <v>136.30000000000001</v>
      </c>
      <c r="BN12" s="95">
        <f>BS7</f>
        <v>130.69999999999999</v>
      </c>
      <c r="BO12" s="84"/>
      <c r="BP12" s="84"/>
      <c r="BQ12" s="84"/>
      <c r="BR12" s="84"/>
      <c r="BS12" s="84"/>
      <c r="BT12" s="94" t="s">
        <v>145</v>
      </c>
      <c r="BU12" s="95">
        <f>BZ7</f>
        <v>992.4</v>
      </c>
      <c r="BV12" s="95">
        <f>CA7</f>
        <v>638.79999999999995</v>
      </c>
      <c r="BW12" s="95">
        <f>CB7</f>
        <v>716.7</v>
      </c>
      <c r="BX12" s="95">
        <f>CC7</f>
        <v>688</v>
      </c>
      <c r="BY12" s="95">
        <f>CD7</f>
        <v>707.7</v>
      </c>
      <c r="BZ12" s="84"/>
      <c r="CA12" s="84"/>
      <c r="CB12" s="84"/>
      <c r="CC12" s="84"/>
      <c r="CD12" s="84"/>
      <c r="CE12" s="94" t="s">
        <v>146</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144</v>
      </c>
      <c r="DA12" s="95">
        <f>DF7</f>
        <v>36.299999999999997</v>
      </c>
      <c r="DB12" s="95">
        <f>DG7</f>
        <v>38.4</v>
      </c>
      <c r="DC12" s="95">
        <f>DH7</f>
        <v>37.700000000000003</v>
      </c>
      <c r="DD12" s="95">
        <f>DI7</f>
        <v>36.200000000000003</v>
      </c>
      <c r="DE12" s="95">
        <f>DJ7</f>
        <v>36.5</v>
      </c>
      <c r="DF12" s="84"/>
      <c r="DG12" s="84"/>
      <c r="DH12" s="84"/>
      <c r="DI12" s="84"/>
      <c r="DJ12" s="94" t="s">
        <v>146</v>
      </c>
      <c r="DK12" s="95">
        <f>DP7</f>
        <v>22.1</v>
      </c>
      <c r="DL12" s="95">
        <f>DQ7</f>
        <v>21.1</v>
      </c>
      <c r="DM12" s="95">
        <f>DR7</f>
        <v>20</v>
      </c>
      <c r="DN12" s="95">
        <f>DS7</f>
        <v>18.2</v>
      </c>
      <c r="DO12" s="95">
        <f>DT7</f>
        <v>20.9</v>
      </c>
      <c r="DP12" s="84"/>
      <c r="DQ12" s="84"/>
      <c r="DR12" s="84"/>
      <c r="DS12" s="84"/>
      <c r="DT12" s="94" t="s">
        <v>144</v>
      </c>
      <c r="DU12" s="95">
        <f>DZ7</f>
        <v>130.19999999999999</v>
      </c>
      <c r="DV12" s="95">
        <f>EA7</f>
        <v>128.80000000000001</v>
      </c>
      <c r="DW12" s="95">
        <f>EB7</f>
        <v>109.9</v>
      </c>
      <c r="DX12" s="95">
        <f>EC7</f>
        <v>103.6</v>
      </c>
      <c r="DY12" s="95">
        <f>ED7</f>
        <v>95.7</v>
      </c>
      <c r="DZ12" s="84"/>
      <c r="EA12" s="84"/>
      <c r="EB12" s="84"/>
      <c r="EC12" s="84"/>
      <c r="ED12" s="94" t="s">
        <v>144</v>
      </c>
      <c r="EE12" s="95">
        <f>EJ7</f>
        <v>57.7</v>
      </c>
      <c r="EF12" s="95">
        <f>EK7</f>
        <v>59.8</v>
      </c>
      <c r="EG12" s="95">
        <f>EL7</f>
        <v>59.6</v>
      </c>
      <c r="EH12" s="95">
        <f>EM7</f>
        <v>60.3</v>
      </c>
      <c r="EI12" s="95">
        <f>EN7</f>
        <v>60.2</v>
      </c>
      <c r="EJ12" s="84"/>
      <c r="EK12" s="84"/>
      <c r="EL12" s="84"/>
      <c r="EM12" s="84"/>
      <c r="EN12" s="94" t="s">
        <v>144</v>
      </c>
      <c r="EO12" s="95">
        <f>ET7</f>
        <v>15.3</v>
      </c>
      <c r="EP12" s="95">
        <f>EU7</f>
        <v>16.2</v>
      </c>
      <c r="EQ12" s="95">
        <f>EV7</f>
        <v>18.7</v>
      </c>
      <c r="ER12" s="95">
        <f>EW7</f>
        <v>20.5</v>
      </c>
      <c r="ES12" s="95">
        <f>EX7</f>
        <v>21.4</v>
      </c>
      <c r="ET12" s="84"/>
      <c r="EU12" s="84"/>
      <c r="EV12" s="84"/>
      <c r="EW12" s="84"/>
      <c r="EX12" s="84"/>
      <c r="EY12" s="94" t="s">
        <v>144</v>
      </c>
      <c r="EZ12" s="95">
        <f>IF($EZ$8,FE7,"-")</f>
        <v>37</v>
      </c>
      <c r="FA12" s="95">
        <f>IF($EZ$8,FF7,"-")</f>
        <v>39.5</v>
      </c>
      <c r="FB12" s="95">
        <f>IF($EZ$8,FG7,"-")</f>
        <v>39.1</v>
      </c>
      <c r="FC12" s="95">
        <f>IF($EZ$8,FH7,"-")</f>
        <v>37.299999999999997</v>
      </c>
      <c r="FD12" s="95">
        <f>IF($EZ$8,FI7,"-")</f>
        <v>38</v>
      </c>
      <c r="FE12" s="84"/>
      <c r="FF12" s="84"/>
      <c r="FG12" s="84"/>
      <c r="FH12" s="84"/>
      <c r="FI12" s="94" t="s">
        <v>144</v>
      </c>
      <c r="FJ12" s="95">
        <f>IF($FJ$8,FO7,"-")</f>
        <v>22.6</v>
      </c>
      <c r="FK12" s="95">
        <f>IF($FJ$8,FP7,"-")</f>
        <v>22</v>
      </c>
      <c r="FL12" s="95">
        <f>IF($FJ$8,FQ7,"-")</f>
        <v>21.4</v>
      </c>
      <c r="FM12" s="95">
        <f>IF($FJ$8,FR7,"-")</f>
        <v>19.3</v>
      </c>
      <c r="FN12" s="95">
        <f>IF($FJ$8,FS7,"-")</f>
        <v>20.6</v>
      </c>
      <c r="FO12" s="84"/>
      <c r="FP12" s="84"/>
      <c r="FQ12" s="84"/>
      <c r="FR12" s="84"/>
      <c r="FS12" s="94" t="s">
        <v>147</v>
      </c>
      <c r="FT12" s="95">
        <f>IF($FT$8,FY7,"-")</f>
        <v>120.9</v>
      </c>
      <c r="FU12" s="95">
        <f>IF($FT$8,FZ7,"-")</f>
        <v>105.7</v>
      </c>
      <c r="FV12" s="95">
        <f>IF($FT$8,GA7,"-")</f>
        <v>89.4</v>
      </c>
      <c r="FW12" s="95">
        <f>IF($FT$8,GB7,"-")</f>
        <v>83.3</v>
      </c>
      <c r="FX12" s="95">
        <f>IF($FT$8,GC7,"-")</f>
        <v>73.2</v>
      </c>
      <c r="FY12" s="84"/>
      <c r="FZ12" s="84"/>
      <c r="GA12" s="84"/>
      <c r="GB12" s="84"/>
      <c r="GC12" s="94" t="s">
        <v>148</v>
      </c>
      <c r="GD12" s="95">
        <f>IF($GD$8,GI7,"-")</f>
        <v>58.6</v>
      </c>
      <c r="GE12" s="95">
        <f>IF($GD$8,GJ7,"-")</f>
        <v>61.3</v>
      </c>
      <c r="GF12" s="95">
        <f>IF($GD$8,GK7,"-")</f>
        <v>61.7</v>
      </c>
      <c r="GG12" s="95">
        <f>IF($GD$8,GL7,"-")</f>
        <v>62.1</v>
      </c>
      <c r="GH12" s="95">
        <f>IF($GD$8,GM7,"-")</f>
        <v>62.6</v>
      </c>
      <c r="GI12" s="84"/>
      <c r="GJ12" s="84"/>
      <c r="GK12" s="84"/>
      <c r="GL12" s="84"/>
      <c r="GM12" s="94" t="s">
        <v>144</v>
      </c>
      <c r="GN12" s="95">
        <f>IF($GN$8,GS7,"-")</f>
        <v>12.2</v>
      </c>
      <c r="GO12" s="95">
        <f>IF($GN$8,GT7,"-")</f>
        <v>11.9</v>
      </c>
      <c r="GP12" s="95">
        <f>IF($GN$8,GU7,"-")</f>
        <v>13.3</v>
      </c>
      <c r="GQ12" s="95">
        <f>IF($GN$8,GV7,"-")</f>
        <v>14.4</v>
      </c>
      <c r="GR12" s="95">
        <f>IF($GN$8,GW7,"-")</f>
        <v>15.3</v>
      </c>
      <c r="GS12" s="84"/>
      <c r="GT12" s="84"/>
      <c r="GU12" s="84"/>
      <c r="GV12" s="84"/>
      <c r="GW12" s="84"/>
      <c r="GX12" s="94" t="s">
        <v>144</v>
      </c>
      <c r="GY12" s="95">
        <f>IF($GY$8,HD7,"-")</f>
        <v>33.9</v>
      </c>
      <c r="GZ12" s="95">
        <f>IF($GY$8,HE7,"-")</f>
        <v>31.4</v>
      </c>
      <c r="HA12" s="95">
        <f>IF($GY$8,HF7,"-")</f>
        <v>31.3</v>
      </c>
      <c r="HB12" s="95">
        <f>IF($GY$8,HG7,"-")</f>
        <v>30.4</v>
      </c>
      <c r="HC12" s="95">
        <f>IF($GY$8,HH7,"-")</f>
        <v>31.1</v>
      </c>
      <c r="HD12" s="84"/>
      <c r="HE12" s="84"/>
      <c r="HF12" s="84"/>
      <c r="HG12" s="84"/>
      <c r="HH12" s="94" t="s">
        <v>144</v>
      </c>
      <c r="HI12" s="95">
        <f>IF($HI$8,HN7,"-")</f>
        <v>1.8</v>
      </c>
      <c r="HJ12" s="95">
        <f>IF($HI$8,HO7,"-")</f>
        <v>4</v>
      </c>
      <c r="HK12" s="95">
        <f>IF($HI$8,HP7,"-")</f>
        <v>8.4</v>
      </c>
      <c r="HL12" s="95">
        <f>IF($HI$8,HQ7,"-")</f>
        <v>7.2</v>
      </c>
      <c r="HM12" s="95">
        <f>IF($HI$8,HR7,"-")</f>
        <v>45.8</v>
      </c>
      <c r="HN12" s="84"/>
      <c r="HO12" s="84"/>
      <c r="HP12" s="84"/>
      <c r="HQ12" s="84"/>
      <c r="HR12" s="94" t="s">
        <v>149</v>
      </c>
      <c r="HS12" s="95">
        <f>IF($HS$8,HX7,"-")</f>
        <v>1.7</v>
      </c>
      <c r="HT12" s="95">
        <f>IF($HS$8,HY7,"-")</f>
        <v>0.8</v>
      </c>
      <c r="HU12" s="95">
        <f>IF($HS$8,HZ7,"-")</f>
        <v>0</v>
      </c>
      <c r="HV12" s="95">
        <f>IF($HS$8,IA7,"-")</f>
        <v>0</v>
      </c>
      <c r="HW12" s="95">
        <f>IF($HS$8,IB7,"-")</f>
        <v>0</v>
      </c>
      <c r="HX12" s="84"/>
      <c r="HY12" s="84"/>
      <c r="HZ12" s="84"/>
      <c r="IA12" s="84"/>
      <c r="IB12" s="94" t="s">
        <v>144</v>
      </c>
      <c r="IC12" s="95">
        <f>IF($IC$8,IH7,"-")</f>
        <v>59.4</v>
      </c>
      <c r="ID12" s="95">
        <f>IF($IC$8,II7,"-")</f>
        <v>70.8</v>
      </c>
      <c r="IE12" s="95">
        <f>IF($IC$8,IJ7,"-")</f>
        <v>73</v>
      </c>
      <c r="IF12" s="95">
        <f>IF($IC$8,IK7,"-")</f>
        <v>76.599999999999994</v>
      </c>
      <c r="IG12" s="95">
        <f>IF($IC$8,IL7,"-")</f>
        <v>80.400000000000006</v>
      </c>
      <c r="IH12" s="84"/>
      <c r="II12" s="84"/>
      <c r="IJ12" s="84"/>
      <c r="IK12" s="84"/>
      <c r="IL12" s="94" t="s">
        <v>148</v>
      </c>
      <c r="IM12" s="95">
        <f>IF($IM$8,IR7,"-")</f>
        <v>83.1</v>
      </c>
      <c r="IN12" s="95">
        <f>IF($IM$8,IS7,"-")</f>
        <v>85.4</v>
      </c>
      <c r="IO12" s="95">
        <f>IF($IM$8,IT7,"-")</f>
        <v>82.1</v>
      </c>
      <c r="IP12" s="95">
        <f>IF($IM$8,IU7,"-")</f>
        <v>81.3</v>
      </c>
      <c r="IQ12" s="95">
        <f>IF($IM$8,IV7,"-")</f>
        <v>47.5</v>
      </c>
      <c r="IR12" s="84"/>
      <c r="IS12" s="84"/>
      <c r="IT12" s="84"/>
      <c r="IU12" s="84"/>
      <c r="IV12" s="84"/>
      <c r="IW12" s="94" t="s">
        <v>150</v>
      </c>
      <c r="IX12" s="95">
        <f>IF($IX$8,JC7,"-")</f>
        <v>15.1</v>
      </c>
      <c r="IY12" s="95">
        <f>IF($IX$8,JD7,"-")</f>
        <v>15.1</v>
      </c>
      <c r="IZ12" s="95">
        <f>IF($IX$8,JE7,"-")</f>
        <v>14</v>
      </c>
      <c r="JA12" s="95">
        <f>IF($IX$8,JF7,"-")</f>
        <v>15.5</v>
      </c>
      <c r="JB12" s="95">
        <f>IF($IX$8,JG7,"-")</f>
        <v>13.1</v>
      </c>
      <c r="JC12" s="84"/>
      <c r="JD12" s="84"/>
      <c r="JE12" s="84"/>
      <c r="JF12" s="84"/>
      <c r="JG12" s="94" t="s">
        <v>149</v>
      </c>
      <c r="JH12" s="95">
        <f>IF($JH$8,JM7,"-")</f>
        <v>37.700000000000003</v>
      </c>
      <c r="JI12" s="95">
        <f>IF($JH$8,JN7,"-")</f>
        <v>25.4</v>
      </c>
      <c r="JJ12" s="95">
        <f>IF($JH$8,JO7,"-")</f>
        <v>20.100000000000001</v>
      </c>
      <c r="JK12" s="95">
        <f>IF($JH$8,JP7,"-")</f>
        <v>28.4</v>
      </c>
      <c r="JL12" s="95">
        <f>IF($JH$8,JQ7,"-")</f>
        <v>25</v>
      </c>
      <c r="JM12" s="84"/>
      <c r="JN12" s="84"/>
      <c r="JO12" s="84"/>
      <c r="JP12" s="84"/>
      <c r="JQ12" s="94" t="s">
        <v>144</v>
      </c>
      <c r="JR12" s="95">
        <f>IF($JR$8,JW7,"-")</f>
        <v>259.60000000000002</v>
      </c>
      <c r="JS12" s="95">
        <f>IF($JR$8,JX7,"-")</f>
        <v>226.2</v>
      </c>
      <c r="JT12" s="95">
        <f>IF($JR$8,JY7,"-")</f>
        <v>224.7</v>
      </c>
      <c r="JU12" s="95">
        <f>IF($JR$8,JZ7,"-")</f>
        <v>167.2</v>
      </c>
      <c r="JV12" s="95">
        <f>IF($JR$8,KA7,"-")</f>
        <v>267.7</v>
      </c>
      <c r="JW12" s="84"/>
      <c r="JX12" s="84"/>
      <c r="JY12" s="84"/>
      <c r="JZ12" s="84"/>
      <c r="KA12" s="94" t="s">
        <v>144</v>
      </c>
      <c r="KB12" s="95">
        <f>IF($KB$8,KG7,"-")</f>
        <v>25.5</v>
      </c>
      <c r="KC12" s="95">
        <f>IF($KB$8,KH7,"-")</f>
        <v>45.2</v>
      </c>
      <c r="KD12" s="95">
        <f>IF($KB$8,KI7,"-")</f>
        <v>48.7</v>
      </c>
      <c r="KE12" s="95">
        <f>IF($KB$8,KJ7,"-")</f>
        <v>53.3</v>
      </c>
      <c r="KF12" s="95">
        <f>IF($KB$8,KK7,"-")</f>
        <v>29</v>
      </c>
      <c r="KG12" s="84"/>
      <c r="KH12" s="84"/>
      <c r="KI12" s="84"/>
      <c r="KJ12" s="84"/>
      <c r="KK12" s="94" t="s">
        <v>144</v>
      </c>
      <c r="KL12" s="95">
        <f>IF($KL$8,KQ7,"-")</f>
        <v>100</v>
      </c>
      <c r="KM12" s="95">
        <f>IF($KL$8,KR7,"-")</f>
        <v>100</v>
      </c>
      <c r="KN12" s="95">
        <f>IF($KL$8,KS7,"-")</f>
        <v>100</v>
      </c>
      <c r="KO12" s="95">
        <f>IF($KL$8,KT7,"-")</f>
        <v>100</v>
      </c>
      <c r="KP12" s="95">
        <f>IF($KL$8,KU7,"-")</f>
        <v>100</v>
      </c>
      <c r="KQ12" s="84"/>
      <c r="KR12" s="84"/>
      <c r="KS12" s="84"/>
      <c r="KT12" s="84"/>
      <c r="KU12" s="84"/>
      <c r="KV12" s="94" t="s">
        <v>144</v>
      </c>
      <c r="KW12" s="95">
        <f>IF($KW$8,LB7,"-")</f>
        <v>7.1</v>
      </c>
      <c r="KX12" s="95">
        <f>IF($KW$8,LC7,"-")</f>
        <v>8.9</v>
      </c>
      <c r="KY12" s="95">
        <f>IF($KW$8,LD7,"-")</f>
        <v>11.8</v>
      </c>
      <c r="KZ12" s="95">
        <f>IF($KW$8,LE7,"-")</f>
        <v>15.3</v>
      </c>
      <c r="LA12" s="95">
        <f>IF($KW$8,LF7,"-")</f>
        <v>15.4</v>
      </c>
      <c r="LB12" s="84"/>
      <c r="LC12" s="84"/>
      <c r="LD12" s="84"/>
      <c r="LE12" s="84"/>
      <c r="LF12" s="94" t="s">
        <v>147</v>
      </c>
      <c r="LG12" s="95">
        <f>IF($LG$8,LL7,"-")</f>
        <v>8.6</v>
      </c>
      <c r="LH12" s="95">
        <f>IF($LG$8,LM7,"-")</f>
        <v>2</v>
      </c>
      <c r="LI12" s="95">
        <f>IF($LG$8,LN7,"-")</f>
        <v>1.4</v>
      </c>
      <c r="LJ12" s="95">
        <f>IF($LG$8,LO7,"-")</f>
        <v>2.4</v>
      </c>
      <c r="LK12" s="95">
        <f>IF($LG$8,LP7,"-")</f>
        <v>4.0999999999999996</v>
      </c>
      <c r="LL12" s="84"/>
      <c r="LM12" s="84"/>
      <c r="LN12" s="84"/>
      <c r="LO12" s="84"/>
      <c r="LP12" s="94" t="s">
        <v>151</v>
      </c>
      <c r="LQ12" s="95">
        <f>IF($LQ$8,LV7,"-")</f>
        <v>1092.0999999999999</v>
      </c>
      <c r="LR12" s="95">
        <f>IF($LQ$8,LW7,"-")</f>
        <v>1128.5999999999999</v>
      </c>
      <c r="LS12" s="95">
        <f>IF($LQ$8,LX7,"-")</f>
        <v>596.79999999999995</v>
      </c>
      <c r="LT12" s="95">
        <f>IF($LQ$8,LY7,"-")</f>
        <v>494.6</v>
      </c>
      <c r="LU12" s="95">
        <f>IF($LQ$8,LZ7,"-")</f>
        <v>469.5</v>
      </c>
      <c r="LV12" s="84"/>
      <c r="LW12" s="84"/>
      <c r="LX12" s="84"/>
      <c r="LY12" s="84"/>
      <c r="LZ12" s="94" t="s">
        <v>148</v>
      </c>
      <c r="MA12" s="95">
        <f>IF($MA$8,MF7,"-")</f>
        <v>2.9</v>
      </c>
      <c r="MB12" s="95">
        <f>IF($MA$8,MG7,"-")</f>
        <v>3.4</v>
      </c>
      <c r="MC12" s="95">
        <f>IF($MA$8,MH7,"-")</f>
        <v>5.6</v>
      </c>
      <c r="MD12" s="95">
        <f>IF($MA$8,MI7,"-")</f>
        <v>11.5</v>
      </c>
      <c r="ME12" s="95">
        <f>IF($MA$8,MJ7,"-")</f>
        <v>16.100000000000001</v>
      </c>
      <c r="MF12" s="84"/>
      <c r="MG12" s="84"/>
      <c r="MH12" s="84"/>
      <c r="MI12" s="84"/>
      <c r="MJ12" s="94" t="s">
        <v>148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153</v>
      </c>
      <c r="C14" s="99"/>
      <c r="D14" s="100"/>
      <c r="E14" s="99"/>
      <c r="F14" s="197" t="s">
        <v>154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115.2</v>
      </c>
      <c r="AZ17" s="106">
        <f t="shared" ref="AZ17:BC17" si="9">IF(AZ7="-",NA(),AZ7)</f>
        <v>132.5</v>
      </c>
      <c r="BA17" s="106">
        <f t="shared" si="9"/>
        <v>126.1</v>
      </c>
      <c r="BB17" s="106">
        <f t="shared" si="9"/>
        <v>123.1</v>
      </c>
      <c r="BC17" s="106">
        <f t="shared" si="9"/>
        <v>127.4</v>
      </c>
      <c r="BD17" s="100"/>
      <c r="BE17" s="100"/>
      <c r="BF17" s="100"/>
      <c r="BG17" s="100"/>
      <c r="BH17" s="100"/>
      <c r="BI17" s="105" t="s">
        <v>165</v>
      </c>
      <c r="BJ17" s="106">
        <f>IF(BJ7="-",NA(),BJ7)</f>
        <v>116.8</v>
      </c>
      <c r="BK17" s="106">
        <f t="shared" ref="BK17:BN17" si="10">IF(BK7="-",NA(),BK7)</f>
        <v>131.5</v>
      </c>
      <c r="BL17" s="106">
        <f t="shared" si="10"/>
        <v>125.9</v>
      </c>
      <c r="BM17" s="106">
        <f t="shared" si="10"/>
        <v>122.1</v>
      </c>
      <c r="BN17" s="106">
        <f t="shared" si="10"/>
        <v>126.9</v>
      </c>
      <c r="BO17" s="100"/>
      <c r="BP17" s="100"/>
      <c r="BQ17" s="100"/>
      <c r="BR17" s="100"/>
      <c r="BS17" s="100"/>
      <c r="BT17" s="105" t="s">
        <v>165</v>
      </c>
      <c r="BU17" s="106">
        <f>IF(BU7="-",NA(),BU7)</f>
        <v>1560.6</v>
      </c>
      <c r="BV17" s="106">
        <f t="shared" ref="BV17:BY17" si="11">IF(BV7="-",NA(),BV7)</f>
        <v>2164.6</v>
      </c>
      <c r="BW17" s="106">
        <f t="shared" si="11"/>
        <v>2075</v>
      </c>
      <c r="BX17" s="106">
        <f t="shared" si="11"/>
        <v>2365.6</v>
      </c>
      <c r="BY17" s="106">
        <f t="shared" si="11"/>
        <v>1963.2</v>
      </c>
      <c r="BZ17" s="100"/>
      <c r="CA17" s="100"/>
      <c r="CB17" s="100"/>
      <c r="CC17" s="100"/>
      <c r="CD17" s="100"/>
      <c r="CE17" s="105" t="s">
        <v>165</v>
      </c>
      <c r="CF17" s="106">
        <f>IF(CF7="-",NA(),CF7)</f>
        <v>7596.6</v>
      </c>
      <c r="CG17" s="106">
        <f t="shared" ref="CG17:CJ17" si="12">IF(CG7="-",NA(),CG7)</f>
        <v>5463.6</v>
      </c>
      <c r="CH17" s="106">
        <f t="shared" si="12"/>
        <v>7137</v>
      </c>
      <c r="CI17" s="106">
        <f t="shared" si="12"/>
        <v>7342.7</v>
      </c>
      <c r="CJ17" s="106">
        <f t="shared" si="12"/>
        <v>7169.9</v>
      </c>
      <c r="CK17" s="100"/>
      <c r="CL17" s="100"/>
      <c r="CM17" s="100"/>
      <c r="CN17" s="100"/>
      <c r="CO17" s="105" t="s">
        <v>165</v>
      </c>
      <c r="CP17" s="107">
        <f>IF(CP7="-",NA(),CP7)</f>
        <v>2299849</v>
      </c>
      <c r="CQ17" s="107">
        <f t="shared" ref="CQ17:CT17" si="13">IF(CQ7="-",NA(),CQ7)</f>
        <v>2459120</v>
      </c>
      <c r="CR17" s="107">
        <f t="shared" si="13"/>
        <v>2875890</v>
      </c>
      <c r="CS17" s="107">
        <f t="shared" si="13"/>
        <v>2749465</v>
      </c>
      <c r="CT17" s="107">
        <f t="shared" si="13"/>
        <v>3172670</v>
      </c>
      <c r="CU17" s="100"/>
      <c r="CV17" s="100"/>
      <c r="CW17" s="100"/>
      <c r="CX17" s="100"/>
      <c r="CY17" s="100"/>
      <c r="CZ17" s="105" t="s">
        <v>165</v>
      </c>
      <c r="DA17" s="106">
        <f>IF(DA7="-",NA(),DA7)</f>
        <v>33.5</v>
      </c>
      <c r="DB17" s="106">
        <f t="shared" ref="DB17:DE17" si="14">IF(DB7="-",NA(),DB7)</f>
        <v>43.7</v>
      </c>
      <c r="DC17" s="106">
        <f t="shared" si="14"/>
        <v>34.5</v>
      </c>
      <c r="DD17" s="106">
        <f t="shared" si="14"/>
        <v>33.6</v>
      </c>
      <c r="DE17" s="106">
        <f t="shared" si="14"/>
        <v>36.799999999999997</v>
      </c>
      <c r="DF17" s="100"/>
      <c r="DG17" s="100"/>
      <c r="DH17" s="100"/>
      <c r="DI17" s="100"/>
      <c r="DJ17" s="105" t="s">
        <v>165</v>
      </c>
      <c r="DK17" s="106">
        <f>IF(DK7="-",NA(),DK7)</f>
        <v>30.6</v>
      </c>
      <c r="DL17" s="106">
        <f t="shared" ref="DL17:DO17" si="15">IF(DL7="-",NA(),DL7)</f>
        <v>13</v>
      </c>
      <c r="DM17" s="106">
        <f t="shared" si="15"/>
        <v>14.6</v>
      </c>
      <c r="DN17" s="106">
        <f t="shared" si="15"/>
        <v>15.1</v>
      </c>
      <c r="DO17" s="106">
        <f t="shared" si="15"/>
        <v>18.8</v>
      </c>
      <c r="DP17" s="100"/>
      <c r="DQ17" s="100"/>
      <c r="DR17" s="100"/>
      <c r="DS17" s="100"/>
      <c r="DT17" s="105" t="s">
        <v>166</v>
      </c>
      <c r="DU17" s="106">
        <f>IF(DU7="-",NA(),DU7)</f>
        <v>37</v>
      </c>
      <c r="DV17" s="106">
        <f t="shared" ref="DV17:DY17" si="16">IF(DV7="-",NA(),DV7)</f>
        <v>29</v>
      </c>
      <c r="DW17" s="106">
        <f t="shared" si="16"/>
        <v>24.8</v>
      </c>
      <c r="DX17" s="106">
        <f t="shared" si="16"/>
        <v>21.1</v>
      </c>
      <c r="DY17" s="106">
        <f t="shared" si="16"/>
        <v>15.2</v>
      </c>
      <c r="DZ17" s="100"/>
      <c r="EA17" s="100"/>
      <c r="EB17" s="100"/>
      <c r="EC17" s="100"/>
      <c r="ED17" s="105" t="s">
        <v>165</v>
      </c>
      <c r="EE17" s="106">
        <f>IF(EE7="-",NA(),EE7)</f>
        <v>63</v>
      </c>
      <c r="EF17" s="106">
        <f t="shared" ref="EF17:EI17" si="17">IF(EF7="-",NA(),EF7)</f>
        <v>66.3</v>
      </c>
      <c r="EG17" s="106">
        <f t="shared" si="17"/>
        <v>67.7</v>
      </c>
      <c r="EH17" s="106">
        <f t="shared" si="17"/>
        <v>66.3</v>
      </c>
      <c r="EI17" s="106">
        <f t="shared" si="17"/>
        <v>67.3</v>
      </c>
      <c r="EJ17" s="100"/>
      <c r="EK17" s="100"/>
      <c r="EL17" s="100"/>
      <c r="EM17" s="100"/>
      <c r="EN17" s="105" t="s">
        <v>165</v>
      </c>
      <c r="EO17" s="106">
        <f>IF(EO7="-",NA(),EO7)</f>
        <v>16.2</v>
      </c>
      <c r="EP17" s="106">
        <f t="shared" ref="EP17:ES17" si="18">IF(EP7="-",NA(),EP7)</f>
        <v>18.100000000000001</v>
      </c>
      <c r="EQ17" s="106">
        <f t="shared" si="18"/>
        <v>14.7</v>
      </c>
      <c r="ER17" s="106">
        <f t="shared" si="18"/>
        <v>15.2</v>
      </c>
      <c r="ES17" s="106">
        <f t="shared" si="18"/>
        <v>11.4</v>
      </c>
      <c r="ET17" s="100"/>
      <c r="EU17" s="100"/>
      <c r="EV17" s="100"/>
      <c r="EW17" s="100"/>
      <c r="EX17" s="100"/>
      <c r="EY17" s="105" t="s">
        <v>166</v>
      </c>
      <c r="EZ17" s="106">
        <f>IF(EZ7="-",NA(),EZ7)</f>
        <v>35.299999999999997</v>
      </c>
      <c r="FA17" s="106">
        <f t="shared" ref="FA17:FD17" si="19">IF(FA7="-",NA(),FA7)</f>
        <v>47.1</v>
      </c>
      <c r="FB17" s="106">
        <f t="shared" si="19"/>
        <v>36.6</v>
      </c>
      <c r="FC17" s="106">
        <f t="shared" si="19"/>
        <v>35.799999999999997</v>
      </c>
      <c r="FD17" s="106">
        <f t="shared" si="19"/>
        <v>39.200000000000003</v>
      </c>
      <c r="FE17" s="100"/>
      <c r="FF17" s="100"/>
      <c r="FG17" s="100"/>
      <c r="FH17" s="100"/>
      <c r="FI17" s="105" t="s">
        <v>165</v>
      </c>
      <c r="FJ17" s="106">
        <f>IF(FJ7="-",NA(),FJ7)</f>
        <v>32.299999999999997</v>
      </c>
      <c r="FK17" s="106">
        <f t="shared" ref="FK17:FN17" si="20">IF(FK7="-",NA(),FK7)</f>
        <v>12.9</v>
      </c>
      <c r="FL17" s="106">
        <f t="shared" si="20"/>
        <v>15.1</v>
      </c>
      <c r="FM17" s="106">
        <f t="shared" si="20"/>
        <v>15.9</v>
      </c>
      <c r="FN17" s="106">
        <f t="shared" si="20"/>
        <v>15.5</v>
      </c>
      <c r="FO17" s="100"/>
      <c r="FP17" s="100"/>
      <c r="FQ17" s="100"/>
      <c r="FR17" s="100"/>
      <c r="FS17" s="105" t="s">
        <v>165</v>
      </c>
      <c r="FT17" s="106">
        <f>IF(FT7="-",NA(),FT7)</f>
        <v>40.9</v>
      </c>
      <c r="FU17" s="106">
        <f t="shared" ref="FU17:FX17" si="21">IF(FU7="-",NA(),FU7)</f>
        <v>32.1</v>
      </c>
      <c r="FV17" s="106">
        <f t="shared" si="21"/>
        <v>27.5</v>
      </c>
      <c r="FW17" s="106">
        <f t="shared" si="21"/>
        <v>23.4</v>
      </c>
      <c r="FX17" s="106">
        <f t="shared" si="21"/>
        <v>16.399999999999999</v>
      </c>
      <c r="FY17" s="100"/>
      <c r="FZ17" s="100"/>
      <c r="GA17" s="100"/>
      <c r="GB17" s="100"/>
      <c r="GC17" s="105" t="s">
        <v>165</v>
      </c>
      <c r="GD17" s="106">
        <f>IF(GD7="-",NA(),GD7)</f>
        <v>63.3</v>
      </c>
      <c r="GE17" s="106">
        <f t="shared" ref="GE17:GH17" si="22">IF(GE7="-",NA(),GE7)</f>
        <v>66.599999999999994</v>
      </c>
      <c r="GF17" s="106">
        <f t="shared" si="22"/>
        <v>68</v>
      </c>
      <c r="GG17" s="106">
        <f t="shared" si="22"/>
        <v>66.2</v>
      </c>
      <c r="GH17" s="106">
        <f t="shared" si="22"/>
        <v>67.099999999999994</v>
      </c>
      <c r="GI17" s="100"/>
      <c r="GJ17" s="100"/>
      <c r="GK17" s="100"/>
      <c r="GL17" s="100"/>
      <c r="GM17" s="105" t="s">
        <v>165</v>
      </c>
      <c r="GN17" s="106">
        <f>IF(GN7="-",NA(),GN7)</f>
        <v>11.1</v>
      </c>
      <c r="GO17" s="106">
        <f t="shared" ref="GO17:GR17" si="23">IF(GO7="-",NA(),GO7)</f>
        <v>12.3</v>
      </c>
      <c r="GP17" s="106">
        <f t="shared" si="23"/>
        <v>8.8000000000000007</v>
      </c>
      <c r="GQ17" s="106">
        <f t="shared" si="23"/>
        <v>9.1</v>
      </c>
      <c r="GR17" s="106">
        <f t="shared" si="23"/>
        <v>8.5</v>
      </c>
      <c r="GS17" s="100"/>
      <c r="GT17" s="100"/>
      <c r="GU17" s="100"/>
      <c r="GV17" s="100"/>
      <c r="GW17" s="100"/>
      <c r="GX17" s="105" t="s">
        <v>166</v>
      </c>
      <c r="GY17" s="106">
        <f>IF(GY7="-",NA(),GY7)</f>
        <v>19.3</v>
      </c>
      <c r="GZ17" s="106">
        <f t="shared" ref="GZ17:HC17" si="24">IF(GZ7="-",NA(),GZ7)</f>
        <v>17.600000000000001</v>
      </c>
      <c r="HA17" s="106">
        <f t="shared" si="24"/>
        <v>17.7</v>
      </c>
      <c r="HB17" s="106">
        <f t="shared" si="24"/>
        <v>16.3</v>
      </c>
      <c r="HC17" s="106">
        <f t="shared" si="24"/>
        <v>16.899999999999999</v>
      </c>
      <c r="HD17" s="100"/>
      <c r="HE17" s="100"/>
      <c r="HF17" s="100"/>
      <c r="HG17" s="100"/>
      <c r="HH17" s="105" t="s">
        <v>165</v>
      </c>
      <c r="HI17" s="106">
        <f>IF(HI7="-",NA(),HI7)</f>
        <v>9.6</v>
      </c>
      <c r="HJ17" s="106">
        <f t="shared" ref="HJ17:HM17" si="25">IF(HJ7="-",NA(),HJ7)</f>
        <v>16</v>
      </c>
      <c r="HK17" s="106">
        <f t="shared" si="25"/>
        <v>13.2</v>
      </c>
      <c r="HL17" s="106">
        <f t="shared" si="25"/>
        <v>9.9</v>
      </c>
      <c r="HM17" s="106">
        <f t="shared" si="25"/>
        <v>30.9</v>
      </c>
      <c r="HN17" s="100"/>
      <c r="HO17" s="100"/>
      <c r="HP17" s="100"/>
      <c r="HQ17" s="100"/>
      <c r="HR17" s="105" t="s">
        <v>165</v>
      </c>
      <c r="HS17" s="106">
        <f>IF(HS7="-",NA(),HS7)</f>
        <v>0</v>
      </c>
      <c r="HT17" s="106">
        <f t="shared" ref="HT17:HW17" si="26">IF(HT7="-",NA(),HT7)</f>
        <v>0</v>
      </c>
      <c r="HU17" s="106">
        <f t="shared" si="26"/>
        <v>0</v>
      </c>
      <c r="HV17" s="106">
        <f t="shared" si="26"/>
        <v>0</v>
      </c>
      <c r="HW17" s="106">
        <f t="shared" si="26"/>
        <v>0</v>
      </c>
      <c r="HX17" s="100"/>
      <c r="HY17" s="100"/>
      <c r="HZ17" s="100"/>
      <c r="IA17" s="100"/>
      <c r="IB17" s="105" t="s">
        <v>166</v>
      </c>
      <c r="IC17" s="106">
        <f>IF(IC7="-",NA(),IC7)</f>
        <v>69.599999999999994</v>
      </c>
      <c r="ID17" s="106">
        <f t="shared" ref="ID17:IG17" si="27">IF(ID7="-",NA(),ID7)</f>
        <v>74</v>
      </c>
      <c r="IE17" s="106">
        <f t="shared" si="27"/>
        <v>74.7</v>
      </c>
      <c r="IF17" s="106">
        <f t="shared" si="27"/>
        <v>77.5</v>
      </c>
      <c r="IG17" s="106">
        <f t="shared" si="27"/>
        <v>81</v>
      </c>
      <c r="IH17" s="100"/>
      <c r="II17" s="100"/>
      <c r="IJ17" s="100"/>
      <c r="IK17" s="100"/>
      <c r="IL17" s="105" t="s">
        <v>165</v>
      </c>
      <c r="IM17" s="106">
        <f>IF(IM7="-",NA(),IM7)</f>
        <v>56.3</v>
      </c>
      <c r="IN17" s="106">
        <f t="shared" ref="IN17:IQ17" si="28">IF(IN7="-",NA(),IN7)</f>
        <v>61.7</v>
      </c>
      <c r="IO17" s="106">
        <f t="shared" si="28"/>
        <v>56.9</v>
      </c>
      <c r="IP17" s="106">
        <f t="shared" si="28"/>
        <v>58.9</v>
      </c>
      <c r="IQ17" s="106">
        <f t="shared" si="28"/>
        <v>26.5</v>
      </c>
      <c r="IR17" s="100"/>
      <c r="IS17" s="100"/>
      <c r="IT17" s="100"/>
      <c r="IU17" s="100"/>
      <c r="IV17" s="100"/>
      <c r="IW17" s="105" t="s">
        <v>166</v>
      </c>
      <c r="IX17" s="106">
        <f>IF(IX7="-",NA(),IX7)</f>
        <v>9</v>
      </c>
      <c r="IY17" s="106">
        <f t="shared" ref="IY17:JB17" si="29">IF(IY7="-",NA(),IY7)</f>
        <v>7.8</v>
      </c>
      <c r="IZ17" s="106">
        <f t="shared" si="29"/>
        <v>7.2</v>
      </c>
      <c r="JA17" s="106">
        <f t="shared" si="29"/>
        <v>8.9</v>
      </c>
      <c r="JB17" s="106">
        <f t="shared" si="29"/>
        <v>8.9</v>
      </c>
      <c r="JC17" s="100"/>
      <c r="JD17" s="100"/>
      <c r="JE17" s="100"/>
      <c r="JF17" s="100"/>
      <c r="JG17" s="105" t="s">
        <v>165</v>
      </c>
      <c r="JH17" s="106">
        <f>IF(JH7="-",NA(),JH7)</f>
        <v>28.8</v>
      </c>
      <c r="JI17" s="106">
        <f t="shared" ref="JI17:JL17" si="30">IF(JI7="-",NA(),JI7)</f>
        <v>34.200000000000003</v>
      </c>
      <c r="JJ17" s="106">
        <f t="shared" si="30"/>
        <v>29.7</v>
      </c>
      <c r="JK17" s="106">
        <f t="shared" si="30"/>
        <v>31.7</v>
      </c>
      <c r="JL17" s="106">
        <f t="shared" si="30"/>
        <v>54.4</v>
      </c>
      <c r="JM17" s="100"/>
      <c r="JN17" s="100"/>
      <c r="JO17" s="100"/>
      <c r="JP17" s="100"/>
      <c r="JQ17" s="105" t="s">
        <v>165</v>
      </c>
      <c r="JR17" s="106">
        <f>IF(JR7="-",NA(),JR7)</f>
        <v>0</v>
      </c>
      <c r="JS17" s="106">
        <f t="shared" ref="JS17:JV17" si="31">IF(JS7="-",NA(),JS7)</f>
        <v>0</v>
      </c>
      <c r="JT17" s="106">
        <f t="shared" si="31"/>
        <v>0</v>
      </c>
      <c r="JU17" s="106">
        <f t="shared" si="31"/>
        <v>0</v>
      </c>
      <c r="JV17" s="106">
        <f t="shared" si="31"/>
        <v>0</v>
      </c>
      <c r="JW17" s="100"/>
      <c r="JX17" s="100"/>
      <c r="JY17" s="100"/>
      <c r="JZ17" s="100"/>
      <c r="KA17" s="105" t="s">
        <v>165</v>
      </c>
      <c r="KB17" s="106">
        <f>IF(KB7="-",NA(),KB7)</f>
        <v>52.4</v>
      </c>
      <c r="KC17" s="106">
        <f t="shared" ref="KC17:KF17" si="32">IF(KC7="-",NA(),KC7)</f>
        <v>65.3</v>
      </c>
      <c r="KD17" s="106">
        <f t="shared" si="32"/>
        <v>67.5</v>
      </c>
      <c r="KE17" s="106">
        <f t="shared" si="32"/>
        <v>71.599999999999994</v>
      </c>
      <c r="KF17" s="106">
        <f t="shared" si="32"/>
        <v>75.8</v>
      </c>
      <c r="KG17" s="100"/>
      <c r="KH17" s="100"/>
      <c r="KI17" s="100"/>
      <c r="KJ17" s="100"/>
      <c r="KK17" s="105" t="s">
        <v>165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165</v>
      </c>
      <c r="KW17" s="106">
        <f>IF(KW7="-",NA(),KW7)</f>
        <v>12.6</v>
      </c>
      <c r="KX17" s="106">
        <f t="shared" ref="KX17:LA17" si="34">IF(KX7="-",NA(),KX7)</f>
        <v>17</v>
      </c>
      <c r="KY17" s="106">
        <f t="shared" si="34"/>
        <v>17.600000000000001</v>
      </c>
      <c r="KZ17" s="106">
        <f t="shared" si="34"/>
        <v>17.899999999999999</v>
      </c>
      <c r="LA17" s="106">
        <f t="shared" si="34"/>
        <v>17.3</v>
      </c>
      <c r="LB17" s="100"/>
      <c r="LC17" s="100"/>
      <c r="LD17" s="100"/>
      <c r="LE17" s="100"/>
      <c r="LF17" s="105" t="s">
        <v>165</v>
      </c>
      <c r="LG17" s="106">
        <f>IF(LG7="-",NA(),LG7)</f>
        <v>13.2</v>
      </c>
      <c r="LH17" s="106">
        <f t="shared" ref="LH17:LK17" si="35">IF(LH7="-",NA(),LH7)</f>
        <v>0.2</v>
      </c>
      <c r="LI17" s="106">
        <f t="shared" si="35"/>
        <v>0.4</v>
      </c>
      <c r="LJ17" s="106">
        <f t="shared" si="35"/>
        <v>0.7</v>
      </c>
      <c r="LK17" s="106">
        <f t="shared" si="35"/>
        <v>76.400000000000006</v>
      </c>
      <c r="LL17" s="100"/>
      <c r="LM17" s="100"/>
      <c r="LN17" s="100"/>
      <c r="LO17" s="100"/>
      <c r="LP17" s="105" t="s">
        <v>165</v>
      </c>
      <c r="LQ17" s="106">
        <f>IF(LQ7="-",NA(),LQ7)</f>
        <v>0</v>
      </c>
      <c r="LR17" s="106">
        <f t="shared" ref="LR17:LU17" si="36">IF(LR7="-",NA(),LR7)</f>
        <v>0</v>
      </c>
      <c r="LS17" s="106">
        <f t="shared" si="36"/>
        <v>0</v>
      </c>
      <c r="LT17" s="106">
        <f t="shared" si="36"/>
        <v>0</v>
      </c>
      <c r="LU17" s="106">
        <f t="shared" si="36"/>
        <v>0</v>
      </c>
      <c r="LV17" s="100"/>
      <c r="LW17" s="100"/>
      <c r="LX17" s="100"/>
      <c r="LY17" s="100"/>
      <c r="LZ17" s="105" t="s">
        <v>166</v>
      </c>
      <c r="MA17" s="106">
        <f>IF(MA7="-",NA(),MA7)</f>
        <v>4.2</v>
      </c>
      <c r="MB17" s="106">
        <f t="shared" ref="MB17:ME17" si="37">IF(MB7="-",NA(),MB7)</f>
        <v>8.6999999999999993</v>
      </c>
      <c r="MC17" s="106">
        <f t="shared" si="37"/>
        <v>14.3</v>
      </c>
      <c r="MD17" s="106">
        <f t="shared" si="37"/>
        <v>20</v>
      </c>
      <c r="ME17" s="106">
        <f t="shared" si="37"/>
        <v>25.7</v>
      </c>
      <c r="MF17" s="100"/>
      <c r="MG17" s="100"/>
      <c r="MH17" s="100"/>
      <c r="MI17" s="100"/>
      <c r="MJ17" s="105" t="s">
        <v>165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168</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169</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169</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169</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169</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169</v>
      </c>
      <c r="DK18" s="106">
        <f>IF(DP7="-",NA(),DP7)</f>
        <v>22.1</v>
      </c>
      <c r="DL18" s="106">
        <f t="shared" ref="DL18:DO18" si="45">IF(DQ7="-",NA(),DQ7)</f>
        <v>21.1</v>
      </c>
      <c r="DM18" s="106">
        <f t="shared" si="45"/>
        <v>20</v>
      </c>
      <c r="DN18" s="106">
        <f t="shared" si="45"/>
        <v>18.2</v>
      </c>
      <c r="DO18" s="106">
        <f t="shared" si="45"/>
        <v>20.9</v>
      </c>
      <c r="DP18" s="100"/>
      <c r="DQ18" s="100"/>
      <c r="DR18" s="100"/>
      <c r="DS18" s="100"/>
      <c r="DT18" s="105" t="s">
        <v>168</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169</v>
      </c>
      <c r="EE18" s="106">
        <f>IF(EJ7="-",NA(),EJ7)</f>
        <v>57.7</v>
      </c>
      <c r="EF18" s="106">
        <f t="shared" ref="EF18:EI18" si="47">IF(EK7="-",NA(),EK7)</f>
        <v>59.8</v>
      </c>
      <c r="EG18" s="106">
        <f t="shared" si="47"/>
        <v>59.6</v>
      </c>
      <c r="EH18" s="106">
        <f t="shared" si="47"/>
        <v>60.3</v>
      </c>
      <c r="EI18" s="106">
        <f t="shared" si="47"/>
        <v>60.2</v>
      </c>
      <c r="EJ18" s="100"/>
      <c r="EK18" s="100"/>
      <c r="EL18" s="100"/>
      <c r="EM18" s="100"/>
      <c r="EN18" s="105" t="s">
        <v>169</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169</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169</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169</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169</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169</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169</v>
      </c>
      <c r="GY18" s="106">
        <f>IF(OR(NOT($GY$8),HD7="-"),NA(),HD7)</f>
        <v>33.9</v>
      </c>
      <c r="GZ18" s="106">
        <f>IF(OR(NOT($GY$8),HE7="-"),NA(),HE7)</f>
        <v>31.4</v>
      </c>
      <c r="HA18" s="106">
        <f>IF(OR(NOT($GY$8),HF7="-"),NA(),HF7)</f>
        <v>31.3</v>
      </c>
      <c r="HB18" s="106">
        <f>IF(OR(NOT($GY$8),HG7="-"),NA(),HG7)</f>
        <v>30.4</v>
      </c>
      <c r="HC18" s="106">
        <f>IF(OR(NOT($GY$8),HH7="-"),NA(),HH7)</f>
        <v>31.1</v>
      </c>
      <c r="HD18" s="100"/>
      <c r="HE18" s="100"/>
      <c r="HF18" s="100"/>
      <c r="HG18" s="100"/>
      <c r="HH18" s="105" t="s">
        <v>169</v>
      </c>
      <c r="HI18" s="106">
        <f>IF(OR(NOT($HI$8),HN7="-"),NA(),HN7)</f>
        <v>1.8</v>
      </c>
      <c r="HJ18" s="106">
        <f>IF(OR(NOT($HI$8),HO7="-"),NA(),HO7)</f>
        <v>4</v>
      </c>
      <c r="HK18" s="106">
        <f>IF(OR(NOT($HI$8),HP7="-"),NA(),HP7)</f>
        <v>8.4</v>
      </c>
      <c r="HL18" s="106">
        <f>IF(OR(NOT($HI$8),HQ7="-"),NA(),HQ7)</f>
        <v>7.2</v>
      </c>
      <c r="HM18" s="106">
        <f>IF(OR(NOT($HI$8),HR7="-"),NA(),HR7)</f>
        <v>45.8</v>
      </c>
      <c r="HN18" s="100"/>
      <c r="HO18" s="100"/>
      <c r="HP18" s="100"/>
      <c r="HQ18" s="100"/>
      <c r="HR18" s="105" t="s">
        <v>169</v>
      </c>
      <c r="HS18" s="106">
        <f>IF(OR(NOT($HS$8),HX7="-"),NA(),HX7)</f>
        <v>1.7</v>
      </c>
      <c r="HT18" s="106">
        <f>IF(OR(NOT($HS$8),HY7="-"),NA(),HY7)</f>
        <v>0.8</v>
      </c>
      <c r="HU18" s="106">
        <f>IF(OR(NOT($HS$8),HZ7="-"),NA(),HZ7)</f>
        <v>0</v>
      </c>
      <c r="HV18" s="106">
        <f>IF(OR(NOT($HS$8),IA7="-"),NA(),IA7)</f>
        <v>0</v>
      </c>
      <c r="HW18" s="106">
        <f>IF(OR(NOT($HS$8),IB7="-"),NA(),IB7)</f>
        <v>0</v>
      </c>
      <c r="HX18" s="100"/>
      <c r="HY18" s="100"/>
      <c r="HZ18" s="100"/>
      <c r="IA18" s="100"/>
      <c r="IB18" s="105" t="s">
        <v>169</v>
      </c>
      <c r="IC18" s="106">
        <f>IF(OR(NOT($IC$8),IH7="-"),NA(),IH7)</f>
        <v>59.4</v>
      </c>
      <c r="ID18" s="106">
        <f>IF(OR(NOT($IC$8),II7="-"),NA(),II7)</f>
        <v>70.8</v>
      </c>
      <c r="IE18" s="106">
        <f>IF(OR(NOT($IC$8),IJ7="-"),NA(),IJ7)</f>
        <v>73</v>
      </c>
      <c r="IF18" s="106">
        <f>IF(OR(NOT($IC$8),IK7="-"),NA(),IK7)</f>
        <v>76.599999999999994</v>
      </c>
      <c r="IG18" s="106">
        <f>IF(OR(NOT($IC$8),IL7="-"),NA(),IL7)</f>
        <v>80.400000000000006</v>
      </c>
      <c r="IH18" s="100"/>
      <c r="II18" s="100"/>
      <c r="IJ18" s="100"/>
      <c r="IK18" s="100"/>
      <c r="IL18" s="105" t="s">
        <v>169</v>
      </c>
      <c r="IM18" s="106">
        <f>IF(OR(NOT($IM$8),IR7="-"),NA(),IR7)</f>
        <v>83.1</v>
      </c>
      <c r="IN18" s="106">
        <f>IF(OR(NOT($IM$8),IS7="-"),NA(),IS7)</f>
        <v>85.4</v>
      </c>
      <c r="IO18" s="106">
        <f>IF(OR(NOT($IM$8),IT7="-"),NA(),IT7)</f>
        <v>82.1</v>
      </c>
      <c r="IP18" s="106">
        <f>IF(OR(NOT($IM$8),IU7="-"),NA(),IU7)</f>
        <v>81.3</v>
      </c>
      <c r="IQ18" s="106">
        <f>IF(OR(NOT($IM$8),IV7="-"),NA(),IV7)</f>
        <v>47.5</v>
      </c>
      <c r="IR18" s="100"/>
      <c r="IS18" s="100"/>
      <c r="IT18" s="100"/>
      <c r="IU18" s="100"/>
      <c r="IV18" s="100"/>
      <c r="IW18" s="105" t="s">
        <v>169</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169</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168</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169</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169</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169</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169</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169</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169</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171</v>
      </c>
      <c r="C20" s="196"/>
      <c r="D20" s="100"/>
    </row>
    <row r="21" spans="1:374">
      <c r="A21" s="97">
        <f t="shared" si="7"/>
        <v>7</v>
      </c>
      <c r="B21" s="196" t="s">
        <v>172</v>
      </c>
      <c r="C21" s="196"/>
      <c r="D21" s="100"/>
    </row>
    <row r="22" spans="1:374">
      <c r="A22" s="97">
        <f t="shared" si="7"/>
        <v>8</v>
      </c>
      <c r="B22" s="196" t="s">
        <v>173</v>
      </c>
      <c r="C22" s="196"/>
      <c r="D22" s="100"/>
      <c r="E22" s="198" t="s">
        <v>174</v>
      </c>
      <c r="F22" s="199"/>
      <c r="G22" s="199"/>
      <c r="H22" s="199"/>
      <c r="I22" s="200"/>
    </row>
    <row r="23" spans="1:374">
      <c r="A23" s="97">
        <f t="shared" si="7"/>
        <v>9</v>
      </c>
      <c r="B23" s="196" t="s">
        <v>175</v>
      </c>
      <c r="C23" s="196"/>
      <c r="D23" s="100"/>
      <c r="E23" s="201"/>
      <c r="F23" s="202"/>
      <c r="G23" s="202"/>
      <c r="H23" s="202"/>
      <c r="I23" s="203"/>
    </row>
    <row r="24" spans="1:374">
      <c r="A24" s="97">
        <f t="shared" si="7"/>
        <v>10</v>
      </c>
      <c r="B24" s="196" t="s">
        <v>176</v>
      </c>
      <c r="C24" s="196"/>
      <c r="D24" s="100"/>
      <c r="E24" s="201"/>
      <c r="F24" s="202"/>
      <c r="G24" s="202"/>
      <c r="H24" s="202"/>
      <c r="I24" s="203"/>
    </row>
    <row r="25" spans="1:374">
      <c r="A25" s="97">
        <f t="shared" si="7"/>
        <v>11</v>
      </c>
      <c r="B25" s="196" t="s">
        <v>177</v>
      </c>
      <c r="C25" s="196"/>
      <c r="D25" s="100"/>
      <c r="E25" s="201"/>
      <c r="F25" s="202"/>
      <c r="G25" s="202"/>
      <c r="H25" s="202"/>
      <c r="I25" s="203"/>
    </row>
    <row r="26" spans="1:374">
      <c r="A26" s="97">
        <f t="shared" si="7"/>
        <v>12</v>
      </c>
      <c r="B26" s="196" t="s">
        <v>178</v>
      </c>
      <c r="C26" s="196"/>
      <c r="D26" s="100"/>
      <c r="E26" s="201"/>
      <c r="F26" s="202"/>
      <c r="G26" s="202"/>
      <c r="H26" s="202"/>
      <c r="I26" s="203"/>
    </row>
    <row r="27" spans="1:374">
      <c r="A27" s="97">
        <f t="shared" si="7"/>
        <v>13</v>
      </c>
      <c r="B27" s="196" t="s">
        <v>179</v>
      </c>
      <c r="C27" s="196"/>
      <c r="D27" s="100"/>
      <c r="E27" s="201"/>
      <c r="F27" s="202"/>
      <c r="G27" s="202"/>
      <c r="H27" s="202"/>
      <c r="I27" s="203"/>
    </row>
    <row r="28" spans="1:374">
      <c r="A28" s="97">
        <f t="shared" si="7"/>
        <v>14</v>
      </c>
      <c r="B28" s="196" t="s">
        <v>180</v>
      </c>
      <c r="C28" s="196"/>
      <c r="D28" s="100"/>
      <c r="E28" s="201"/>
      <c r="F28" s="202"/>
      <c r="G28" s="202"/>
      <c r="H28" s="202"/>
      <c r="I28" s="203"/>
    </row>
    <row r="29" spans="1:374">
      <c r="A29" s="97">
        <f t="shared" si="7"/>
        <v>15</v>
      </c>
      <c r="B29" s="196" t="s">
        <v>181</v>
      </c>
      <c r="C29" s="196"/>
      <c r="D29" s="100"/>
      <c r="E29" s="201"/>
      <c r="F29" s="202"/>
      <c r="G29" s="202"/>
      <c r="H29" s="202"/>
      <c r="I29" s="203"/>
    </row>
    <row r="30" spans="1:374">
      <c r="A30" s="97">
        <f t="shared" si="7"/>
        <v>16</v>
      </c>
      <c r="B30" s="196" t="s">
        <v>182</v>
      </c>
      <c r="C30" s="196"/>
      <c r="D30" s="100"/>
      <c r="E30" s="201"/>
      <c r="F30" s="202"/>
      <c r="G30" s="202"/>
      <c r="H30" s="202"/>
      <c r="I30" s="203"/>
    </row>
    <row r="31" spans="1:374">
      <c r="A31" s="97">
        <f t="shared" si="7"/>
        <v>17</v>
      </c>
      <c r="B31" s="196" t="s">
        <v>183</v>
      </c>
      <c r="C31" s="196"/>
      <c r="D31" s="100"/>
      <c r="E31" s="201"/>
      <c r="F31" s="202"/>
      <c r="G31" s="202"/>
      <c r="H31" s="202"/>
      <c r="I31" s="203"/>
    </row>
    <row r="32" spans="1:374">
      <c r="A32" s="97">
        <f t="shared" si="7"/>
        <v>18</v>
      </c>
      <c r="B32" s="196" t="s">
        <v>184</v>
      </c>
      <c r="C32" s="196"/>
      <c r="D32" s="100"/>
      <c r="E32" s="201"/>
      <c r="F32" s="202"/>
      <c r="G32" s="202"/>
      <c r="H32" s="202"/>
      <c r="I32" s="203"/>
    </row>
    <row r="33" spans="1:9">
      <c r="A33" s="97">
        <f t="shared" si="7"/>
        <v>19</v>
      </c>
      <c r="B33" s="196" t="s">
        <v>185</v>
      </c>
      <c r="C33" s="196"/>
      <c r="D33" s="100"/>
      <c r="E33" s="201"/>
      <c r="F33" s="202"/>
      <c r="G33" s="202"/>
      <c r="H33" s="202"/>
      <c r="I33" s="203"/>
    </row>
    <row r="34" spans="1:9">
      <c r="A34" s="97">
        <f t="shared" si="7"/>
        <v>20</v>
      </c>
      <c r="B34" s="196" t="s">
        <v>186</v>
      </c>
      <c r="C34" s="196"/>
      <c r="D34" s="100"/>
      <c r="E34" s="201"/>
      <c r="F34" s="202"/>
      <c r="G34" s="202"/>
      <c r="H34" s="202"/>
      <c r="I34" s="203"/>
    </row>
    <row r="35" spans="1:9" ht="25.5" customHeight="1">
      <c r="E35" s="204"/>
      <c r="F35" s="205"/>
      <c r="G35" s="205"/>
      <c r="H35" s="205"/>
      <c r="I35" s="206"/>
    </row>
    <row r="36" spans="1:9">
      <c r="A36" t="s">
        <v>187</v>
      </c>
      <c r="B36" t="s">
        <v>188</v>
      </c>
    </row>
    <row r="37" spans="1:9">
      <c r="A37" t="s">
        <v>189</v>
      </c>
      <c r="B37" t="s">
        <v>190</v>
      </c>
    </row>
    <row r="38" spans="1:9">
      <c r="A38" t="s">
        <v>191</v>
      </c>
      <c r="B38" t="s">
        <v>192</v>
      </c>
    </row>
    <row r="39" spans="1:9">
      <c r="A39" t="s">
        <v>193</v>
      </c>
      <c r="B39" t="s">
        <v>194</v>
      </c>
    </row>
    <row r="40" spans="1:9">
      <c r="A40" t="s">
        <v>195</v>
      </c>
      <c r="B40" t="s">
        <v>196</v>
      </c>
    </row>
    <row r="41" spans="1:9">
      <c r="A41" t="s">
        <v>197</v>
      </c>
      <c r="B41" t="s">
        <v>198</v>
      </c>
    </row>
    <row r="42" spans="1:9">
      <c r="A42" t="s">
        <v>199</v>
      </c>
      <c r="B42" t="s">
        <v>200</v>
      </c>
    </row>
    <row r="43" spans="1:9">
      <c r="A43" t="s">
        <v>201</v>
      </c>
      <c r="B43" t="s">
        <v>202</v>
      </c>
    </row>
    <row r="44" spans="1:9">
      <c r="A44" t="s">
        <v>203</v>
      </c>
      <c r="B44" t="s">
        <v>204</v>
      </c>
    </row>
    <row r="45" spans="1:9">
      <c r="A45" t="s">
        <v>205</v>
      </c>
      <c r="B45" t="s">
        <v>206</v>
      </c>
    </row>
    <row r="46" spans="1:9">
      <c r="A46" t="s">
        <v>207</v>
      </c>
      <c r="B46" t="s">
        <v>208</v>
      </c>
    </row>
    <row r="47" spans="1:9">
      <c r="A47" t="s">
        <v>209</v>
      </c>
      <c r="B47" t="s">
        <v>210</v>
      </c>
    </row>
    <row r="48" spans="1:9">
      <c r="A48" t="s">
        <v>211</v>
      </c>
      <c r="B48" t="s">
        <v>212</v>
      </c>
    </row>
    <row r="49" spans="1:2">
      <c r="A49" t="s">
        <v>213</v>
      </c>
      <c r="B49" t="s">
        <v>214</v>
      </c>
    </row>
    <row r="50" spans="1:2">
      <c r="A50" t="s">
        <v>215</v>
      </c>
      <c r="B50" t="s">
        <v>216</v>
      </c>
    </row>
    <row r="51" spans="1:2">
      <c r="A51" t="s">
        <v>217</v>
      </c>
      <c r="B51" t="s">
        <v>218</v>
      </c>
    </row>
    <row r="52" spans="1:2">
      <c r="A52" t="s">
        <v>219</v>
      </c>
      <c r="B52" t="s">
        <v>220</v>
      </c>
    </row>
    <row r="53" spans="1:2">
      <c r="A53" t="s">
        <v>221</v>
      </c>
      <c r="B53" t="s">
        <v>222</v>
      </c>
    </row>
    <row r="54" spans="1:2">
      <c r="A54" t="s">
        <v>223</v>
      </c>
      <c r="B54" t="s">
        <v>224</v>
      </c>
    </row>
    <row r="55" spans="1:2">
      <c r="A55" t="s">
        <v>225</v>
      </c>
      <c r="B55" t="s">
        <v>226</v>
      </c>
    </row>
    <row r="56" spans="1:2">
      <c r="A56" t="s">
        <v>227</v>
      </c>
      <c r="B56" t="s">
        <v>228</v>
      </c>
    </row>
    <row r="57" spans="1:2">
      <c r="A57" t="s">
        <v>229</v>
      </c>
      <c r="B57" t="s">
        <v>230</v>
      </c>
    </row>
    <row r="58" spans="1:2">
      <c r="A58" t="s">
        <v>231</v>
      </c>
      <c r="B58" t="s">
        <v>232</v>
      </c>
    </row>
    <row r="59" spans="1:2">
      <c r="A59" t="s">
        <v>233</v>
      </c>
      <c r="B59" t="s">
        <v>234</v>
      </c>
    </row>
    <row r="60" spans="1:2">
      <c r="A60" t="s">
        <v>235</v>
      </c>
      <c r="B60" t="s">
        <v>236</v>
      </c>
    </row>
    <row r="61" spans="1:2">
      <c r="A61" t="s">
        <v>237</v>
      </c>
      <c r="B61" t="s">
        <v>238</v>
      </c>
    </row>
    <row r="62" spans="1:2">
      <c r="A62" t="s">
        <v>239</v>
      </c>
      <c r="B62" t="s">
        <v>240</v>
      </c>
    </row>
    <row r="63" spans="1:2">
      <c r="A63" t="s">
        <v>241</v>
      </c>
      <c r="B63" t="s">
        <v>242</v>
      </c>
    </row>
    <row r="64" spans="1:2">
      <c r="A64" t="s">
        <v>243</v>
      </c>
      <c r="B64" t="s">
        <v>244</v>
      </c>
    </row>
    <row r="65" spans="1:2">
      <c r="A65" t="s">
        <v>245</v>
      </c>
      <c r="B65" t="s">
        <v>246</v>
      </c>
    </row>
    <row r="66" spans="1:2">
      <c r="A66" t="s">
        <v>247</v>
      </c>
      <c r="B66" t="s">
        <v>248</v>
      </c>
    </row>
    <row r="67" spans="1:2">
      <c r="A67" t="s">
        <v>249</v>
      </c>
      <c r="B67" t="s">
        <v>248</v>
      </c>
    </row>
    <row r="68" spans="1:2">
      <c r="A68" t="s">
        <v>250</v>
      </c>
      <c r="B68" t="s">
        <v>248</v>
      </c>
    </row>
    <row r="69" spans="1:2">
      <c r="A69" t="s">
        <v>251</v>
      </c>
      <c r="B69" t="s">
        <v>248</v>
      </c>
    </row>
    <row r="70" spans="1:2">
      <c r="A70" t="s">
        <v>252</v>
      </c>
      <c r="B70" t="s">
        <v>248</v>
      </c>
    </row>
    <row r="71" spans="1:2">
      <c r="A71" t="s">
        <v>253</v>
      </c>
      <c r="B71" t="s">
        <v>248</v>
      </c>
    </row>
    <row r="72" spans="1:2">
      <c r="A72" t="s">
        <v>254</v>
      </c>
      <c r="B72" t="s">
        <v>248</v>
      </c>
    </row>
    <row r="73" spans="1:2">
      <c r="A73" t="s">
        <v>255</v>
      </c>
      <c r="B73" t="s">
        <v>248</v>
      </c>
    </row>
    <row r="74" spans="1:2">
      <c r="A74" t="s">
        <v>256</v>
      </c>
      <c r="B74" t="s">
        <v>248</v>
      </c>
    </row>
    <row r="75" spans="1:2">
      <c r="A75" t="s">
        <v>257</v>
      </c>
      <c r="B75" t="s">
        <v>248</v>
      </c>
    </row>
    <row r="76" spans="1:2">
      <c r="A76" t="s">
        <v>258</v>
      </c>
      <c r="B76" t="s">
        <v>248</v>
      </c>
    </row>
    <row r="77" spans="1:2">
      <c r="A77" t="s">
        <v>259</v>
      </c>
      <c r="B77" t="s">
        <v>248</v>
      </c>
    </row>
    <row r="78" spans="1:2">
      <c r="A78" t="s">
        <v>260</v>
      </c>
      <c r="B78" t="s">
        <v>248</v>
      </c>
    </row>
    <row r="79" spans="1:2">
      <c r="A79" t="s">
        <v>261</v>
      </c>
      <c r="B79" t="s">
        <v>248</v>
      </c>
    </row>
    <row r="80" spans="1:2">
      <c r="A80" t="s">
        <v>262</v>
      </c>
      <c r="B80" t="s">
        <v>248</v>
      </c>
    </row>
    <row r="81" spans="1:2">
      <c r="A81" t="s">
        <v>263</v>
      </c>
      <c r="B81" t="s">
        <v>248</v>
      </c>
    </row>
    <row r="82" spans="1:2">
      <c r="A82" t="s">
        <v>264</v>
      </c>
      <c r="B82" t="s">
        <v>248</v>
      </c>
    </row>
    <row r="83" spans="1:2">
      <c r="A83" t="s">
        <v>265</v>
      </c>
      <c r="B83" t="s">
        <v>248</v>
      </c>
    </row>
    <row r="84" spans="1:2">
      <c r="A84" t="s">
        <v>266</v>
      </c>
      <c r="B84" t="s">
        <v>248</v>
      </c>
    </row>
    <row r="85" spans="1:2">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2019-02-07T00:56:16Z</cp:lastPrinted>
  <dcterms:created xsi:type="dcterms:W3CDTF">2018-12-13T02:07:23Z</dcterms:created>
  <dcterms:modified xsi:type="dcterms:W3CDTF">2019-02-07T00:56:19Z</dcterms:modified>
  <cp:category/>
</cp:coreProperties>
</file>