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2 下水道事業係\04-2    経営比較分析表\30年度\10_団体提出フォルダ（2月1日期限）\11 埼玉県\"/>
    </mc:Choice>
  </mc:AlternateContent>
  <workbookProtection workbookAlgorithmName="SHA-512" workbookHashValue="EDVzQK4nh0ytKDyKGm3c1i/cyfKmr3yXYXM6GQV2STN+BI6znRFCFgSeCHZjOw3pRJGR1kLz/0sjhZ/EHFngeA==" workbookSaltValue="CXlFNHu7SZMevp85TRTejg==" workbookSpinCount="100000" lockStructure="1"/>
  <bookViews>
    <workbookView xWindow="0" yWindow="0" windowWidth="15360" windowHeight="7632"/>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E86" i="4"/>
  <c r="BB10" i="4"/>
  <c r="AT10" i="4"/>
  <c r="AD10" i="4"/>
  <c r="P10" i="4"/>
  <c r="B10" i="4"/>
  <c r="AT8" i="4"/>
  <c r="W8" i="4"/>
  <c r="P8" i="4"/>
  <c r="B6" i="4"/>
  <c r="C10" i="5" l="1"/>
  <c r="D10" i="5"/>
  <c r="B10" i="5"/>
</calcChain>
</file>

<file path=xl/sharedStrings.xml><?xml version="1.0" encoding="utf-8"?>
<sst xmlns="http://schemas.openxmlformats.org/spreadsheetml/2006/main" count="235" uniqueCount="123">
  <si>
    <t>経営比較分析表（平成29年度決算）</t>
  </si>
  <si>
    <t>業務名</t>
    <rPh sb="2" eb="3">
      <t>メイ</t>
    </rPh>
    <phoneticPr fontId="4"/>
  </si>
  <si>
    <t>業種名</t>
    <rPh sb="2" eb="3">
      <t>メイ</t>
    </rPh>
    <phoneticPr fontId="4"/>
  </si>
  <si>
    <t>事業名</t>
  </si>
  <si>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</si>
  <si>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</si>
  <si>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</si>
  <si>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</si>
  <si>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</si>
  <si>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4"/>
  </si>
  <si>
    <t>■</t>
  </si>
  <si>
    <t>当該団体値（当該値）</t>
    <rPh sb="2" eb="4">
      <t>ダンタイ</t>
    </rPh>
    <phoneticPr fontId="4"/>
  </si>
  <si>
    <t>資金不足比率(％)</t>
  </si>
  <si>
    <t>自己資本構成比率(％)</t>
  </si>
  <si>
    <t>普及率(％)</t>
  </si>
  <si>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</si>
  <si>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</si>
  <si>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</si>
  <si>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</si>
  <si>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</si>
  <si>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</si>
  <si>
    <t>類似団体平均値（平均値）</t>
  </si>
  <si>
    <t>【】</t>
  </si>
  <si>
    <t>平成29年度全国平均</t>
  </si>
  <si>
    <t>分析欄</t>
    <rPh sb="0" eb="2">
      <t>ブンセキ</t>
    </rPh>
    <rPh sb="2" eb="3">
      <t>ラン</t>
    </rPh>
    <phoneticPr fontId="4"/>
  </si>
  <si>
    <t>1. 経営の健全性・効率性</t>
  </si>
  <si>
    <t>1. 経営の健全性・効率性について</t>
  </si>
  <si>
    <t>「経常損益」</t>
  </si>
  <si>
    <t>「累積欠損」</t>
    <rPh sb="1" eb="3">
      <t>ルイセキ</t>
    </rPh>
    <rPh sb="3" eb="5">
      <t>ケッソン</t>
    </rPh>
    <phoneticPr fontId="4"/>
  </si>
  <si>
    <t>「支払能力」</t>
  </si>
  <si>
    <t>「債務残高」</t>
    <rPh sb="1" eb="3">
      <t>サイム</t>
    </rPh>
    <rPh sb="3" eb="5">
      <t>ザンダカ</t>
    </rPh>
    <phoneticPr fontId="4"/>
  </si>
  <si>
    <t>2. 老朽化の状況について</t>
  </si>
  <si>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</si>
  <si>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</si>
  <si>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</si>
  <si>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</si>
  <si>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</si>
  <si>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</si>
  <si>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</si>
  <si>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</si>
  <si>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</si>
  <si>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</si>
  <si>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</si>
  <si>
    <t>全国平均</t>
    <rPh sb="0" eb="2">
      <t>ゼンコク</t>
    </rPh>
    <rPh sb="2" eb="4">
      <t>ヘイキン</t>
    </rPh>
    <phoneticPr fontId="4"/>
  </si>
  <si>
    <t>1①</t>
  </si>
  <si>
    <t>1②</t>
  </si>
  <si>
    <t>1③</t>
  </si>
  <si>
    <t>1④</t>
  </si>
  <si>
    <t>1⑤</t>
  </si>
  <si>
    <t>1⑥</t>
  </si>
  <si>
    <t>1⑦</t>
  </si>
  <si>
    <t>1⑧</t>
  </si>
  <si>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</si>
  <si>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</si>
  <si>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</si>
  <si>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</si>
  <si>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</si>
  <si>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</si>
  <si>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</si>
  <si>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</si>
  <si>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</si>
  <si>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</si>
  <si>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</si>
  <si>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</si>
  <si>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</si>
  <si>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</si>
  <si>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</si>
  <si>
    <t>中項目</t>
    <rPh sb="0" eb="1">
      <t>チュウ</t>
    </rPh>
    <rPh sb="1" eb="3">
      <t>コウモク</t>
    </rPh>
    <phoneticPr fontId="4"/>
  </si>
  <si>
    <t>①経常収支比率(％)</t>
  </si>
  <si>
    <t>②累積欠損金比率(％)</t>
  </si>
  <si>
    <t>③流動比率(％)</t>
    <rPh sb="1" eb="3">
      <t>リュウドウ</t>
    </rPh>
    <rPh sb="3" eb="5">
      <t>ヒリツ</t>
    </rPh>
    <phoneticPr fontId="4"/>
  </si>
  <si>
    <t>④企業債残高対事業規模比率(％)</t>
  </si>
  <si>
    <t>⑤経費回収率(％)</t>
  </si>
  <si>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</si>
  <si>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</si>
  <si>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</si>
  <si>
    <t>①有形固定資産減価償却率(％)</t>
    <rPh sb="1" eb="3">
      <t>ユウケイ</t>
    </rPh>
    <rPh sb="3" eb="5">
      <t>コテイ</t>
    </rPh>
    <rPh sb="5" eb="7">
      <t>シサン</t>
    </rPh>
    <rPh sb="7" eb="9">
      <t>ゲンカ</t>
    </rPh>
    <rPh sb="9" eb="11">
      <t>ショウキャク</t>
    </rPh>
    <rPh sb="11" eb="12">
      <t>リツ</t>
    </rPh>
    <phoneticPr fontId="4"/>
  </si>
  <si>
    <t>②管渠老朽化率(％)</t>
  </si>
  <si>
    <t>③管渠改善率(％)</t>
  </si>
  <si>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</si>
  <si>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</si>
  <si>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</si>
  <si>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</si>
  <si>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</si>
  <si>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</si>
  <si>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</si>
  <si>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</si>
  <si>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</si>
  <si>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</si>
  <si>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</si>
  <si>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</si>
  <si>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</si>
  <si>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</si>
  <si>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</si>
  <si>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</si>
  <si>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</si>
  <si>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</si>
  <si>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</si>
  <si>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</si>
  <si>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</si>
  <si>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</si>
  <si>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</si>
  <si>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</si>
  <si>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</si>
  <si>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</si>
  <si>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</si>
  <si>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</si>
  <si>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</si>
  <si>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t>
  </si>
  <si>
    <t>法適用</t>
  </si>
  <si>
    <t>下水道事業</t>
  </si>
  <si>
    <t>流域下水道</t>
  </si>
  <si>
    <t>E1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</si>
  <si>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</si>
  <si>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</si>
  <si>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</si>
  <si>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</si>
  <si>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</si>
  <si>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</si>
  <si>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</si>
  <si>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0.5"/>
        <rFont val="ＭＳ ゴシック"/>
        <family val="3"/>
        <charset val="128"/>
      </rPr>
      <t>　埼玉県が行っている8つの流域下水道の維持管理は、受益者負担の原則に基づき、関係する市町の下水道使用料等を原資とした維持管理負担金で賄われている。</t>
    </r>
    <r>
      <rPr>
        <sz val="10.5"/>
        <color rgb="FFFF0000"/>
        <rFont val="ＭＳ ゴシック"/>
        <family val="3"/>
        <charset val="128"/>
      </rPr>
      <t xml:space="preserve">
　</t>
    </r>
    <r>
      <rPr>
        <sz val="10.5"/>
        <rFont val="ＭＳ ゴシック"/>
        <family val="3"/>
        <charset val="128"/>
      </rPr>
      <t>流域下水道の維持管理費等の費用と維持管理負担金等の収益との割合を示した「①経常収支比率」は各年度とも100％を超え、適正な水準で収支が均衡しており、本県の経営状況は安定している。また、累積欠損金も生じていないため「②累積欠損金比率」は0％であり、健全経営を維持しているといえる。しかし近年、電気料単価の変動や労務単価の上昇のほか、施設の老朽化に伴う委託料や修繕料の増加、消費税率の引き上げなどが見込まれるため、今後も引き続き処理原価や流域ごとの収支状況を踏まえ、維持管理負担金を見直していく必要がある。
　また、短期的な債務に対する支払い能力を示す「③流動比率」は、100％を上回っており、支払能力に問題はない状況である。「④企業債残高対事業規模比率」は、管渠整備がほぼ終了し企業債残高がH12年度をピークに減少していること及び会計基準改正等に伴い一般会計負担分を除外しているため、数値は低下傾向にあったが、今後は老朽化が進む施設の本格的な改築更新時期を迎えることから、適切に起債の管理を行っていく。
　「⑥汚水処理原価」については、ここ5年間で31～32円前後を維持しており、類似団体、事業規模別に比較しても効率的な運営を行っているといえる。「⑦施設利用率」は、晴天時一日平均処理水量ではなく、晴天時一日最大処理水量で算出すると88%前後を維持しており、適正な施設規模であると考えている。
「⑦施設利用率」は、晴天時一日平均処理水量</t>
    </r>
    <rPh sb="260" eb="263">
      <t>ショウヒゼイ</t>
    </rPh>
    <rPh sb="263" eb="264">
      <t>リツ</t>
    </rPh>
    <rPh sb="265" eb="266">
      <t>ヒ</t>
    </rPh>
    <rPh sb="267" eb="268">
      <t>ア</t>
    </rPh>
    <rPh sb="479" eb="481">
      <t>コンゴ</t>
    </rPh>
    <rPh sb="482" eb="485">
      <t>ロウキュウカ</t>
    </rPh>
    <rPh sb="486" eb="487">
      <t>スス</t>
    </rPh>
    <rPh sb="488" eb="490">
      <t>シセツ</t>
    </rPh>
    <rPh sb="545" eb="546">
      <t>ネン</t>
    </rPh>
    <rPh sb="546" eb="547">
      <t>カン</t>
    </rPh>
    <rPh sb="564" eb="566">
      <t>ルイジ</t>
    </rPh>
    <rPh sb="566" eb="568">
      <t>ダンタイ</t>
    </rPh>
    <rPh sb="569" eb="571">
      <t>ジギョウ</t>
    </rPh>
    <rPh sb="571" eb="573">
      <t>キボ</t>
    </rPh>
    <rPh sb="573" eb="574">
      <t>ベツ</t>
    </rPh>
    <rPh sb="575" eb="577">
      <t>ヒカク</t>
    </rPh>
    <rPh sb="580" eb="583">
      <t>コウリツテキ</t>
    </rPh>
    <rPh sb="584" eb="586">
      <t>ウンエイ</t>
    </rPh>
    <rPh sb="587" eb="588">
      <t>オコナ</t>
    </rPh>
    <rPh sb="653" eb="655">
      <t>テキセイ</t>
    </rPh>
    <phoneticPr fontId="4"/>
  </si>
  <si>
    <t>　「①有形固定資産減価償却率」は、会計基準の改正に伴い、補助金を財源として取得とした資産についても、減価償却費を計上することとしたため、H26から数値が大きく上昇している。下水道管渠の一部は標準耐用年数の50年を超えているものの、本格的な更新時期を迎えていないため、「②管渠老朽化率」は0%となっており、「③管渠改善率」も低率となっている。
　処理場やポンプ場等の機械・電気設備については、標準耐用年数が10年から20年と短く既に更新期を迎えていることから、ライフサイクルコストの縮減と年度間予算の平準化を行う長寿命化計画に基づき、計画的に改築・更新を進めている。
　今後は、H31年1月に策定した「埼玉県下水道局ストックマネジメント計画」に基づき、機能の重要性や健全性、主要プロジェクトへの位置づけ等を踏まえ、優先度を定めて計画的に改築・更新を実施していく。</t>
    <rPh sb="92" eb="94">
      <t>イチブ</t>
    </rPh>
    <rPh sb="106" eb="107">
      <t>コ</t>
    </rPh>
    <rPh sb="115" eb="118">
      <t>ホンカクテキ</t>
    </rPh>
    <rPh sb="119" eb="121">
      <t>コウシン</t>
    </rPh>
    <rPh sb="121" eb="123">
      <t>ジキ</t>
    </rPh>
    <rPh sb="243" eb="245">
      <t>ネンド</t>
    </rPh>
    <rPh sb="245" eb="246">
      <t>カン</t>
    </rPh>
    <rPh sb="284" eb="286">
      <t>コンゴ</t>
    </rPh>
    <rPh sb="291" eb="292">
      <t>ネン</t>
    </rPh>
    <rPh sb="293" eb="294">
      <t>ガツ</t>
    </rPh>
    <rPh sb="295" eb="297">
      <t>サクテイ</t>
    </rPh>
    <rPh sb="300" eb="303">
      <t>サイタマケン</t>
    </rPh>
    <rPh sb="303" eb="306">
      <t>ゲスイドウ</t>
    </rPh>
    <rPh sb="306" eb="307">
      <t>キョク</t>
    </rPh>
    <rPh sb="317" eb="319">
      <t>ケイカク</t>
    </rPh>
    <rPh sb="321" eb="322">
      <t>モト</t>
    </rPh>
    <rPh sb="325" eb="327">
      <t>キノウ</t>
    </rPh>
    <rPh sb="328" eb="331">
      <t>ジュウヨウセイ</t>
    </rPh>
    <rPh sb="332" eb="335">
      <t>ケンゼンセイ</t>
    </rPh>
    <rPh sb="336" eb="338">
      <t>シュヨウ</t>
    </rPh>
    <rPh sb="346" eb="348">
      <t>イチ</t>
    </rPh>
    <rPh sb="350" eb="351">
      <t>トウ</t>
    </rPh>
    <rPh sb="352" eb="353">
      <t>フ</t>
    </rPh>
    <rPh sb="356" eb="359">
      <t>ユウセンド</t>
    </rPh>
    <rPh sb="360" eb="361">
      <t>サダ</t>
    </rPh>
    <rPh sb="363" eb="366">
      <t>ケイカクテキ</t>
    </rPh>
    <rPh sb="367" eb="369">
      <t>カイチク</t>
    </rPh>
    <rPh sb="370" eb="372">
      <t>コウシン</t>
    </rPh>
    <rPh sb="373" eb="375">
      <t>ジッシ</t>
    </rPh>
    <phoneticPr fontId="4"/>
  </si>
  <si>
    <t>　各経営指標の状況から、現時点での経営状況は健全であるといえる。
　一方、流域下水道を取り巻く経営環境は、県人口がピークを迎える中、膨大な施設設備の本格的な改築更新時期が到来するなど、大きく変化している。
　そこで、H30年1月に策定した「埼玉県下水道局経営戦略」を具現化し、中長期にわたり、流域下水道事業を健全に経営していくため、「埼玉県下水道局経営マネジメント目標」及び「埼玉県下水道局ストックマネジメント計画」をH31年1月に策定した。
　今後は、現在進めている下水汚泥の共同処理化や農業集落排水施設の取込等の広域的な取組のほか、下水汚泥のバイオガスエネルギーへの活用や排熱利用など下水道資源の有効活用、温暖化対策等の新たな事業環境の変化にも積極的に対応するとともに、引き続き費用対効果を見極めながら、適正な事業運営がなされるようPDCAサイクルに則り、経営マネジメントを徹底していく。</t>
    <rPh sb="34" eb="36">
      <t>イッポウ</t>
    </rPh>
    <rPh sb="37" eb="39">
      <t>リュウイキ</t>
    </rPh>
    <rPh sb="39" eb="42">
      <t>ゲスイドウ</t>
    </rPh>
    <rPh sb="43" eb="44">
      <t>ト</t>
    </rPh>
    <rPh sb="45" eb="46">
      <t>マ</t>
    </rPh>
    <rPh sb="47" eb="49">
      <t>ケイエイ</t>
    </rPh>
    <rPh sb="49" eb="51">
      <t>カンキョウ</t>
    </rPh>
    <rPh sb="53" eb="54">
      <t>ケン</t>
    </rPh>
    <rPh sb="54" eb="56">
      <t>ジンコウ</t>
    </rPh>
    <rPh sb="61" eb="62">
      <t>ムカ</t>
    </rPh>
    <rPh sb="64" eb="65">
      <t>ナカ</t>
    </rPh>
    <rPh sb="66" eb="68">
      <t>ボウダイ</t>
    </rPh>
    <rPh sb="69" eb="71">
      <t>シセツ</t>
    </rPh>
    <rPh sb="71" eb="73">
      <t>セツビ</t>
    </rPh>
    <rPh sb="74" eb="77">
      <t>ホンカクテキ</t>
    </rPh>
    <rPh sb="78" eb="80">
      <t>カイチク</t>
    </rPh>
    <rPh sb="80" eb="82">
      <t>コウシン</t>
    </rPh>
    <rPh sb="82" eb="84">
      <t>ジキ</t>
    </rPh>
    <rPh sb="85" eb="87">
      <t>トウライ</t>
    </rPh>
    <rPh sb="92" eb="93">
      <t>オオ</t>
    </rPh>
    <rPh sb="95" eb="97">
      <t>ヘンカ</t>
    </rPh>
    <rPh sb="111" eb="112">
      <t>ネン</t>
    </rPh>
    <rPh sb="113" eb="114">
      <t>ガツ</t>
    </rPh>
    <rPh sb="115" eb="117">
      <t>サクテイ</t>
    </rPh>
    <rPh sb="120" eb="123">
      <t>サイタマケン</t>
    </rPh>
    <rPh sb="123" eb="126">
      <t>ゲスイドウ</t>
    </rPh>
    <rPh sb="126" eb="127">
      <t>キョク</t>
    </rPh>
    <rPh sb="127" eb="129">
      <t>ケイエイ</t>
    </rPh>
    <rPh sb="129" eb="131">
      <t>センリャク</t>
    </rPh>
    <rPh sb="133" eb="136">
      <t>グゲンカ</t>
    </rPh>
    <rPh sb="138" eb="141">
      <t>チュウチョウキ</t>
    </rPh>
    <rPh sb="146" eb="148">
      <t>リュウイキ</t>
    </rPh>
    <rPh sb="148" eb="151">
      <t>ゲスイドウ</t>
    </rPh>
    <rPh sb="151" eb="153">
      <t>ジギョウ</t>
    </rPh>
    <rPh sb="154" eb="156">
      <t>ケンゼン</t>
    </rPh>
    <rPh sb="157" eb="159">
      <t>ケイエイ</t>
    </rPh>
    <rPh sb="167" eb="170">
      <t>サイタマケン</t>
    </rPh>
    <rPh sb="170" eb="173">
      <t>ゲスイドウ</t>
    </rPh>
    <rPh sb="173" eb="174">
      <t>キョク</t>
    </rPh>
    <rPh sb="174" eb="176">
      <t>ケイエイ</t>
    </rPh>
    <rPh sb="182" eb="184">
      <t>モクヒョウ</t>
    </rPh>
    <rPh sb="185" eb="186">
      <t>オヨ</t>
    </rPh>
    <rPh sb="188" eb="191">
      <t>サイタマケン</t>
    </rPh>
    <rPh sb="191" eb="194">
      <t>ゲスイドウ</t>
    </rPh>
    <rPh sb="194" eb="195">
      <t>キョク</t>
    </rPh>
    <rPh sb="205" eb="207">
      <t>ケイカク</t>
    </rPh>
    <rPh sb="212" eb="213">
      <t>ネン</t>
    </rPh>
    <rPh sb="214" eb="215">
      <t>ガツ</t>
    </rPh>
    <rPh sb="216" eb="218">
      <t>サクテイ</t>
    </rPh>
    <rPh sb="223" eb="225">
      <t>コンゴ</t>
    </rPh>
    <rPh sb="227" eb="229">
      <t>ゲンザイ</t>
    </rPh>
    <rPh sb="229" eb="230">
      <t>スス</t>
    </rPh>
    <rPh sb="234" eb="236">
      <t>ゲスイ</t>
    </rPh>
    <rPh sb="236" eb="238">
      <t>オデイ</t>
    </rPh>
    <rPh sb="239" eb="241">
      <t>キョウドウ</t>
    </rPh>
    <rPh sb="241" eb="244">
      <t>ショリカ</t>
    </rPh>
    <rPh sb="245" eb="247">
      <t>ノウギョウ</t>
    </rPh>
    <rPh sb="247" eb="249">
      <t>シュウラク</t>
    </rPh>
    <rPh sb="249" eb="251">
      <t>ハイスイ</t>
    </rPh>
    <rPh sb="251" eb="253">
      <t>シセツ</t>
    </rPh>
    <rPh sb="254" eb="255">
      <t>ト</t>
    </rPh>
    <rPh sb="255" eb="256">
      <t>コ</t>
    </rPh>
    <rPh sb="256" eb="257">
      <t>トウ</t>
    </rPh>
    <rPh sb="258" eb="261">
      <t>コウイキテキ</t>
    </rPh>
    <rPh sb="262" eb="263">
      <t>ト</t>
    </rPh>
    <rPh sb="263" eb="264">
      <t>ク</t>
    </rPh>
    <rPh sb="268" eb="270">
      <t>ゲスイ</t>
    </rPh>
    <rPh sb="270" eb="272">
      <t>オデイ</t>
    </rPh>
    <rPh sb="285" eb="287">
      <t>カツヨウ</t>
    </rPh>
    <rPh sb="288" eb="290">
      <t>ハイネツ</t>
    </rPh>
    <rPh sb="290" eb="292">
      <t>リヨウ</t>
    </rPh>
    <rPh sb="294" eb="297">
      <t>ゲスイドウ</t>
    </rPh>
    <rPh sb="297" eb="299">
      <t>シゲン</t>
    </rPh>
    <rPh sb="300" eb="302">
      <t>ユウコウ</t>
    </rPh>
    <rPh sb="302" eb="304">
      <t>カツヨウ</t>
    </rPh>
    <rPh sb="305" eb="308">
      <t>オンダンカ</t>
    </rPh>
    <rPh sb="308" eb="310">
      <t>タイサク</t>
    </rPh>
    <rPh sb="310" eb="311">
      <t>トウ</t>
    </rPh>
    <rPh sb="312" eb="313">
      <t>アラ</t>
    </rPh>
    <rPh sb="315" eb="317">
      <t>ジギョウ</t>
    </rPh>
    <rPh sb="317" eb="319">
      <t>カンキョウ</t>
    </rPh>
    <rPh sb="320" eb="322">
      <t>ヘンカ</t>
    </rPh>
    <rPh sb="324" eb="327">
      <t>セッキョクテキ</t>
    </rPh>
    <rPh sb="328" eb="330">
      <t>タイオウ</t>
    </rPh>
    <rPh sb="337" eb="338">
      <t>ヒ</t>
    </rPh>
    <rPh sb="339" eb="340">
      <t>ツヅ</t>
    </rPh>
    <rPh sb="341" eb="346">
      <t>ヒヨウタイコウカ</t>
    </rPh>
    <rPh sb="347" eb="349">
      <t>ミキワ</t>
    </rPh>
    <rPh sb="354" eb="356">
      <t>テキセイ</t>
    </rPh>
    <rPh sb="357" eb="359">
      <t>ジギョウ</t>
    </rPh>
    <rPh sb="359" eb="361">
      <t>ウンエイ</t>
    </rPh>
    <rPh sb="377" eb="378">
      <t>ノット</t>
    </rPh>
    <rPh sb="380" eb="382">
      <t>ケイエイ</t>
    </rPh>
    <rPh sb="389" eb="391">
      <t>テッテイ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</si>
</sst>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quot;△&quot;#,##0"/>
    <numFmt numFmtId="177" formatCode="#,##0.00;&quot;△&quot;#,##0.00"/>
    <numFmt numFmtId="178" formatCode="#,##0.00;&quot;△&quot;#,##0.00;&quot;-&quot;"/>
    <numFmt numFmtId="179" formatCode="0.00_);[Red]\(0.00\)"/>
    <numFmt numFmtId="180" formatCode="ge"/>
  </numFmts>
  <fonts count="21" x14ac:knownFonts="1">
    <font>
      <sz val="11"/>
      <color theme="1"/>
      <name val="ＭＳ Ｐゴシック"/>
      <family val="2"/>
      <charset val="128"/>
    </font>
    <font>
      <sz val="10"/>
      <color theme="1"/>
      <name val="Arial"/>
      <family val="2"/>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5"/>
      <color theme="1"/>
      <name val="ＭＳ ゴシック"/>
      <family val="3"/>
      <charset val="128"/>
    </font>
    <font>
      <sz val="10.5"/>
      <name val="ＭＳ ゴシック"/>
      <family val="3"/>
      <charset val="128"/>
    </font>
    <font>
      <sz val="10.5"/>
      <color rgb="FFFF0000"/>
      <name val="ＭＳ ゴシック"/>
      <family val="3"/>
      <charset val="128"/>
    </font>
    <font>
      <sz val="11"/>
      <color theme="1"/>
      <name val="ＭＳ Ｐゴシック"/>
      <family val="2"/>
      <charset val="128"/>
    </font>
  </fonts>
  <fills count="6">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6337778862885"/>
        <bgColor indexed="64"/>
      </patternFill>
    </fill>
    <fill>
      <patternFill patternType="solid">
        <fgColor rgb="FFFCD5B4"/>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8">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20" fillId="0" borderId="0" applyFont="0" applyFill="0" applyBorder="0" applyProtection="0"/>
    <xf numFmtId="0" fontId="20" fillId="0" borderId="0">
      <alignment vertical="center"/>
    </xf>
  </cellStyleXfs>
  <cellXfs count="90">
    <xf numFmtId="0" fontId="0" fillId="0" borderId="0" xfId="0" applyAlignment="1">
      <alignment vertical="center"/>
    </xf>
    <xf numFmtId="0" fontId="8" fillId="0" borderId="0" xfId="7" applyFont="1" applyBorder="1" applyAlignment="1">
      <alignment horizontal="left"/>
    </xf>
    <xf numFmtId="0" fontId="3" fillId="0" borderId="5" xfId="7" applyFont="1" applyBorder="1" applyAlignment="1">
      <alignment horizontal="center" vertical="center"/>
    </xf>
    <xf numFmtId="0" fontId="3" fillId="0" borderId="8" xfId="7" applyFont="1" applyBorder="1" applyAlignment="1">
      <alignment horizontal="center" vertical="center"/>
    </xf>
    <xf numFmtId="0" fontId="11" fillId="0" borderId="0" xfId="7" applyFont="1" applyBorder="1" applyAlignment="1">
      <alignment horizontal="center" vertical="center"/>
    </xf>
    <xf numFmtId="0" fontId="11" fillId="0" borderId="7" xfId="7" applyFont="1" applyBorder="1" applyAlignment="1">
      <alignment horizontal="center" vertical="center"/>
    </xf>
    <xf numFmtId="176" fontId="5" fillId="0" borderId="9" xfId="7" applyNumberFormat="1" applyFont="1" applyBorder="1" applyAlignment="1" applyProtection="1">
      <alignment horizontal="center" vertical="center"/>
      <protection hidden="1"/>
    </xf>
    <xf numFmtId="0" fontId="5" fillId="0" borderId="9" xfId="7" applyNumberFormat="1" applyFont="1" applyBorder="1" applyAlignment="1" applyProtection="1">
      <alignment horizontal="center" vertical="center" shrinkToFit="1"/>
      <protection hidden="1"/>
    </xf>
    <xf numFmtId="0" fontId="5" fillId="0" borderId="9" xfId="7" applyNumberFormat="1" applyFont="1" applyBorder="1" applyAlignment="1" applyProtection="1">
      <alignment horizontal="center" vertical="center"/>
      <protection hidden="1"/>
    </xf>
    <xf numFmtId="0" fontId="9" fillId="0" borderId="0" xfId="7" applyFont="1" applyBorder="1" applyAlignment="1">
      <alignment horizontal="center" vertical="center"/>
    </xf>
    <xf numFmtId="0" fontId="9" fillId="0" borderId="7" xfId="7" applyFont="1" applyBorder="1" applyAlignment="1">
      <alignment horizontal="center" vertical="center"/>
    </xf>
    <xf numFmtId="177" fontId="5" fillId="0" borderId="9" xfId="7" applyNumberFormat="1" applyFont="1" applyBorder="1" applyAlignment="1" applyProtection="1">
      <alignment horizontal="center" vertical="center"/>
      <protection hidden="1"/>
    </xf>
    <xf numFmtId="0" fontId="3" fillId="5" borderId="9" xfId="7" applyFont="1" applyFill="1" applyBorder="1" applyAlignment="1">
      <alignment horizontal="center" vertical="center" shrinkToFit="1"/>
    </xf>
    <xf numFmtId="49" fontId="3" fillId="0" borderId="5" xfId="7" applyNumberFormat="1" applyFont="1" applyBorder="1" applyAlignment="1" applyProtection="1">
      <alignment horizontal="left" vertical="center"/>
      <protection hidden="1"/>
    </xf>
    <xf numFmtId="0" fontId="6" fillId="0" borderId="0" xfId="7" applyFont="1" applyAlignment="1">
      <alignment horizontal="center" vertical="center"/>
    </xf>
    <xf numFmtId="0" fontId="3" fillId="0" borderId="0" xfId="7" applyFont="1" applyAlignment="1">
      <alignment vertical="center"/>
    </xf>
    <xf numFmtId="0" fontId="5" fillId="0" borderId="0" xfId="7" applyFont="1" applyAlignment="1">
      <alignment vertical="center"/>
    </xf>
    <xf numFmtId="0" fontId="6" fillId="0" borderId="0" xfId="7" applyFont="1" applyAlignment="1">
      <alignment horizontal="center" vertical="center"/>
    </xf>
    <xf numFmtId="0" fontId="8" fillId="0" borderId="1" xfId="7" applyFont="1" applyBorder="1" applyAlignment="1">
      <alignment vertical="center"/>
    </xf>
    <xf numFmtId="0" fontId="8" fillId="0" borderId="2" xfId="7" applyFont="1" applyBorder="1" applyAlignment="1">
      <alignment vertical="center"/>
    </xf>
    <xf numFmtId="0" fontId="8" fillId="0" borderId="3" xfId="7" applyFont="1" applyBorder="1" applyAlignment="1">
      <alignment vertical="center"/>
    </xf>
    <xf numFmtId="0" fontId="9" fillId="0" borderId="0" xfId="7" applyFont="1" applyBorder="1" applyAlignment="1">
      <alignment horizontal="left" vertical="center"/>
    </xf>
    <xf numFmtId="0" fontId="9" fillId="0" borderId="0" xfId="7" applyFont="1" applyBorder="1" applyAlignment="1">
      <alignment vertical="center"/>
    </xf>
    <xf numFmtId="0" fontId="9" fillId="0" borderId="4" xfId="7" applyFont="1" applyBorder="1" applyAlignment="1">
      <alignment vertical="center"/>
    </xf>
    <xf numFmtId="0" fontId="11" fillId="0" borderId="0" xfId="7" applyFont="1" applyBorder="1" applyAlignment="1">
      <alignment horizontal="left" vertical="center"/>
    </xf>
    <xf numFmtId="0" fontId="11" fillId="0" borderId="0" xfId="7" applyFont="1" applyBorder="1" applyAlignment="1">
      <alignment vertical="center"/>
    </xf>
    <xf numFmtId="0" fontId="11" fillId="0" borderId="4" xfId="7" applyFont="1" applyBorder="1" applyAlignment="1">
      <alignment vertical="center"/>
    </xf>
    <xf numFmtId="0" fontId="3" fillId="0" borderId="5" xfId="7" applyFont="1" applyBorder="1" applyAlignment="1">
      <alignment horizontal="left" vertical="center"/>
    </xf>
    <xf numFmtId="0" fontId="3" fillId="0" borderId="5" xfId="7" applyFont="1" applyBorder="1" applyAlignment="1">
      <alignment vertical="center"/>
    </xf>
    <xf numFmtId="0" fontId="3" fillId="0" borderId="6" xfId="7" applyFont="1" applyBorder="1" applyAlignment="1">
      <alignment vertical="center"/>
    </xf>
    <xf numFmtId="0" fontId="5" fillId="0" borderId="7" xfId="7" applyFont="1" applyBorder="1" applyAlignment="1">
      <alignment vertical="center"/>
    </xf>
    <xf numFmtId="0" fontId="5" fillId="0" borderId="0" xfId="7" applyFont="1" applyBorder="1" applyAlignment="1">
      <alignment vertical="center"/>
    </xf>
    <xf numFmtId="0" fontId="5" fillId="0" borderId="4" xfId="7" applyFont="1" applyBorder="1" applyAlignment="1">
      <alignment vertical="center"/>
    </xf>
    <xf numFmtId="0" fontId="13" fillId="0" borderId="0" xfId="7" applyFont="1" applyBorder="1" applyAlignment="1">
      <alignment vertical="center"/>
    </xf>
    <xf numFmtId="0" fontId="14" fillId="0" borderId="0" xfId="7" applyFont="1" applyBorder="1" applyAlignment="1">
      <alignment horizontal="center" vertical="center"/>
    </xf>
    <xf numFmtId="0" fontId="5" fillId="0" borderId="8" xfId="7" applyFont="1" applyBorder="1" applyAlignment="1">
      <alignment vertical="center"/>
    </xf>
    <xf numFmtId="0" fontId="5" fillId="0" borderId="5" xfId="7" applyFont="1" applyBorder="1" applyAlignment="1">
      <alignment vertical="center"/>
    </xf>
    <xf numFmtId="0" fontId="5" fillId="0" borderId="6" xfId="7" applyFont="1" applyBorder="1" applyAlignment="1">
      <alignment vertical="center"/>
    </xf>
    <xf numFmtId="0" fontId="3" fillId="0" borderId="0" xfId="7" applyFont="1" applyBorder="1" applyAlignment="1">
      <alignment horizontal="center" vertical="center"/>
    </xf>
    <xf numFmtId="0" fontId="15" fillId="0" borderId="0" xfId="7" applyFont="1" applyAlignment="1">
      <alignment vertical="center"/>
    </xf>
    <xf numFmtId="0" fontId="2" fillId="0" borderId="0" xfId="7" applyFont="1" applyAlignment="1" applyProtection="1">
      <alignment vertical="center"/>
      <protection hidden="1"/>
    </xf>
    <xf numFmtId="0" fontId="2" fillId="0" borderId="0" xfId="7" applyFont="1" applyAlignment="1">
      <alignment vertical="center"/>
    </xf>
    <xf numFmtId="0" fontId="0" fillId="2" borderId="9" xfId="7" applyFont="1" applyFill="1" applyBorder="1" applyAlignment="1">
      <alignment vertical="center"/>
    </xf>
    <xf numFmtId="0" fontId="0" fillId="2" borderId="10" xfId="7" applyFont="1" applyFill="1" applyBorder="1" applyAlignment="1">
      <alignment vertical="center"/>
    </xf>
    <xf numFmtId="0" fontId="0" fillId="2" borderId="11" xfId="7" applyFont="1" applyFill="1" applyBorder="1" applyAlignment="1">
      <alignment vertical="center"/>
    </xf>
    <xf numFmtId="0" fontId="0" fillId="2" borderId="12" xfId="7" applyFont="1" applyFill="1" applyBorder="1" applyAlignment="1">
      <alignment vertical="center"/>
    </xf>
    <xf numFmtId="0" fontId="0" fillId="2" borderId="9" xfId="7" applyFont="1" applyFill="1" applyBorder="1" applyAlignment="1">
      <alignment vertical="center" shrinkToFit="1"/>
    </xf>
    <xf numFmtId="0" fontId="0" fillId="3" borderId="9" xfId="7" applyNumberFormat="1" applyFont="1" applyFill="1" applyBorder="1" applyAlignment="1">
      <alignment vertical="center" shrinkToFit="1"/>
    </xf>
    <xf numFmtId="177" fontId="0" fillId="3" borderId="9" xfId="6" applyNumberFormat="1" applyFont="1" applyFill="1" applyBorder="1" applyAlignment="1">
      <alignment vertical="center" shrinkToFit="1"/>
    </xf>
    <xf numFmtId="178" fontId="0" fillId="3" borderId="9" xfId="6" applyNumberFormat="1" applyFont="1" applyFill="1" applyBorder="1" applyAlignment="1">
      <alignment vertical="center" shrinkToFit="1"/>
    </xf>
    <xf numFmtId="49" fontId="0" fillId="0" borderId="0" xfId="7" applyNumberFormat="1" applyFont="1" applyAlignment="1">
      <alignment vertical="center" shrinkToFit="1"/>
    </xf>
    <xf numFmtId="0" fontId="0" fillId="0" borderId="9" xfId="7" applyNumberFormat="1" applyFont="1" applyBorder="1" applyAlignment="1">
      <alignment vertical="center" shrinkToFit="1"/>
    </xf>
    <xf numFmtId="177" fontId="0" fillId="0" borderId="9" xfId="6" applyNumberFormat="1" applyFont="1" applyBorder="1" applyAlignment="1">
      <alignment vertical="center" shrinkToFit="1"/>
    </xf>
    <xf numFmtId="179" fontId="0" fillId="0" borderId="0" xfId="7" applyNumberFormat="1" applyFont="1" applyAlignment="1">
      <alignment vertical="center"/>
    </xf>
    <xf numFmtId="0" fontId="0" fillId="4" borderId="9" xfId="7" applyFont="1" applyFill="1" applyBorder="1" applyAlignment="1">
      <alignment vertical="center"/>
    </xf>
    <xf numFmtId="180" fontId="0" fillId="0" borderId="9" xfId="7" applyNumberFormat="1" applyFont="1" applyBorder="1" applyAlignment="1">
      <alignment vertical="center"/>
    </xf>
    <xf numFmtId="0" fontId="8" fillId="0" borderId="5" xfId="7" applyFont="1" applyBorder="1" applyAlignment="1">
      <alignment horizontal="left"/>
    </xf>
    <xf numFmtId="0" fontId="8" fillId="0" borderId="1" xfId="7" applyFont="1" applyBorder="1" applyAlignment="1">
      <alignment horizontal="center" vertical="center"/>
    </xf>
    <xf numFmtId="0" fontId="8" fillId="0" borderId="2" xfId="7" applyFont="1" applyBorder="1" applyAlignment="1">
      <alignment horizontal="center" vertical="center"/>
    </xf>
    <xf numFmtId="0" fontId="8" fillId="0" borderId="3" xfId="7" applyFont="1" applyBorder="1" applyAlignment="1">
      <alignment horizontal="center" vertical="center"/>
    </xf>
    <xf numFmtId="0" fontId="8" fillId="0" borderId="7" xfId="7" applyFont="1" applyBorder="1" applyAlignment="1">
      <alignment horizontal="center" vertical="center"/>
    </xf>
    <xf numFmtId="0" fontId="8" fillId="0" borderId="0" xfId="7" applyFont="1" applyBorder="1" applyAlignment="1">
      <alignment horizontal="center" vertical="center"/>
    </xf>
    <xf numFmtId="0" fontId="8" fillId="0" borderId="4" xfId="7" applyFont="1" applyBorder="1" applyAlignment="1">
      <alignment horizontal="center" vertical="center"/>
    </xf>
    <xf numFmtId="0" fontId="12" fillId="0" borderId="1" xfId="7" applyFont="1" applyBorder="1" applyAlignment="1">
      <alignment horizontal="left" vertical="center"/>
    </xf>
    <xf numFmtId="0" fontId="12" fillId="0" borderId="2" xfId="7" applyFont="1" applyBorder="1" applyAlignment="1">
      <alignment horizontal="left" vertical="center"/>
    </xf>
    <xf numFmtId="0" fontId="12" fillId="0" borderId="3" xfId="7" applyFont="1" applyBorder="1" applyAlignment="1">
      <alignment horizontal="left" vertical="center"/>
    </xf>
    <xf numFmtId="0" fontId="12" fillId="0" borderId="7" xfId="7" applyFont="1" applyBorder="1" applyAlignment="1">
      <alignment horizontal="left" vertical="center"/>
    </xf>
    <xf numFmtId="0" fontId="12" fillId="0" borderId="0" xfId="7" applyFont="1" applyBorder="1" applyAlignment="1">
      <alignment horizontal="left" vertical="center"/>
    </xf>
    <xf numFmtId="0" fontId="12" fillId="0" borderId="4" xfId="7" applyFont="1" applyBorder="1" applyAlignment="1">
      <alignment horizontal="left" vertical="center"/>
    </xf>
    <xf numFmtId="0" fontId="17" fillId="0" borderId="7" xfId="7" applyFont="1" applyBorder="1" applyAlignment="1" applyProtection="1">
      <alignment horizontal="left" vertical="top" wrapText="1"/>
      <protection locked="0"/>
    </xf>
    <xf numFmtId="0" fontId="17" fillId="0" borderId="0" xfId="7" applyFont="1" applyBorder="1" applyAlignment="1" applyProtection="1">
      <alignment horizontal="left" vertical="top" wrapText="1"/>
      <protection locked="0"/>
    </xf>
    <xf numFmtId="0" fontId="17" fillId="0" borderId="4" xfId="7" applyFont="1" applyBorder="1" applyAlignment="1" applyProtection="1">
      <alignment horizontal="left" vertical="top" wrapText="1"/>
      <protection locked="0"/>
    </xf>
    <xf numFmtId="0" fontId="17" fillId="0" borderId="8" xfId="7" applyFont="1" applyBorder="1" applyAlignment="1" applyProtection="1">
      <alignment horizontal="left" vertical="top" wrapText="1"/>
      <protection locked="0"/>
    </xf>
    <xf numFmtId="0" fontId="17" fillId="0" borderId="5" xfId="7" applyFont="1" applyBorder="1" applyAlignment="1" applyProtection="1">
      <alignment horizontal="left" vertical="top" wrapText="1"/>
      <protection locked="0"/>
    </xf>
    <xf numFmtId="0" fontId="17" fillId="0" borderId="6" xfId="7" applyFont="1" applyBorder="1" applyAlignment="1" applyProtection="1">
      <alignment horizontal="left" vertical="top" wrapText="1"/>
      <protection locked="0"/>
    </xf>
    <xf numFmtId="0" fontId="3" fillId="0" borderId="0" xfId="7" applyFont="1" applyBorder="1" applyAlignment="1">
      <alignment horizontal="center" vertical="center"/>
    </xf>
    <xf numFmtId="0" fontId="16" fillId="0" borderId="7" xfId="7" applyFont="1" applyBorder="1" applyAlignment="1" applyProtection="1">
      <alignment horizontal="left" vertical="top" wrapText="1"/>
      <protection locked="0"/>
    </xf>
    <xf numFmtId="0" fontId="16" fillId="0" borderId="0" xfId="7" applyFont="1" applyBorder="1" applyAlignment="1" applyProtection="1">
      <alignment horizontal="left" vertical="top" wrapText="1"/>
      <protection locked="0"/>
    </xf>
    <xf numFmtId="0" fontId="16" fillId="0" borderId="4" xfId="7" applyFont="1" applyBorder="1" applyAlignment="1" applyProtection="1">
      <alignment horizontal="left" vertical="top" wrapText="1"/>
      <protection locked="0"/>
    </xf>
    <xf numFmtId="0" fontId="16" fillId="0" borderId="8" xfId="7" applyFont="1" applyBorder="1" applyAlignment="1" applyProtection="1">
      <alignment horizontal="left" vertical="top" wrapText="1"/>
      <protection locked="0"/>
    </xf>
    <xf numFmtId="0" fontId="16" fillId="0" borderId="5" xfId="7" applyFont="1" applyBorder="1" applyAlignment="1" applyProtection="1">
      <alignment horizontal="left" vertical="top" wrapText="1"/>
      <protection locked="0"/>
    </xf>
    <xf numFmtId="0" fontId="16" fillId="0" borderId="6" xfId="7" applyFont="1" applyBorder="1" applyAlignment="1" applyProtection="1">
      <alignment horizontal="left" vertical="top" wrapText="1"/>
      <protection locked="0"/>
    </xf>
    <xf numFmtId="0" fontId="0" fillId="2" borderId="9" xfId="7" applyFont="1" applyFill="1" applyBorder="1" applyAlignment="1">
      <alignment horizontal="center" vertical="center"/>
    </xf>
    <xf numFmtId="0" fontId="0" fillId="2" borderId="1" xfId="7" applyFont="1" applyFill="1" applyBorder="1" applyAlignment="1">
      <alignment horizontal="center" vertical="center"/>
    </xf>
    <xf numFmtId="0" fontId="0" fillId="2" borderId="2" xfId="7" applyFont="1" applyFill="1" applyBorder="1" applyAlignment="1">
      <alignment horizontal="center" vertical="center"/>
    </xf>
    <xf numFmtId="0" fontId="0" fillId="2" borderId="3" xfId="7" applyFont="1" applyFill="1" applyBorder="1" applyAlignment="1">
      <alignment horizontal="center" vertical="center"/>
    </xf>
    <xf numFmtId="0" fontId="0" fillId="2" borderId="8" xfId="7" applyFont="1" applyFill="1" applyBorder="1" applyAlignment="1">
      <alignment horizontal="center" vertical="center"/>
    </xf>
    <xf numFmtId="0" fontId="0" fillId="2" borderId="5" xfId="7" applyFont="1" applyFill="1" applyBorder="1" applyAlignment="1">
      <alignment horizontal="center" vertical="center"/>
    </xf>
    <xf numFmtId="0" fontId="0" fillId="2" borderId="6" xfId="7" applyFont="1" applyFill="1" applyBorder="1" applyAlignment="1">
      <alignment horizontal="center" vertical="center"/>
    </xf>
    <xf numFmtId="0" fontId="0" fillId="2" borderId="9" xfId="7" applyFont="1" applyFill="1" applyBorder="1" applyAlignment="1">
      <alignment horizontal="center" vertical="center" wrapText="1"/>
    </xf>
  </cellXfs>
  <cellStyles count="8">
    <cellStyle name="Comma" xfId="4"/>
    <cellStyle name="Comma [0]" xfId="5"/>
    <cellStyle name="Currency" xfId="2"/>
    <cellStyle name="Currency [0]" xfId="3"/>
    <cellStyle name="Normal" xfId="7"/>
    <cellStyle name="Percent" xfId="1"/>
    <cellStyle name="桁区切り"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9225000000000005"/>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0.02</c:v>
                </c:pt>
                <c:pt idx="1">
                  <c:v>0.02</c:v>
                </c:pt>
                <c:pt idx="2" formatCode="#,##0.00;&quot;△&quot;#,##0.00">
                  <c:v>0</c:v>
                </c:pt>
                <c:pt idx="3" formatCode="#,##0.00;&quot;△&quot;#,##0.00">
                  <c:v>0</c:v>
                </c:pt>
                <c:pt idx="4">
                  <c:v>0.04</c:v>
                </c:pt>
              </c:numCache>
            </c:numRef>
          </c:val>
          <c:extLst>
            <c:ext xmlns:c16="http://schemas.microsoft.com/office/drawing/2014/chart" uri="{C3380CC4-5D6E-409C-BE32-E72D297353CC}">
              <c16:uniqueId val="{00000000-3FC1-490F-A74E-41E0C6ACE4D2}"/>
            </c:ext>
          </c:extLst>
        </c:ser>
        <c:dLbls>
          <c:showLegendKey val="0"/>
          <c:showVal val="0"/>
          <c:showCatName val="0"/>
          <c:showSerName val="0"/>
          <c:showPercent val="0"/>
          <c:showBubbleSize val="0"/>
        </c:dLbls>
        <c:gapWidth val="150"/>
        <c:axId val="196574232"/>
        <c:axId val="196575408"/>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データ!$EJ$6:$EN$6</c:f>
              <c:numCache>
                <c:formatCode>#,##0.00;"△"#,##0.00;"-"</c:formatCode>
                <c:ptCount val="5"/>
                <c:pt idx="0">
                  <c:v>0.09</c:v>
                </c:pt>
                <c:pt idx="1">
                  <c:v>0.12</c:v>
                </c:pt>
                <c:pt idx="2">
                  <c:v>7.0000000000000007E-2</c:v>
                </c:pt>
                <c:pt idx="3">
                  <c:v>7.0000000000000007E-2</c:v>
                </c:pt>
                <c:pt idx="4">
                  <c:v>0.17</c:v>
                </c:pt>
              </c:numCache>
            </c:numRef>
          </c:val>
          <c:smooth val="0"/>
          <c:extLst>
            <c:ext xmlns:c16="http://schemas.microsoft.com/office/drawing/2014/chart" uri="{C3380CC4-5D6E-409C-BE32-E72D297353CC}">
              <c16:uniqueId val="{00000001-3FC1-490F-A74E-41E0C6ACE4D2}"/>
            </c:ext>
          </c:extLst>
        </c:ser>
        <c:dLbls>
          <c:showLegendKey val="0"/>
          <c:showVal val="0"/>
          <c:showCatName val="0"/>
          <c:showSerName val="0"/>
          <c:showPercent val="0"/>
          <c:showBubbleSize val="0"/>
        </c:dLbls>
        <c:marker val="1"/>
        <c:smooth val="0"/>
        <c:axId val="196574232"/>
        <c:axId val="196575408"/>
      </c:lineChart>
      <c:dateAx>
        <c:axId val="196574232"/>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196575408"/>
        <c:crosses val="autoZero"/>
        <c:auto val="1"/>
        <c:lblOffset val="100"/>
        <c:baseTimeUnit val="years"/>
      </c:dateAx>
      <c:valAx>
        <c:axId val="196575408"/>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196574232"/>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61.7</c:v>
                </c:pt>
                <c:pt idx="1">
                  <c:v>60.49</c:v>
                </c:pt>
                <c:pt idx="2">
                  <c:v>61.63</c:v>
                </c:pt>
                <c:pt idx="3">
                  <c:v>61.57</c:v>
                </c:pt>
                <c:pt idx="4">
                  <c:v>63.21</c:v>
                </c:pt>
              </c:numCache>
            </c:numRef>
          </c:val>
          <c:extLst>
            <c:ext xmlns:c16="http://schemas.microsoft.com/office/drawing/2014/chart" uri="{C3380CC4-5D6E-409C-BE32-E72D297353CC}">
              <c16:uniqueId val="{00000000-ABAC-4803-BED7-0D5B50B1C5E7}"/>
            </c:ext>
          </c:extLst>
        </c:ser>
        <c:dLbls>
          <c:showLegendKey val="0"/>
          <c:showVal val="0"/>
          <c:showCatName val="0"/>
          <c:showSerName val="0"/>
          <c:showPercent val="0"/>
          <c:showBubbleSize val="0"/>
        </c:dLbls>
        <c:gapWidth val="150"/>
        <c:axId val="97824072"/>
        <c:axId val="9782211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データ!$CR$6:$CV$6</c:f>
              <c:numCache>
                <c:formatCode>#,##0.00;"△"#,##0.00;"-"</c:formatCode>
                <c:ptCount val="5"/>
                <c:pt idx="0">
                  <c:v>65.430000000000007</c:v>
                </c:pt>
                <c:pt idx="1">
                  <c:v>64.930000000000007</c:v>
                </c:pt>
                <c:pt idx="2">
                  <c:v>66.02</c:v>
                </c:pt>
                <c:pt idx="3">
                  <c:v>65.900000000000006</c:v>
                </c:pt>
                <c:pt idx="4">
                  <c:v>65.33</c:v>
                </c:pt>
              </c:numCache>
            </c:numRef>
          </c:val>
          <c:smooth val="0"/>
          <c:extLst>
            <c:ext xmlns:c16="http://schemas.microsoft.com/office/drawing/2014/chart" uri="{C3380CC4-5D6E-409C-BE32-E72D297353CC}">
              <c16:uniqueId val="{00000001-ABAC-4803-BED7-0D5B50B1C5E7}"/>
            </c:ext>
          </c:extLst>
        </c:ser>
        <c:dLbls>
          <c:showLegendKey val="0"/>
          <c:showVal val="0"/>
          <c:showCatName val="0"/>
          <c:showSerName val="0"/>
          <c:showPercent val="0"/>
          <c:showBubbleSize val="0"/>
        </c:dLbls>
        <c:marker val="1"/>
        <c:smooth val="0"/>
        <c:axId val="97824072"/>
        <c:axId val="97822112"/>
      </c:lineChart>
      <c:dateAx>
        <c:axId val="97824072"/>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97822112"/>
        <c:crosses val="autoZero"/>
        <c:auto val="1"/>
        <c:lblOffset val="100"/>
        <c:baseTimeUnit val="years"/>
      </c:dateAx>
      <c:valAx>
        <c:axId val="97822112"/>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97824072"/>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94.45</c:v>
                </c:pt>
                <c:pt idx="1">
                  <c:v>95.36</c:v>
                </c:pt>
                <c:pt idx="2">
                  <c:v>95.61</c:v>
                </c:pt>
                <c:pt idx="3">
                  <c:v>95.76</c:v>
                </c:pt>
                <c:pt idx="4">
                  <c:v>96.09</c:v>
                </c:pt>
              </c:numCache>
            </c:numRef>
          </c:val>
          <c:extLst>
            <c:ext xmlns:c16="http://schemas.microsoft.com/office/drawing/2014/chart" uri="{C3380CC4-5D6E-409C-BE32-E72D297353CC}">
              <c16:uniqueId val="{00000000-7C7A-41A6-A29C-035A4EBF006E}"/>
            </c:ext>
          </c:extLst>
        </c:ser>
        <c:dLbls>
          <c:showLegendKey val="0"/>
          <c:showVal val="0"/>
          <c:showCatName val="0"/>
          <c:showSerName val="0"/>
          <c:showPercent val="0"/>
          <c:showBubbleSize val="0"/>
        </c:dLbls>
        <c:gapWidth val="150"/>
        <c:axId val="97821720"/>
        <c:axId val="97826816"/>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データ!$DC$6:$DG$6</c:f>
              <c:numCache>
                <c:formatCode>#,##0.00;"△"#,##0.00;"-"</c:formatCode>
                <c:ptCount val="5"/>
                <c:pt idx="0">
                  <c:v>92.51</c:v>
                </c:pt>
                <c:pt idx="1">
                  <c:v>92.69</c:v>
                </c:pt>
                <c:pt idx="2">
                  <c:v>92.96</c:v>
                </c:pt>
                <c:pt idx="3">
                  <c:v>92.8</c:v>
                </c:pt>
                <c:pt idx="4">
                  <c:v>92.64</c:v>
                </c:pt>
              </c:numCache>
            </c:numRef>
          </c:val>
          <c:smooth val="0"/>
          <c:extLst>
            <c:ext xmlns:c16="http://schemas.microsoft.com/office/drawing/2014/chart" uri="{C3380CC4-5D6E-409C-BE32-E72D297353CC}">
              <c16:uniqueId val="{00000001-7C7A-41A6-A29C-035A4EBF006E}"/>
            </c:ext>
          </c:extLst>
        </c:ser>
        <c:dLbls>
          <c:showLegendKey val="0"/>
          <c:showVal val="0"/>
          <c:showCatName val="0"/>
          <c:showSerName val="0"/>
          <c:showPercent val="0"/>
          <c:showBubbleSize val="0"/>
        </c:dLbls>
        <c:marker val="1"/>
        <c:smooth val="0"/>
        <c:axId val="97821720"/>
        <c:axId val="97826816"/>
      </c:lineChart>
      <c:dateAx>
        <c:axId val="97821720"/>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97826816"/>
        <c:crosses val="autoZero"/>
        <c:auto val="1"/>
        <c:lblOffset val="100"/>
        <c:baseTimeUnit val="years"/>
      </c:dateAx>
      <c:valAx>
        <c:axId val="97826816"/>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97821720"/>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5925000000000002"/>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102.07</c:v>
                </c:pt>
                <c:pt idx="1">
                  <c:v>101.17</c:v>
                </c:pt>
                <c:pt idx="2">
                  <c:v>101.97</c:v>
                </c:pt>
                <c:pt idx="3">
                  <c:v>103.46</c:v>
                </c:pt>
                <c:pt idx="4">
                  <c:v>102.55</c:v>
                </c:pt>
              </c:numCache>
            </c:numRef>
          </c:val>
          <c:extLst>
            <c:ext xmlns:c16="http://schemas.microsoft.com/office/drawing/2014/chart" uri="{C3380CC4-5D6E-409C-BE32-E72D297353CC}">
              <c16:uniqueId val="{00000000-9C55-4341-A8B3-170BAAD011BE}"/>
            </c:ext>
          </c:extLst>
        </c:ser>
        <c:dLbls>
          <c:showLegendKey val="0"/>
          <c:showVal val="0"/>
          <c:showCatName val="0"/>
          <c:showSerName val="0"/>
          <c:showPercent val="0"/>
          <c:showBubbleSize val="0"/>
        </c:dLbls>
        <c:gapWidth val="150"/>
        <c:axId val="196142328"/>
        <c:axId val="196143504"/>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データ!$AD$6:$AH$6</c:f>
              <c:numCache>
                <c:formatCode>#,##0.00;"△"#,##0.00;"-"</c:formatCode>
                <c:ptCount val="5"/>
                <c:pt idx="0">
                  <c:v>95.24</c:v>
                </c:pt>
                <c:pt idx="1">
                  <c:v>101.19</c:v>
                </c:pt>
                <c:pt idx="2">
                  <c:v>103.03</c:v>
                </c:pt>
                <c:pt idx="3">
                  <c:v>103.77</c:v>
                </c:pt>
                <c:pt idx="4">
                  <c:v>102.1</c:v>
                </c:pt>
              </c:numCache>
            </c:numRef>
          </c:val>
          <c:smooth val="0"/>
          <c:extLst>
            <c:ext xmlns:c16="http://schemas.microsoft.com/office/drawing/2014/chart" uri="{C3380CC4-5D6E-409C-BE32-E72D297353CC}">
              <c16:uniqueId val="{00000001-9C55-4341-A8B3-170BAAD011BE}"/>
            </c:ext>
          </c:extLst>
        </c:ser>
        <c:dLbls>
          <c:showLegendKey val="0"/>
          <c:showVal val="0"/>
          <c:showCatName val="0"/>
          <c:showSerName val="0"/>
          <c:showPercent val="0"/>
          <c:showBubbleSize val="0"/>
        </c:dLbls>
        <c:marker val="1"/>
        <c:smooth val="0"/>
        <c:axId val="196142328"/>
        <c:axId val="196143504"/>
      </c:lineChart>
      <c:dateAx>
        <c:axId val="196142328"/>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196143504"/>
        <c:crosses val="autoZero"/>
        <c:auto val="1"/>
        <c:lblOffset val="100"/>
        <c:baseTimeUnit val="years"/>
      </c:dateAx>
      <c:valAx>
        <c:axId val="196143504"/>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196142328"/>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9225000000000005"/>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3.61</c:v>
                </c:pt>
                <c:pt idx="1">
                  <c:v>21.27</c:v>
                </c:pt>
                <c:pt idx="2">
                  <c:v>24.07</c:v>
                </c:pt>
                <c:pt idx="3">
                  <c:v>27.52</c:v>
                </c:pt>
                <c:pt idx="4">
                  <c:v>30.96</c:v>
                </c:pt>
              </c:numCache>
            </c:numRef>
          </c:val>
          <c:extLst>
            <c:ext xmlns:c16="http://schemas.microsoft.com/office/drawing/2014/chart" uri="{C3380CC4-5D6E-409C-BE32-E72D297353CC}">
              <c16:uniqueId val="{00000000-8D41-4655-8227-F6F9DA48ABDE}"/>
            </c:ext>
          </c:extLst>
        </c:ser>
        <c:dLbls>
          <c:showLegendKey val="0"/>
          <c:showVal val="0"/>
          <c:showCatName val="0"/>
          <c:showSerName val="0"/>
          <c:showPercent val="0"/>
          <c:showBubbleSize val="0"/>
        </c:dLbls>
        <c:gapWidth val="150"/>
        <c:axId val="196147816"/>
        <c:axId val="196147424"/>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データ!$DN$6:$DR$6</c:f>
              <c:numCache>
                <c:formatCode>#,##0.00;"△"#,##0.00;"-"</c:formatCode>
                <c:ptCount val="5"/>
                <c:pt idx="0">
                  <c:v>8.5399999999999991</c:v>
                </c:pt>
                <c:pt idx="1">
                  <c:v>38.700000000000003</c:v>
                </c:pt>
                <c:pt idx="2">
                  <c:v>40.409999999999997</c:v>
                </c:pt>
                <c:pt idx="3">
                  <c:v>42.2</c:v>
                </c:pt>
                <c:pt idx="4">
                  <c:v>44.38</c:v>
                </c:pt>
              </c:numCache>
            </c:numRef>
          </c:val>
          <c:smooth val="0"/>
          <c:extLst>
            <c:ext xmlns:c16="http://schemas.microsoft.com/office/drawing/2014/chart" uri="{C3380CC4-5D6E-409C-BE32-E72D297353CC}">
              <c16:uniqueId val="{00000001-8D41-4655-8227-F6F9DA48ABDE}"/>
            </c:ext>
          </c:extLst>
        </c:ser>
        <c:dLbls>
          <c:showLegendKey val="0"/>
          <c:showVal val="0"/>
          <c:showCatName val="0"/>
          <c:showSerName val="0"/>
          <c:showPercent val="0"/>
          <c:showBubbleSize val="0"/>
        </c:dLbls>
        <c:marker val="1"/>
        <c:smooth val="0"/>
        <c:axId val="196147816"/>
        <c:axId val="196147424"/>
      </c:lineChart>
      <c:dateAx>
        <c:axId val="196147816"/>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196147424"/>
        <c:crosses val="autoZero"/>
        <c:auto val="1"/>
        <c:lblOffset val="100"/>
        <c:baseTimeUnit val="years"/>
      </c:dateAx>
      <c:valAx>
        <c:axId val="196147424"/>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196147816"/>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9225000000000005"/>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A4-493F-94AA-5BDA3579D253}"/>
            </c:ext>
          </c:extLst>
        </c:ser>
        <c:dLbls>
          <c:showLegendKey val="0"/>
          <c:showVal val="0"/>
          <c:showCatName val="0"/>
          <c:showSerName val="0"/>
          <c:showPercent val="0"/>
          <c:showBubbleSize val="0"/>
        </c:dLbls>
        <c:gapWidth val="150"/>
        <c:axId val="196146248"/>
        <c:axId val="196145856"/>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4A4-493F-94AA-5BDA3579D253}"/>
            </c:ext>
          </c:extLst>
        </c:ser>
        <c:dLbls>
          <c:showLegendKey val="0"/>
          <c:showVal val="0"/>
          <c:showCatName val="0"/>
          <c:showSerName val="0"/>
          <c:showPercent val="0"/>
          <c:showBubbleSize val="0"/>
        </c:dLbls>
        <c:marker val="1"/>
        <c:smooth val="0"/>
        <c:axId val="196146248"/>
        <c:axId val="196145856"/>
      </c:lineChart>
      <c:dateAx>
        <c:axId val="196146248"/>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196145856"/>
        <c:crosses val="autoZero"/>
        <c:auto val="1"/>
        <c:lblOffset val="100"/>
        <c:baseTimeUnit val="years"/>
      </c:dateAx>
      <c:valAx>
        <c:axId val="196145856"/>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196146248"/>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D7-46E4-A473-C46929D39C81}"/>
            </c:ext>
          </c:extLst>
        </c:ser>
        <c:dLbls>
          <c:showLegendKey val="0"/>
          <c:showVal val="0"/>
          <c:showCatName val="0"/>
          <c:showSerName val="0"/>
          <c:showPercent val="0"/>
          <c:showBubbleSize val="0"/>
        </c:dLbls>
        <c:gapWidth val="150"/>
        <c:axId val="196144680"/>
        <c:axId val="196143896"/>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データ!$AO$6:$AS$6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4D7-46E4-A473-C46929D39C81}"/>
            </c:ext>
          </c:extLst>
        </c:ser>
        <c:dLbls>
          <c:showLegendKey val="0"/>
          <c:showVal val="0"/>
          <c:showCatName val="0"/>
          <c:showSerName val="0"/>
          <c:showPercent val="0"/>
          <c:showBubbleSize val="0"/>
        </c:dLbls>
        <c:marker val="1"/>
        <c:smooth val="0"/>
        <c:axId val="196144680"/>
        <c:axId val="196143896"/>
      </c:lineChart>
      <c:dateAx>
        <c:axId val="196144680"/>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196143896"/>
        <c:crosses val="autoZero"/>
        <c:auto val="1"/>
        <c:lblOffset val="100"/>
        <c:baseTimeUnit val="years"/>
      </c:dateAx>
      <c:valAx>
        <c:axId val="196143896"/>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196144680"/>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186.02</c:v>
                </c:pt>
                <c:pt idx="1">
                  <c:v>99.86</c:v>
                </c:pt>
                <c:pt idx="2">
                  <c:v>115.5</c:v>
                </c:pt>
                <c:pt idx="3">
                  <c:v>128.32</c:v>
                </c:pt>
                <c:pt idx="4">
                  <c:v>129.63999999999999</c:v>
                </c:pt>
              </c:numCache>
            </c:numRef>
          </c:val>
          <c:extLst>
            <c:ext xmlns:c16="http://schemas.microsoft.com/office/drawing/2014/chart" uri="{C3380CC4-5D6E-409C-BE32-E72D297353CC}">
              <c16:uniqueId val="{00000000-15B6-4DA2-88BE-A90BDF6ADC8B}"/>
            </c:ext>
          </c:extLst>
        </c:ser>
        <c:dLbls>
          <c:showLegendKey val="0"/>
          <c:showVal val="0"/>
          <c:showCatName val="0"/>
          <c:showSerName val="0"/>
          <c:showPercent val="0"/>
          <c:showBubbleSize val="0"/>
        </c:dLbls>
        <c:gapWidth val="150"/>
        <c:axId val="346331584"/>
        <c:axId val="346330800"/>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データ!$AZ$6:$BD$6</c:f>
              <c:numCache>
                <c:formatCode>#,##0.00;"△"#,##0.00;"-"</c:formatCode>
                <c:ptCount val="5"/>
                <c:pt idx="0">
                  <c:v>215.43</c:v>
                </c:pt>
                <c:pt idx="1">
                  <c:v>124.27</c:v>
                </c:pt>
                <c:pt idx="2">
                  <c:v>130.33000000000001</c:v>
                </c:pt>
                <c:pt idx="3">
                  <c:v>138.21</c:v>
                </c:pt>
                <c:pt idx="4">
                  <c:v>142.66999999999999</c:v>
                </c:pt>
              </c:numCache>
            </c:numRef>
          </c:val>
          <c:smooth val="0"/>
          <c:extLst>
            <c:ext xmlns:c16="http://schemas.microsoft.com/office/drawing/2014/chart" uri="{C3380CC4-5D6E-409C-BE32-E72D297353CC}">
              <c16:uniqueId val="{00000001-15B6-4DA2-88BE-A90BDF6ADC8B}"/>
            </c:ext>
          </c:extLst>
        </c:ser>
        <c:dLbls>
          <c:showLegendKey val="0"/>
          <c:showVal val="0"/>
          <c:showCatName val="0"/>
          <c:showSerName val="0"/>
          <c:showPercent val="0"/>
          <c:showBubbleSize val="0"/>
        </c:dLbls>
        <c:marker val="1"/>
        <c:smooth val="0"/>
        <c:axId val="346331584"/>
        <c:axId val="346330800"/>
      </c:lineChart>
      <c:dateAx>
        <c:axId val="346331584"/>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346330800"/>
        <c:crosses val="autoZero"/>
        <c:auto val="1"/>
        <c:lblOffset val="100"/>
        <c:baseTimeUnit val="years"/>
      </c:dateAx>
      <c:valAx>
        <c:axId val="346330800"/>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346331584"/>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326.63</c:v>
                </c:pt>
                <c:pt idx="1">
                  <c:v>52.97</c:v>
                </c:pt>
                <c:pt idx="2">
                  <c:v>55.5</c:v>
                </c:pt>
                <c:pt idx="3">
                  <c:v>55.96</c:v>
                </c:pt>
                <c:pt idx="4">
                  <c:v>61.55</c:v>
                </c:pt>
              </c:numCache>
            </c:numRef>
          </c:val>
          <c:extLst>
            <c:ext xmlns:c16="http://schemas.microsoft.com/office/drawing/2014/chart" uri="{C3380CC4-5D6E-409C-BE32-E72D297353CC}">
              <c16:uniqueId val="{00000000-0E39-47CA-A557-D92922661291}"/>
            </c:ext>
          </c:extLst>
        </c:ser>
        <c:dLbls>
          <c:showLegendKey val="0"/>
          <c:showVal val="0"/>
          <c:showCatName val="0"/>
          <c:showSerName val="0"/>
          <c:showPercent val="0"/>
          <c:showBubbleSize val="0"/>
        </c:dLbls>
        <c:gapWidth val="150"/>
        <c:axId val="346329624"/>
        <c:axId val="34632923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データ!$BK$6:$BO$6</c:f>
              <c:numCache>
                <c:formatCode>#,##0.00;"△"#,##0.00;"-"</c:formatCode>
                <c:ptCount val="5"/>
                <c:pt idx="0">
                  <c:v>438.59</c:v>
                </c:pt>
                <c:pt idx="1">
                  <c:v>407.62</c:v>
                </c:pt>
                <c:pt idx="2">
                  <c:v>359.02</c:v>
                </c:pt>
                <c:pt idx="3">
                  <c:v>306.97000000000003</c:v>
                </c:pt>
                <c:pt idx="4">
                  <c:v>337.85</c:v>
                </c:pt>
              </c:numCache>
            </c:numRef>
          </c:val>
          <c:smooth val="0"/>
          <c:extLst>
            <c:ext xmlns:c16="http://schemas.microsoft.com/office/drawing/2014/chart" uri="{C3380CC4-5D6E-409C-BE32-E72D297353CC}">
              <c16:uniqueId val="{00000001-0E39-47CA-A557-D92922661291}"/>
            </c:ext>
          </c:extLst>
        </c:ser>
        <c:dLbls>
          <c:showLegendKey val="0"/>
          <c:showVal val="0"/>
          <c:showCatName val="0"/>
          <c:showSerName val="0"/>
          <c:showPercent val="0"/>
          <c:showBubbleSize val="0"/>
        </c:dLbls>
        <c:marker val="1"/>
        <c:smooth val="0"/>
        <c:axId val="346329624"/>
        <c:axId val="346329232"/>
      </c:lineChart>
      <c:dateAx>
        <c:axId val="346329624"/>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346329232"/>
        <c:crosses val="autoZero"/>
        <c:auto val="1"/>
        <c:lblOffset val="100"/>
        <c:baseTimeUnit val="years"/>
      </c:dateAx>
      <c:valAx>
        <c:axId val="346329232"/>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346329624"/>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9D-4C8C-ABAE-0992CAFE1012}"/>
            </c:ext>
          </c:extLst>
        </c:ser>
        <c:dLbls>
          <c:showLegendKey val="0"/>
          <c:showVal val="0"/>
          <c:showCatName val="0"/>
          <c:showSerName val="0"/>
          <c:showPercent val="0"/>
          <c:showBubbleSize val="0"/>
        </c:dLbls>
        <c:gapWidth val="150"/>
        <c:axId val="346331192"/>
        <c:axId val="346335504"/>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D9D-4C8C-ABAE-0992CAFE1012}"/>
            </c:ext>
          </c:extLst>
        </c:ser>
        <c:dLbls>
          <c:showLegendKey val="0"/>
          <c:showVal val="0"/>
          <c:showCatName val="0"/>
          <c:showSerName val="0"/>
          <c:showPercent val="0"/>
          <c:showBubbleSize val="0"/>
        </c:dLbls>
        <c:marker val="1"/>
        <c:smooth val="0"/>
        <c:axId val="346331192"/>
        <c:axId val="346335504"/>
      </c:lineChart>
      <c:dateAx>
        <c:axId val="346331192"/>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346335504"/>
        <c:crosses val="autoZero"/>
        <c:auto val="1"/>
        <c:lblOffset val="100"/>
        <c:baseTimeUnit val="years"/>
      </c:dateAx>
      <c:valAx>
        <c:axId val="346335504"/>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346331192"/>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33.909999999999997</c:v>
                </c:pt>
                <c:pt idx="1">
                  <c:v>31.92</c:v>
                </c:pt>
                <c:pt idx="2">
                  <c:v>31.65</c:v>
                </c:pt>
                <c:pt idx="3">
                  <c:v>30.9</c:v>
                </c:pt>
                <c:pt idx="4">
                  <c:v>32.450000000000003</c:v>
                </c:pt>
              </c:numCache>
            </c:numRef>
          </c:val>
          <c:extLst>
            <c:ext xmlns:c16="http://schemas.microsoft.com/office/drawing/2014/chart" uri="{C3380CC4-5D6E-409C-BE32-E72D297353CC}">
              <c16:uniqueId val="{00000000-A094-4204-BE46-70D41FED859C}"/>
            </c:ext>
          </c:extLst>
        </c:ser>
        <c:dLbls>
          <c:showLegendKey val="0"/>
          <c:showVal val="0"/>
          <c:showCatName val="0"/>
          <c:showSerName val="0"/>
          <c:showPercent val="0"/>
          <c:showBubbleSize val="0"/>
        </c:dLbls>
        <c:gapWidth val="150"/>
        <c:axId val="97827208"/>
        <c:axId val="9782799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データ!$CG$6:$CK$6</c:f>
              <c:numCache>
                <c:formatCode>#,##0.00;"△"#,##0.00;"-"</c:formatCode>
                <c:ptCount val="5"/>
                <c:pt idx="0">
                  <c:v>61.27</c:v>
                </c:pt>
                <c:pt idx="1">
                  <c:v>66.680000000000007</c:v>
                </c:pt>
                <c:pt idx="2">
                  <c:v>60.18</c:v>
                </c:pt>
                <c:pt idx="3">
                  <c:v>58.19</c:v>
                </c:pt>
                <c:pt idx="4">
                  <c:v>56.65</c:v>
                </c:pt>
              </c:numCache>
            </c:numRef>
          </c:val>
          <c:smooth val="0"/>
          <c:extLst>
            <c:ext xmlns:c16="http://schemas.microsoft.com/office/drawing/2014/chart" uri="{C3380CC4-5D6E-409C-BE32-E72D297353CC}">
              <c16:uniqueId val="{00000001-A094-4204-BE46-70D41FED859C}"/>
            </c:ext>
          </c:extLst>
        </c:ser>
        <c:dLbls>
          <c:showLegendKey val="0"/>
          <c:showVal val="0"/>
          <c:showCatName val="0"/>
          <c:showSerName val="0"/>
          <c:showPercent val="0"/>
          <c:showBubbleSize val="0"/>
        </c:dLbls>
        <c:marker val="1"/>
        <c:smooth val="0"/>
        <c:axId val="97827208"/>
        <c:axId val="97827992"/>
      </c:lineChart>
      <c:dateAx>
        <c:axId val="97827208"/>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97827992"/>
        <c:crosses val="autoZero"/>
        <c:auto val="1"/>
        <c:lblOffset val="100"/>
        <c:baseTimeUnit val="years"/>
      </c:dateAx>
      <c:valAx>
        <c:axId val="97827992"/>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97827208"/>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①経常収支比率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②累積欠損金比率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③流動比率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④企業債残高対事業規模比率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⑤経費回収率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⑥汚水処理原価</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円</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⑦施設利用率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⑧水洗化率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①有形固定資産減価償却率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②管渠老朽化率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③管渠改善率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27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BB59F340-0B30-4D14-A9A3-656B38D2B1D1}"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【102.10】</a:t>
          </a:fld>
          <a:endParaRPr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52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A8DDD2E9-637A-4568-AEB1-F4A8FCD8BD25}"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【0.00】</a:t>
          </a:fld>
          <a:endParaRPr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677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59D8ED16-A814-401B-A578-D83C129DBD9E}"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【142.67】</a:t>
          </a:fld>
          <a:endParaRPr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02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79972195-891B-4F1F-A541-02ABEA23FF68}"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【336.51】</a:t>
          </a:fld>
          <a:endParaRPr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02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89093BCC-2840-41E1-BAB8-5DACBB75E29D}"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【92.35】</a:t>
          </a:fld>
          <a:endParaRPr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677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E6BAF80E-8A61-4EC1-BD77-63D835401ED7}"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【65.21】</a:t>
          </a:fld>
          <a:endParaRPr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52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B42A92FF-D10A-4306-84F3-BE5D6A7E83DE}"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【57.73】</a:t>
          </a:fld>
          <a:endParaRPr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27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95244314-7995-4AF5-BD8D-F319E3C1338C}"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【0.00】</a:t>
          </a:fld>
          <a:endParaRPr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275" y="108489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D2CF3A41-69CC-46C4-869A-46549354980D}"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【44.38】</a:t>
          </a:fld>
          <a:endParaRPr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601325" y="108489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A738AFD3-6400-4A65-AEF0-B834635E2D37}"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【0.00】</a:t>
          </a:fld>
          <a:endParaRPr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275" y="108489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B3DDA46C-102F-47EC-8A90-32A6F7D7B839}"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【0.17】</a:t>
          </a:fld>
          <a:endParaRPr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16"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row>
    <row r="2" spans="1:78" ht="9.75" customHeight="1" x14ac:dyDescent="0.2">
      <c r="A2" s="16"/>
      <c r="B2" s="14" t="s">
        <v>0</v>
      </c>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row>
    <row r="3" spans="1:78" ht="9.75" customHeight="1" x14ac:dyDescent="0.2">
      <c r="A3" s="16"/>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row>
    <row r="4" spans="1:78" ht="9.75" customHeight="1" x14ac:dyDescent="0.2">
      <c r="A4" s="16"/>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row>
    <row r="5" spans="1:78" ht="9.75" customHeight="1" x14ac:dyDescent="0.2">
      <c r="A5" s="16"/>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row>
    <row r="6" spans="1:78" ht="18.75" customHeight="1" x14ac:dyDescent="0.2">
      <c r="A6" s="16"/>
      <c r="B6" s="13" t="str">
        <f>データ!H6</f>
        <v>埼玉県</v>
      </c>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7"/>
      <c r="BK6" s="17"/>
      <c r="BL6" s="17"/>
      <c r="BM6" s="17"/>
      <c r="BN6" s="17"/>
      <c r="BO6" s="17"/>
      <c r="BP6" s="17"/>
      <c r="BQ6" s="17"/>
      <c r="BR6" s="17"/>
      <c r="BS6" s="17"/>
      <c r="BT6" s="17"/>
      <c r="BU6" s="17"/>
      <c r="BV6" s="17"/>
      <c r="BW6" s="17"/>
      <c r="BX6" s="17"/>
      <c r="BY6" s="17"/>
      <c r="BZ6" s="17"/>
    </row>
    <row r="7" spans="1:78" ht="18.75" customHeight="1" x14ac:dyDescent="0.2">
      <c r="A7" s="16"/>
      <c r="B7" s="12" t="s">
        <v>1</v>
      </c>
      <c r="C7" s="12"/>
      <c r="D7" s="12"/>
      <c r="E7" s="12"/>
      <c r="F7" s="12"/>
      <c r="G7" s="12"/>
      <c r="H7" s="12"/>
      <c r="I7" s="12" t="s">
        <v>2</v>
      </c>
      <c r="J7" s="12"/>
      <c r="K7" s="12"/>
      <c r="L7" s="12"/>
      <c r="M7" s="12"/>
      <c r="N7" s="12"/>
      <c r="O7" s="12"/>
      <c r="P7" s="12" t="s">
        <v>3</v>
      </c>
      <c r="Q7" s="12"/>
      <c r="R7" s="12"/>
      <c r="S7" s="12"/>
      <c r="T7" s="12"/>
      <c r="U7" s="12"/>
      <c r="V7" s="12"/>
      <c r="W7" s="12" t="s">
        <v>4</v>
      </c>
      <c r="X7" s="12"/>
      <c r="Y7" s="12"/>
      <c r="Z7" s="12"/>
      <c r="AA7" s="12"/>
      <c r="AB7" s="12"/>
      <c r="AC7" s="12"/>
      <c r="AD7" s="12" t="s">
        <v>5</v>
      </c>
      <c r="AE7" s="12"/>
      <c r="AF7" s="12"/>
      <c r="AG7" s="12"/>
      <c r="AH7" s="12"/>
      <c r="AI7" s="12"/>
      <c r="AJ7" s="12"/>
      <c r="AK7" s="17"/>
      <c r="AL7" s="12" t="s">
        <v>6</v>
      </c>
      <c r="AM7" s="12"/>
      <c r="AN7" s="12"/>
      <c r="AO7" s="12"/>
      <c r="AP7" s="12"/>
      <c r="AQ7" s="12"/>
      <c r="AR7" s="12"/>
      <c r="AS7" s="12"/>
      <c r="AT7" s="12" t="s">
        <v>7</v>
      </c>
      <c r="AU7" s="12"/>
      <c r="AV7" s="12"/>
      <c r="AW7" s="12"/>
      <c r="AX7" s="12"/>
      <c r="AY7" s="12"/>
      <c r="AZ7" s="12"/>
      <c r="BA7" s="12"/>
      <c r="BB7" s="12" t="s">
        <v>8</v>
      </c>
      <c r="BC7" s="12"/>
      <c r="BD7" s="12"/>
      <c r="BE7" s="12"/>
      <c r="BF7" s="12"/>
      <c r="BG7" s="12"/>
      <c r="BH7" s="12"/>
      <c r="BI7" s="12"/>
      <c r="BJ7" s="17"/>
      <c r="BK7" s="17"/>
      <c r="BL7" s="18" t="s">
        <v>9</v>
      </c>
      <c r="BM7" s="19"/>
      <c r="BN7" s="19"/>
      <c r="BO7" s="19"/>
      <c r="BP7" s="19"/>
      <c r="BQ7" s="19"/>
      <c r="BR7" s="19"/>
      <c r="BS7" s="19"/>
      <c r="BT7" s="19"/>
      <c r="BU7" s="19"/>
      <c r="BV7" s="19"/>
      <c r="BW7" s="19"/>
      <c r="BX7" s="19"/>
      <c r="BY7" s="20"/>
    </row>
    <row r="8" spans="1:78" ht="18.75" customHeight="1" x14ac:dyDescent="0.2">
      <c r="A8" s="16"/>
      <c r="B8" s="8" t="str">
        <f>データ!I6</f>
        <v>法適用</v>
      </c>
      <c r="C8" s="8"/>
      <c r="D8" s="8"/>
      <c r="E8" s="8"/>
      <c r="F8" s="8"/>
      <c r="G8" s="8"/>
      <c r="H8" s="8"/>
      <c r="I8" s="8" t="str">
        <f>データ!J6</f>
        <v>下水道事業</v>
      </c>
      <c r="J8" s="8"/>
      <c r="K8" s="8"/>
      <c r="L8" s="8"/>
      <c r="M8" s="8"/>
      <c r="N8" s="8"/>
      <c r="O8" s="8"/>
      <c r="P8" s="8" t="str">
        <f>データ!K6</f>
        <v>流域下水道</v>
      </c>
      <c r="Q8" s="8"/>
      <c r="R8" s="8"/>
      <c r="S8" s="8"/>
      <c r="T8" s="8"/>
      <c r="U8" s="8"/>
      <c r="V8" s="8"/>
      <c r="W8" s="8" t="str">
        <f>データ!L6</f>
        <v>E1</v>
      </c>
      <c r="X8" s="8"/>
      <c r="Y8" s="8"/>
      <c r="Z8" s="8"/>
      <c r="AA8" s="8"/>
      <c r="AB8" s="8"/>
      <c r="AC8" s="8"/>
      <c r="AD8" s="7" t="str">
        <f>データ!$M$6</f>
        <v>自治体職員</v>
      </c>
      <c r="AE8" s="7"/>
      <c r="AF8" s="7"/>
      <c r="AG8" s="7"/>
      <c r="AH8" s="7"/>
      <c r="AI8" s="7"/>
      <c r="AJ8" s="7"/>
      <c r="AK8" s="17"/>
      <c r="AL8" s="6">
        <f>データ!S6</f>
        <v>7363011</v>
      </c>
      <c r="AM8" s="6"/>
      <c r="AN8" s="6"/>
      <c r="AO8" s="6"/>
      <c r="AP8" s="6"/>
      <c r="AQ8" s="6"/>
      <c r="AR8" s="6"/>
      <c r="AS8" s="6"/>
      <c r="AT8" s="11">
        <f>データ!T6</f>
        <v>3797.75</v>
      </c>
      <c r="AU8" s="11"/>
      <c r="AV8" s="11"/>
      <c r="AW8" s="11"/>
      <c r="AX8" s="11"/>
      <c r="AY8" s="11"/>
      <c r="AZ8" s="11"/>
      <c r="BA8" s="11"/>
      <c r="BB8" s="11">
        <f>データ!U6</f>
        <v>1938.78</v>
      </c>
      <c r="BC8" s="11"/>
      <c r="BD8" s="11"/>
      <c r="BE8" s="11"/>
      <c r="BF8" s="11"/>
      <c r="BG8" s="11"/>
      <c r="BH8" s="11"/>
      <c r="BI8" s="11"/>
      <c r="BJ8" s="17"/>
      <c r="BK8" s="17"/>
      <c r="BL8" s="10" t="s">
        <v>10</v>
      </c>
      <c r="BM8" s="9"/>
      <c r="BN8" s="21" t="s">
        <v>11</v>
      </c>
      <c r="BO8" s="22"/>
      <c r="BP8" s="22"/>
      <c r="BQ8" s="22"/>
      <c r="BR8" s="22"/>
      <c r="BS8" s="22"/>
      <c r="BT8" s="22"/>
      <c r="BU8" s="22"/>
      <c r="BV8" s="22"/>
      <c r="BW8" s="22"/>
      <c r="BX8" s="22"/>
      <c r="BY8" s="23"/>
    </row>
    <row r="9" spans="1:78" ht="18.75" customHeight="1" x14ac:dyDescent="0.2">
      <c r="A9" s="16"/>
      <c r="B9" s="12" t="s">
        <v>12</v>
      </c>
      <c r="C9" s="12"/>
      <c r="D9" s="12"/>
      <c r="E9" s="12"/>
      <c r="F9" s="12"/>
      <c r="G9" s="12"/>
      <c r="H9" s="12"/>
      <c r="I9" s="12" t="s">
        <v>13</v>
      </c>
      <c r="J9" s="12"/>
      <c r="K9" s="12"/>
      <c r="L9" s="12"/>
      <c r="M9" s="12"/>
      <c r="N9" s="12"/>
      <c r="O9" s="12"/>
      <c r="P9" s="12" t="s">
        <v>14</v>
      </c>
      <c r="Q9" s="12"/>
      <c r="R9" s="12"/>
      <c r="S9" s="12"/>
      <c r="T9" s="12"/>
      <c r="U9" s="12"/>
      <c r="V9" s="12"/>
      <c r="W9" s="12" t="s">
        <v>15</v>
      </c>
      <c r="X9" s="12"/>
      <c r="Y9" s="12"/>
      <c r="Z9" s="12"/>
      <c r="AA9" s="12"/>
      <c r="AB9" s="12"/>
      <c r="AC9" s="12"/>
      <c r="AD9" s="12" t="s">
        <v>16</v>
      </c>
      <c r="AE9" s="12"/>
      <c r="AF9" s="12"/>
      <c r="AG9" s="12"/>
      <c r="AH9" s="12"/>
      <c r="AI9" s="12"/>
      <c r="AJ9" s="12"/>
      <c r="AK9" s="17"/>
      <c r="AL9" s="12" t="s">
        <v>17</v>
      </c>
      <c r="AM9" s="12"/>
      <c r="AN9" s="12"/>
      <c r="AO9" s="12"/>
      <c r="AP9" s="12"/>
      <c r="AQ9" s="12"/>
      <c r="AR9" s="12"/>
      <c r="AS9" s="12"/>
      <c r="AT9" s="12" t="s">
        <v>18</v>
      </c>
      <c r="AU9" s="12"/>
      <c r="AV9" s="12"/>
      <c r="AW9" s="12"/>
      <c r="AX9" s="12"/>
      <c r="AY9" s="12"/>
      <c r="AZ9" s="12"/>
      <c r="BA9" s="12"/>
      <c r="BB9" s="12" t="s">
        <v>19</v>
      </c>
      <c r="BC9" s="12"/>
      <c r="BD9" s="12"/>
      <c r="BE9" s="12"/>
      <c r="BF9" s="12"/>
      <c r="BG9" s="12"/>
      <c r="BH9" s="12"/>
      <c r="BI9" s="12"/>
      <c r="BJ9" s="17"/>
      <c r="BK9" s="17"/>
      <c r="BL9" s="5" t="s">
        <v>20</v>
      </c>
      <c r="BM9" s="4"/>
      <c r="BN9" s="24" t="s">
        <v>21</v>
      </c>
      <c r="BO9" s="25"/>
      <c r="BP9" s="25"/>
      <c r="BQ9" s="25"/>
      <c r="BR9" s="25"/>
      <c r="BS9" s="25"/>
      <c r="BT9" s="25"/>
      <c r="BU9" s="25"/>
      <c r="BV9" s="25"/>
      <c r="BW9" s="25"/>
      <c r="BX9" s="25"/>
      <c r="BY9" s="26"/>
    </row>
    <row r="10" spans="1:78" ht="18.75" customHeight="1" x14ac:dyDescent="0.2">
      <c r="A10" s="16"/>
      <c r="B10" s="11" t="str">
        <f>データ!N6</f>
        <v>-</v>
      </c>
      <c r="C10" s="11"/>
      <c r="D10" s="11"/>
      <c r="E10" s="11"/>
      <c r="F10" s="11"/>
      <c r="G10" s="11"/>
      <c r="H10" s="11"/>
      <c r="I10" s="11">
        <f>データ!O6</f>
        <v>81.83</v>
      </c>
      <c r="J10" s="11"/>
      <c r="K10" s="11"/>
      <c r="L10" s="11"/>
      <c r="M10" s="11"/>
      <c r="N10" s="11"/>
      <c r="O10" s="11"/>
      <c r="P10" s="11">
        <f>データ!P6</f>
        <v>84.21</v>
      </c>
      <c r="Q10" s="11"/>
      <c r="R10" s="11"/>
      <c r="S10" s="11"/>
      <c r="T10" s="11"/>
      <c r="U10" s="11"/>
      <c r="V10" s="11"/>
      <c r="W10" s="11">
        <f>データ!Q6</f>
        <v>99.39</v>
      </c>
      <c r="X10" s="11"/>
      <c r="Y10" s="11"/>
      <c r="Z10" s="11"/>
      <c r="AA10" s="11"/>
      <c r="AB10" s="11"/>
      <c r="AC10" s="11"/>
      <c r="AD10" s="6">
        <f>データ!R6</f>
        <v>0</v>
      </c>
      <c r="AE10" s="6"/>
      <c r="AF10" s="6"/>
      <c r="AG10" s="6"/>
      <c r="AH10" s="6"/>
      <c r="AI10" s="6"/>
      <c r="AJ10" s="6"/>
      <c r="AK10" s="16"/>
      <c r="AL10" s="6">
        <f>データ!V6</f>
        <v>5440360</v>
      </c>
      <c r="AM10" s="6"/>
      <c r="AN10" s="6"/>
      <c r="AO10" s="6"/>
      <c r="AP10" s="6"/>
      <c r="AQ10" s="6"/>
      <c r="AR10" s="6"/>
      <c r="AS10" s="6"/>
      <c r="AT10" s="11">
        <f>データ!W6</f>
        <v>613.46</v>
      </c>
      <c r="AU10" s="11"/>
      <c r="AV10" s="11"/>
      <c r="AW10" s="11"/>
      <c r="AX10" s="11"/>
      <c r="AY10" s="11"/>
      <c r="AZ10" s="11"/>
      <c r="BA10" s="11"/>
      <c r="BB10" s="11">
        <f>データ!X6</f>
        <v>8868.32</v>
      </c>
      <c r="BC10" s="11"/>
      <c r="BD10" s="11"/>
      <c r="BE10" s="11"/>
      <c r="BF10" s="11"/>
      <c r="BG10" s="11"/>
      <c r="BH10" s="11"/>
      <c r="BI10" s="11"/>
      <c r="BJ10" s="16"/>
      <c r="BK10" s="16"/>
      <c r="BL10" s="3" t="s">
        <v>22</v>
      </c>
      <c r="BM10" s="2"/>
      <c r="BN10" s="27" t="s">
        <v>23</v>
      </c>
      <c r="BO10" s="28"/>
      <c r="BP10" s="28"/>
      <c r="BQ10" s="28"/>
      <c r="BR10" s="28"/>
      <c r="BS10" s="28"/>
      <c r="BT10" s="28"/>
      <c r="BU10" s="28"/>
      <c r="BV10" s="28"/>
      <c r="BW10" s="28"/>
      <c r="BX10" s="28"/>
      <c r="BY10" s="29"/>
    </row>
    <row r="11" spans="1:78" ht="9.75" customHeight="1" x14ac:dyDescent="0.2">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 t="s">
        <v>24</v>
      </c>
      <c r="BM11" s="1"/>
      <c r="BN11" s="1"/>
      <c r="BO11" s="1"/>
      <c r="BP11" s="1"/>
      <c r="BQ11" s="1"/>
      <c r="BR11" s="1"/>
      <c r="BS11" s="1"/>
      <c r="BT11" s="1"/>
      <c r="BU11" s="1"/>
      <c r="BV11" s="1"/>
      <c r="BW11" s="1"/>
      <c r="BX11" s="1"/>
      <c r="BY11" s="1"/>
      <c r="BZ11" s="1"/>
    </row>
    <row r="12" spans="1:78" ht="9.75" customHeight="1" x14ac:dyDescent="0.2">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
      <c r="BM12" s="1"/>
      <c r="BN12" s="1"/>
      <c r="BO12" s="1"/>
      <c r="BP12" s="1"/>
      <c r="BQ12" s="1"/>
      <c r="BR12" s="1"/>
      <c r="BS12" s="1"/>
      <c r="BT12" s="1"/>
      <c r="BU12" s="1"/>
      <c r="BV12" s="1"/>
      <c r="BW12" s="1"/>
      <c r="BX12" s="1"/>
      <c r="BY12" s="1"/>
      <c r="BZ12" s="1"/>
    </row>
    <row r="13" spans="1:78" ht="9.75" customHeight="1" x14ac:dyDescent="0.2">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56"/>
      <c r="BM13" s="56"/>
      <c r="BN13" s="56"/>
      <c r="BO13" s="56"/>
      <c r="BP13" s="56"/>
      <c r="BQ13" s="56"/>
      <c r="BR13" s="56"/>
      <c r="BS13" s="56"/>
      <c r="BT13" s="56"/>
      <c r="BU13" s="56"/>
      <c r="BV13" s="56"/>
      <c r="BW13" s="56"/>
      <c r="BX13" s="56"/>
      <c r="BY13" s="56"/>
      <c r="BZ13" s="56"/>
    </row>
    <row r="14" spans="1:78" ht="13.5" customHeight="1" x14ac:dyDescent="0.2">
      <c r="A14" s="16"/>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16"/>
      <c r="BL14" s="63" t="s">
        <v>26</v>
      </c>
      <c r="BM14" s="64"/>
      <c r="BN14" s="64"/>
      <c r="BO14" s="64"/>
      <c r="BP14" s="64"/>
      <c r="BQ14" s="64"/>
      <c r="BR14" s="64"/>
      <c r="BS14" s="64"/>
      <c r="BT14" s="64"/>
      <c r="BU14" s="64"/>
      <c r="BV14" s="64"/>
      <c r="BW14" s="64"/>
      <c r="BX14" s="64"/>
      <c r="BY14" s="64"/>
      <c r="BZ14" s="65"/>
    </row>
    <row r="15" spans="1:78" ht="13.5" customHeight="1" x14ac:dyDescent="0.2">
      <c r="A15" s="16"/>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16"/>
      <c r="BL15" s="66"/>
      <c r="BM15" s="67"/>
      <c r="BN15" s="67"/>
      <c r="BO15" s="67"/>
      <c r="BP15" s="67"/>
      <c r="BQ15" s="67"/>
      <c r="BR15" s="67"/>
      <c r="BS15" s="67"/>
      <c r="BT15" s="67"/>
      <c r="BU15" s="67"/>
      <c r="BV15" s="67"/>
      <c r="BW15" s="67"/>
      <c r="BX15" s="67"/>
      <c r="BY15" s="67"/>
      <c r="BZ15" s="68"/>
    </row>
    <row r="16" spans="1:78" ht="13.5" customHeight="1" x14ac:dyDescent="0.2">
      <c r="A16" s="16"/>
      <c r="B16" s="30"/>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2"/>
      <c r="BK16" s="16"/>
      <c r="BL16" s="69" t="s">
        <v>120</v>
      </c>
      <c r="BM16" s="70"/>
      <c r="BN16" s="70"/>
      <c r="BO16" s="70"/>
      <c r="BP16" s="70"/>
      <c r="BQ16" s="70"/>
      <c r="BR16" s="70"/>
      <c r="BS16" s="70"/>
      <c r="BT16" s="70"/>
      <c r="BU16" s="70"/>
      <c r="BV16" s="70"/>
      <c r="BW16" s="70"/>
      <c r="BX16" s="70"/>
      <c r="BY16" s="70"/>
      <c r="BZ16" s="71"/>
    </row>
    <row r="17" spans="1:78" ht="13.5" customHeight="1" x14ac:dyDescent="0.2">
      <c r="A17" s="16"/>
      <c r="B17" s="30"/>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2"/>
      <c r="BK17" s="16"/>
      <c r="BL17" s="69"/>
      <c r="BM17" s="70"/>
      <c r="BN17" s="70"/>
      <c r="BO17" s="70"/>
      <c r="BP17" s="70"/>
      <c r="BQ17" s="70"/>
      <c r="BR17" s="70"/>
      <c r="BS17" s="70"/>
      <c r="BT17" s="70"/>
      <c r="BU17" s="70"/>
      <c r="BV17" s="70"/>
      <c r="BW17" s="70"/>
      <c r="BX17" s="70"/>
      <c r="BY17" s="70"/>
      <c r="BZ17" s="71"/>
    </row>
    <row r="18" spans="1:78" ht="13.5" customHeight="1" x14ac:dyDescent="0.2">
      <c r="A18" s="16"/>
      <c r="B18" s="30"/>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2"/>
      <c r="BK18" s="16"/>
      <c r="BL18" s="69"/>
      <c r="BM18" s="70"/>
      <c r="BN18" s="70"/>
      <c r="BO18" s="70"/>
      <c r="BP18" s="70"/>
      <c r="BQ18" s="70"/>
      <c r="BR18" s="70"/>
      <c r="BS18" s="70"/>
      <c r="BT18" s="70"/>
      <c r="BU18" s="70"/>
      <c r="BV18" s="70"/>
      <c r="BW18" s="70"/>
      <c r="BX18" s="70"/>
      <c r="BY18" s="70"/>
      <c r="BZ18" s="71"/>
    </row>
    <row r="19" spans="1:78" ht="13.5" customHeight="1" x14ac:dyDescent="0.2">
      <c r="A19" s="16"/>
      <c r="B19" s="30"/>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2"/>
      <c r="BK19" s="16"/>
      <c r="BL19" s="69"/>
      <c r="BM19" s="70"/>
      <c r="BN19" s="70"/>
      <c r="BO19" s="70"/>
      <c r="BP19" s="70"/>
      <c r="BQ19" s="70"/>
      <c r="BR19" s="70"/>
      <c r="BS19" s="70"/>
      <c r="BT19" s="70"/>
      <c r="BU19" s="70"/>
      <c r="BV19" s="70"/>
      <c r="BW19" s="70"/>
      <c r="BX19" s="70"/>
      <c r="BY19" s="70"/>
      <c r="BZ19" s="71"/>
    </row>
    <row r="20" spans="1:78" ht="13.5" customHeight="1" x14ac:dyDescent="0.2">
      <c r="A20" s="16"/>
      <c r="B20" s="30"/>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2"/>
      <c r="BK20" s="16"/>
      <c r="BL20" s="69"/>
      <c r="BM20" s="70"/>
      <c r="BN20" s="70"/>
      <c r="BO20" s="70"/>
      <c r="BP20" s="70"/>
      <c r="BQ20" s="70"/>
      <c r="BR20" s="70"/>
      <c r="BS20" s="70"/>
      <c r="BT20" s="70"/>
      <c r="BU20" s="70"/>
      <c r="BV20" s="70"/>
      <c r="BW20" s="70"/>
      <c r="BX20" s="70"/>
      <c r="BY20" s="70"/>
      <c r="BZ20" s="71"/>
    </row>
    <row r="21" spans="1:78" ht="13.5" customHeight="1" x14ac:dyDescent="0.2">
      <c r="A21" s="16"/>
      <c r="B21" s="30"/>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2"/>
      <c r="BK21" s="16"/>
      <c r="BL21" s="69"/>
      <c r="BM21" s="70"/>
      <c r="BN21" s="70"/>
      <c r="BO21" s="70"/>
      <c r="BP21" s="70"/>
      <c r="BQ21" s="70"/>
      <c r="BR21" s="70"/>
      <c r="BS21" s="70"/>
      <c r="BT21" s="70"/>
      <c r="BU21" s="70"/>
      <c r="BV21" s="70"/>
      <c r="BW21" s="70"/>
      <c r="BX21" s="70"/>
      <c r="BY21" s="70"/>
      <c r="BZ21" s="71"/>
    </row>
    <row r="22" spans="1:78" ht="13.5" customHeight="1" x14ac:dyDescent="0.2">
      <c r="A22" s="16"/>
      <c r="B22" s="30"/>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2"/>
      <c r="BK22" s="16"/>
      <c r="BL22" s="69"/>
      <c r="BM22" s="70"/>
      <c r="BN22" s="70"/>
      <c r="BO22" s="70"/>
      <c r="BP22" s="70"/>
      <c r="BQ22" s="70"/>
      <c r="BR22" s="70"/>
      <c r="BS22" s="70"/>
      <c r="BT22" s="70"/>
      <c r="BU22" s="70"/>
      <c r="BV22" s="70"/>
      <c r="BW22" s="70"/>
      <c r="BX22" s="70"/>
      <c r="BY22" s="70"/>
      <c r="BZ22" s="71"/>
    </row>
    <row r="23" spans="1:78" ht="13.5" customHeight="1" x14ac:dyDescent="0.2">
      <c r="A23" s="16"/>
      <c r="B23" s="30"/>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2"/>
      <c r="BK23" s="16"/>
      <c r="BL23" s="69"/>
      <c r="BM23" s="70"/>
      <c r="BN23" s="70"/>
      <c r="BO23" s="70"/>
      <c r="BP23" s="70"/>
      <c r="BQ23" s="70"/>
      <c r="BR23" s="70"/>
      <c r="BS23" s="70"/>
      <c r="BT23" s="70"/>
      <c r="BU23" s="70"/>
      <c r="BV23" s="70"/>
      <c r="BW23" s="70"/>
      <c r="BX23" s="70"/>
      <c r="BY23" s="70"/>
      <c r="BZ23" s="71"/>
    </row>
    <row r="24" spans="1:78" ht="13.5" customHeight="1" x14ac:dyDescent="0.2">
      <c r="A24" s="16"/>
      <c r="B24" s="30"/>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2"/>
      <c r="BK24" s="16"/>
      <c r="BL24" s="69"/>
      <c r="BM24" s="70"/>
      <c r="BN24" s="70"/>
      <c r="BO24" s="70"/>
      <c r="BP24" s="70"/>
      <c r="BQ24" s="70"/>
      <c r="BR24" s="70"/>
      <c r="BS24" s="70"/>
      <c r="BT24" s="70"/>
      <c r="BU24" s="70"/>
      <c r="BV24" s="70"/>
      <c r="BW24" s="70"/>
      <c r="BX24" s="70"/>
      <c r="BY24" s="70"/>
      <c r="BZ24" s="71"/>
    </row>
    <row r="25" spans="1:78" ht="13.5" customHeight="1" x14ac:dyDescent="0.2">
      <c r="A25" s="16"/>
      <c r="B25" s="30"/>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2"/>
      <c r="BK25" s="16"/>
      <c r="BL25" s="69"/>
      <c r="BM25" s="70"/>
      <c r="BN25" s="70"/>
      <c r="BO25" s="70"/>
      <c r="BP25" s="70"/>
      <c r="BQ25" s="70"/>
      <c r="BR25" s="70"/>
      <c r="BS25" s="70"/>
      <c r="BT25" s="70"/>
      <c r="BU25" s="70"/>
      <c r="BV25" s="70"/>
      <c r="BW25" s="70"/>
      <c r="BX25" s="70"/>
      <c r="BY25" s="70"/>
      <c r="BZ25" s="71"/>
    </row>
    <row r="26" spans="1:78" ht="13.5" customHeight="1" x14ac:dyDescent="0.2">
      <c r="A26" s="16"/>
      <c r="B26" s="30"/>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2"/>
      <c r="BK26" s="16"/>
      <c r="BL26" s="69"/>
      <c r="BM26" s="70"/>
      <c r="BN26" s="70"/>
      <c r="BO26" s="70"/>
      <c r="BP26" s="70"/>
      <c r="BQ26" s="70"/>
      <c r="BR26" s="70"/>
      <c r="BS26" s="70"/>
      <c r="BT26" s="70"/>
      <c r="BU26" s="70"/>
      <c r="BV26" s="70"/>
      <c r="BW26" s="70"/>
      <c r="BX26" s="70"/>
      <c r="BY26" s="70"/>
      <c r="BZ26" s="71"/>
    </row>
    <row r="27" spans="1:78" ht="13.5" customHeight="1" x14ac:dyDescent="0.2">
      <c r="A27" s="16"/>
      <c r="B27" s="30"/>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2"/>
      <c r="BK27" s="16"/>
      <c r="BL27" s="69"/>
      <c r="BM27" s="70"/>
      <c r="BN27" s="70"/>
      <c r="BO27" s="70"/>
      <c r="BP27" s="70"/>
      <c r="BQ27" s="70"/>
      <c r="BR27" s="70"/>
      <c r="BS27" s="70"/>
      <c r="BT27" s="70"/>
      <c r="BU27" s="70"/>
      <c r="BV27" s="70"/>
      <c r="BW27" s="70"/>
      <c r="BX27" s="70"/>
      <c r="BY27" s="70"/>
      <c r="BZ27" s="71"/>
    </row>
    <row r="28" spans="1:78" ht="13.5" customHeight="1" x14ac:dyDescent="0.2">
      <c r="A28" s="16"/>
      <c r="B28" s="30"/>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2"/>
      <c r="BK28" s="16"/>
      <c r="BL28" s="69"/>
      <c r="BM28" s="70"/>
      <c r="BN28" s="70"/>
      <c r="BO28" s="70"/>
      <c r="BP28" s="70"/>
      <c r="BQ28" s="70"/>
      <c r="BR28" s="70"/>
      <c r="BS28" s="70"/>
      <c r="BT28" s="70"/>
      <c r="BU28" s="70"/>
      <c r="BV28" s="70"/>
      <c r="BW28" s="70"/>
      <c r="BX28" s="70"/>
      <c r="BY28" s="70"/>
      <c r="BZ28" s="71"/>
    </row>
    <row r="29" spans="1:78" ht="13.5" customHeight="1" x14ac:dyDescent="0.2">
      <c r="A29" s="16"/>
      <c r="B29" s="30"/>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2"/>
      <c r="BK29" s="16"/>
      <c r="BL29" s="69"/>
      <c r="BM29" s="70"/>
      <c r="BN29" s="70"/>
      <c r="BO29" s="70"/>
      <c r="BP29" s="70"/>
      <c r="BQ29" s="70"/>
      <c r="BR29" s="70"/>
      <c r="BS29" s="70"/>
      <c r="BT29" s="70"/>
      <c r="BU29" s="70"/>
      <c r="BV29" s="70"/>
      <c r="BW29" s="70"/>
      <c r="BX29" s="70"/>
      <c r="BY29" s="70"/>
      <c r="BZ29" s="71"/>
    </row>
    <row r="30" spans="1:78" ht="13.5" customHeight="1" x14ac:dyDescent="0.2">
      <c r="A30" s="16"/>
      <c r="B30" s="30"/>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2"/>
      <c r="BK30" s="16"/>
      <c r="BL30" s="69"/>
      <c r="BM30" s="70"/>
      <c r="BN30" s="70"/>
      <c r="BO30" s="70"/>
      <c r="BP30" s="70"/>
      <c r="BQ30" s="70"/>
      <c r="BR30" s="70"/>
      <c r="BS30" s="70"/>
      <c r="BT30" s="70"/>
      <c r="BU30" s="70"/>
      <c r="BV30" s="70"/>
      <c r="BW30" s="70"/>
      <c r="BX30" s="70"/>
      <c r="BY30" s="70"/>
      <c r="BZ30" s="71"/>
    </row>
    <row r="31" spans="1:78" ht="13.5" customHeight="1" x14ac:dyDescent="0.2">
      <c r="A31" s="16"/>
      <c r="B31" s="30"/>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2"/>
      <c r="BK31" s="16"/>
      <c r="BL31" s="69"/>
      <c r="BM31" s="70"/>
      <c r="BN31" s="70"/>
      <c r="BO31" s="70"/>
      <c r="BP31" s="70"/>
      <c r="BQ31" s="70"/>
      <c r="BR31" s="70"/>
      <c r="BS31" s="70"/>
      <c r="BT31" s="70"/>
      <c r="BU31" s="70"/>
      <c r="BV31" s="70"/>
      <c r="BW31" s="70"/>
      <c r="BX31" s="70"/>
      <c r="BY31" s="70"/>
      <c r="BZ31" s="71"/>
    </row>
    <row r="32" spans="1:78" ht="13.5" customHeight="1" x14ac:dyDescent="0.2">
      <c r="A32" s="16"/>
      <c r="B32" s="30"/>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2"/>
      <c r="BK32" s="16"/>
      <c r="BL32" s="69"/>
      <c r="BM32" s="70"/>
      <c r="BN32" s="70"/>
      <c r="BO32" s="70"/>
      <c r="BP32" s="70"/>
      <c r="BQ32" s="70"/>
      <c r="BR32" s="70"/>
      <c r="BS32" s="70"/>
      <c r="BT32" s="70"/>
      <c r="BU32" s="70"/>
      <c r="BV32" s="70"/>
      <c r="BW32" s="70"/>
      <c r="BX32" s="70"/>
      <c r="BY32" s="70"/>
      <c r="BZ32" s="71"/>
    </row>
    <row r="33" spans="1:78" ht="13.5" customHeight="1" x14ac:dyDescent="0.2">
      <c r="A33" s="16"/>
      <c r="B33" s="30"/>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2"/>
      <c r="BK33" s="16"/>
      <c r="BL33" s="69"/>
      <c r="BM33" s="70"/>
      <c r="BN33" s="70"/>
      <c r="BO33" s="70"/>
      <c r="BP33" s="70"/>
      <c r="BQ33" s="70"/>
      <c r="BR33" s="70"/>
      <c r="BS33" s="70"/>
      <c r="BT33" s="70"/>
      <c r="BU33" s="70"/>
      <c r="BV33" s="70"/>
      <c r="BW33" s="70"/>
      <c r="BX33" s="70"/>
      <c r="BY33" s="70"/>
      <c r="BZ33" s="71"/>
    </row>
    <row r="34" spans="1:78" ht="13.5" customHeight="1" x14ac:dyDescent="0.2">
      <c r="A34" s="16"/>
      <c r="B34" s="30"/>
      <c r="C34" s="75" t="s">
        <v>27</v>
      </c>
      <c r="D34" s="75"/>
      <c r="E34" s="75"/>
      <c r="F34" s="75"/>
      <c r="G34" s="75"/>
      <c r="H34" s="75"/>
      <c r="I34" s="75"/>
      <c r="J34" s="75"/>
      <c r="K34" s="75"/>
      <c r="L34" s="75"/>
      <c r="M34" s="75"/>
      <c r="N34" s="75"/>
      <c r="O34" s="75"/>
      <c r="P34" s="75"/>
      <c r="Q34" s="33"/>
      <c r="R34" s="75" t="s">
        <v>28</v>
      </c>
      <c r="S34" s="75"/>
      <c r="T34" s="75"/>
      <c r="U34" s="75"/>
      <c r="V34" s="75"/>
      <c r="W34" s="75"/>
      <c r="X34" s="75"/>
      <c r="Y34" s="75"/>
      <c r="Z34" s="75"/>
      <c r="AA34" s="75"/>
      <c r="AB34" s="75"/>
      <c r="AC34" s="75"/>
      <c r="AD34" s="75"/>
      <c r="AE34" s="75"/>
      <c r="AF34" s="33"/>
      <c r="AG34" s="75" t="s">
        <v>29</v>
      </c>
      <c r="AH34" s="75"/>
      <c r="AI34" s="75"/>
      <c r="AJ34" s="75"/>
      <c r="AK34" s="75"/>
      <c r="AL34" s="75"/>
      <c r="AM34" s="75"/>
      <c r="AN34" s="75"/>
      <c r="AO34" s="75"/>
      <c r="AP34" s="75"/>
      <c r="AQ34" s="75"/>
      <c r="AR34" s="75"/>
      <c r="AS34" s="75"/>
      <c r="AT34" s="75"/>
      <c r="AU34" s="33"/>
      <c r="AV34" s="75" t="s">
        <v>30</v>
      </c>
      <c r="AW34" s="75"/>
      <c r="AX34" s="75"/>
      <c r="AY34" s="75"/>
      <c r="AZ34" s="75"/>
      <c r="BA34" s="75"/>
      <c r="BB34" s="75"/>
      <c r="BC34" s="75"/>
      <c r="BD34" s="75"/>
      <c r="BE34" s="75"/>
      <c r="BF34" s="75"/>
      <c r="BG34" s="75"/>
      <c r="BH34" s="75"/>
      <c r="BI34" s="75"/>
      <c r="BJ34" s="32"/>
      <c r="BK34" s="16"/>
      <c r="BL34" s="69"/>
      <c r="BM34" s="70"/>
      <c r="BN34" s="70"/>
      <c r="BO34" s="70"/>
      <c r="BP34" s="70"/>
      <c r="BQ34" s="70"/>
      <c r="BR34" s="70"/>
      <c r="BS34" s="70"/>
      <c r="BT34" s="70"/>
      <c r="BU34" s="70"/>
      <c r="BV34" s="70"/>
      <c r="BW34" s="70"/>
      <c r="BX34" s="70"/>
      <c r="BY34" s="70"/>
      <c r="BZ34" s="71"/>
    </row>
    <row r="35" spans="1:78" ht="13.5" customHeight="1" x14ac:dyDescent="0.2">
      <c r="A35" s="16"/>
      <c r="B35" s="30"/>
      <c r="C35" s="75"/>
      <c r="D35" s="75"/>
      <c r="E35" s="75"/>
      <c r="F35" s="75"/>
      <c r="G35" s="75"/>
      <c r="H35" s="75"/>
      <c r="I35" s="75"/>
      <c r="J35" s="75"/>
      <c r="K35" s="75"/>
      <c r="L35" s="75"/>
      <c r="M35" s="75"/>
      <c r="N35" s="75"/>
      <c r="O35" s="75"/>
      <c r="P35" s="75"/>
      <c r="Q35" s="33"/>
      <c r="R35" s="75"/>
      <c r="S35" s="75"/>
      <c r="T35" s="75"/>
      <c r="U35" s="75"/>
      <c r="V35" s="75"/>
      <c r="W35" s="75"/>
      <c r="X35" s="75"/>
      <c r="Y35" s="75"/>
      <c r="Z35" s="75"/>
      <c r="AA35" s="75"/>
      <c r="AB35" s="75"/>
      <c r="AC35" s="75"/>
      <c r="AD35" s="75"/>
      <c r="AE35" s="75"/>
      <c r="AF35" s="33"/>
      <c r="AG35" s="75"/>
      <c r="AH35" s="75"/>
      <c r="AI35" s="75"/>
      <c r="AJ35" s="75"/>
      <c r="AK35" s="75"/>
      <c r="AL35" s="75"/>
      <c r="AM35" s="75"/>
      <c r="AN35" s="75"/>
      <c r="AO35" s="75"/>
      <c r="AP35" s="75"/>
      <c r="AQ35" s="75"/>
      <c r="AR35" s="75"/>
      <c r="AS35" s="75"/>
      <c r="AT35" s="75"/>
      <c r="AU35" s="33"/>
      <c r="AV35" s="75"/>
      <c r="AW35" s="75"/>
      <c r="AX35" s="75"/>
      <c r="AY35" s="75"/>
      <c r="AZ35" s="75"/>
      <c r="BA35" s="75"/>
      <c r="BB35" s="75"/>
      <c r="BC35" s="75"/>
      <c r="BD35" s="75"/>
      <c r="BE35" s="75"/>
      <c r="BF35" s="75"/>
      <c r="BG35" s="75"/>
      <c r="BH35" s="75"/>
      <c r="BI35" s="75"/>
      <c r="BJ35" s="32"/>
      <c r="BK35" s="16"/>
      <c r="BL35" s="69"/>
      <c r="BM35" s="70"/>
      <c r="BN35" s="70"/>
      <c r="BO35" s="70"/>
      <c r="BP35" s="70"/>
      <c r="BQ35" s="70"/>
      <c r="BR35" s="70"/>
      <c r="BS35" s="70"/>
      <c r="BT35" s="70"/>
      <c r="BU35" s="70"/>
      <c r="BV35" s="70"/>
      <c r="BW35" s="70"/>
      <c r="BX35" s="70"/>
      <c r="BY35" s="70"/>
      <c r="BZ35" s="71"/>
    </row>
    <row r="36" spans="1:78" ht="13.5" customHeight="1" x14ac:dyDescent="0.2">
      <c r="A36" s="16"/>
      <c r="B36" s="30"/>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2"/>
      <c r="BK36" s="16"/>
      <c r="BL36" s="69"/>
      <c r="BM36" s="70"/>
      <c r="BN36" s="70"/>
      <c r="BO36" s="70"/>
      <c r="BP36" s="70"/>
      <c r="BQ36" s="70"/>
      <c r="BR36" s="70"/>
      <c r="BS36" s="70"/>
      <c r="BT36" s="70"/>
      <c r="BU36" s="70"/>
      <c r="BV36" s="70"/>
      <c r="BW36" s="70"/>
      <c r="BX36" s="70"/>
      <c r="BY36" s="70"/>
      <c r="BZ36" s="71"/>
    </row>
    <row r="37" spans="1:78" ht="13.5" customHeight="1" x14ac:dyDescent="0.2">
      <c r="A37" s="16"/>
      <c r="B37" s="30"/>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2"/>
      <c r="BK37" s="16"/>
      <c r="BL37" s="69"/>
      <c r="BM37" s="70"/>
      <c r="BN37" s="70"/>
      <c r="BO37" s="70"/>
      <c r="BP37" s="70"/>
      <c r="BQ37" s="70"/>
      <c r="BR37" s="70"/>
      <c r="BS37" s="70"/>
      <c r="BT37" s="70"/>
      <c r="BU37" s="70"/>
      <c r="BV37" s="70"/>
      <c r="BW37" s="70"/>
      <c r="BX37" s="70"/>
      <c r="BY37" s="70"/>
      <c r="BZ37" s="71"/>
    </row>
    <row r="38" spans="1:78" ht="13.5" customHeight="1" x14ac:dyDescent="0.2">
      <c r="A38" s="16"/>
      <c r="B38" s="30"/>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2"/>
      <c r="BK38" s="16"/>
      <c r="BL38" s="69"/>
      <c r="BM38" s="70"/>
      <c r="BN38" s="70"/>
      <c r="BO38" s="70"/>
      <c r="BP38" s="70"/>
      <c r="BQ38" s="70"/>
      <c r="BR38" s="70"/>
      <c r="BS38" s="70"/>
      <c r="BT38" s="70"/>
      <c r="BU38" s="70"/>
      <c r="BV38" s="70"/>
      <c r="BW38" s="70"/>
      <c r="BX38" s="70"/>
      <c r="BY38" s="70"/>
      <c r="BZ38" s="71"/>
    </row>
    <row r="39" spans="1:78" ht="13.5" customHeight="1" x14ac:dyDescent="0.2">
      <c r="A39" s="16"/>
      <c r="B39" s="30"/>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2"/>
      <c r="BK39" s="16"/>
      <c r="BL39" s="69"/>
      <c r="BM39" s="70"/>
      <c r="BN39" s="70"/>
      <c r="BO39" s="70"/>
      <c r="BP39" s="70"/>
      <c r="BQ39" s="70"/>
      <c r="BR39" s="70"/>
      <c r="BS39" s="70"/>
      <c r="BT39" s="70"/>
      <c r="BU39" s="70"/>
      <c r="BV39" s="70"/>
      <c r="BW39" s="70"/>
      <c r="BX39" s="70"/>
      <c r="BY39" s="70"/>
      <c r="BZ39" s="71"/>
    </row>
    <row r="40" spans="1:78" ht="13.5" customHeight="1" x14ac:dyDescent="0.2">
      <c r="A40" s="16"/>
      <c r="B40" s="30"/>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2"/>
      <c r="BK40" s="16"/>
      <c r="BL40" s="69"/>
      <c r="BM40" s="70"/>
      <c r="BN40" s="70"/>
      <c r="BO40" s="70"/>
      <c r="BP40" s="70"/>
      <c r="BQ40" s="70"/>
      <c r="BR40" s="70"/>
      <c r="BS40" s="70"/>
      <c r="BT40" s="70"/>
      <c r="BU40" s="70"/>
      <c r="BV40" s="70"/>
      <c r="BW40" s="70"/>
      <c r="BX40" s="70"/>
      <c r="BY40" s="70"/>
      <c r="BZ40" s="71"/>
    </row>
    <row r="41" spans="1:78" ht="13.5" customHeight="1" x14ac:dyDescent="0.2">
      <c r="A41" s="16"/>
      <c r="B41" s="30"/>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2"/>
      <c r="BK41" s="16"/>
      <c r="BL41" s="69"/>
      <c r="BM41" s="70"/>
      <c r="BN41" s="70"/>
      <c r="BO41" s="70"/>
      <c r="BP41" s="70"/>
      <c r="BQ41" s="70"/>
      <c r="BR41" s="70"/>
      <c r="BS41" s="70"/>
      <c r="BT41" s="70"/>
      <c r="BU41" s="70"/>
      <c r="BV41" s="70"/>
      <c r="BW41" s="70"/>
      <c r="BX41" s="70"/>
      <c r="BY41" s="70"/>
      <c r="BZ41" s="71"/>
    </row>
    <row r="42" spans="1:78" ht="13.5" customHeight="1" x14ac:dyDescent="0.2">
      <c r="A42" s="16"/>
      <c r="B42" s="30"/>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2"/>
      <c r="BK42" s="16"/>
      <c r="BL42" s="69"/>
      <c r="BM42" s="70"/>
      <c r="BN42" s="70"/>
      <c r="BO42" s="70"/>
      <c r="BP42" s="70"/>
      <c r="BQ42" s="70"/>
      <c r="BR42" s="70"/>
      <c r="BS42" s="70"/>
      <c r="BT42" s="70"/>
      <c r="BU42" s="70"/>
      <c r="BV42" s="70"/>
      <c r="BW42" s="70"/>
      <c r="BX42" s="70"/>
      <c r="BY42" s="70"/>
      <c r="BZ42" s="71"/>
    </row>
    <row r="43" spans="1:78" ht="13.5" customHeight="1" x14ac:dyDescent="0.2">
      <c r="A43" s="16"/>
      <c r="B43" s="30"/>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2"/>
      <c r="BK43" s="16"/>
      <c r="BL43" s="69"/>
      <c r="BM43" s="70"/>
      <c r="BN43" s="70"/>
      <c r="BO43" s="70"/>
      <c r="BP43" s="70"/>
      <c r="BQ43" s="70"/>
      <c r="BR43" s="70"/>
      <c r="BS43" s="70"/>
      <c r="BT43" s="70"/>
      <c r="BU43" s="70"/>
      <c r="BV43" s="70"/>
      <c r="BW43" s="70"/>
      <c r="BX43" s="70"/>
      <c r="BY43" s="70"/>
      <c r="BZ43" s="71"/>
    </row>
    <row r="44" spans="1:78" ht="13.5" customHeight="1" x14ac:dyDescent="0.2">
      <c r="A44" s="16"/>
      <c r="B44" s="30"/>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2"/>
      <c r="BK44" s="16"/>
      <c r="BL44" s="72"/>
      <c r="BM44" s="73"/>
      <c r="BN44" s="73"/>
      <c r="BO44" s="73"/>
      <c r="BP44" s="73"/>
      <c r="BQ44" s="73"/>
      <c r="BR44" s="73"/>
      <c r="BS44" s="73"/>
      <c r="BT44" s="73"/>
      <c r="BU44" s="73"/>
      <c r="BV44" s="73"/>
      <c r="BW44" s="73"/>
      <c r="BX44" s="73"/>
      <c r="BY44" s="73"/>
      <c r="BZ44" s="74"/>
    </row>
    <row r="45" spans="1:78" ht="13.5" customHeight="1" x14ac:dyDescent="0.2">
      <c r="A45" s="16"/>
      <c r="B45" s="30"/>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2"/>
      <c r="BK45" s="16"/>
      <c r="BL45" s="63" t="s">
        <v>31</v>
      </c>
      <c r="BM45" s="64"/>
      <c r="BN45" s="64"/>
      <c r="BO45" s="64"/>
      <c r="BP45" s="64"/>
      <c r="BQ45" s="64"/>
      <c r="BR45" s="64"/>
      <c r="BS45" s="64"/>
      <c r="BT45" s="64"/>
      <c r="BU45" s="64"/>
      <c r="BV45" s="64"/>
      <c r="BW45" s="64"/>
      <c r="BX45" s="64"/>
      <c r="BY45" s="64"/>
      <c r="BZ45" s="65"/>
    </row>
    <row r="46" spans="1:78" ht="13.5" customHeight="1" x14ac:dyDescent="0.2">
      <c r="A46" s="16"/>
      <c r="B46" s="30"/>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2"/>
      <c r="BK46" s="16"/>
      <c r="BL46" s="66"/>
      <c r="BM46" s="67"/>
      <c r="BN46" s="67"/>
      <c r="BO46" s="67"/>
      <c r="BP46" s="67"/>
      <c r="BQ46" s="67"/>
      <c r="BR46" s="67"/>
      <c r="BS46" s="67"/>
      <c r="BT46" s="67"/>
      <c r="BU46" s="67"/>
      <c r="BV46" s="67"/>
      <c r="BW46" s="67"/>
      <c r="BX46" s="67"/>
      <c r="BY46" s="67"/>
      <c r="BZ46" s="68"/>
    </row>
    <row r="47" spans="1:78" ht="13.5" customHeight="1" x14ac:dyDescent="0.2">
      <c r="A47" s="16"/>
      <c r="B47" s="30"/>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2"/>
      <c r="BK47" s="16"/>
      <c r="BL47" s="69" t="s">
        <v>121</v>
      </c>
      <c r="BM47" s="70"/>
      <c r="BN47" s="70"/>
      <c r="BO47" s="70"/>
      <c r="BP47" s="70"/>
      <c r="BQ47" s="70"/>
      <c r="BR47" s="70"/>
      <c r="BS47" s="70"/>
      <c r="BT47" s="70"/>
      <c r="BU47" s="70"/>
      <c r="BV47" s="70"/>
      <c r="BW47" s="70"/>
      <c r="BX47" s="70"/>
      <c r="BY47" s="70"/>
      <c r="BZ47" s="71"/>
    </row>
    <row r="48" spans="1:78" ht="13.5" customHeight="1" x14ac:dyDescent="0.2">
      <c r="A48" s="16"/>
      <c r="B48" s="30"/>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2"/>
      <c r="BK48" s="16"/>
      <c r="BL48" s="69"/>
      <c r="BM48" s="70"/>
      <c r="BN48" s="70"/>
      <c r="BO48" s="70"/>
      <c r="BP48" s="70"/>
      <c r="BQ48" s="70"/>
      <c r="BR48" s="70"/>
      <c r="BS48" s="70"/>
      <c r="BT48" s="70"/>
      <c r="BU48" s="70"/>
      <c r="BV48" s="70"/>
      <c r="BW48" s="70"/>
      <c r="BX48" s="70"/>
      <c r="BY48" s="70"/>
      <c r="BZ48" s="71"/>
    </row>
    <row r="49" spans="1:78" ht="13.5" customHeight="1" x14ac:dyDescent="0.2">
      <c r="A49" s="16"/>
      <c r="B49" s="30"/>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2"/>
      <c r="BK49" s="16"/>
      <c r="BL49" s="69"/>
      <c r="BM49" s="70"/>
      <c r="BN49" s="70"/>
      <c r="BO49" s="70"/>
      <c r="BP49" s="70"/>
      <c r="BQ49" s="70"/>
      <c r="BR49" s="70"/>
      <c r="BS49" s="70"/>
      <c r="BT49" s="70"/>
      <c r="BU49" s="70"/>
      <c r="BV49" s="70"/>
      <c r="BW49" s="70"/>
      <c r="BX49" s="70"/>
      <c r="BY49" s="70"/>
      <c r="BZ49" s="71"/>
    </row>
    <row r="50" spans="1:78" ht="13.5" customHeight="1" x14ac:dyDescent="0.2">
      <c r="A50" s="16"/>
      <c r="B50" s="30"/>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2"/>
      <c r="BK50" s="16"/>
      <c r="BL50" s="69"/>
      <c r="BM50" s="70"/>
      <c r="BN50" s="70"/>
      <c r="BO50" s="70"/>
      <c r="BP50" s="70"/>
      <c r="BQ50" s="70"/>
      <c r="BR50" s="70"/>
      <c r="BS50" s="70"/>
      <c r="BT50" s="70"/>
      <c r="BU50" s="70"/>
      <c r="BV50" s="70"/>
      <c r="BW50" s="70"/>
      <c r="BX50" s="70"/>
      <c r="BY50" s="70"/>
      <c r="BZ50" s="71"/>
    </row>
    <row r="51" spans="1:78" ht="13.5" customHeight="1" x14ac:dyDescent="0.2">
      <c r="A51" s="16"/>
      <c r="B51" s="30"/>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2"/>
      <c r="BK51" s="16"/>
      <c r="BL51" s="69"/>
      <c r="BM51" s="70"/>
      <c r="BN51" s="70"/>
      <c r="BO51" s="70"/>
      <c r="BP51" s="70"/>
      <c r="BQ51" s="70"/>
      <c r="BR51" s="70"/>
      <c r="BS51" s="70"/>
      <c r="BT51" s="70"/>
      <c r="BU51" s="70"/>
      <c r="BV51" s="70"/>
      <c r="BW51" s="70"/>
      <c r="BX51" s="70"/>
      <c r="BY51" s="70"/>
      <c r="BZ51" s="71"/>
    </row>
    <row r="52" spans="1:78" ht="13.5" customHeight="1" x14ac:dyDescent="0.2">
      <c r="A52" s="16"/>
      <c r="B52" s="30"/>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2"/>
      <c r="BK52" s="16"/>
      <c r="BL52" s="69"/>
      <c r="BM52" s="70"/>
      <c r="BN52" s="70"/>
      <c r="BO52" s="70"/>
      <c r="BP52" s="70"/>
      <c r="BQ52" s="70"/>
      <c r="BR52" s="70"/>
      <c r="BS52" s="70"/>
      <c r="BT52" s="70"/>
      <c r="BU52" s="70"/>
      <c r="BV52" s="70"/>
      <c r="BW52" s="70"/>
      <c r="BX52" s="70"/>
      <c r="BY52" s="70"/>
      <c r="BZ52" s="71"/>
    </row>
    <row r="53" spans="1:78" ht="13.5" customHeight="1" x14ac:dyDescent="0.2">
      <c r="A53" s="16"/>
      <c r="B53" s="30"/>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2"/>
      <c r="BK53" s="16"/>
      <c r="BL53" s="69"/>
      <c r="BM53" s="70"/>
      <c r="BN53" s="70"/>
      <c r="BO53" s="70"/>
      <c r="BP53" s="70"/>
      <c r="BQ53" s="70"/>
      <c r="BR53" s="70"/>
      <c r="BS53" s="70"/>
      <c r="BT53" s="70"/>
      <c r="BU53" s="70"/>
      <c r="BV53" s="70"/>
      <c r="BW53" s="70"/>
      <c r="BX53" s="70"/>
      <c r="BY53" s="70"/>
      <c r="BZ53" s="71"/>
    </row>
    <row r="54" spans="1:78" ht="13.5" customHeight="1" x14ac:dyDescent="0.2">
      <c r="A54" s="16"/>
      <c r="B54" s="30"/>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2"/>
      <c r="BK54" s="16"/>
      <c r="BL54" s="69"/>
      <c r="BM54" s="70"/>
      <c r="BN54" s="70"/>
      <c r="BO54" s="70"/>
      <c r="BP54" s="70"/>
      <c r="BQ54" s="70"/>
      <c r="BR54" s="70"/>
      <c r="BS54" s="70"/>
      <c r="BT54" s="70"/>
      <c r="BU54" s="70"/>
      <c r="BV54" s="70"/>
      <c r="BW54" s="70"/>
      <c r="BX54" s="70"/>
      <c r="BY54" s="70"/>
      <c r="BZ54" s="71"/>
    </row>
    <row r="55" spans="1:78" ht="13.5" customHeight="1" x14ac:dyDescent="0.2">
      <c r="A55" s="16"/>
      <c r="B55" s="30"/>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2"/>
      <c r="BK55" s="16"/>
      <c r="BL55" s="69"/>
      <c r="BM55" s="70"/>
      <c r="BN55" s="70"/>
      <c r="BO55" s="70"/>
      <c r="BP55" s="70"/>
      <c r="BQ55" s="70"/>
      <c r="BR55" s="70"/>
      <c r="BS55" s="70"/>
      <c r="BT55" s="70"/>
      <c r="BU55" s="70"/>
      <c r="BV55" s="70"/>
      <c r="BW55" s="70"/>
      <c r="BX55" s="70"/>
      <c r="BY55" s="70"/>
      <c r="BZ55" s="71"/>
    </row>
    <row r="56" spans="1:78" ht="13.5" customHeight="1" x14ac:dyDescent="0.2">
      <c r="A56" s="16"/>
      <c r="B56" s="30"/>
      <c r="C56" s="75" t="s">
        <v>32</v>
      </c>
      <c r="D56" s="75"/>
      <c r="E56" s="75"/>
      <c r="F56" s="75"/>
      <c r="G56" s="75"/>
      <c r="H56" s="75"/>
      <c r="I56" s="75"/>
      <c r="J56" s="75"/>
      <c r="K56" s="75"/>
      <c r="L56" s="75"/>
      <c r="M56" s="75"/>
      <c r="N56" s="75"/>
      <c r="O56" s="75"/>
      <c r="P56" s="75"/>
      <c r="Q56" s="33"/>
      <c r="R56" s="75" t="s">
        <v>33</v>
      </c>
      <c r="S56" s="75"/>
      <c r="T56" s="75"/>
      <c r="U56" s="75"/>
      <c r="V56" s="75"/>
      <c r="W56" s="75"/>
      <c r="X56" s="75"/>
      <c r="Y56" s="75"/>
      <c r="Z56" s="75"/>
      <c r="AA56" s="75"/>
      <c r="AB56" s="75"/>
      <c r="AC56" s="75"/>
      <c r="AD56" s="75"/>
      <c r="AE56" s="75"/>
      <c r="AF56" s="33"/>
      <c r="AG56" s="75" t="s">
        <v>34</v>
      </c>
      <c r="AH56" s="75"/>
      <c r="AI56" s="75"/>
      <c r="AJ56" s="75"/>
      <c r="AK56" s="75"/>
      <c r="AL56" s="75"/>
      <c r="AM56" s="75"/>
      <c r="AN56" s="75"/>
      <c r="AO56" s="75"/>
      <c r="AP56" s="75"/>
      <c r="AQ56" s="75"/>
      <c r="AR56" s="75"/>
      <c r="AS56" s="75"/>
      <c r="AT56" s="75"/>
      <c r="AU56" s="33"/>
      <c r="AV56" s="75" t="s">
        <v>35</v>
      </c>
      <c r="AW56" s="75"/>
      <c r="AX56" s="75"/>
      <c r="AY56" s="75"/>
      <c r="AZ56" s="75"/>
      <c r="BA56" s="75"/>
      <c r="BB56" s="75"/>
      <c r="BC56" s="75"/>
      <c r="BD56" s="75"/>
      <c r="BE56" s="75"/>
      <c r="BF56" s="75"/>
      <c r="BG56" s="75"/>
      <c r="BH56" s="75"/>
      <c r="BI56" s="75"/>
      <c r="BJ56" s="32"/>
      <c r="BK56" s="16"/>
      <c r="BL56" s="69"/>
      <c r="BM56" s="70"/>
      <c r="BN56" s="70"/>
      <c r="BO56" s="70"/>
      <c r="BP56" s="70"/>
      <c r="BQ56" s="70"/>
      <c r="BR56" s="70"/>
      <c r="BS56" s="70"/>
      <c r="BT56" s="70"/>
      <c r="BU56" s="70"/>
      <c r="BV56" s="70"/>
      <c r="BW56" s="70"/>
      <c r="BX56" s="70"/>
      <c r="BY56" s="70"/>
      <c r="BZ56" s="71"/>
    </row>
    <row r="57" spans="1:78" ht="13.5" customHeight="1" x14ac:dyDescent="0.2">
      <c r="A57" s="16"/>
      <c r="B57" s="30"/>
      <c r="C57" s="75"/>
      <c r="D57" s="75"/>
      <c r="E57" s="75"/>
      <c r="F57" s="75"/>
      <c r="G57" s="75"/>
      <c r="H57" s="75"/>
      <c r="I57" s="75"/>
      <c r="J57" s="75"/>
      <c r="K57" s="75"/>
      <c r="L57" s="75"/>
      <c r="M57" s="75"/>
      <c r="N57" s="75"/>
      <c r="O57" s="75"/>
      <c r="P57" s="75"/>
      <c r="Q57" s="33"/>
      <c r="R57" s="75"/>
      <c r="S57" s="75"/>
      <c r="T57" s="75"/>
      <c r="U57" s="75"/>
      <c r="V57" s="75"/>
      <c r="W57" s="75"/>
      <c r="X57" s="75"/>
      <c r="Y57" s="75"/>
      <c r="Z57" s="75"/>
      <c r="AA57" s="75"/>
      <c r="AB57" s="75"/>
      <c r="AC57" s="75"/>
      <c r="AD57" s="75"/>
      <c r="AE57" s="75"/>
      <c r="AF57" s="33"/>
      <c r="AG57" s="75"/>
      <c r="AH57" s="75"/>
      <c r="AI57" s="75"/>
      <c r="AJ57" s="75"/>
      <c r="AK57" s="75"/>
      <c r="AL57" s="75"/>
      <c r="AM57" s="75"/>
      <c r="AN57" s="75"/>
      <c r="AO57" s="75"/>
      <c r="AP57" s="75"/>
      <c r="AQ57" s="75"/>
      <c r="AR57" s="75"/>
      <c r="AS57" s="75"/>
      <c r="AT57" s="75"/>
      <c r="AU57" s="33"/>
      <c r="AV57" s="75"/>
      <c r="AW57" s="75"/>
      <c r="AX57" s="75"/>
      <c r="AY57" s="75"/>
      <c r="AZ57" s="75"/>
      <c r="BA57" s="75"/>
      <c r="BB57" s="75"/>
      <c r="BC57" s="75"/>
      <c r="BD57" s="75"/>
      <c r="BE57" s="75"/>
      <c r="BF57" s="75"/>
      <c r="BG57" s="75"/>
      <c r="BH57" s="75"/>
      <c r="BI57" s="75"/>
      <c r="BJ57" s="32"/>
      <c r="BK57" s="16"/>
      <c r="BL57" s="69"/>
      <c r="BM57" s="70"/>
      <c r="BN57" s="70"/>
      <c r="BO57" s="70"/>
      <c r="BP57" s="70"/>
      <c r="BQ57" s="70"/>
      <c r="BR57" s="70"/>
      <c r="BS57" s="70"/>
      <c r="BT57" s="70"/>
      <c r="BU57" s="70"/>
      <c r="BV57" s="70"/>
      <c r="BW57" s="70"/>
      <c r="BX57" s="70"/>
      <c r="BY57" s="70"/>
      <c r="BZ57" s="71"/>
    </row>
    <row r="58" spans="1:78" ht="13.5" customHeight="1" x14ac:dyDescent="0.2">
      <c r="A58" s="16"/>
      <c r="B58" s="30"/>
      <c r="C58" s="34"/>
      <c r="D58" s="34"/>
      <c r="E58" s="34"/>
      <c r="F58" s="34"/>
      <c r="G58" s="34"/>
      <c r="H58" s="34"/>
      <c r="I58" s="34"/>
      <c r="J58" s="34"/>
      <c r="K58" s="34"/>
      <c r="L58" s="34"/>
      <c r="M58" s="34"/>
      <c r="N58" s="34"/>
      <c r="O58" s="34"/>
      <c r="P58" s="34"/>
      <c r="Q58" s="33"/>
      <c r="R58" s="34"/>
      <c r="S58" s="34"/>
      <c r="T58" s="34"/>
      <c r="U58" s="34"/>
      <c r="V58" s="34"/>
      <c r="W58" s="34"/>
      <c r="X58" s="34"/>
      <c r="Y58" s="34"/>
      <c r="Z58" s="34"/>
      <c r="AA58" s="34"/>
      <c r="AB58" s="34"/>
      <c r="AC58" s="34"/>
      <c r="AD58" s="34"/>
      <c r="AE58" s="34"/>
      <c r="AF58" s="33"/>
      <c r="AG58" s="34"/>
      <c r="AH58" s="34"/>
      <c r="AI58" s="34"/>
      <c r="AJ58" s="34"/>
      <c r="AK58" s="34"/>
      <c r="AL58" s="34"/>
      <c r="AM58" s="34"/>
      <c r="AN58" s="34"/>
      <c r="AO58" s="34"/>
      <c r="AP58" s="34"/>
      <c r="AQ58" s="34"/>
      <c r="AR58" s="34"/>
      <c r="AS58" s="34"/>
      <c r="AT58" s="34"/>
      <c r="AU58" s="33"/>
      <c r="AV58" s="34"/>
      <c r="AW58" s="34"/>
      <c r="AX58" s="34"/>
      <c r="AY58" s="34"/>
      <c r="AZ58" s="34"/>
      <c r="BA58" s="34"/>
      <c r="BB58" s="34"/>
      <c r="BC58" s="34"/>
      <c r="BD58" s="34"/>
      <c r="BE58" s="34"/>
      <c r="BF58" s="34"/>
      <c r="BG58" s="34"/>
      <c r="BH58" s="34"/>
      <c r="BI58" s="34"/>
      <c r="BJ58" s="32"/>
      <c r="BK58" s="16"/>
      <c r="BL58" s="69"/>
      <c r="BM58" s="70"/>
      <c r="BN58" s="70"/>
      <c r="BO58" s="70"/>
      <c r="BP58" s="70"/>
      <c r="BQ58" s="70"/>
      <c r="BR58" s="70"/>
      <c r="BS58" s="70"/>
      <c r="BT58" s="70"/>
      <c r="BU58" s="70"/>
      <c r="BV58" s="70"/>
      <c r="BW58" s="70"/>
      <c r="BX58" s="70"/>
      <c r="BY58" s="70"/>
      <c r="BZ58" s="71"/>
    </row>
    <row r="59" spans="1:78" ht="13.5" customHeight="1" x14ac:dyDescent="0.2">
      <c r="A59" s="16"/>
      <c r="B59" s="35"/>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7"/>
      <c r="BK59" s="16"/>
      <c r="BL59" s="69"/>
      <c r="BM59" s="70"/>
      <c r="BN59" s="70"/>
      <c r="BO59" s="70"/>
      <c r="BP59" s="70"/>
      <c r="BQ59" s="70"/>
      <c r="BR59" s="70"/>
      <c r="BS59" s="70"/>
      <c r="BT59" s="70"/>
      <c r="BU59" s="70"/>
      <c r="BV59" s="70"/>
      <c r="BW59" s="70"/>
      <c r="BX59" s="70"/>
      <c r="BY59" s="70"/>
      <c r="BZ59" s="71"/>
    </row>
    <row r="60" spans="1:78" ht="13.5" customHeight="1" x14ac:dyDescent="0.2">
      <c r="A60" s="16"/>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16"/>
      <c r="BL60" s="69"/>
      <c r="BM60" s="70"/>
      <c r="BN60" s="70"/>
      <c r="BO60" s="70"/>
      <c r="BP60" s="70"/>
      <c r="BQ60" s="70"/>
      <c r="BR60" s="70"/>
      <c r="BS60" s="70"/>
      <c r="BT60" s="70"/>
      <c r="BU60" s="70"/>
      <c r="BV60" s="70"/>
      <c r="BW60" s="70"/>
      <c r="BX60" s="70"/>
      <c r="BY60" s="70"/>
      <c r="BZ60" s="71"/>
    </row>
    <row r="61" spans="1:78" ht="13.5" customHeight="1" x14ac:dyDescent="0.2">
      <c r="A61" s="16"/>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16"/>
      <c r="BL61" s="69"/>
      <c r="BM61" s="70"/>
      <c r="BN61" s="70"/>
      <c r="BO61" s="70"/>
      <c r="BP61" s="70"/>
      <c r="BQ61" s="70"/>
      <c r="BR61" s="70"/>
      <c r="BS61" s="70"/>
      <c r="BT61" s="70"/>
      <c r="BU61" s="70"/>
      <c r="BV61" s="70"/>
      <c r="BW61" s="70"/>
      <c r="BX61" s="70"/>
      <c r="BY61" s="70"/>
      <c r="BZ61" s="71"/>
    </row>
    <row r="62" spans="1:78" ht="13.5" customHeight="1" x14ac:dyDescent="0.2">
      <c r="A62" s="16"/>
      <c r="B62" s="30"/>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2"/>
      <c r="BK62" s="16"/>
      <c r="BL62" s="69"/>
      <c r="BM62" s="70"/>
      <c r="BN62" s="70"/>
      <c r="BO62" s="70"/>
      <c r="BP62" s="70"/>
      <c r="BQ62" s="70"/>
      <c r="BR62" s="70"/>
      <c r="BS62" s="70"/>
      <c r="BT62" s="70"/>
      <c r="BU62" s="70"/>
      <c r="BV62" s="70"/>
      <c r="BW62" s="70"/>
      <c r="BX62" s="70"/>
      <c r="BY62" s="70"/>
      <c r="BZ62" s="71"/>
    </row>
    <row r="63" spans="1:78" ht="13.5" customHeight="1" x14ac:dyDescent="0.2">
      <c r="A63" s="16"/>
      <c r="B63" s="30"/>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2"/>
      <c r="BK63" s="16"/>
      <c r="BL63" s="72"/>
      <c r="BM63" s="73"/>
      <c r="BN63" s="73"/>
      <c r="BO63" s="73"/>
      <c r="BP63" s="73"/>
      <c r="BQ63" s="73"/>
      <c r="BR63" s="73"/>
      <c r="BS63" s="73"/>
      <c r="BT63" s="73"/>
      <c r="BU63" s="73"/>
      <c r="BV63" s="73"/>
      <c r="BW63" s="73"/>
      <c r="BX63" s="73"/>
      <c r="BY63" s="73"/>
      <c r="BZ63" s="74"/>
    </row>
    <row r="64" spans="1:78" ht="13.5" customHeight="1" x14ac:dyDescent="0.2">
      <c r="A64" s="16"/>
      <c r="B64" s="30"/>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2"/>
      <c r="BK64" s="16"/>
      <c r="BL64" s="63" t="s">
        <v>37</v>
      </c>
      <c r="BM64" s="64"/>
      <c r="BN64" s="64"/>
      <c r="BO64" s="64"/>
      <c r="BP64" s="64"/>
      <c r="BQ64" s="64"/>
      <c r="BR64" s="64"/>
      <c r="BS64" s="64"/>
      <c r="BT64" s="64"/>
      <c r="BU64" s="64"/>
      <c r="BV64" s="64"/>
      <c r="BW64" s="64"/>
      <c r="BX64" s="64"/>
      <c r="BY64" s="64"/>
      <c r="BZ64" s="65"/>
    </row>
    <row r="65" spans="1:78" ht="13.5" customHeight="1" x14ac:dyDescent="0.2">
      <c r="A65" s="16"/>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16"/>
      <c r="BL65" s="66"/>
      <c r="BM65" s="67"/>
      <c r="BN65" s="67"/>
      <c r="BO65" s="67"/>
      <c r="BP65" s="67"/>
      <c r="BQ65" s="67"/>
      <c r="BR65" s="67"/>
      <c r="BS65" s="67"/>
      <c r="BT65" s="67"/>
      <c r="BU65" s="67"/>
      <c r="BV65" s="67"/>
      <c r="BW65" s="67"/>
      <c r="BX65" s="67"/>
      <c r="BY65" s="67"/>
      <c r="BZ65" s="68"/>
    </row>
    <row r="66" spans="1:78" ht="13.5" customHeight="1" x14ac:dyDescent="0.2">
      <c r="A66" s="16"/>
      <c r="B66" s="30"/>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2"/>
      <c r="BK66" s="16"/>
      <c r="BL66" s="76" t="s">
        <v>122</v>
      </c>
      <c r="BM66" s="77"/>
      <c r="BN66" s="77"/>
      <c r="BO66" s="77"/>
      <c r="BP66" s="77"/>
      <c r="BQ66" s="77"/>
      <c r="BR66" s="77"/>
      <c r="BS66" s="77"/>
      <c r="BT66" s="77"/>
      <c r="BU66" s="77"/>
      <c r="BV66" s="77"/>
      <c r="BW66" s="77"/>
      <c r="BX66" s="77"/>
      <c r="BY66" s="77"/>
      <c r="BZ66" s="78"/>
    </row>
    <row r="67" spans="1:78" ht="13.5" customHeight="1" x14ac:dyDescent="0.2">
      <c r="A67" s="16"/>
      <c r="B67" s="30"/>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2"/>
      <c r="BK67" s="16"/>
      <c r="BL67" s="76"/>
      <c r="BM67" s="77"/>
      <c r="BN67" s="77"/>
      <c r="BO67" s="77"/>
      <c r="BP67" s="77"/>
      <c r="BQ67" s="77"/>
      <c r="BR67" s="77"/>
      <c r="BS67" s="77"/>
      <c r="BT67" s="77"/>
      <c r="BU67" s="77"/>
      <c r="BV67" s="77"/>
      <c r="BW67" s="77"/>
      <c r="BX67" s="77"/>
      <c r="BY67" s="77"/>
      <c r="BZ67" s="78"/>
    </row>
    <row r="68" spans="1:78" ht="13.5" customHeight="1" x14ac:dyDescent="0.2">
      <c r="A68" s="16"/>
      <c r="B68" s="30"/>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2"/>
      <c r="BK68" s="16"/>
      <c r="BL68" s="76"/>
      <c r="BM68" s="77"/>
      <c r="BN68" s="77"/>
      <c r="BO68" s="77"/>
      <c r="BP68" s="77"/>
      <c r="BQ68" s="77"/>
      <c r="BR68" s="77"/>
      <c r="BS68" s="77"/>
      <c r="BT68" s="77"/>
      <c r="BU68" s="77"/>
      <c r="BV68" s="77"/>
      <c r="BW68" s="77"/>
      <c r="BX68" s="77"/>
      <c r="BY68" s="77"/>
      <c r="BZ68" s="78"/>
    </row>
    <row r="69" spans="1:78" ht="13.5" customHeight="1" x14ac:dyDescent="0.2">
      <c r="A69" s="16"/>
      <c r="B69" s="30"/>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2"/>
      <c r="BK69" s="16"/>
      <c r="BL69" s="76"/>
      <c r="BM69" s="77"/>
      <c r="BN69" s="77"/>
      <c r="BO69" s="77"/>
      <c r="BP69" s="77"/>
      <c r="BQ69" s="77"/>
      <c r="BR69" s="77"/>
      <c r="BS69" s="77"/>
      <c r="BT69" s="77"/>
      <c r="BU69" s="77"/>
      <c r="BV69" s="77"/>
      <c r="BW69" s="77"/>
      <c r="BX69" s="77"/>
      <c r="BY69" s="77"/>
      <c r="BZ69" s="78"/>
    </row>
    <row r="70" spans="1:78" ht="13.5" customHeight="1" x14ac:dyDescent="0.2">
      <c r="A70" s="16"/>
      <c r="B70" s="30"/>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2"/>
      <c r="BK70" s="16"/>
      <c r="BL70" s="76"/>
      <c r="BM70" s="77"/>
      <c r="BN70" s="77"/>
      <c r="BO70" s="77"/>
      <c r="BP70" s="77"/>
      <c r="BQ70" s="77"/>
      <c r="BR70" s="77"/>
      <c r="BS70" s="77"/>
      <c r="BT70" s="77"/>
      <c r="BU70" s="77"/>
      <c r="BV70" s="77"/>
      <c r="BW70" s="77"/>
      <c r="BX70" s="77"/>
      <c r="BY70" s="77"/>
      <c r="BZ70" s="78"/>
    </row>
    <row r="71" spans="1:78" ht="13.5" customHeight="1" x14ac:dyDescent="0.2">
      <c r="A71" s="16"/>
      <c r="B71" s="30"/>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2"/>
      <c r="BK71" s="16"/>
      <c r="BL71" s="76"/>
      <c r="BM71" s="77"/>
      <c r="BN71" s="77"/>
      <c r="BO71" s="77"/>
      <c r="BP71" s="77"/>
      <c r="BQ71" s="77"/>
      <c r="BR71" s="77"/>
      <c r="BS71" s="77"/>
      <c r="BT71" s="77"/>
      <c r="BU71" s="77"/>
      <c r="BV71" s="77"/>
      <c r="BW71" s="77"/>
      <c r="BX71" s="77"/>
      <c r="BY71" s="77"/>
      <c r="BZ71" s="78"/>
    </row>
    <row r="72" spans="1:78" ht="13.5" customHeight="1" x14ac:dyDescent="0.2">
      <c r="A72" s="16"/>
      <c r="B72" s="30"/>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2"/>
      <c r="BK72" s="16"/>
      <c r="BL72" s="76"/>
      <c r="BM72" s="77"/>
      <c r="BN72" s="77"/>
      <c r="BO72" s="77"/>
      <c r="BP72" s="77"/>
      <c r="BQ72" s="77"/>
      <c r="BR72" s="77"/>
      <c r="BS72" s="77"/>
      <c r="BT72" s="77"/>
      <c r="BU72" s="77"/>
      <c r="BV72" s="77"/>
      <c r="BW72" s="77"/>
      <c r="BX72" s="77"/>
      <c r="BY72" s="77"/>
      <c r="BZ72" s="78"/>
    </row>
    <row r="73" spans="1:78" ht="13.5" customHeight="1" x14ac:dyDescent="0.2">
      <c r="A73" s="16"/>
      <c r="B73" s="30"/>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2"/>
      <c r="BK73" s="16"/>
      <c r="BL73" s="76"/>
      <c r="BM73" s="77"/>
      <c r="BN73" s="77"/>
      <c r="BO73" s="77"/>
      <c r="BP73" s="77"/>
      <c r="BQ73" s="77"/>
      <c r="BR73" s="77"/>
      <c r="BS73" s="77"/>
      <c r="BT73" s="77"/>
      <c r="BU73" s="77"/>
      <c r="BV73" s="77"/>
      <c r="BW73" s="77"/>
      <c r="BX73" s="77"/>
      <c r="BY73" s="77"/>
      <c r="BZ73" s="78"/>
    </row>
    <row r="74" spans="1:78" ht="13.5" customHeight="1" x14ac:dyDescent="0.2">
      <c r="A74" s="16"/>
      <c r="B74" s="30"/>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2"/>
      <c r="BK74" s="16"/>
      <c r="BL74" s="76"/>
      <c r="BM74" s="77"/>
      <c r="BN74" s="77"/>
      <c r="BO74" s="77"/>
      <c r="BP74" s="77"/>
      <c r="BQ74" s="77"/>
      <c r="BR74" s="77"/>
      <c r="BS74" s="77"/>
      <c r="BT74" s="77"/>
      <c r="BU74" s="77"/>
      <c r="BV74" s="77"/>
      <c r="BW74" s="77"/>
      <c r="BX74" s="77"/>
      <c r="BY74" s="77"/>
      <c r="BZ74" s="78"/>
    </row>
    <row r="75" spans="1:78" ht="13.5" customHeight="1" x14ac:dyDescent="0.2">
      <c r="A75" s="16"/>
      <c r="B75" s="30"/>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2"/>
      <c r="BK75" s="16"/>
      <c r="BL75" s="76"/>
      <c r="BM75" s="77"/>
      <c r="BN75" s="77"/>
      <c r="BO75" s="77"/>
      <c r="BP75" s="77"/>
      <c r="BQ75" s="77"/>
      <c r="BR75" s="77"/>
      <c r="BS75" s="77"/>
      <c r="BT75" s="77"/>
      <c r="BU75" s="77"/>
      <c r="BV75" s="77"/>
      <c r="BW75" s="77"/>
      <c r="BX75" s="77"/>
      <c r="BY75" s="77"/>
      <c r="BZ75" s="78"/>
    </row>
    <row r="76" spans="1:78" ht="13.5" customHeight="1" x14ac:dyDescent="0.2">
      <c r="A76" s="16"/>
      <c r="B76" s="30"/>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2"/>
      <c r="BK76" s="16"/>
      <c r="BL76" s="76"/>
      <c r="BM76" s="77"/>
      <c r="BN76" s="77"/>
      <c r="BO76" s="77"/>
      <c r="BP76" s="77"/>
      <c r="BQ76" s="77"/>
      <c r="BR76" s="77"/>
      <c r="BS76" s="77"/>
      <c r="BT76" s="77"/>
      <c r="BU76" s="77"/>
      <c r="BV76" s="77"/>
      <c r="BW76" s="77"/>
      <c r="BX76" s="77"/>
      <c r="BY76" s="77"/>
      <c r="BZ76" s="78"/>
    </row>
    <row r="77" spans="1:78" ht="13.5" customHeight="1" x14ac:dyDescent="0.2">
      <c r="A77" s="16"/>
      <c r="B77" s="30"/>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2"/>
      <c r="BK77" s="16"/>
      <c r="BL77" s="76"/>
      <c r="BM77" s="77"/>
      <c r="BN77" s="77"/>
      <c r="BO77" s="77"/>
      <c r="BP77" s="77"/>
      <c r="BQ77" s="77"/>
      <c r="BR77" s="77"/>
      <c r="BS77" s="77"/>
      <c r="BT77" s="77"/>
      <c r="BU77" s="77"/>
      <c r="BV77" s="77"/>
      <c r="BW77" s="77"/>
      <c r="BX77" s="77"/>
      <c r="BY77" s="77"/>
      <c r="BZ77" s="78"/>
    </row>
    <row r="78" spans="1:78" ht="13.5" customHeight="1" x14ac:dyDescent="0.2">
      <c r="A78" s="16"/>
      <c r="B78" s="30"/>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2"/>
      <c r="BK78" s="16"/>
      <c r="BL78" s="76"/>
      <c r="BM78" s="77"/>
      <c r="BN78" s="77"/>
      <c r="BO78" s="77"/>
      <c r="BP78" s="77"/>
      <c r="BQ78" s="77"/>
      <c r="BR78" s="77"/>
      <c r="BS78" s="77"/>
      <c r="BT78" s="77"/>
      <c r="BU78" s="77"/>
      <c r="BV78" s="77"/>
      <c r="BW78" s="77"/>
      <c r="BX78" s="77"/>
      <c r="BY78" s="77"/>
      <c r="BZ78" s="78"/>
    </row>
    <row r="79" spans="1:78" ht="13.5" customHeight="1" x14ac:dyDescent="0.2">
      <c r="A79" s="16"/>
      <c r="B79" s="30"/>
      <c r="C79" s="75" t="s">
        <v>38</v>
      </c>
      <c r="D79" s="75"/>
      <c r="E79" s="75"/>
      <c r="F79" s="75"/>
      <c r="G79" s="75"/>
      <c r="H79" s="75"/>
      <c r="I79" s="75"/>
      <c r="J79" s="75"/>
      <c r="K79" s="75"/>
      <c r="L79" s="75"/>
      <c r="M79" s="75"/>
      <c r="N79" s="75"/>
      <c r="O79" s="75"/>
      <c r="P79" s="75"/>
      <c r="Q79" s="75"/>
      <c r="R79" s="75"/>
      <c r="S79" s="75"/>
      <c r="T79" s="75"/>
      <c r="U79" s="33"/>
      <c r="V79" s="33"/>
      <c r="W79" s="75" t="s">
        <v>39</v>
      </c>
      <c r="X79" s="75"/>
      <c r="Y79" s="75"/>
      <c r="Z79" s="75"/>
      <c r="AA79" s="75"/>
      <c r="AB79" s="75"/>
      <c r="AC79" s="75"/>
      <c r="AD79" s="75"/>
      <c r="AE79" s="75"/>
      <c r="AF79" s="75"/>
      <c r="AG79" s="75"/>
      <c r="AH79" s="75"/>
      <c r="AI79" s="75"/>
      <c r="AJ79" s="75"/>
      <c r="AK79" s="75"/>
      <c r="AL79" s="75"/>
      <c r="AM79" s="75"/>
      <c r="AN79" s="75"/>
      <c r="AO79" s="33"/>
      <c r="AP79" s="33"/>
      <c r="AQ79" s="75" t="s">
        <v>40</v>
      </c>
      <c r="AR79" s="75"/>
      <c r="AS79" s="75"/>
      <c r="AT79" s="75"/>
      <c r="AU79" s="75"/>
      <c r="AV79" s="75"/>
      <c r="AW79" s="75"/>
      <c r="AX79" s="75"/>
      <c r="AY79" s="75"/>
      <c r="AZ79" s="75"/>
      <c r="BA79" s="75"/>
      <c r="BB79" s="75"/>
      <c r="BC79" s="75"/>
      <c r="BD79" s="75"/>
      <c r="BE79" s="75"/>
      <c r="BF79" s="75"/>
      <c r="BG79" s="75"/>
      <c r="BH79" s="75"/>
      <c r="BI79" s="31"/>
      <c r="BJ79" s="32"/>
      <c r="BK79" s="16"/>
      <c r="BL79" s="76"/>
      <c r="BM79" s="77"/>
      <c r="BN79" s="77"/>
      <c r="BO79" s="77"/>
      <c r="BP79" s="77"/>
      <c r="BQ79" s="77"/>
      <c r="BR79" s="77"/>
      <c r="BS79" s="77"/>
      <c r="BT79" s="77"/>
      <c r="BU79" s="77"/>
      <c r="BV79" s="77"/>
      <c r="BW79" s="77"/>
      <c r="BX79" s="77"/>
      <c r="BY79" s="77"/>
      <c r="BZ79" s="78"/>
    </row>
    <row r="80" spans="1:78" ht="13.5" customHeight="1" x14ac:dyDescent="0.2">
      <c r="A80" s="16"/>
      <c r="B80" s="30"/>
      <c r="C80" s="75"/>
      <c r="D80" s="75"/>
      <c r="E80" s="75"/>
      <c r="F80" s="75"/>
      <c r="G80" s="75"/>
      <c r="H80" s="75"/>
      <c r="I80" s="75"/>
      <c r="J80" s="75"/>
      <c r="K80" s="75"/>
      <c r="L80" s="75"/>
      <c r="M80" s="75"/>
      <c r="N80" s="75"/>
      <c r="O80" s="75"/>
      <c r="P80" s="75"/>
      <c r="Q80" s="75"/>
      <c r="R80" s="75"/>
      <c r="S80" s="75"/>
      <c r="T80" s="75"/>
      <c r="U80" s="33"/>
      <c r="V80" s="33"/>
      <c r="W80" s="75"/>
      <c r="X80" s="75"/>
      <c r="Y80" s="75"/>
      <c r="Z80" s="75"/>
      <c r="AA80" s="75"/>
      <c r="AB80" s="75"/>
      <c r="AC80" s="75"/>
      <c r="AD80" s="75"/>
      <c r="AE80" s="75"/>
      <c r="AF80" s="75"/>
      <c r="AG80" s="75"/>
      <c r="AH80" s="75"/>
      <c r="AI80" s="75"/>
      <c r="AJ80" s="75"/>
      <c r="AK80" s="75"/>
      <c r="AL80" s="75"/>
      <c r="AM80" s="75"/>
      <c r="AN80" s="75"/>
      <c r="AO80" s="33"/>
      <c r="AP80" s="33"/>
      <c r="AQ80" s="75"/>
      <c r="AR80" s="75"/>
      <c r="AS80" s="75"/>
      <c r="AT80" s="75"/>
      <c r="AU80" s="75"/>
      <c r="AV80" s="75"/>
      <c r="AW80" s="75"/>
      <c r="AX80" s="75"/>
      <c r="AY80" s="75"/>
      <c r="AZ80" s="75"/>
      <c r="BA80" s="75"/>
      <c r="BB80" s="75"/>
      <c r="BC80" s="75"/>
      <c r="BD80" s="75"/>
      <c r="BE80" s="75"/>
      <c r="BF80" s="75"/>
      <c r="BG80" s="75"/>
      <c r="BH80" s="75"/>
      <c r="BI80" s="31"/>
      <c r="BJ80" s="32"/>
      <c r="BK80" s="16"/>
      <c r="BL80" s="76"/>
      <c r="BM80" s="77"/>
      <c r="BN80" s="77"/>
      <c r="BO80" s="77"/>
      <c r="BP80" s="77"/>
      <c r="BQ80" s="77"/>
      <c r="BR80" s="77"/>
      <c r="BS80" s="77"/>
      <c r="BT80" s="77"/>
      <c r="BU80" s="77"/>
      <c r="BV80" s="77"/>
      <c r="BW80" s="77"/>
      <c r="BX80" s="77"/>
      <c r="BY80" s="77"/>
      <c r="BZ80" s="78"/>
    </row>
    <row r="81" spans="1:78" ht="13.5" customHeight="1" x14ac:dyDescent="0.2">
      <c r="A81" s="16"/>
      <c r="B81" s="30"/>
      <c r="C81" s="38"/>
      <c r="D81" s="38"/>
      <c r="E81" s="38"/>
      <c r="F81" s="38"/>
      <c r="G81" s="38"/>
      <c r="H81" s="38"/>
      <c r="I81" s="38"/>
      <c r="J81" s="38"/>
      <c r="K81" s="38"/>
      <c r="L81" s="38"/>
      <c r="M81" s="38"/>
      <c r="N81" s="38"/>
      <c r="O81" s="38"/>
      <c r="P81" s="38"/>
      <c r="Q81" s="38"/>
      <c r="R81" s="38"/>
      <c r="S81" s="38"/>
      <c r="T81" s="38"/>
      <c r="U81" s="31"/>
      <c r="V81" s="31"/>
      <c r="W81" s="38"/>
      <c r="X81" s="38"/>
      <c r="Y81" s="38"/>
      <c r="Z81" s="38"/>
      <c r="AA81" s="38"/>
      <c r="AB81" s="38"/>
      <c r="AC81" s="38"/>
      <c r="AD81" s="38"/>
      <c r="AE81" s="38"/>
      <c r="AF81" s="38"/>
      <c r="AG81" s="38"/>
      <c r="AH81" s="38"/>
      <c r="AI81" s="38"/>
      <c r="AJ81" s="38"/>
      <c r="AK81" s="38"/>
      <c r="AL81" s="38"/>
      <c r="AM81" s="38"/>
      <c r="AN81" s="38"/>
      <c r="AO81" s="31"/>
      <c r="AP81" s="31"/>
      <c r="AQ81" s="38"/>
      <c r="AR81" s="38"/>
      <c r="AS81" s="38"/>
      <c r="AT81" s="38"/>
      <c r="AU81" s="38"/>
      <c r="AV81" s="38"/>
      <c r="AW81" s="38"/>
      <c r="AX81" s="38"/>
      <c r="AY81" s="38"/>
      <c r="AZ81" s="38"/>
      <c r="BA81" s="38"/>
      <c r="BB81" s="38"/>
      <c r="BC81" s="38"/>
      <c r="BD81" s="38"/>
      <c r="BE81" s="38"/>
      <c r="BF81" s="38"/>
      <c r="BG81" s="38"/>
      <c r="BH81" s="38"/>
      <c r="BI81" s="31"/>
      <c r="BJ81" s="32"/>
      <c r="BK81" s="16"/>
      <c r="BL81" s="76"/>
      <c r="BM81" s="77"/>
      <c r="BN81" s="77"/>
      <c r="BO81" s="77"/>
      <c r="BP81" s="77"/>
      <c r="BQ81" s="77"/>
      <c r="BR81" s="77"/>
      <c r="BS81" s="77"/>
      <c r="BT81" s="77"/>
      <c r="BU81" s="77"/>
      <c r="BV81" s="77"/>
      <c r="BW81" s="77"/>
      <c r="BX81" s="77"/>
      <c r="BY81" s="77"/>
      <c r="BZ81" s="78"/>
    </row>
    <row r="82" spans="1:78" ht="13.5" customHeight="1" x14ac:dyDescent="0.2">
      <c r="A82" s="16"/>
      <c r="B82" s="35"/>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7"/>
      <c r="BK82" s="16"/>
      <c r="BL82" s="79"/>
      <c r="BM82" s="80"/>
      <c r="BN82" s="80"/>
      <c r="BO82" s="80"/>
      <c r="BP82" s="80"/>
      <c r="BQ82" s="80"/>
      <c r="BR82" s="80"/>
      <c r="BS82" s="80"/>
      <c r="BT82" s="80"/>
      <c r="BU82" s="80"/>
      <c r="BV82" s="80"/>
      <c r="BW82" s="80"/>
      <c r="BX82" s="80"/>
      <c r="BY82" s="80"/>
      <c r="BZ82" s="81"/>
    </row>
    <row r="83" spans="1:78" x14ac:dyDescent="0.2">
      <c r="C83" s="16" t="s">
        <v>41</v>
      </c>
    </row>
    <row r="84" spans="1:78" x14ac:dyDescent="0.2">
      <c r="C84" s="39" t="s">
        <v>42</v>
      </c>
    </row>
    <row r="85" spans="1:78" hidden="1" x14ac:dyDescent="0.2">
      <c r="B85" s="40" t="s">
        <v>43</v>
      </c>
      <c r="C85" s="40"/>
      <c r="D85" s="40"/>
      <c r="E85" s="40" t="s">
        <v>44</v>
      </c>
      <c r="F85" s="40" t="s">
        <v>45</v>
      </c>
      <c r="G85" s="40" t="s">
        <v>46</v>
      </c>
      <c r="H85" s="40" t="s">
        <v>47</v>
      </c>
      <c r="I85" s="40" t="s">
        <v>48</v>
      </c>
      <c r="J85" s="40" t="s">
        <v>49</v>
      </c>
      <c r="K85" s="40" t="s">
        <v>50</v>
      </c>
      <c r="L85" s="40" t="s">
        <v>51</v>
      </c>
      <c r="M85" s="40" t="s">
        <v>52</v>
      </c>
      <c r="N85" s="40" t="s">
        <v>53</v>
      </c>
      <c r="O85" s="40" t="s">
        <v>54</v>
      </c>
    </row>
    <row r="86" spans="1:78" hidden="1" x14ac:dyDescent="0.2">
      <c r="B86" s="40"/>
      <c r="C86" s="40"/>
      <c r="D86" s="40"/>
      <c r="E86" s="40" t="str">
        <f>データ!AI6</f>
        <v>【102.10】</v>
      </c>
      <c r="F86" s="40" t="str">
        <f>データ!AT6</f>
        <v>【0.00】</v>
      </c>
      <c r="G86" s="40" t="str">
        <f>データ!BE6</f>
        <v>【142.67】</v>
      </c>
      <c r="H86" s="40" t="str">
        <f>データ!BP6</f>
        <v>【336.51】</v>
      </c>
      <c r="I86" s="40" t="str">
        <f>データ!CA6</f>
        <v>【0.00】</v>
      </c>
      <c r="J86" s="40" t="str">
        <f>データ!CL6</f>
        <v>【57.73】</v>
      </c>
      <c r="K86" s="40" t="str">
        <f>データ!CW6</f>
        <v>【65.21】</v>
      </c>
      <c r="L86" s="40" t="str">
        <f>データ!DH6</f>
        <v>【92.35】</v>
      </c>
      <c r="M86" s="40" t="str">
        <f>データ!DS6</f>
        <v>【44.38】</v>
      </c>
      <c r="N86" s="40" t="str">
        <f>データ!ED6</f>
        <v>【0.00】</v>
      </c>
      <c r="O86" s="40" t="str">
        <f>データ!EO6</f>
        <v>【0.17】</v>
      </c>
    </row>
  </sheetData>
  <sheetProtection algorithmName="SHA-512" hashValue="+XGjO428yiur/nrvQHgvbiAZGoQ4NeuGZOimJoPc23UcdUPLqP1x9XPq6TsroKk16UtCE+P0uVsUEVJvI6ifCA==" saltValue="BQjaniQ/Mzd5JUGtADXKS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 right="0.196850393700787" top="0.196850393700787" bottom="0.196850393700787" header="0.196850393700787" footer="0.196850393700787"/>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2" x14ac:dyDescent="0.2"/>
  <cols>
    <col min="2" max="144" width="11.88671875" customWidth="1"/>
  </cols>
  <sheetData>
    <row r="1" spans="1:148" x14ac:dyDescent="0.2">
      <c r="A1" t="s">
        <v>55</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8" x14ac:dyDescent="0.2">
      <c r="A2" s="42" t="s">
        <v>56</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EO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row>
    <row r="3" spans="1:148" x14ac:dyDescent="0.2">
      <c r="A3" s="42" t="s">
        <v>57</v>
      </c>
      <c r="B3" s="43" t="s">
        <v>58</v>
      </c>
      <c r="C3" s="43" t="s">
        <v>59</v>
      </c>
      <c r="D3" s="43" t="s">
        <v>60</v>
      </c>
      <c r="E3" s="43" t="s">
        <v>61</v>
      </c>
      <c r="F3" s="43" t="s">
        <v>62</v>
      </c>
      <c r="G3" s="43"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2">
      <c r="A4" s="42" t="s">
        <v>67</v>
      </c>
      <c r="B4" s="44"/>
      <c r="C4" s="44"/>
      <c r="D4" s="44"/>
      <c r="E4" s="44"/>
      <c r="F4" s="44"/>
      <c r="G4" s="44"/>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x14ac:dyDescent="0.2">
      <c r="A5" s="42" t="s">
        <v>79</v>
      </c>
      <c r="B5" s="45"/>
      <c r="C5" s="45"/>
      <c r="D5" s="45"/>
      <c r="E5" s="45"/>
      <c r="F5" s="45"/>
      <c r="G5" s="45"/>
      <c r="H5" s="46" t="s">
        <v>80</v>
      </c>
      <c r="I5" s="46" t="s">
        <v>81</v>
      </c>
      <c r="J5" s="46" t="s">
        <v>82</v>
      </c>
      <c r="K5" s="46" t="s">
        <v>83</v>
      </c>
      <c r="L5" s="46" t="s">
        <v>84</v>
      </c>
      <c r="M5" s="46" t="s">
        <v>5</v>
      </c>
      <c r="N5" s="46" t="s">
        <v>85</v>
      </c>
      <c r="O5" s="46" t="s">
        <v>86</v>
      </c>
      <c r="P5" s="46" t="s">
        <v>87</v>
      </c>
      <c r="Q5" s="46" t="s">
        <v>88</v>
      </c>
      <c r="R5" s="46" t="s">
        <v>89</v>
      </c>
      <c r="S5" s="46" t="s">
        <v>90</v>
      </c>
      <c r="T5" s="46" t="s">
        <v>91</v>
      </c>
      <c r="U5" s="46" t="s">
        <v>92</v>
      </c>
      <c r="V5" s="46" t="s">
        <v>93</v>
      </c>
      <c r="W5" s="46" t="s">
        <v>94</v>
      </c>
      <c r="X5" s="46" t="s">
        <v>95</v>
      </c>
      <c r="Y5" s="46" t="s">
        <v>96</v>
      </c>
      <c r="Z5" s="46" t="s">
        <v>97</v>
      </c>
      <c r="AA5" s="46" t="s">
        <v>98</v>
      </c>
      <c r="AB5" s="46" t="s">
        <v>99</v>
      </c>
      <c r="AC5" s="46" t="s">
        <v>100</v>
      </c>
      <c r="AD5" s="46" t="s">
        <v>101</v>
      </c>
      <c r="AE5" s="46" t="s">
        <v>102</v>
      </c>
      <c r="AF5" s="46" t="s">
        <v>103</v>
      </c>
      <c r="AG5" s="46" t="s">
        <v>104</v>
      </c>
      <c r="AH5" s="46" t="s">
        <v>105</v>
      </c>
      <c r="AI5" s="46" t="s">
        <v>43</v>
      </c>
      <c r="AJ5" s="46" t="s">
        <v>96</v>
      </c>
      <c r="AK5" s="46" t="s">
        <v>97</v>
      </c>
      <c r="AL5" s="46" t="s">
        <v>98</v>
      </c>
      <c r="AM5" s="46" t="s">
        <v>99</v>
      </c>
      <c r="AN5" s="46" t="s">
        <v>100</v>
      </c>
      <c r="AO5" s="46" t="s">
        <v>101</v>
      </c>
      <c r="AP5" s="46" t="s">
        <v>102</v>
      </c>
      <c r="AQ5" s="46" t="s">
        <v>103</v>
      </c>
      <c r="AR5" s="46" t="s">
        <v>104</v>
      </c>
      <c r="AS5" s="46" t="s">
        <v>105</v>
      </c>
      <c r="AT5" s="46" t="s">
        <v>106</v>
      </c>
      <c r="AU5" s="46" t="s">
        <v>96</v>
      </c>
      <c r="AV5" s="46" t="s">
        <v>97</v>
      </c>
      <c r="AW5" s="46" t="s">
        <v>98</v>
      </c>
      <c r="AX5" s="46" t="s">
        <v>99</v>
      </c>
      <c r="AY5" s="46" t="s">
        <v>100</v>
      </c>
      <c r="AZ5" s="46" t="s">
        <v>101</v>
      </c>
      <c r="BA5" s="46" t="s">
        <v>102</v>
      </c>
      <c r="BB5" s="46" t="s">
        <v>103</v>
      </c>
      <c r="BC5" s="46" t="s">
        <v>104</v>
      </c>
      <c r="BD5" s="46" t="s">
        <v>105</v>
      </c>
      <c r="BE5" s="46" t="s">
        <v>106</v>
      </c>
      <c r="BF5" s="46" t="s">
        <v>96</v>
      </c>
      <c r="BG5" s="46" t="s">
        <v>97</v>
      </c>
      <c r="BH5" s="46" t="s">
        <v>98</v>
      </c>
      <c r="BI5" s="46" t="s">
        <v>99</v>
      </c>
      <c r="BJ5" s="46" t="s">
        <v>100</v>
      </c>
      <c r="BK5" s="46" t="s">
        <v>101</v>
      </c>
      <c r="BL5" s="46" t="s">
        <v>102</v>
      </c>
      <c r="BM5" s="46" t="s">
        <v>103</v>
      </c>
      <c r="BN5" s="46" t="s">
        <v>104</v>
      </c>
      <c r="BO5" s="46" t="s">
        <v>105</v>
      </c>
      <c r="BP5" s="46" t="s">
        <v>106</v>
      </c>
      <c r="BQ5" s="46" t="s">
        <v>96</v>
      </c>
      <c r="BR5" s="46" t="s">
        <v>97</v>
      </c>
      <c r="BS5" s="46" t="s">
        <v>98</v>
      </c>
      <c r="BT5" s="46" t="s">
        <v>99</v>
      </c>
      <c r="BU5" s="46" t="s">
        <v>100</v>
      </c>
      <c r="BV5" s="46" t="s">
        <v>101</v>
      </c>
      <c r="BW5" s="46" t="s">
        <v>102</v>
      </c>
      <c r="BX5" s="46" t="s">
        <v>103</v>
      </c>
      <c r="BY5" s="46" t="s">
        <v>104</v>
      </c>
      <c r="BZ5" s="46" t="s">
        <v>105</v>
      </c>
      <c r="CA5" s="46" t="s">
        <v>106</v>
      </c>
      <c r="CB5" s="46" t="s">
        <v>96</v>
      </c>
      <c r="CC5" s="46" t="s">
        <v>97</v>
      </c>
      <c r="CD5" s="46" t="s">
        <v>98</v>
      </c>
      <c r="CE5" s="46" t="s">
        <v>99</v>
      </c>
      <c r="CF5" s="46" t="s">
        <v>100</v>
      </c>
      <c r="CG5" s="46" t="s">
        <v>101</v>
      </c>
      <c r="CH5" s="46" t="s">
        <v>102</v>
      </c>
      <c r="CI5" s="46" t="s">
        <v>103</v>
      </c>
      <c r="CJ5" s="46" t="s">
        <v>104</v>
      </c>
      <c r="CK5" s="46" t="s">
        <v>105</v>
      </c>
      <c r="CL5" s="46" t="s">
        <v>106</v>
      </c>
      <c r="CM5" s="46" t="s">
        <v>96</v>
      </c>
      <c r="CN5" s="46" t="s">
        <v>97</v>
      </c>
      <c r="CO5" s="46" t="s">
        <v>98</v>
      </c>
      <c r="CP5" s="46" t="s">
        <v>99</v>
      </c>
      <c r="CQ5" s="46" t="s">
        <v>100</v>
      </c>
      <c r="CR5" s="46" t="s">
        <v>101</v>
      </c>
      <c r="CS5" s="46" t="s">
        <v>102</v>
      </c>
      <c r="CT5" s="46" t="s">
        <v>103</v>
      </c>
      <c r="CU5" s="46" t="s">
        <v>104</v>
      </c>
      <c r="CV5" s="46" t="s">
        <v>105</v>
      </c>
      <c r="CW5" s="46" t="s">
        <v>106</v>
      </c>
      <c r="CX5" s="46" t="s">
        <v>96</v>
      </c>
      <c r="CY5" s="46" t="s">
        <v>97</v>
      </c>
      <c r="CZ5" s="46" t="s">
        <v>98</v>
      </c>
      <c r="DA5" s="46" t="s">
        <v>99</v>
      </c>
      <c r="DB5" s="46" t="s">
        <v>100</v>
      </c>
      <c r="DC5" s="46" t="s">
        <v>101</v>
      </c>
      <c r="DD5" s="46" t="s">
        <v>102</v>
      </c>
      <c r="DE5" s="46" t="s">
        <v>103</v>
      </c>
      <c r="DF5" s="46" t="s">
        <v>104</v>
      </c>
      <c r="DG5" s="46" t="s">
        <v>105</v>
      </c>
      <c r="DH5" s="46" t="s">
        <v>106</v>
      </c>
      <c r="DI5" s="46" t="s">
        <v>96</v>
      </c>
      <c r="DJ5" s="46" t="s">
        <v>97</v>
      </c>
      <c r="DK5" s="46" t="s">
        <v>98</v>
      </c>
      <c r="DL5" s="46" t="s">
        <v>99</v>
      </c>
      <c r="DM5" s="46" t="s">
        <v>100</v>
      </c>
      <c r="DN5" s="46" t="s">
        <v>101</v>
      </c>
      <c r="DO5" s="46" t="s">
        <v>102</v>
      </c>
      <c r="DP5" s="46" t="s">
        <v>103</v>
      </c>
      <c r="DQ5" s="46" t="s">
        <v>104</v>
      </c>
      <c r="DR5" s="46" t="s">
        <v>105</v>
      </c>
      <c r="DS5" s="46" t="s">
        <v>106</v>
      </c>
      <c r="DT5" s="46" t="s">
        <v>96</v>
      </c>
      <c r="DU5" s="46" t="s">
        <v>97</v>
      </c>
      <c r="DV5" s="46" t="s">
        <v>98</v>
      </c>
      <c r="DW5" s="46" t="s">
        <v>99</v>
      </c>
      <c r="DX5" s="46" t="s">
        <v>100</v>
      </c>
      <c r="DY5" s="46" t="s">
        <v>101</v>
      </c>
      <c r="DZ5" s="46" t="s">
        <v>102</v>
      </c>
      <c r="EA5" s="46" t="s">
        <v>103</v>
      </c>
      <c r="EB5" s="46" t="s">
        <v>104</v>
      </c>
      <c r="EC5" s="46" t="s">
        <v>105</v>
      </c>
      <c r="ED5" s="46" t="s">
        <v>106</v>
      </c>
      <c r="EE5" s="46" t="s">
        <v>96</v>
      </c>
      <c r="EF5" s="46" t="s">
        <v>97</v>
      </c>
      <c r="EG5" s="46" t="s">
        <v>98</v>
      </c>
      <c r="EH5" s="46" t="s">
        <v>99</v>
      </c>
      <c r="EI5" s="46" t="s">
        <v>100</v>
      </c>
      <c r="EJ5" s="46" t="s">
        <v>101</v>
      </c>
      <c r="EK5" s="46" t="s">
        <v>102</v>
      </c>
      <c r="EL5" s="46" t="s">
        <v>103</v>
      </c>
      <c r="EM5" s="46" t="s">
        <v>104</v>
      </c>
      <c r="EN5" s="46" t="s">
        <v>105</v>
      </c>
      <c r="EO5" s="46" t="s">
        <v>106</v>
      </c>
    </row>
    <row r="6" spans="1:148" s="50" customFormat="1" x14ac:dyDescent="0.2">
      <c r="A6" s="42" t="s">
        <v>107</v>
      </c>
      <c r="B6" s="47">
        <f>B7</f>
        <v>2017</v>
      </c>
      <c r="C6" s="47">
        <f t="shared" ref="C6:X6" si="3">C7</f>
        <v>110001</v>
      </c>
      <c r="D6" s="47">
        <f t="shared" si="3"/>
        <v>46</v>
      </c>
      <c r="E6" s="47">
        <f t="shared" si="3"/>
        <v>17</v>
      </c>
      <c r="F6" s="47">
        <f t="shared" si="3"/>
        <v>3</v>
      </c>
      <c r="G6" s="47">
        <f t="shared" si="3"/>
        <v>0</v>
      </c>
      <c r="H6" s="47" t="str">
        <f t="shared" si="3"/>
        <v>埼玉県</v>
      </c>
      <c r="I6" s="47" t="str">
        <f t="shared" si="3"/>
        <v>法適用</v>
      </c>
      <c r="J6" s="47" t="str">
        <f t="shared" si="3"/>
        <v>下水道事業</v>
      </c>
      <c r="K6" s="47" t="str">
        <f t="shared" si="3"/>
        <v>流域下水道</v>
      </c>
      <c r="L6" s="47" t="str">
        <f t="shared" si="3"/>
        <v>E1</v>
      </c>
      <c r="M6" s="47" t="str">
        <f t="shared" si="3"/>
        <v>自治体職員</v>
      </c>
      <c r="N6" s="48" t="str">
        <f t="shared" si="3"/>
        <v>-</v>
      </c>
      <c r="O6" s="48">
        <f t="shared" si="3"/>
        <v>81.83</v>
      </c>
      <c r="P6" s="48">
        <f t="shared" si="3"/>
        <v>84.21</v>
      </c>
      <c r="Q6" s="48">
        <f t="shared" si="3"/>
        <v>99.39</v>
      </c>
      <c r="R6" s="48">
        <f t="shared" si="3"/>
        <v>0</v>
      </c>
      <c r="S6" s="48">
        <f t="shared" si="3"/>
        <v>7363011</v>
      </c>
      <c r="T6" s="48">
        <f t="shared" si="3"/>
        <v>3797.75</v>
      </c>
      <c r="U6" s="48">
        <f t="shared" si="3"/>
        <v>1938.78</v>
      </c>
      <c r="V6" s="48">
        <f t="shared" si="3"/>
        <v>5440360</v>
      </c>
      <c r="W6" s="48">
        <f t="shared" si="3"/>
        <v>613.46</v>
      </c>
      <c r="X6" s="48">
        <f t="shared" si="3"/>
        <v>8868.32</v>
      </c>
      <c r="Y6" s="49">
        <f>IF(Y7="",NA(),Y7)</f>
        <v>102.07</v>
      </c>
      <c r="Z6" s="49">
        <f t="shared" ref="Z6:AH6" si="4">IF(Z7="",NA(),Z7)</f>
        <v>101.17</v>
      </c>
      <c r="AA6" s="49">
        <f t="shared" si="4"/>
        <v>101.97</v>
      </c>
      <c r="AB6" s="49">
        <f t="shared" si="4"/>
        <v>103.46</v>
      </c>
      <c r="AC6" s="49">
        <f t="shared" si="4"/>
        <v>102.55</v>
      </c>
      <c r="AD6" s="49">
        <f t="shared" si="4"/>
        <v>95.24</v>
      </c>
      <c r="AE6" s="49">
        <f t="shared" si="4"/>
        <v>101.19</v>
      </c>
      <c r="AF6" s="49">
        <f t="shared" si="4"/>
        <v>103.03</v>
      </c>
      <c r="AG6" s="49">
        <f t="shared" si="4"/>
        <v>103.77</v>
      </c>
      <c r="AH6" s="49">
        <f t="shared" si="4"/>
        <v>102.1</v>
      </c>
      <c r="AI6" s="48" t="str">
        <f>IF(AI7="","",IF(AI7="-","【-】","【"&amp;SUBSTITUTE(TEXT(AI7,"#,##0.00"),"-","△")&amp;"】"))</f>
        <v>【102.10】</v>
      </c>
      <c r="AJ6" s="48">
        <f>IF(AJ7="",NA(),AJ7)</f>
        <v>0</v>
      </c>
      <c r="AK6" s="48">
        <f t="shared" ref="AK6:AS6" si="5">IF(AK7="",NA(),AK7)</f>
        <v>0</v>
      </c>
      <c r="AL6" s="48">
        <f t="shared" si="5"/>
        <v>0</v>
      </c>
      <c r="AM6" s="48">
        <f t="shared" si="5"/>
        <v>0</v>
      </c>
      <c r="AN6" s="48">
        <f t="shared" si="5"/>
        <v>0</v>
      </c>
      <c r="AO6" s="48">
        <f t="shared" si="5"/>
        <v>0</v>
      </c>
      <c r="AP6" s="48">
        <f t="shared" si="5"/>
        <v>0</v>
      </c>
      <c r="AQ6" s="48">
        <f t="shared" si="5"/>
        <v>0</v>
      </c>
      <c r="AR6" s="48">
        <f t="shared" si="5"/>
        <v>0</v>
      </c>
      <c r="AS6" s="48">
        <f t="shared" si="5"/>
        <v>0</v>
      </c>
      <c r="AT6" s="48" t="str">
        <f>IF(AT7="","",IF(AT7="-","【-】","【"&amp;SUBSTITUTE(TEXT(AT7,"#,##0.00"),"-","△")&amp;"】"))</f>
        <v>【0.00】</v>
      </c>
      <c r="AU6" s="49">
        <f>IF(AU7="",NA(),AU7)</f>
        <v>186.02</v>
      </c>
      <c r="AV6" s="49">
        <f t="shared" ref="AV6:BD6" si="6">IF(AV7="",NA(),AV7)</f>
        <v>99.86</v>
      </c>
      <c r="AW6" s="49">
        <f t="shared" si="6"/>
        <v>115.5</v>
      </c>
      <c r="AX6" s="49">
        <f t="shared" si="6"/>
        <v>128.32</v>
      </c>
      <c r="AY6" s="49">
        <f t="shared" si="6"/>
        <v>129.63999999999999</v>
      </c>
      <c r="AZ6" s="49">
        <f t="shared" si="6"/>
        <v>215.43</v>
      </c>
      <c r="BA6" s="49">
        <f t="shared" si="6"/>
        <v>124.27</v>
      </c>
      <c r="BB6" s="49">
        <f t="shared" si="6"/>
        <v>130.33000000000001</v>
      </c>
      <c r="BC6" s="49">
        <f t="shared" si="6"/>
        <v>138.21</v>
      </c>
      <c r="BD6" s="49">
        <f t="shared" si="6"/>
        <v>142.66999999999999</v>
      </c>
      <c r="BE6" s="48" t="str">
        <f>IF(BE7="","",IF(BE7="-","【-】","【"&amp;SUBSTITUTE(TEXT(BE7,"#,##0.00"),"-","△")&amp;"】"))</f>
        <v>【142.67】</v>
      </c>
      <c r="BF6" s="49">
        <f>IF(BF7="",NA(),BF7)</f>
        <v>326.63</v>
      </c>
      <c r="BG6" s="49">
        <f t="shared" ref="BG6:BO6" si="7">IF(BG7="",NA(),BG7)</f>
        <v>52.97</v>
      </c>
      <c r="BH6" s="49">
        <f t="shared" si="7"/>
        <v>55.5</v>
      </c>
      <c r="BI6" s="49">
        <f t="shared" si="7"/>
        <v>55.96</v>
      </c>
      <c r="BJ6" s="49">
        <f t="shared" si="7"/>
        <v>61.55</v>
      </c>
      <c r="BK6" s="49">
        <f t="shared" si="7"/>
        <v>438.59</v>
      </c>
      <c r="BL6" s="49">
        <f t="shared" si="7"/>
        <v>407.62</v>
      </c>
      <c r="BM6" s="49">
        <f t="shared" si="7"/>
        <v>359.02</v>
      </c>
      <c r="BN6" s="49">
        <f t="shared" si="7"/>
        <v>306.97000000000003</v>
      </c>
      <c r="BO6" s="49">
        <f t="shared" si="7"/>
        <v>337.85</v>
      </c>
      <c r="BP6" s="48" t="str">
        <f>IF(BP7="","",IF(BP7="-","【-】","【"&amp;SUBSTITUTE(TEXT(BP7,"#,##0.00"),"-","△")&amp;"】"))</f>
        <v>【336.51】</v>
      </c>
      <c r="BQ6" s="48">
        <f>IF(BQ7="",NA(),BQ7)</f>
        <v>0</v>
      </c>
      <c r="BR6" s="48">
        <f t="shared" ref="BR6:BZ6" si="8">IF(BR7="",NA(),BR7)</f>
        <v>0</v>
      </c>
      <c r="BS6" s="48">
        <f t="shared" si="8"/>
        <v>0</v>
      </c>
      <c r="BT6" s="48">
        <f t="shared" si="8"/>
        <v>0</v>
      </c>
      <c r="BU6" s="48">
        <f t="shared" si="8"/>
        <v>0</v>
      </c>
      <c r="BV6" s="48">
        <f t="shared" si="8"/>
        <v>0</v>
      </c>
      <c r="BW6" s="48">
        <f t="shared" si="8"/>
        <v>0</v>
      </c>
      <c r="BX6" s="48">
        <f t="shared" si="8"/>
        <v>0</v>
      </c>
      <c r="BY6" s="48">
        <f t="shared" si="8"/>
        <v>0</v>
      </c>
      <c r="BZ6" s="48">
        <f t="shared" si="8"/>
        <v>0</v>
      </c>
      <c r="CA6" s="48" t="str">
        <f>IF(CA7="","",IF(CA7="-","【-】","【"&amp;SUBSTITUTE(TEXT(CA7,"#,##0.00"),"-","△")&amp;"】"))</f>
        <v>【0.00】</v>
      </c>
      <c r="CB6" s="49">
        <f>IF(CB7="",NA(),CB7)</f>
        <v>33.909999999999997</v>
      </c>
      <c r="CC6" s="49">
        <f t="shared" ref="CC6:CK6" si="9">IF(CC7="",NA(),CC7)</f>
        <v>31.92</v>
      </c>
      <c r="CD6" s="49">
        <f t="shared" si="9"/>
        <v>31.65</v>
      </c>
      <c r="CE6" s="49">
        <f t="shared" si="9"/>
        <v>30.9</v>
      </c>
      <c r="CF6" s="49">
        <f t="shared" si="9"/>
        <v>32.450000000000003</v>
      </c>
      <c r="CG6" s="49">
        <f t="shared" si="9"/>
        <v>61.27</v>
      </c>
      <c r="CH6" s="49">
        <f t="shared" si="9"/>
        <v>66.680000000000007</v>
      </c>
      <c r="CI6" s="49">
        <f t="shared" si="9"/>
        <v>60.18</v>
      </c>
      <c r="CJ6" s="49">
        <f t="shared" si="9"/>
        <v>58.19</v>
      </c>
      <c r="CK6" s="49">
        <f t="shared" si="9"/>
        <v>56.65</v>
      </c>
      <c r="CL6" s="48" t="str">
        <f>IF(CL7="","",IF(CL7="-","【-】","【"&amp;SUBSTITUTE(TEXT(CL7,"#,##0.00"),"-","△")&amp;"】"))</f>
        <v>【57.73】</v>
      </c>
      <c r="CM6" s="49">
        <f>IF(CM7="",NA(),CM7)</f>
        <v>61.7</v>
      </c>
      <c r="CN6" s="49">
        <f t="shared" ref="CN6:CV6" si="10">IF(CN7="",NA(),CN7)</f>
        <v>60.49</v>
      </c>
      <c r="CO6" s="49">
        <f t="shared" si="10"/>
        <v>61.63</v>
      </c>
      <c r="CP6" s="49">
        <f t="shared" si="10"/>
        <v>61.57</v>
      </c>
      <c r="CQ6" s="49">
        <f t="shared" si="10"/>
        <v>63.21</v>
      </c>
      <c r="CR6" s="49">
        <f t="shared" si="10"/>
        <v>65.430000000000007</v>
      </c>
      <c r="CS6" s="49">
        <f t="shared" si="10"/>
        <v>64.930000000000007</v>
      </c>
      <c r="CT6" s="49">
        <f t="shared" si="10"/>
        <v>66.02</v>
      </c>
      <c r="CU6" s="49">
        <f t="shared" si="10"/>
        <v>65.900000000000006</v>
      </c>
      <c r="CV6" s="49">
        <f t="shared" si="10"/>
        <v>65.33</v>
      </c>
      <c r="CW6" s="48" t="str">
        <f>IF(CW7="","",IF(CW7="-","【-】","【"&amp;SUBSTITUTE(TEXT(CW7,"#,##0.00"),"-","△")&amp;"】"))</f>
        <v>【65.21】</v>
      </c>
      <c r="CX6" s="49">
        <f>IF(CX7="",NA(),CX7)</f>
        <v>94.45</v>
      </c>
      <c r="CY6" s="49">
        <f t="shared" ref="CY6:DG6" si="11">IF(CY7="",NA(),CY7)</f>
        <v>95.36</v>
      </c>
      <c r="CZ6" s="49">
        <f t="shared" si="11"/>
        <v>95.61</v>
      </c>
      <c r="DA6" s="49">
        <f t="shared" si="11"/>
        <v>95.76</v>
      </c>
      <c r="DB6" s="49">
        <f t="shared" si="11"/>
        <v>96.09</v>
      </c>
      <c r="DC6" s="49">
        <f t="shared" si="11"/>
        <v>92.51</v>
      </c>
      <c r="DD6" s="49">
        <f t="shared" si="11"/>
        <v>92.69</v>
      </c>
      <c r="DE6" s="49">
        <f t="shared" si="11"/>
        <v>92.96</v>
      </c>
      <c r="DF6" s="49">
        <f t="shared" si="11"/>
        <v>92.8</v>
      </c>
      <c r="DG6" s="49">
        <f t="shared" si="11"/>
        <v>92.64</v>
      </c>
      <c r="DH6" s="48" t="str">
        <f>IF(DH7="","",IF(DH7="-","【-】","【"&amp;SUBSTITUTE(TEXT(DH7,"#,##0.00"),"-","△")&amp;"】"))</f>
        <v>【92.35】</v>
      </c>
      <c r="DI6" s="49">
        <f>IF(DI7="",NA(),DI7)</f>
        <v>3.61</v>
      </c>
      <c r="DJ6" s="49">
        <f t="shared" ref="DJ6:DR6" si="12">IF(DJ7="",NA(),DJ7)</f>
        <v>21.27</v>
      </c>
      <c r="DK6" s="49">
        <f t="shared" si="12"/>
        <v>24.07</v>
      </c>
      <c r="DL6" s="49">
        <f t="shared" si="12"/>
        <v>27.52</v>
      </c>
      <c r="DM6" s="49">
        <f t="shared" si="12"/>
        <v>30.96</v>
      </c>
      <c r="DN6" s="49">
        <f t="shared" si="12"/>
        <v>8.5399999999999991</v>
      </c>
      <c r="DO6" s="49">
        <f t="shared" si="12"/>
        <v>38.700000000000003</v>
      </c>
      <c r="DP6" s="49">
        <f t="shared" si="12"/>
        <v>40.409999999999997</v>
      </c>
      <c r="DQ6" s="49">
        <f t="shared" si="12"/>
        <v>42.2</v>
      </c>
      <c r="DR6" s="49">
        <f t="shared" si="12"/>
        <v>44.38</v>
      </c>
      <c r="DS6" s="48" t="str">
        <f>IF(DS7="","",IF(DS7="-","【-】","【"&amp;SUBSTITUTE(TEXT(DS7,"#,##0.00"),"-","△")&amp;"】"))</f>
        <v>【44.38】</v>
      </c>
      <c r="DT6" s="48">
        <f>IF(DT7="",NA(),DT7)</f>
        <v>0</v>
      </c>
      <c r="DU6" s="48">
        <f t="shared" ref="DU6:EC6" si="13">IF(DU7="",NA(),DU7)</f>
        <v>0</v>
      </c>
      <c r="DV6" s="48">
        <f t="shared" si="13"/>
        <v>0</v>
      </c>
      <c r="DW6" s="48">
        <f t="shared" si="13"/>
        <v>0</v>
      </c>
      <c r="DX6" s="48">
        <f t="shared" si="13"/>
        <v>0</v>
      </c>
      <c r="DY6" s="48">
        <f t="shared" si="13"/>
        <v>0</v>
      </c>
      <c r="DZ6" s="48">
        <f t="shared" si="13"/>
        <v>0</v>
      </c>
      <c r="EA6" s="48">
        <f t="shared" si="13"/>
        <v>0</v>
      </c>
      <c r="EB6" s="48">
        <f t="shared" si="13"/>
        <v>0</v>
      </c>
      <c r="EC6" s="48">
        <f t="shared" si="13"/>
        <v>0</v>
      </c>
      <c r="ED6" s="48" t="str">
        <f>IF(ED7="","",IF(ED7="-","【-】","【"&amp;SUBSTITUTE(TEXT(ED7,"#,##0.00"),"-","△")&amp;"】"))</f>
        <v>【0.00】</v>
      </c>
      <c r="EE6" s="49">
        <f>IF(EE7="",NA(),EE7)</f>
        <v>0.02</v>
      </c>
      <c r="EF6" s="49">
        <f t="shared" ref="EF6:EN6" si="14">IF(EF7="",NA(),EF7)</f>
        <v>0.02</v>
      </c>
      <c r="EG6" s="48">
        <f t="shared" si="14"/>
        <v>0</v>
      </c>
      <c r="EH6" s="48">
        <f t="shared" si="14"/>
        <v>0</v>
      </c>
      <c r="EI6" s="49">
        <f t="shared" si="14"/>
        <v>0.04</v>
      </c>
      <c r="EJ6" s="49">
        <f t="shared" si="14"/>
        <v>0.09</v>
      </c>
      <c r="EK6" s="49">
        <f t="shared" si="14"/>
        <v>0.12</v>
      </c>
      <c r="EL6" s="49">
        <f t="shared" si="14"/>
        <v>7.0000000000000007E-2</v>
      </c>
      <c r="EM6" s="49">
        <f t="shared" si="14"/>
        <v>7.0000000000000007E-2</v>
      </c>
      <c r="EN6" s="49">
        <f t="shared" si="14"/>
        <v>0.17</v>
      </c>
      <c r="EO6" s="48" t="str">
        <f>IF(EO7="","",IF(EO7="-","【-】","【"&amp;SUBSTITUTE(TEXT(EO7,"#,##0.00"),"-","△")&amp;"】"))</f>
        <v>【0.17】</v>
      </c>
    </row>
    <row r="7" spans="1:148" s="50" customFormat="1" x14ac:dyDescent="0.2">
      <c r="A7" s="42"/>
      <c r="B7" s="51">
        <v>2017</v>
      </c>
      <c r="C7" s="51">
        <v>110001</v>
      </c>
      <c r="D7" s="51">
        <v>46</v>
      </c>
      <c r="E7" s="51">
        <v>17</v>
      </c>
      <c r="F7" s="51">
        <v>3</v>
      </c>
      <c r="G7" s="51">
        <v>0</v>
      </c>
      <c r="H7" s="51" t="s">
        <v>108</v>
      </c>
      <c r="I7" s="51" t="s">
        <v>109</v>
      </c>
      <c r="J7" s="51" t="s">
        <v>110</v>
      </c>
      <c r="K7" s="51" t="s">
        <v>111</v>
      </c>
      <c r="L7" s="51" t="s">
        <v>112</v>
      </c>
      <c r="M7" s="51" t="s">
        <v>113</v>
      </c>
      <c r="N7" s="52" t="s">
        <v>114</v>
      </c>
      <c r="O7" s="52">
        <v>81.83</v>
      </c>
      <c r="P7" s="52">
        <v>84.21</v>
      </c>
      <c r="Q7" s="52">
        <v>99.39</v>
      </c>
      <c r="R7" s="52">
        <v>0</v>
      </c>
      <c r="S7" s="52">
        <v>7363011</v>
      </c>
      <c r="T7" s="52">
        <v>3797.75</v>
      </c>
      <c r="U7" s="52">
        <v>1938.78</v>
      </c>
      <c r="V7" s="52">
        <v>5440360</v>
      </c>
      <c r="W7" s="52">
        <v>613.46</v>
      </c>
      <c r="X7" s="52">
        <v>8868.32</v>
      </c>
      <c r="Y7" s="52">
        <v>102.07</v>
      </c>
      <c r="Z7" s="52">
        <v>101.17</v>
      </c>
      <c r="AA7" s="52">
        <v>101.97</v>
      </c>
      <c r="AB7" s="52">
        <v>103.46</v>
      </c>
      <c r="AC7" s="52">
        <v>102.55</v>
      </c>
      <c r="AD7" s="52">
        <v>95.24</v>
      </c>
      <c r="AE7" s="52">
        <v>101.19</v>
      </c>
      <c r="AF7" s="52">
        <v>103.03</v>
      </c>
      <c r="AG7" s="52">
        <v>103.77</v>
      </c>
      <c r="AH7" s="52">
        <v>102.1</v>
      </c>
      <c r="AI7" s="52">
        <v>102.1</v>
      </c>
      <c r="AJ7" s="52">
        <v>0</v>
      </c>
      <c r="AK7" s="52">
        <v>0</v>
      </c>
      <c r="AL7" s="52">
        <v>0</v>
      </c>
      <c r="AM7" s="52">
        <v>0</v>
      </c>
      <c r="AN7" s="52">
        <v>0</v>
      </c>
      <c r="AO7" s="52">
        <v>0</v>
      </c>
      <c r="AP7" s="52">
        <v>0</v>
      </c>
      <c r="AQ7" s="52">
        <v>0</v>
      </c>
      <c r="AR7" s="52">
        <v>0</v>
      </c>
      <c r="AS7" s="52">
        <v>0</v>
      </c>
      <c r="AT7" s="52">
        <v>0</v>
      </c>
      <c r="AU7" s="52">
        <v>186.02</v>
      </c>
      <c r="AV7" s="52">
        <v>99.86</v>
      </c>
      <c r="AW7" s="52">
        <v>115.5</v>
      </c>
      <c r="AX7" s="52">
        <v>128.32</v>
      </c>
      <c r="AY7" s="52">
        <v>129.63999999999999</v>
      </c>
      <c r="AZ7" s="52">
        <v>215.43</v>
      </c>
      <c r="BA7" s="52">
        <v>124.27</v>
      </c>
      <c r="BB7" s="52">
        <v>130.33000000000001</v>
      </c>
      <c r="BC7" s="52">
        <v>138.21</v>
      </c>
      <c r="BD7" s="52">
        <v>142.66999999999999</v>
      </c>
      <c r="BE7" s="52">
        <v>142.66999999999999</v>
      </c>
      <c r="BF7" s="52">
        <v>326.63</v>
      </c>
      <c r="BG7" s="52">
        <v>52.97</v>
      </c>
      <c r="BH7" s="52">
        <v>55.5</v>
      </c>
      <c r="BI7" s="52">
        <v>55.96</v>
      </c>
      <c r="BJ7" s="52">
        <v>61.55</v>
      </c>
      <c r="BK7" s="52">
        <v>438.59</v>
      </c>
      <c r="BL7" s="52">
        <v>407.62</v>
      </c>
      <c r="BM7" s="52">
        <v>359.02</v>
      </c>
      <c r="BN7" s="52">
        <v>306.97000000000003</v>
      </c>
      <c r="BO7" s="52">
        <v>337.85</v>
      </c>
      <c r="BP7" s="52">
        <v>336.51</v>
      </c>
      <c r="BQ7" s="52">
        <v>0</v>
      </c>
      <c r="BR7" s="52">
        <v>0</v>
      </c>
      <c r="BS7" s="52">
        <v>0</v>
      </c>
      <c r="BT7" s="52">
        <v>0</v>
      </c>
      <c r="BU7" s="52">
        <v>0</v>
      </c>
      <c r="BV7" s="52">
        <v>0</v>
      </c>
      <c r="BW7" s="52">
        <v>0</v>
      </c>
      <c r="BX7" s="52">
        <v>0</v>
      </c>
      <c r="BY7" s="52">
        <v>0</v>
      </c>
      <c r="BZ7" s="52">
        <v>0</v>
      </c>
      <c r="CA7" s="52">
        <v>0</v>
      </c>
      <c r="CB7" s="52">
        <v>33.909999999999997</v>
      </c>
      <c r="CC7" s="52">
        <v>31.92</v>
      </c>
      <c r="CD7" s="52">
        <v>31.65</v>
      </c>
      <c r="CE7" s="52">
        <v>30.9</v>
      </c>
      <c r="CF7" s="52">
        <v>32.450000000000003</v>
      </c>
      <c r="CG7" s="52">
        <v>61.27</v>
      </c>
      <c r="CH7" s="52">
        <v>66.680000000000007</v>
      </c>
      <c r="CI7" s="52">
        <v>60.18</v>
      </c>
      <c r="CJ7" s="52">
        <v>58.19</v>
      </c>
      <c r="CK7" s="52">
        <v>56.65</v>
      </c>
      <c r="CL7" s="52">
        <v>57.73</v>
      </c>
      <c r="CM7" s="52">
        <v>61.7</v>
      </c>
      <c r="CN7" s="52">
        <v>60.49</v>
      </c>
      <c r="CO7" s="52">
        <v>61.63</v>
      </c>
      <c r="CP7" s="52">
        <v>61.57</v>
      </c>
      <c r="CQ7" s="52">
        <v>63.21</v>
      </c>
      <c r="CR7" s="52">
        <v>65.430000000000007</v>
      </c>
      <c r="CS7" s="52">
        <v>64.930000000000007</v>
      </c>
      <c r="CT7" s="52">
        <v>66.02</v>
      </c>
      <c r="CU7" s="52">
        <v>65.900000000000006</v>
      </c>
      <c r="CV7" s="52">
        <v>65.33</v>
      </c>
      <c r="CW7" s="52">
        <v>65.209999999999994</v>
      </c>
      <c r="CX7" s="52">
        <v>94.45</v>
      </c>
      <c r="CY7" s="52">
        <v>95.36</v>
      </c>
      <c r="CZ7" s="52">
        <v>95.61</v>
      </c>
      <c r="DA7" s="52">
        <v>95.76</v>
      </c>
      <c r="DB7" s="52">
        <v>96.09</v>
      </c>
      <c r="DC7" s="52">
        <v>92.51</v>
      </c>
      <c r="DD7" s="52">
        <v>92.69</v>
      </c>
      <c r="DE7" s="52">
        <v>92.96</v>
      </c>
      <c r="DF7" s="52">
        <v>92.8</v>
      </c>
      <c r="DG7" s="52">
        <v>92.64</v>
      </c>
      <c r="DH7" s="52">
        <v>92.35</v>
      </c>
      <c r="DI7" s="52">
        <v>3.61</v>
      </c>
      <c r="DJ7" s="52">
        <v>21.27</v>
      </c>
      <c r="DK7" s="52">
        <v>24.07</v>
      </c>
      <c r="DL7" s="52">
        <v>27.52</v>
      </c>
      <c r="DM7" s="52">
        <v>30.96</v>
      </c>
      <c r="DN7" s="52">
        <v>8.5399999999999991</v>
      </c>
      <c r="DO7" s="52">
        <v>38.700000000000003</v>
      </c>
      <c r="DP7" s="52">
        <v>40.409999999999997</v>
      </c>
      <c r="DQ7" s="52">
        <v>42.2</v>
      </c>
      <c r="DR7" s="52">
        <v>44.38</v>
      </c>
      <c r="DS7" s="52">
        <v>44.38</v>
      </c>
      <c r="DT7" s="52">
        <v>0</v>
      </c>
      <c r="DU7" s="52">
        <v>0</v>
      </c>
      <c r="DV7" s="52">
        <v>0</v>
      </c>
      <c r="DW7" s="52">
        <v>0</v>
      </c>
      <c r="DX7" s="52">
        <v>0</v>
      </c>
      <c r="DY7" s="52">
        <v>0</v>
      </c>
      <c r="DZ7" s="52">
        <v>0</v>
      </c>
      <c r="EA7" s="52">
        <v>0</v>
      </c>
      <c r="EB7" s="52">
        <v>0</v>
      </c>
      <c r="EC7" s="52">
        <v>0</v>
      </c>
      <c r="ED7" s="52">
        <v>0</v>
      </c>
      <c r="EE7" s="52">
        <v>0.02</v>
      </c>
      <c r="EF7" s="52">
        <v>0.02</v>
      </c>
      <c r="EG7" s="52">
        <v>0</v>
      </c>
      <c r="EH7" s="52">
        <v>0</v>
      </c>
      <c r="EI7" s="52">
        <v>0.04</v>
      </c>
      <c r="EJ7" s="52">
        <v>0.09</v>
      </c>
      <c r="EK7" s="52">
        <v>0.12</v>
      </c>
      <c r="EL7" s="52">
        <v>7.0000000000000007E-2</v>
      </c>
      <c r="EM7" s="52">
        <v>7.0000000000000007E-2</v>
      </c>
      <c r="EN7" s="52">
        <v>0.17</v>
      </c>
      <c r="EO7" s="52">
        <v>0.17</v>
      </c>
    </row>
    <row r="8" spans="1:148" x14ac:dyDescent="0.2">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row>
    <row r="9" spans="1:148" x14ac:dyDescent="0.2">
      <c r="A9" s="54"/>
      <c r="B9" s="54" t="s">
        <v>115</v>
      </c>
      <c r="C9" s="54" t="s">
        <v>116</v>
      </c>
      <c r="D9" s="54" t="s">
        <v>117</v>
      </c>
      <c r="E9" s="54" t="s">
        <v>118</v>
      </c>
      <c r="F9" s="54" t="s">
        <v>119</v>
      </c>
      <c r="R9" s="53"/>
      <c r="Y9" s="53"/>
      <c r="Z9" s="53"/>
      <c r="AA9" s="53"/>
      <c r="AB9" s="53"/>
      <c r="AC9" s="53"/>
      <c r="AD9" s="53"/>
      <c r="AE9" s="53"/>
      <c r="AF9" s="53"/>
      <c r="AG9" s="53"/>
      <c r="AI9" s="53"/>
      <c r="AJ9" s="53"/>
      <c r="AK9" s="53"/>
      <c r="AL9" s="53"/>
      <c r="AM9" s="53"/>
      <c r="AN9" s="53"/>
      <c r="AO9" s="53"/>
      <c r="AP9" s="53"/>
      <c r="AQ9" s="53"/>
      <c r="AR9" s="53"/>
      <c r="AT9" s="53"/>
      <c r="AU9" s="53"/>
      <c r="AV9" s="53"/>
      <c r="AW9" s="53"/>
      <c r="AX9" s="53"/>
      <c r="AY9" s="53"/>
      <c r="AZ9" s="53"/>
      <c r="BA9" s="53"/>
      <c r="BB9" s="53"/>
      <c r="BC9" s="53"/>
      <c r="BE9" s="53"/>
      <c r="BF9" s="53"/>
      <c r="BG9" s="53"/>
      <c r="BH9" s="53"/>
      <c r="BI9" s="53"/>
      <c r="BJ9" s="53"/>
      <c r="BK9" s="53"/>
      <c r="BL9" s="53"/>
      <c r="BM9" s="53"/>
      <c r="BN9" s="53"/>
      <c r="BP9" s="53"/>
      <c r="BQ9" s="53"/>
      <c r="BR9" s="53"/>
      <c r="BS9" s="53"/>
      <c r="BT9" s="53"/>
      <c r="BU9" s="53"/>
      <c r="BV9" s="53"/>
      <c r="BW9" s="53"/>
      <c r="BX9" s="53"/>
      <c r="BY9" s="53"/>
      <c r="CA9" s="53"/>
      <c r="CB9" s="53"/>
      <c r="CC9" s="53"/>
      <c r="CD9" s="53"/>
      <c r="CE9" s="53"/>
      <c r="CF9" s="53"/>
      <c r="CG9" s="53"/>
      <c r="CH9" s="53"/>
      <c r="CI9" s="53"/>
      <c r="CJ9" s="53"/>
      <c r="CL9" s="53"/>
      <c r="CM9" s="53"/>
      <c r="CN9" s="53"/>
      <c r="CO9" s="53"/>
      <c r="CP9" s="53"/>
      <c r="CQ9" s="53"/>
      <c r="CR9" s="53"/>
      <c r="CS9" s="53"/>
      <c r="CT9" s="53"/>
      <c r="CU9" s="53"/>
      <c r="CW9" s="53"/>
      <c r="CX9" s="53"/>
      <c r="CY9" s="53"/>
      <c r="CZ9" s="53"/>
      <c r="DA9" s="53"/>
      <c r="DB9" s="53"/>
      <c r="DC9" s="53"/>
      <c r="DD9" s="53"/>
      <c r="DE9" s="53"/>
      <c r="DF9" s="53"/>
      <c r="DH9" s="53"/>
      <c r="DI9" s="53"/>
      <c r="DJ9" s="53"/>
      <c r="DK9" s="53"/>
      <c r="DL9" s="53"/>
      <c r="DM9" s="53"/>
      <c r="DN9" s="53"/>
      <c r="DO9" s="53"/>
      <c r="DP9" s="53"/>
      <c r="DQ9" s="53"/>
      <c r="DS9" s="53"/>
      <c r="DT9" s="53"/>
      <c r="DU9" s="53"/>
      <c r="DV9" s="53"/>
      <c r="DW9" s="53"/>
      <c r="DX9" s="53"/>
      <c r="DY9" s="53"/>
      <c r="DZ9" s="53"/>
      <c r="EA9" s="53"/>
      <c r="EB9" s="53"/>
      <c r="ED9" s="53"/>
      <c r="EE9" s="53"/>
      <c r="EF9" s="53"/>
      <c r="EG9" s="53"/>
      <c r="EH9" s="53"/>
      <c r="EI9" s="53"/>
      <c r="EJ9" s="53"/>
      <c r="EK9" s="53"/>
      <c r="EL9" s="53"/>
      <c r="EM9" s="53"/>
    </row>
    <row r="10" spans="1:148" x14ac:dyDescent="0.2">
      <c r="A10" s="54" t="s">
        <v>58</v>
      </c>
      <c r="B10" s="55">
        <f>DATEVALUE($B$6-4&amp;"年1月1日")</f>
        <v>41275</v>
      </c>
      <c r="C10" s="55">
        <f>DATEVALUE($B$6-3&amp;"年1月1日")</f>
        <v>41640</v>
      </c>
      <c r="D10" s="55">
        <f>DATEVALUE($B$6-2&amp;"年1月1日")</f>
        <v>42005</v>
      </c>
      <c r="E10" s="55">
        <f>DATEVALUE($B$6-1&amp;"年1月1日")</f>
        <v>42370</v>
      </c>
      <c r="F10" s="55">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2019-01-25T11:28:21Z</cp:lastPrinted>
  <dcterms:created xsi:type="dcterms:W3CDTF">2018-12-03T08:52:02Z</dcterms:created>
  <dcterms:modified xsi:type="dcterms:W3CDTF">2019-02-13T11:42:20Z</dcterms:modified>
  <cp:category/>
  <cp:contentStatus/>
</cp:coreProperties>
</file>