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Oll+KSwE2T9ZXk6RhOHOJLRmONe3zf1s0kQbEUuEcZremhryJGFlmJRCE+pOKkP5+bnpPfejFwNngwtwILRwFw==" workbookSaltValue="AYhFe/KmDyTL3guWt5Yp4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<sst xmlns="http://schemas.openxmlformats.org/spreadsheetml/2006/main" count="232" uniqueCount="120">
  <si>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</si>
  <si>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</si>
  <si>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</si>
  <si>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</si>
  <si>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</si>
  <si>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</si>
  <si>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</si>
  <si>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</si>
  <si>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</si>
  <si>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</si>
  <si>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</si>
  <si>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</si>
  <si>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</si>
  <si>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</si>
  <si>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</si>
  <si>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</si>
  <si>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</si>
  <si>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</si>
  <si>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</si>
  <si>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</si>
  <si>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</si>
  <si>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</si>
  <si>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</si>
  <si>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</si>
  <si>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</si>
  <si>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</si>
  <si>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</si>
  <si>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</si>
  <si>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</si>
  <si>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</si>
  <si>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</si>
  <si>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</si>
  <si>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</si>
  <si>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</si>
  <si>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</si>
  <si>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</si>
  <si>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</si>
  <si>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</si>
  <si>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</si>
  <si>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</si>
  <si>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</si>
  <si>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</si>
  <si>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</si>
  <si>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</si>
  <si>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</si>
  <si>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</si>
  <si>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</si>
  <si>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</si>
  <si>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</si>
  <si>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</si>
  <si>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</si>
  <si>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</si>
  <si>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</si>
  <si>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</si>
  <si>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</si>
  <si>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</si>
  <si>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</si>
  <si>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</si>
  <si>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</si>
  <si>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</si>
  <si>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</si>
  <si>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</si>
  <si>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</si>
  <si>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</si>
  <si>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</si>
  <si>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</si>
  <si>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</si>
  <si>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</si>
  <si>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</si>
  <si>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</si>
  <si>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</si>
  <si>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</si>
  <si>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</si>
  <si>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</si>
  <si>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</si>
  <si>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</si>
  <si>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</si>
  <si>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</si>
  <si>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</si>
  <si>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</si>
  <si>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</si>
  <si>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</si>
  <si>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</si>
  <si>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</si>
  <si>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</si>
  <si>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</si>
  <si>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</si>
  <si>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</si>
  <si>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</si>
  <si>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</si>
  <si>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</si>
  <si>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</si>
  <si>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</si>
  <si>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</si>
  <si>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</si>
  <si>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</si>
  <si>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</si>
  <si>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</si>
  <si>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</si>
  <si>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</si>
  <si>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</si>
  <si>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</si>
  <si>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</si>
  <si>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</si>
  <si>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</si>
  <si>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</si>
  <si>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</si>
  <si>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</si>
  <si>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</si>
  <si>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</si>
  <si>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</si>
  <si>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</si>
  <si>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</si>
  <si>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</si>
  <si>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</si>
  <si>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</si>
  <si>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</si>
  <si>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①の経常収支比率は、過去５年間において100%以上であり、概ね良好である。
　②の累積欠損金比率は、平成18年度で累積欠損金が解消したことから平成26年度までは0%となっている。熊野川水道用水供給事業廃止に伴い、平成27年度においては欠損金が発生したが、決算認定に併せて資本剰余金を利益剰余金に振り替えることで、この欠損金は解消した。
　③の流動比率は、平成26年度の公営企業会計基準の見直しに伴い、類似団体平均と同様に大きく低下したものの、概ね良好である。
　④の企業債残高対給水収益比率は、類似団体平均値を下回っており投資規模・料金水準ともに現状において適正であるが、平成27年度から実施している管路更新等により、今後、企業債残高の増加が見込まれる。
　⑤の料金回収率は、100%を上回っており良好である。①の経常収支比率と関連させても、費用は、給水収益で賄われている状況にある。
　⑥の給水原価は、類似団体の平均を大きく下回っている。
　⑦の施設利用率は、類似団体の平均を上回り経年比較においても70%以上で横ばいであり、適正規模である。
　⑧の有収率は、100%であり施設の稼働状況が全て収益に反映されている。
</t>
    <rPh sb="30" eb="31">
      <t>オオム</t>
    </rPh>
    <rPh sb="32" eb="34">
      <t>リョウコウ</t>
    </rPh>
    <rPh sb="178" eb="180">
      <t>ヘイセイ</t>
    </rPh>
    <rPh sb="182" eb="184">
      <t>ネンド</t>
    </rPh>
    <rPh sb="201" eb="203">
      <t>ルイジ</t>
    </rPh>
    <rPh sb="203" eb="205">
      <t>ダンタイ</t>
    </rPh>
    <rPh sb="254" eb="255">
      <t>アタイ</t>
    </rPh>
    <rPh sb="256" eb="258">
      <t>シタマワ</t>
    </rPh>
    <rPh sb="387" eb="389">
      <t>ジョウキョウ</t>
    </rPh>
    <phoneticPr fontId="4"/>
  </si>
  <si>
    <t>　①の有形固定資産減価償却率は、類似団体の平均を上回っており、経年比較においても上昇傾向であるため、施設の更新整備が遅れている状況にある。
　②の管路経年化率は、近年急激に上昇しており、管路の経年化が進んでいる。
　③の管路更新率は0%であるが、平成27年度から管路更新工事に着手しており、今後供用開始する予定である。</t>
    <rPh sb="81" eb="83">
      <t>キンネン</t>
    </rPh>
    <rPh sb="83" eb="85">
      <t>キュウゲキ</t>
    </rPh>
    <rPh sb="86" eb="88">
      <t>ジョウショウ</t>
    </rPh>
    <rPh sb="135" eb="137">
      <t>コウジ</t>
    </rPh>
    <rPh sb="145" eb="147">
      <t>コンゴ</t>
    </rPh>
    <rPh sb="147" eb="149">
      <t>キョウヨウ</t>
    </rPh>
    <rPh sb="149" eb="151">
      <t>カイシ</t>
    </rPh>
    <rPh sb="153" eb="155">
      <t>ヨテイ</t>
    </rPh>
    <phoneticPr fontId="4"/>
  </si>
  <si>
    <t xml:space="preserve">　平成27年度においては、熊野川水道用水供給事業廃止に伴い、一時的に欠損金が発生したものの、過去５年間の経常収支は安定的に推移しており、良好な状況にある。
　今後は、水需要が減少する中で、施設の耐震化対策や老朽化対策のために多額の資金が必要となり、その期間も長期間に及ぶことから、更新需要の平準化を図り計画的に更新していくこととしている。
　また、経営戦略に基づく効率的な事業運営を行い、経営基盤の強化に取り組んでいく。
</t>
    <rPh sb="202" eb="203">
      <t>ト</t>
    </rPh>
    <rPh sb="204" eb="205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</si>
</sst>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D5-4B7B-8345-175C1BE6F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37408"/>
        <c:axId val="7914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0.13</c:v>
                </c:pt>
                <c:pt idx="2">
                  <c:v>0.26</c:v>
                </c:pt>
                <c:pt idx="3">
                  <c:v>0.24</c:v>
                </c:pt>
                <c:pt idx="4">
                  <c:v>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D5-4B7B-8345-175C1BE6F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7408"/>
        <c:axId val="79147776"/>
      </c:lineChart>
      <c:dateAx>
        <c:axId val="7913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47776"/>
        <c:crosses val="autoZero"/>
        <c:auto val="1"/>
        <c:lblOffset val="100"/>
        <c:baseTimeUnit val="years"/>
      </c:dateAx>
      <c:valAx>
        <c:axId val="7914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13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72.86</c:v>
                </c:pt>
                <c:pt idx="1">
                  <c:v>71.61</c:v>
                </c:pt>
                <c:pt idx="2">
                  <c:v>71.569999999999993</c:v>
                </c:pt>
                <c:pt idx="3">
                  <c:v>71.11</c:v>
                </c:pt>
                <c:pt idx="4">
                  <c:v>71.290000000000006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C-4C24-BC8F-FF08E0AD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89120"/>
        <c:axId val="904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62.69</c:v>
                </c:pt>
                <c:pt idx="2">
                  <c:v>61.82</c:v>
                </c:pt>
                <c:pt idx="3">
                  <c:v>61.66</c:v>
                </c:pt>
                <c:pt idx="4">
                  <c:v>62.19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2C-4C24-BC8F-FF08E0AD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9120"/>
        <c:axId val="90403584"/>
      </c:lineChart>
      <c:dateAx>
        <c:axId val="9038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03584"/>
        <c:crosses val="autoZero"/>
        <c:auto val="1"/>
        <c:lblOffset val="100"/>
        <c:baseTimeUnit val="years"/>
      </c:dateAx>
      <c:valAx>
        <c:axId val="904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8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60-4900-B0A7-FAF323913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2752"/>
        <c:axId val="9044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100.12</c:v>
                </c:pt>
                <c:pt idx="2">
                  <c:v>100.03</c:v>
                </c:pt>
                <c:pt idx="3">
                  <c:v>100.05</c:v>
                </c:pt>
                <c:pt idx="4">
                  <c:v>100.05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60-4900-B0A7-FAF323913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2752"/>
        <c:axId val="90449024"/>
      </c:lineChart>
      <c:dateAx>
        <c:axId val="9044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49024"/>
        <c:crosses val="autoZero"/>
        <c:auto val="1"/>
        <c:lblOffset val="100"/>
        <c:baseTimeUnit val="years"/>
      </c:dateAx>
      <c:valAx>
        <c:axId val="9044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4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117.61</c:v>
                </c:pt>
                <c:pt idx="1">
                  <c:v>114.58</c:v>
                </c:pt>
                <c:pt idx="2">
                  <c:v>121.59</c:v>
                </c:pt>
                <c:pt idx="3">
                  <c:v>116.49</c:v>
                </c:pt>
                <c:pt idx="4">
                  <c:v>115.08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BB-4201-8C2A-8EC78E440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9488"/>
        <c:axId val="8417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113.47</c:v>
                </c:pt>
                <c:pt idx="2">
                  <c:v>113.33</c:v>
                </c:pt>
                <c:pt idx="3">
                  <c:v>114.05</c:v>
                </c:pt>
                <c:pt idx="4">
                  <c:v>114.26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B-4201-8C2A-8EC78E440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9488"/>
        <c:axId val="84178048"/>
      </c:lineChart>
      <c:dateAx>
        <c:axId val="8415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78048"/>
        <c:crosses val="autoZero"/>
        <c:auto val="1"/>
        <c:lblOffset val="100"/>
        <c:baseTimeUnit val="years"/>
      </c:dateAx>
      <c:valAx>
        <c:axId val="84178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5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51.82</c:v>
                </c:pt>
                <c:pt idx="1">
                  <c:v>53.86</c:v>
                </c:pt>
                <c:pt idx="2">
                  <c:v>55.93</c:v>
                </c:pt>
                <c:pt idx="3">
                  <c:v>57.96</c:v>
                </c:pt>
                <c:pt idx="4">
                  <c:v>59.88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B7-443D-8366-04FE8C5B8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92640"/>
        <c:axId val="8420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39.81</c:v>
                </c:pt>
                <c:pt idx="1">
                  <c:v>51.44</c:v>
                </c:pt>
                <c:pt idx="2">
                  <c:v>52.4</c:v>
                </c:pt>
                <c:pt idx="3">
                  <c:v>53.56</c:v>
                </c:pt>
                <c:pt idx="4">
                  <c:v>54.73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B7-443D-8366-04FE8C5B8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2640"/>
        <c:axId val="84207104"/>
      </c:lineChart>
      <c:dateAx>
        <c:axId val="8419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07104"/>
        <c:crosses val="autoZero"/>
        <c:auto val="1"/>
        <c:lblOffset val="100"/>
        <c:baseTimeUnit val="years"/>
      </c:dateAx>
      <c:valAx>
        <c:axId val="8420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9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37.33</c:v>
                </c:pt>
                <c:pt idx="1">
                  <c:v>37.33</c:v>
                </c:pt>
                <c:pt idx="2">
                  <c:v>71.540000000000006</c:v>
                </c:pt>
                <c:pt idx="3">
                  <c:v>79.94</c:v>
                </c:pt>
                <c:pt idx="4">
                  <c:v>92.27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A2-486A-BBA9-C3388BF93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9392"/>
        <c:axId val="8582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13.72</c:v>
                </c:pt>
                <c:pt idx="1">
                  <c:v>16.77</c:v>
                </c:pt>
                <c:pt idx="2">
                  <c:v>18.05</c:v>
                </c:pt>
                <c:pt idx="3">
                  <c:v>19.440000000000001</c:v>
                </c:pt>
                <c:pt idx="4">
                  <c:v>22.46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A2-486A-BBA9-C3388BF93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9392"/>
        <c:axId val="85821312"/>
      </c:lineChart>
      <c:dateAx>
        <c:axId val="8581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21312"/>
        <c:crosses val="autoZero"/>
        <c:auto val="1"/>
        <c:lblOffset val="100"/>
        <c:baseTimeUnit val="years"/>
      </c:dateAx>
      <c:valAx>
        <c:axId val="8582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466.63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F5-4539-9CCD-D77999E63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63584"/>
        <c:axId val="8776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21.34</c:v>
                </c:pt>
                <c:pt idx="1">
                  <c:v>16.89</c:v>
                </c:pt>
                <c:pt idx="2">
                  <c:v>17.39</c:v>
                </c:pt>
                <c:pt idx="3">
                  <c:v>12.65</c:v>
                </c:pt>
                <c:pt idx="4">
                  <c:v>10.58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F5-4539-9CCD-D77999E63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63584"/>
        <c:axId val="87769856"/>
      </c:lineChart>
      <c:dateAx>
        <c:axId val="8776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69856"/>
        <c:crosses val="autoZero"/>
        <c:auto val="1"/>
        <c:lblOffset val="100"/>
        <c:baseTimeUnit val="years"/>
      </c:dateAx>
      <c:valAx>
        <c:axId val="87769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6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1494.01</c:v>
                </c:pt>
                <c:pt idx="1">
                  <c:v>169.6</c:v>
                </c:pt>
                <c:pt idx="2">
                  <c:v>209.25</c:v>
                </c:pt>
                <c:pt idx="3">
                  <c:v>280.17</c:v>
                </c:pt>
                <c:pt idx="4">
                  <c:v>288.01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1B-43F7-BD20-44961662E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13120"/>
        <c:axId val="8782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634.53</c:v>
                </c:pt>
                <c:pt idx="1">
                  <c:v>200.22</c:v>
                </c:pt>
                <c:pt idx="2">
                  <c:v>212.95</c:v>
                </c:pt>
                <c:pt idx="3">
                  <c:v>224.41</c:v>
                </c:pt>
                <c:pt idx="4">
                  <c:v>243.44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1B-43F7-BD20-44961662E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13120"/>
        <c:axId val="87823488"/>
      </c:lineChart>
      <c:dateAx>
        <c:axId val="8781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23488"/>
        <c:crosses val="autoZero"/>
        <c:auto val="1"/>
        <c:lblOffset val="100"/>
        <c:baseTimeUnit val="years"/>
      </c:dateAx>
      <c:valAx>
        <c:axId val="87823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1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342.46</c:v>
                </c:pt>
                <c:pt idx="1">
                  <c:v>335.25</c:v>
                </c:pt>
                <c:pt idx="2">
                  <c:v>299.02</c:v>
                </c:pt>
                <c:pt idx="3">
                  <c:v>286.33999999999997</c:v>
                </c:pt>
                <c:pt idx="4">
                  <c:v>265.16000000000003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21-4EA7-889D-066579347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58560"/>
        <c:axId val="8786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368.94</c:v>
                </c:pt>
                <c:pt idx="1">
                  <c:v>351.06</c:v>
                </c:pt>
                <c:pt idx="2">
                  <c:v>333.48</c:v>
                </c:pt>
                <c:pt idx="3">
                  <c:v>320.31</c:v>
                </c:pt>
                <c:pt idx="4">
                  <c:v>303.26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21-4EA7-889D-066579347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58560"/>
        <c:axId val="87864832"/>
      </c:lineChart>
      <c:dateAx>
        <c:axId val="8785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64832"/>
        <c:crosses val="autoZero"/>
        <c:auto val="1"/>
        <c:lblOffset val="100"/>
        <c:baseTimeUnit val="years"/>
      </c:dateAx>
      <c:valAx>
        <c:axId val="87864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5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114.58</c:v>
                </c:pt>
                <c:pt idx="1">
                  <c:v>112.32</c:v>
                </c:pt>
                <c:pt idx="2">
                  <c:v>120.2</c:v>
                </c:pt>
                <c:pt idx="3">
                  <c:v>113.02</c:v>
                </c:pt>
                <c:pt idx="4">
                  <c:v>113.93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CB-4BFA-9AE0-D7FF0006B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31936"/>
        <c:axId val="8823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111.12</c:v>
                </c:pt>
                <c:pt idx="1">
                  <c:v>112.92</c:v>
                </c:pt>
                <c:pt idx="2">
                  <c:v>112.81</c:v>
                </c:pt>
                <c:pt idx="3">
                  <c:v>113.88</c:v>
                </c:pt>
                <c:pt idx="4">
                  <c:v>114.14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CB-4BFA-9AE0-D7FF0006B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31936"/>
        <c:axId val="88233856"/>
      </c:lineChart>
      <c:dateAx>
        <c:axId val="8823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33856"/>
        <c:crosses val="autoZero"/>
        <c:auto val="1"/>
        <c:lblOffset val="100"/>
        <c:baseTimeUnit val="years"/>
      </c:dateAx>
      <c:valAx>
        <c:axId val="8823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3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45.29</c:v>
                </c:pt>
                <c:pt idx="1">
                  <c:v>43.03</c:v>
                </c:pt>
                <c:pt idx="2">
                  <c:v>41.62</c:v>
                </c:pt>
                <c:pt idx="3">
                  <c:v>43.44</c:v>
                </c:pt>
                <c:pt idx="4">
                  <c:v>43.52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65-4D72-A2E1-FE4753CF2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46528"/>
        <c:axId val="8826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75.75</c:v>
                </c:pt>
                <c:pt idx="1">
                  <c:v>75.3</c:v>
                </c:pt>
                <c:pt idx="2">
                  <c:v>75.3</c:v>
                </c:pt>
                <c:pt idx="3">
                  <c:v>74.02</c:v>
                </c:pt>
                <c:pt idx="4">
                  <c:v>73.03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65-4D72-A2E1-FE4753CF2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46528"/>
        <c:axId val="88265088"/>
      </c:lineChart>
      <c:dateAx>
        <c:axId val="8824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65088"/>
        <c:crosses val="autoZero"/>
        <c:auto val="1"/>
        <c:lblOffset val="100"/>
        <c:baseTimeUnit val="years"/>
      </c:dateAx>
      <c:valAx>
        <c:axId val="8826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4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69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用水供給事業</v>
      </c>
      <c r="Q8" s="58"/>
      <c r="R8" s="58"/>
      <c r="S8" s="58"/>
      <c r="T8" s="58"/>
      <c r="U8" s="58"/>
      <c r="V8" s="58"/>
      <c r="W8" s="58" t="str">
        <f>データ!$L$6</f>
        <v>B</v>
      </c>
      <c r="X8" s="58"/>
      <c r="Y8" s="58"/>
      <c r="Z8" s="58"/>
      <c r="AA8" s="58"/>
      <c r="AB8" s="58"/>
      <c r="AC8" s="58"/>
      <c r="AD8" s="58" t="str">
        <f>データ!$M$6</f>
        <v>自治体職員</v>
      </c>
      <c r="AE8" s="58"/>
      <c r="AF8" s="58"/>
      <c r="AG8" s="58"/>
      <c r="AH8" s="58"/>
      <c r="AI8" s="58"/>
      <c r="AJ8" s="58"/>
      <c r="AK8" s="4"/>
      <c r="AL8" s="59">
        <f>データ!$R$6</f>
        <v>1069512</v>
      </c>
      <c r="AM8" s="59"/>
      <c r="AN8" s="59"/>
      <c r="AO8" s="59"/>
      <c r="AP8" s="59"/>
      <c r="AQ8" s="59"/>
      <c r="AR8" s="59"/>
      <c r="AS8" s="59"/>
      <c r="AT8" s="50">
        <f>データ!$S$6</f>
        <v>4247.6099999999997</v>
      </c>
      <c r="AU8" s="51"/>
      <c r="AV8" s="51"/>
      <c r="AW8" s="51"/>
      <c r="AX8" s="51"/>
      <c r="AY8" s="51"/>
      <c r="AZ8" s="51"/>
      <c r="BA8" s="51"/>
      <c r="BB8" s="52">
        <f>データ!$T$6</f>
        <v>251.79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71.790000000000006</v>
      </c>
      <c r="J10" s="51"/>
      <c r="K10" s="51"/>
      <c r="L10" s="51"/>
      <c r="M10" s="51"/>
      <c r="N10" s="51"/>
      <c r="O10" s="62"/>
      <c r="P10" s="52">
        <f>データ!$P$6</f>
        <v>89.58</v>
      </c>
      <c r="Q10" s="52"/>
      <c r="R10" s="52"/>
      <c r="S10" s="52"/>
      <c r="T10" s="52"/>
      <c r="U10" s="52"/>
      <c r="V10" s="52"/>
      <c r="W10" s="59">
        <f>データ!$Q$6</f>
        <v>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303718</v>
      </c>
      <c r="AM10" s="59"/>
      <c r="AN10" s="59"/>
      <c r="AO10" s="59"/>
      <c r="AP10" s="59"/>
      <c r="AQ10" s="59"/>
      <c r="AR10" s="59"/>
      <c r="AS10" s="59"/>
      <c r="AT10" s="50">
        <f>データ!$V$6</f>
        <v>427.91</v>
      </c>
      <c r="AU10" s="51"/>
      <c r="AV10" s="51"/>
      <c r="AW10" s="51"/>
      <c r="AX10" s="51"/>
      <c r="AY10" s="51"/>
      <c r="AZ10" s="51"/>
      <c r="BA10" s="51"/>
      <c r="BB10" s="52">
        <f>データ!$W$6</f>
        <v>709.77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117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119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【114.26】</v>
      </c>
      <c r="F85" s="26" t="str">
        <f>データ!AS6</f>
        <v>【10.58】</v>
      </c>
      <c r="G85" s="26" t="str">
        <f>データ!BD6</f>
        <v>【243.44】</v>
      </c>
      <c r="H85" s="26" t="str">
        <f>データ!BO6</f>
        <v>【303.26】</v>
      </c>
      <c r="I85" s="26" t="str">
        <f>データ!BZ6</f>
        <v>【114.14】</v>
      </c>
      <c r="J85" s="26" t="str">
        <f>データ!CK6</f>
        <v>【73.03】</v>
      </c>
      <c r="K85" s="26" t="str">
        <f>データ!CV6</f>
        <v>【62.19】</v>
      </c>
      <c r="L85" s="26" t="str">
        <f>データ!DG6</f>
        <v>【100.05】</v>
      </c>
      <c r="M85" s="26" t="str">
        <f>データ!DR6</f>
        <v>【54.73】</v>
      </c>
      <c r="N85" s="26" t="str">
        <f>データ!EC6</f>
        <v>【22.46】</v>
      </c>
      <c r="O85" s="26" t="str">
        <f>データ!EN6</f>
        <v>【0.27】</v>
      </c>
    </row>
  </sheetData>
  <sheetProtection algorithmName="SHA-512" hashValue="9XBqQpEv3FYbfhL1a82+HHa4od7LHoACyhXtnNnZR9xabdd31WcDNEybrr06f8p/cNC/wARNLLt7pkjDJLvS3w==" saltValue="nIQzAYGLO7ZpXu2JDqDmX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160008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2</v>
      </c>
      <c r="H6" s="33" t="str">
        <f t="shared" si="3"/>
        <v>富山県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用水供給事業</v>
      </c>
      <c r="L6" s="33" t="str">
        <f t="shared" si="3"/>
        <v>B</v>
      </c>
      <c r="M6" s="33" t="str">
        <f t="shared" si="3"/>
        <v>自治体職員</v>
      </c>
      <c r="N6" s="34" t="str">
        <f t="shared" si="3"/>
        <v>-</v>
      </c>
      <c r="O6" s="34">
        <f t="shared" si="3"/>
        <v>71.790000000000006</v>
      </c>
      <c r="P6" s="34">
        <f t="shared" si="3"/>
        <v>89.58</v>
      </c>
      <c r="Q6" s="34">
        <f t="shared" si="3"/>
        <v>0</v>
      </c>
      <c r="R6" s="34">
        <f t="shared" si="3"/>
        <v>1069512</v>
      </c>
      <c r="S6" s="34">
        <f t="shared" si="3"/>
        <v>4247.6099999999997</v>
      </c>
      <c r="T6" s="34">
        <f t="shared" si="3"/>
        <v>251.79</v>
      </c>
      <c r="U6" s="34">
        <f t="shared" si="3"/>
        <v>303718</v>
      </c>
      <c r="V6" s="34">
        <f t="shared" si="3"/>
        <v>427.91</v>
      </c>
      <c r="W6" s="34">
        <f t="shared" si="3"/>
        <v>709.77</v>
      </c>
      <c r="X6" s="35">
        <f>IF(X7="",NA(),X7)</f>
        <v>117.61</v>
      </c>
      <c r="Y6" s="35">
        <f t="shared" ref="Y6:AG6" si="4">IF(Y7="",NA(),Y7)</f>
        <v>114.58</v>
      </c>
      <c r="Z6" s="35">
        <f t="shared" si="4"/>
        <v>121.59</v>
      </c>
      <c r="AA6" s="35">
        <f t="shared" si="4"/>
        <v>116.49</v>
      </c>
      <c r="AB6" s="35">
        <f t="shared" si="4"/>
        <v>115.08</v>
      </c>
      <c r="AC6" s="35">
        <f t="shared" si="4"/>
        <v>113.88</v>
      </c>
      <c r="AD6" s="35">
        <f t="shared" si="4"/>
        <v>113.47</v>
      </c>
      <c r="AE6" s="35">
        <f t="shared" si="4"/>
        <v>113.33</v>
      </c>
      <c r="AF6" s="35">
        <f t="shared" si="4"/>
        <v>114.05</v>
      </c>
      <c r="AG6" s="35">
        <f t="shared" si="4"/>
        <v>114.26</v>
      </c>
      <c r="AH6" s="34" t="str">
        <f>IF(AH7="","",IF(AH7="-","【-】","【"&amp;SUBSTITUTE(TEXT(AH7,"#,##0.00"),"-","△")&amp;"】"))</f>
        <v>【114.26】</v>
      </c>
      <c r="AI6" s="34">
        <f>IF(AI7="",NA(),AI7)</f>
        <v>0</v>
      </c>
      <c r="AJ6" s="34">
        <f t="shared" ref="AJ6:AR6" si="5">IF(AJ7="",NA(),AJ7)</f>
        <v>0</v>
      </c>
      <c r="AK6" s="35">
        <f t="shared" si="5"/>
        <v>466.63</v>
      </c>
      <c r="AL6" s="34">
        <f t="shared" si="5"/>
        <v>0</v>
      </c>
      <c r="AM6" s="34">
        <f t="shared" si="5"/>
        <v>0</v>
      </c>
      <c r="AN6" s="35">
        <f t="shared" si="5"/>
        <v>21.34</v>
      </c>
      <c r="AO6" s="35">
        <f t="shared" si="5"/>
        <v>16.89</v>
      </c>
      <c r="AP6" s="35">
        <f t="shared" si="5"/>
        <v>17.39</v>
      </c>
      <c r="AQ6" s="35">
        <f t="shared" si="5"/>
        <v>12.65</v>
      </c>
      <c r="AR6" s="35">
        <f t="shared" si="5"/>
        <v>10.58</v>
      </c>
      <c r="AS6" s="34" t="str">
        <f>IF(AS7="","",IF(AS7="-","【-】","【"&amp;SUBSTITUTE(TEXT(AS7,"#,##0.00"),"-","△")&amp;"】"))</f>
        <v>【10.58】</v>
      </c>
      <c r="AT6" s="35">
        <f>IF(AT7="",NA(),AT7)</f>
        <v>1494.01</v>
      </c>
      <c r="AU6" s="35">
        <f t="shared" ref="AU6:BC6" si="6">IF(AU7="",NA(),AU7)</f>
        <v>169.6</v>
      </c>
      <c r="AV6" s="35">
        <f t="shared" si="6"/>
        <v>209.25</v>
      </c>
      <c r="AW6" s="35">
        <f t="shared" si="6"/>
        <v>280.17</v>
      </c>
      <c r="AX6" s="35">
        <f t="shared" si="6"/>
        <v>288.01</v>
      </c>
      <c r="AY6" s="35">
        <f t="shared" si="6"/>
        <v>634.53</v>
      </c>
      <c r="AZ6" s="35">
        <f t="shared" si="6"/>
        <v>200.22</v>
      </c>
      <c r="BA6" s="35">
        <f t="shared" si="6"/>
        <v>212.95</v>
      </c>
      <c r="BB6" s="35">
        <f t="shared" si="6"/>
        <v>224.41</v>
      </c>
      <c r="BC6" s="35">
        <f t="shared" si="6"/>
        <v>243.44</v>
      </c>
      <c r="BD6" s="34" t="str">
        <f>IF(BD7="","",IF(BD7="-","【-】","【"&amp;SUBSTITUTE(TEXT(BD7,"#,##0.00"),"-","△")&amp;"】"))</f>
        <v>【243.44】</v>
      </c>
      <c r="BE6" s="35">
        <f>IF(BE7="",NA(),BE7)</f>
        <v>342.46</v>
      </c>
      <c r="BF6" s="35">
        <f t="shared" ref="BF6:BN6" si="7">IF(BF7="",NA(),BF7)</f>
        <v>335.25</v>
      </c>
      <c r="BG6" s="35">
        <f t="shared" si="7"/>
        <v>299.02</v>
      </c>
      <c r="BH6" s="35">
        <f t="shared" si="7"/>
        <v>286.33999999999997</v>
      </c>
      <c r="BI6" s="35">
        <f t="shared" si="7"/>
        <v>265.16000000000003</v>
      </c>
      <c r="BJ6" s="35">
        <f t="shared" si="7"/>
        <v>368.94</v>
      </c>
      <c r="BK6" s="35">
        <f t="shared" si="7"/>
        <v>351.06</v>
      </c>
      <c r="BL6" s="35">
        <f t="shared" si="7"/>
        <v>333.48</v>
      </c>
      <c r="BM6" s="35">
        <f t="shared" si="7"/>
        <v>320.31</v>
      </c>
      <c r="BN6" s="35">
        <f t="shared" si="7"/>
        <v>303.26</v>
      </c>
      <c r="BO6" s="34" t="str">
        <f>IF(BO7="","",IF(BO7="-","【-】","【"&amp;SUBSTITUTE(TEXT(BO7,"#,##0.00"),"-","△")&amp;"】"))</f>
        <v>【303.26】</v>
      </c>
      <c r="BP6" s="35">
        <f>IF(BP7="",NA(),BP7)</f>
        <v>114.58</v>
      </c>
      <c r="BQ6" s="35">
        <f t="shared" ref="BQ6:BY6" si="8">IF(BQ7="",NA(),BQ7)</f>
        <v>112.32</v>
      </c>
      <c r="BR6" s="35">
        <f t="shared" si="8"/>
        <v>120.2</v>
      </c>
      <c r="BS6" s="35">
        <f t="shared" si="8"/>
        <v>113.02</v>
      </c>
      <c r="BT6" s="35">
        <f t="shared" si="8"/>
        <v>113.93</v>
      </c>
      <c r="BU6" s="35">
        <f t="shared" si="8"/>
        <v>111.12</v>
      </c>
      <c r="BV6" s="35">
        <f t="shared" si="8"/>
        <v>112.92</v>
      </c>
      <c r="BW6" s="35">
        <f t="shared" si="8"/>
        <v>112.81</v>
      </c>
      <c r="BX6" s="35">
        <f t="shared" si="8"/>
        <v>113.88</v>
      </c>
      <c r="BY6" s="35">
        <f t="shared" si="8"/>
        <v>114.14</v>
      </c>
      <c r="BZ6" s="34" t="str">
        <f>IF(BZ7="","",IF(BZ7="-","【-】","【"&amp;SUBSTITUTE(TEXT(BZ7,"#,##0.00"),"-","△")&amp;"】"))</f>
        <v>【114.14】</v>
      </c>
      <c r="CA6" s="35">
        <f>IF(CA7="",NA(),CA7)</f>
        <v>45.29</v>
      </c>
      <c r="CB6" s="35">
        <f t="shared" ref="CB6:CJ6" si="9">IF(CB7="",NA(),CB7)</f>
        <v>43.03</v>
      </c>
      <c r="CC6" s="35">
        <f t="shared" si="9"/>
        <v>41.62</v>
      </c>
      <c r="CD6" s="35">
        <f t="shared" si="9"/>
        <v>43.44</v>
      </c>
      <c r="CE6" s="35">
        <f t="shared" si="9"/>
        <v>43.52</v>
      </c>
      <c r="CF6" s="35">
        <f t="shared" si="9"/>
        <v>75.75</v>
      </c>
      <c r="CG6" s="35">
        <f t="shared" si="9"/>
        <v>75.3</v>
      </c>
      <c r="CH6" s="35">
        <f t="shared" si="9"/>
        <v>75.3</v>
      </c>
      <c r="CI6" s="35">
        <f t="shared" si="9"/>
        <v>74.02</v>
      </c>
      <c r="CJ6" s="35">
        <f t="shared" si="9"/>
        <v>73.03</v>
      </c>
      <c r="CK6" s="34" t="str">
        <f>IF(CK7="","",IF(CK7="-","【-】","【"&amp;SUBSTITUTE(TEXT(CK7,"#,##0.00"),"-","△")&amp;"】"))</f>
        <v>【73.03】</v>
      </c>
      <c r="CL6" s="35">
        <f>IF(CL7="",NA(),CL7)</f>
        <v>72.86</v>
      </c>
      <c r="CM6" s="35">
        <f t="shared" ref="CM6:CU6" si="10">IF(CM7="",NA(),CM7)</f>
        <v>71.61</v>
      </c>
      <c r="CN6" s="35">
        <f t="shared" si="10"/>
        <v>71.569999999999993</v>
      </c>
      <c r="CO6" s="35">
        <f t="shared" si="10"/>
        <v>71.11</v>
      </c>
      <c r="CP6" s="35">
        <f t="shared" si="10"/>
        <v>71.290000000000006</v>
      </c>
      <c r="CQ6" s="35">
        <f t="shared" si="10"/>
        <v>64.12</v>
      </c>
      <c r="CR6" s="35">
        <f t="shared" si="10"/>
        <v>62.69</v>
      </c>
      <c r="CS6" s="35">
        <f t="shared" si="10"/>
        <v>61.82</v>
      </c>
      <c r="CT6" s="35">
        <f t="shared" si="10"/>
        <v>61.66</v>
      </c>
      <c r="CU6" s="35">
        <f t="shared" si="10"/>
        <v>62.19</v>
      </c>
      <c r="CV6" s="34" t="str">
        <f>IF(CV7="","",IF(CV7="-","【-】","【"&amp;SUBSTITUTE(TEXT(CV7,"#,##0.00"),"-","△")&amp;"】"))</f>
        <v>【62.19】</v>
      </c>
      <c r="CW6" s="35">
        <f>IF(CW7="",NA(),CW7)</f>
        <v>100</v>
      </c>
      <c r="CX6" s="35">
        <f t="shared" ref="CX6:DF6" si="11">IF(CX7="",NA(),CX7)</f>
        <v>100</v>
      </c>
      <c r="CY6" s="35">
        <f t="shared" si="11"/>
        <v>100</v>
      </c>
      <c r="CZ6" s="35">
        <f t="shared" si="11"/>
        <v>100</v>
      </c>
      <c r="DA6" s="35">
        <f t="shared" si="11"/>
        <v>100</v>
      </c>
      <c r="DB6" s="35">
        <f t="shared" si="11"/>
        <v>100.12</v>
      </c>
      <c r="DC6" s="35">
        <f t="shared" si="11"/>
        <v>100.12</v>
      </c>
      <c r="DD6" s="35">
        <f t="shared" si="11"/>
        <v>100.03</v>
      </c>
      <c r="DE6" s="35">
        <f t="shared" si="11"/>
        <v>100.05</v>
      </c>
      <c r="DF6" s="35">
        <f t="shared" si="11"/>
        <v>100.05</v>
      </c>
      <c r="DG6" s="34" t="str">
        <f>IF(DG7="","",IF(DG7="-","【-】","【"&amp;SUBSTITUTE(TEXT(DG7,"#,##0.00"),"-","△")&amp;"】"))</f>
        <v>【100.05】</v>
      </c>
      <c r="DH6" s="35">
        <f>IF(DH7="",NA(),DH7)</f>
        <v>51.82</v>
      </c>
      <c r="DI6" s="35">
        <f t="shared" ref="DI6:DQ6" si="12">IF(DI7="",NA(),DI7)</f>
        <v>53.86</v>
      </c>
      <c r="DJ6" s="35">
        <f t="shared" si="12"/>
        <v>55.93</v>
      </c>
      <c r="DK6" s="35">
        <f t="shared" si="12"/>
        <v>57.96</v>
      </c>
      <c r="DL6" s="35">
        <f t="shared" si="12"/>
        <v>59.88</v>
      </c>
      <c r="DM6" s="35">
        <f t="shared" si="12"/>
        <v>39.81</v>
      </c>
      <c r="DN6" s="35">
        <f t="shared" si="12"/>
        <v>51.44</v>
      </c>
      <c r="DO6" s="35">
        <f t="shared" si="12"/>
        <v>52.4</v>
      </c>
      <c r="DP6" s="35">
        <f t="shared" si="12"/>
        <v>53.56</v>
      </c>
      <c r="DQ6" s="35">
        <f t="shared" si="12"/>
        <v>54.73</v>
      </c>
      <c r="DR6" s="34" t="str">
        <f>IF(DR7="","",IF(DR7="-","【-】","【"&amp;SUBSTITUTE(TEXT(DR7,"#,##0.00"),"-","△")&amp;"】"))</f>
        <v>【54.73】</v>
      </c>
      <c r="DS6" s="35">
        <f>IF(DS7="",NA(),DS7)</f>
        <v>37.33</v>
      </c>
      <c r="DT6" s="35">
        <f t="shared" ref="DT6:EB6" si="13">IF(DT7="",NA(),DT7)</f>
        <v>37.33</v>
      </c>
      <c r="DU6" s="35">
        <f t="shared" si="13"/>
        <v>71.540000000000006</v>
      </c>
      <c r="DV6" s="35">
        <f t="shared" si="13"/>
        <v>79.94</v>
      </c>
      <c r="DW6" s="35">
        <f t="shared" si="13"/>
        <v>92.27</v>
      </c>
      <c r="DX6" s="35">
        <f t="shared" si="13"/>
        <v>13.72</v>
      </c>
      <c r="DY6" s="35">
        <f t="shared" si="13"/>
        <v>16.77</v>
      </c>
      <c r="DZ6" s="35">
        <f t="shared" si="13"/>
        <v>18.05</v>
      </c>
      <c r="EA6" s="35">
        <f t="shared" si="13"/>
        <v>19.440000000000001</v>
      </c>
      <c r="EB6" s="35">
        <f t="shared" si="13"/>
        <v>22.46</v>
      </c>
      <c r="EC6" s="34" t="str">
        <f>IF(EC7="","",IF(EC7="-","【-】","【"&amp;SUBSTITUTE(TEXT(EC7,"#,##0.00"),"-","△")&amp;"】"))</f>
        <v>【22.46】</v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0.25</v>
      </c>
      <c r="EJ6" s="35">
        <f t="shared" si="14"/>
        <v>0.13</v>
      </c>
      <c r="EK6" s="35">
        <f t="shared" si="14"/>
        <v>0.26</v>
      </c>
      <c r="EL6" s="35">
        <f t="shared" si="14"/>
        <v>0.24</v>
      </c>
      <c r="EM6" s="35">
        <f t="shared" si="14"/>
        <v>0.27</v>
      </c>
      <c r="EN6" s="34" t="str">
        <f>IF(EN7="","",IF(EN7="-","【-】","【"&amp;SUBSTITUTE(TEXT(EN7,"#,##0.00"),"-","△")&amp;"】"))</f>
        <v>【0.27】</v>
      </c>
    </row>
    <row r="7" spans="1:144" s="36" customFormat="1" x14ac:dyDescent="0.15">
      <c r="A7" s="28"/>
      <c r="B7" s="37">
        <v>2017</v>
      </c>
      <c r="C7" s="37">
        <v>160008</v>
      </c>
      <c r="D7" s="37">
        <v>46</v>
      </c>
      <c r="E7" s="37">
        <v>1</v>
      </c>
      <c r="F7" s="37">
        <v>0</v>
      </c>
      <c r="G7" s="37">
        <v>2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71.790000000000006</v>
      </c>
      <c r="P7" s="38">
        <v>89.58</v>
      </c>
      <c r="Q7" s="38">
        <v>0</v>
      </c>
      <c r="R7" s="38">
        <v>1069512</v>
      </c>
      <c r="S7" s="38">
        <v>4247.6099999999997</v>
      </c>
      <c r="T7" s="38">
        <v>251.79</v>
      </c>
      <c r="U7" s="38">
        <v>303718</v>
      </c>
      <c r="V7" s="38">
        <v>427.91</v>
      </c>
      <c r="W7" s="38">
        <v>709.77</v>
      </c>
      <c r="X7" s="38">
        <v>117.61</v>
      </c>
      <c r="Y7" s="38">
        <v>114.58</v>
      </c>
      <c r="Z7" s="38">
        <v>121.59</v>
      </c>
      <c r="AA7" s="38">
        <v>116.49</v>
      </c>
      <c r="AB7" s="38">
        <v>115.08</v>
      </c>
      <c r="AC7" s="38">
        <v>113.88</v>
      </c>
      <c r="AD7" s="38">
        <v>113.47</v>
      </c>
      <c r="AE7" s="38">
        <v>113.33</v>
      </c>
      <c r="AF7" s="38">
        <v>114.05</v>
      </c>
      <c r="AG7" s="38">
        <v>114.26</v>
      </c>
      <c r="AH7" s="38">
        <v>114.26</v>
      </c>
      <c r="AI7" s="38">
        <v>0</v>
      </c>
      <c r="AJ7" s="38">
        <v>0</v>
      </c>
      <c r="AK7" s="38">
        <v>466.63</v>
      </c>
      <c r="AL7" s="38">
        <v>0</v>
      </c>
      <c r="AM7" s="38">
        <v>0</v>
      </c>
      <c r="AN7" s="38">
        <v>21.34</v>
      </c>
      <c r="AO7" s="38">
        <v>16.89</v>
      </c>
      <c r="AP7" s="38">
        <v>17.39</v>
      </c>
      <c r="AQ7" s="38">
        <v>12.65</v>
      </c>
      <c r="AR7" s="38">
        <v>10.58</v>
      </c>
      <c r="AS7" s="38">
        <v>10.58</v>
      </c>
      <c r="AT7" s="38">
        <v>1494.01</v>
      </c>
      <c r="AU7" s="38">
        <v>169.6</v>
      </c>
      <c r="AV7" s="38">
        <v>209.25</v>
      </c>
      <c r="AW7" s="38">
        <v>280.17</v>
      </c>
      <c r="AX7" s="38">
        <v>288.01</v>
      </c>
      <c r="AY7" s="38">
        <v>634.53</v>
      </c>
      <c r="AZ7" s="38">
        <v>200.22</v>
      </c>
      <c r="BA7" s="38">
        <v>212.95</v>
      </c>
      <c r="BB7" s="38">
        <v>224.41</v>
      </c>
      <c r="BC7" s="38">
        <v>243.44</v>
      </c>
      <c r="BD7" s="38">
        <v>243.44</v>
      </c>
      <c r="BE7" s="38">
        <v>342.46</v>
      </c>
      <c r="BF7" s="38">
        <v>335.25</v>
      </c>
      <c r="BG7" s="38">
        <v>299.02</v>
      </c>
      <c r="BH7" s="38">
        <v>286.33999999999997</v>
      </c>
      <c r="BI7" s="38">
        <v>265.16000000000003</v>
      </c>
      <c r="BJ7" s="38">
        <v>368.94</v>
      </c>
      <c r="BK7" s="38">
        <v>351.06</v>
      </c>
      <c r="BL7" s="38">
        <v>333.48</v>
      </c>
      <c r="BM7" s="38">
        <v>320.31</v>
      </c>
      <c r="BN7" s="38">
        <v>303.26</v>
      </c>
      <c r="BO7" s="38">
        <v>303.26</v>
      </c>
      <c r="BP7" s="38">
        <v>114.58</v>
      </c>
      <c r="BQ7" s="38">
        <v>112.32</v>
      </c>
      <c r="BR7" s="38">
        <v>120.2</v>
      </c>
      <c r="BS7" s="38">
        <v>113.02</v>
      </c>
      <c r="BT7" s="38">
        <v>113.93</v>
      </c>
      <c r="BU7" s="38">
        <v>111.12</v>
      </c>
      <c r="BV7" s="38">
        <v>112.92</v>
      </c>
      <c r="BW7" s="38">
        <v>112.81</v>
      </c>
      <c r="BX7" s="38">
        <v>113.88</v>
      </c>
      <c r="BY7" s="38">
        <v>114.14</v>
      </c>
      <c r="BZ7" s="38">
        <v>114.14</v>
      </c>
      <c r="CA7" s="38">
        <v>45.29</v>
      </c>
      <c r="CB7" s="38">
        <v>43.03</v>
      </c>
      <c r="CC7" s="38">
        <v>41.62</v>
      </c>
      <c r="CD7" s="38">
        <v>43.44</v>
      </c>
      <c r="CE7" s="38">
        <v>43.52</v>
      </c>
      <c r="CF7" s="38">
        <v>75.75</v>
      </c>
      <c r="CG7" s="38">
        <v>75.3</v>
      </c>
      <c r="CH7" s="38">
        <v>75.3</v>
      </c>
      <c r="CI7" s="38">
        <v>74.02</v>
      </c>
      <c r="CJ7" s="38">
        <v>73.03</v>
      </c>
      <c r="CK7" s="38">
        <v>73.03</v>
      </c>
      <c r="CL7" s="38">
        <v>72.86</v>
      </c>
      <c r="CM7" s="38">
        <v>71.61</v>
      </c>
      <c r="CN7" s="38">
        <v>71.569999999999993</v>
      </c>
      <c r="CO7" s="38">
        <v>71.11</v>
      </c>
      <c r="CP7" s="38">
        <v>71.290000000000006</v>
      </c>
      <c r="CQ7" s="38">
        <v>64.12</v>
      </c>
      <c r="CR7" s="38">
        <v>62.69</v>
      </c>
      <c r="CS7" s="38">
        <v>61.82</v>
      </c>
      <c r="CT7" s="38">
        <v>61.66</v>
      </c>
      <c r="CU7" s="38">
        <v>62.19</v>
      </c>
      <c r="CV7" s="38">
        <v>62.19</v>
      </c>
      <c r="CW7" s="38">
        <v>100</v>
      </c>
      <c r="CX7" s="38">
        <v>100</v>
      </c>
      <c r="CY7" s="38">
        <v>100</v>
      </c>
      <c r="CZ7" s="38">
        <v>100</v>
      </c>
      <c r="DA7" s="38">
        <v>100</v>
      </c>
      <c r="DB7" s="38">
        <v>100.12</v>
      </c>
      <c r="DC7" s="38">
        <v>100.12</v>
      </c>
      <c r="DD7" s="38">
        <v>100.03</v>
      </c>
      <c r="DE7" s="38">
        <v>100.05</v>
      </c>
      <c r="DF7" s="38">
        <v>100.05</v>
      </c>
      <c r="DG7" s="38">
        <v>100.05</v>
      </c>
      <c r="DH7" s="38">
        <v>51.82</v>
      </c>
      <c r="DI7" s="38">
        <v>53.86</v>
      </c>
      <c r="DJ7" s="38">
        <v>55.93</v>
      </c>
      <c r="DK7" s="38">
        <v>57.96</v>
      </c>
      <c r="DL7" s="38">
        <v>59.88</v>
      </c>
      <c r="DM7" s="38">
        <v>39.81</v>
      </c>
      <c r="DN7" s="38">
        <v>51.44</v>
      </c>
      <c r="DO7" s="38">
        <v>52.4</v>
      </c>
      <c r="DP7" s="38">
        <v>53.56</v>
      </c>
      <c r="DQ7" s="38">
        <v>54.73</v>
      </c>
      <c r="DR7" s="38">
        <v>54.73</v>
      </c>
      <c r="DS7" s="38">
        <v>37.33</v>
      </c>
      <c r="DT7" s="38">
        <v>37.33</v>
      </c>
      <c r="DU7" s="38">
        <v>71.540000000000006</v>
      </c>
      <c r="DV7" s="38">
        <v>79.94</v>
      </c>
      <c r="DW7" s="38">
        <v>92.27</v>
      </c>
      <c r="DX7" s="38">
        <v>13.72</v>
      </c>
      <c r="DY7" s="38">
        <v>16.77</v>
      </c>
      <c r="DZ7" s="38">
        <v>18.05</v>
      </c>
      <c r="EA7" s="38">
        <v>19.440000000000001</v>
      </c>
      <c r="EB7" s="38">
        <v>22.46</v>
      </c>
      <c r="EC7" s="38">
        <v>22.46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0.25</v>
      </c>
      <c r="EJ7" s="38">
        <v>0.13</v>
      </c>
      <c r="EK7" s="38">
        <v>0.26</v>
      </c>
      <c r="EL7" s="38">
        <v>0.24</v>
      </c>
      <c r="EM7" s="38">
        <v>0.27</v>
      </c>
      <c r="EN7" s="38">
        <v>0.27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2019-01-18T05:45:46Z</cp:lastPrinted>
  <dcterms:created xsi:type="dcterms:W3CDTF">2018-12-03T08:30:26Z</dcterms:created>
  <dcterms:modified xsi:type="dcterms:W3CDTF">2019-02-04T08:23:23Z</dcterms:modified>
  <cp:category/>
</cp:coreProperties>
</file>