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経理G\06_決算統計\∠２９\☆経営分析（総務省提出用）\回答\"/>
    </mc:Choice>
  </mc:AlternateContent>
  <workbookProtection workbookAlgorithmName="SHA-512" workbookHashValue="C7KyFTIdlLrZQWB6QzyH6I1g8OvI8q4M/dfw2qSG9yEPqztWIf9/QQrIa8PydKys2E6b/UEFcpCDDLYr/V53HA==" workbookSaltValue="1wJv6hQPBmaDQ8X7KMRfQ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<sst xmlns="http://schemas.openxmlformats.org/spreadsheetml/2006/main" count="232" uniqueCount="119">
  <si>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</si>
  <si>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</si>
  <si>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</si>
  <si>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</si>
  <si>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</si>
  <si>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</si>
  <si>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</si>
  <si>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</si>
  <si>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</si>
  <si>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</si>
  <si>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</si>
  <si>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</si>
  <si>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</si>
  <si>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</si>
  <si>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</si>
  <si>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</si>
  <si>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</si>
  <si>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</si>
  <si>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</si>
  <si>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</si>
  <si>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</si>
  <si>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</si>
  <si>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</si>
  <si>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</si>
  <si>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</si>
  <si>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</si>
  <si>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</si>
  <si>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</si>
  <si>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</si>
  <si>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</si>
  <si>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</si>
  <si>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</si>
  <si>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</si>
  <si>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</si>
  <si>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</si>
  <si>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</si>
  <si>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</si>
  <si>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</si>
  <si>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</si>
  <si>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</si>
  <si>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</si>
  <si>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</si>
  <si>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</si>
  <si>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</si>
  <si>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</si>
  <si>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</si>
  <si>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</si>
  <si>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</si>
  <si>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</si>
  <si>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</si>
  <si>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</si>
  <si>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</si>
  <si>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</si>
  <si>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</si>
  <si>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</si>
  <si>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</si>
  <si>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</si>
  <si>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</si>
  <si>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</si>
  <si>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</si>
  <si>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</si>
  <si>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</si>
  <si>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</si>
  <si>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</si>
  <si>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</si>
  <si>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</si>
  <si>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</si>
  <si>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</si>
  <si>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</si>
  <si>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</si>
  <si>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</si>
  <si>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</si>
  <si>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</si>
  <si>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</si>
  <si>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</si>
  <si>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</si>
  <si>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</si>
  <si>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</si>
  <si>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</si>
  <si>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</si>
  <si>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</si>
  <si>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</si>
  <si>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</si>
  <si>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</si>
  <si>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</si>
  <si>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</si>
  <si>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</si>
  <si>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</si>
  <si>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</si>
  <si>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</si>
  <si>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</si>
  <si>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</si>
  <si>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</si>
  <si>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</si>
  <si>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</si>
  <si>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</si>
  <si>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</si>
  <si>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</si>
  <si>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</si>
  <si>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</si>
  <si>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</si>
  <si>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</si>
  <si>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</si>
  <si>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</si>
  <si>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福井県</t>
  </si>
  <si>
    <t>法適用</t>
  </si>
  <si>
    <t>水道事業</t>
  </si>
  <si>
    <t>用水供給事業</t>
  </si>
  <si>
    <t>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</si>
  <si>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</si>
  <si>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</si>
  <si>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</si>
  <si>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</si>
  <si>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</si>
  <si>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</si>
  <si>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</si>
  <si>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両事業とも契約水量を確実に供給しており、現在の経営状況は概ね健全で、効率的な経営を行っていると判断できる。
　今後は、両事業とも老朽化対策に伴う更新需要の増大や施設・管路の維持修繕が予定されているほか、坂井地区水道用水供給事業については、施設・管路の耐震化も必要となっており、多額の費用負担が見込まれる。
　そのため、これらに見合う料金収入の確保および経費節減に努め、より一層経営の健全化・効率化に努めていく必要がある。</t>
    <rPh sb="1" eb="2">
      <t>リョウ</t>
    </rPh>
    <rPh sb="2" eb="4">
      <t>ジギョウ</t>
    </rPh>
    <rPh sb="6" eb="8">
      <t>ケイヤク</t>
    </rPh>
    <rPh sb="8" eb="10">
      <t>スイリョウ</t>
    </rPh>
    <rPh sb="11" eb="13">
      <t>カクジツ</t>
    </rPh>
    <rPh sb="14" eb="16">
      <t>キョウキュウ</t>
    </rPh>
    <rPh sb="21" eb="23">
      <t>ゲンザイ</t>
    </rPh>
    <rPh sb="24" eb="26">
      <t>ケイエイ</t>
    </rPh>
    <rPh sb="26" eb="28">
      <t>ジョウキョウ</t>
    </rPh>
    <rPh sb="29" eb="30">
      <t>オオム</t>
    </rPh>
    <rPh sb="31" eb="33">
      <t>ケンゼン</t>
    </rPh>
    <rPh sb="42" eb="43">
      <t>オコナ</t>
    </rPh>
    <rPh sb="48" eb="50">
      <t>ハンダン</t>
    </rPh>
    <rPh sb="60" eb="61">
      <t>リョウ</t>
    </rPh>
    <rPh sb="61" eb="63">
      <t>ジギョウ</t>
    </rPh>
    <rPh sb="71" eb="72">
      <t>トモナ</t>
    </rPh>
    <rPh sb="73" eb="75">
      <t>コウシン</t>
    </rPh>
    <rPh sb="75" eb="77">
      <t>ジュヨウ</t>
    </rPh>
    <rPh sb="78" eb="80">
      <t>ゾウダイ</t>
    </rPh>
    <rPh sb="102" eb="104">
      <t>サカイ</t>
    </rPh>
    <rPh sb="104" eb="106">
      <t>チク</t>
    </rPh>
    <rPh sb="106" eb="108">
      <t>スイドウ</t>
    </rPh>
    <rPh sb="108" eb="110">
      <t>ヨウスイ</t>
    </rPh>
    <rPh sb="110" eb="112">
      <t>キョウキュウ</t>
    </rPh>
    <rPh sb="112" eb="114">
      <t>ジギョウ</t>
    </rPh>
    <rPh sb="120" eb="122">
      <t>シセツ</t>
    </rPh>
    <rPh sb="123" eb="125">
      <t>カンロ</t>
    </rPh>
    <rPh sb="126" eb="129">
      <t>タイシンカ</t>
    </rPh>
    <rPh sb="130" eb="132">
      <t>ヒツヨウ</t>
    </rPh>
    <rPh sb="164" eb="166">
      <t>ミア</t>
    </rPh>
    <rPh sb="167" eb="169">
      <t>リョウキン</t>
    </rPh>
    <rPh sb="169" eb="171">
      <t>シュウニュウ</t>
    </rPh>
    <rPh sb="172" eb="174">
      <t>カクホ</t>
    </rPh>
    <rPh sb="177" eb="179">
      <t>ケイヒ</t>
    </rPh>
    <rPh sb="179" eb="181">
      <t>セツゲン</t>
    </rPh>
    <rPh sb="182" eb="183">
      <t>ツト</t>
    </rPh>
    <rPh sb="187" eb="189">
      <t>イッソウ</t>
    </rPh>
    <rPh sb="189" eb="191">
      <t>ケイエイ</t>
    </rPh>
    <rPh sb="192" eb="195">
      <t>ケンゼンカ</t>
    </rPh>
    <rPh sb="196" eb="199">
      <t>コウリツカ</t>
    </rPh>
    <rPh sb="200" eb="201">
      <t>ツト</t>
    </rPh>
    <rPh sb="205" eb="207">
      <t>ヒツヨウ</t>
    </rPh>
    <phoneticPr fontId="17"/>
  </si>
  <si>
    <t>　坂井地区水道用水供給事業については給水開始から３０年を経過しているが、日野川地区水道用水供給事業は給水開始から１２年経過の比較的新しい施設であるため、２事業平均でみると、有形固定資産減価償却率は類似団体平均値に比べ低く、施設の老朽化の度合は高くない。
　老朽化対策については、機能維持や安全性確保のため、点検・診断・修繕・更新等のメンテナンスサイクルにより、長寿命化を図り設備投資の抑制や平準化など、中長期的な視点で計画的に進めている。
　公営企業経営戦略において、計画的かつ効率的な更新計画を設定し、老朽化対策に取り組んでいく。</t>
    <rPh sb="1" eb="3">
      <t>サカイ</t>
    </rPh>
    <rPh sb="3" eb="5">
      <t>チク</t>
    </rPh>
    <rPh sb="5" eb="7">
      <t>スイドウ</t>
    </rPh>
    <rPh sb="7" eb="9">
      <t>ヨウスイ</t>
    </rPh>
    <rPh sb="9" eb="11">
      <t>キョウキュウ</t>
    </rPh>
    <rPh sb="11" eb="13">
      <t>ジギョウ</t>
    </rPh>
    <rPh sb="18" eb="20">
      <t>キュウスイ</t>
    </rPh>
    <rPh sb="20" eb="22">
      <t>カイシ</t>
    </rPh>
    <rPh sb="26" eb="27">
      <t>ネン</t>
    </rPh>
    <rPh sb="28" eb="30">
      <t>ケイカ</t>
    </rPh>
    <rPh sb="36" eb="39">
      <t>ヒノガワ</t>
    </rPh>
    <rPh sb="39" eb="41">
      <t>チク</t>
    </rPh>
    <rPh sb="41" eb="43">
      <t>スイドウ</t>
    </rPh>
    <rPh sb="43" eb="45">
      <t>ヨウスイ</t>
    </rPh>
    <rPh sb="45" eb="47">
      <t>キョウキュウ</t>
    </rPh>
    <rPh sb="47" eb="49">
      <t>ジギョウ</t>
    </rPh>
    <rPh sb="50" eb="52">
      <t>キュウスイ</t>
    </rPh>
    <rPh sb="52" eb="54">
      <t>カイシ</t>
    </rPh>
    <rPh sb="58" eb="59">
      <t>ネン</t>
    </rPh>
    <rPh sb="59" eb="61">
      <t>ケイカ</t>
    </rPh>
    <rPh sb="62" eb="65">
      <t>ヒカクテキ</t>
    </rPh>
    <rPh sb="65" eb="66">
      <t>アタラ</t>
    </rPh>
    <rPh sb="68" eb="70">
      <t>シセツ</t>
    </rPh>
    <rPh sb="77" eb="79">
      <t>ジギョウ</t>
    </rPh>
    <rPh sb="79" eb="81">
      <t>ヘイキン</t>
    </rPh>
    <rPh sb="86" eb="88">
      <t>ユウケイ</t>
    </rPh>
    <rPh sb="88" eb="90">
      <t>コテイ</t>
    </rPh>
    <rPh sb="90" eb="92">
      <t>シサン</t>
    </rPh>
    <rPh sb="92" eb="94">
      <t>ゲンカ</t>
    </rPh>
    <rPh sb="94" eb="96">
      <t>ショウキャク</t>
    </rPh>
    <rPh sb="96" eb="97">
      <t>リツ</t>
    </rPh>
    <rPh sb="98" eb="100">
      <t>ルイジ</t>
    </rPh>
    <rPh sb="100" eb="102">
      <t>ダンタイ</t>
    </rPh>
    <rPh sb="102" eb="104">
      <t>ヘイキン</t>
    </rPh>
    <rPh sb="104" eb="105">
      <t>チ</t>
    </rPh>
    <rPh sb="106" eb="107">
      <t>クラ</t>
    </rPh>
    <rPh sb="108" eb="109">
      <t>ヒク</t>
    </rPh>
    <rPh sb="111" eb="113">
      <t>シセツ</t>
    </rPh>
    <rPh sb="114" eb="117">
      <t>ロウキュウカ</t>
    </rPh>
    <rPh sb="118" eb="120">
      <t>ドアイ</t>
    </rPh>
    <rPh sb="121" eb="122">
      <t>タカ</t>
    </rPh>
    <rPh sb="128" eb="131">
      <t>ロウキュウカ</t>
    </rPh>
    <rPh sb="131" eb="133">
      <t>タイサク</t>
    </rPh>
    <rPh sb="139" eb="141">
      <t>キノウ</t>
    </rPh>
    <rPh sb="141" eb="143">
      <t>イジ</t>
    </rPh>
    <rPh sb="144" eb="147">
      <t>アンゼンセイ</t>
    </rPh>
    <rPh sb="147" eb="149">
      <t>カクホ</t>
    </rPh>
    <rPh sb="153" eb="155">
      <t>テンケン</t>
    </rPh>
    <rPh sb="156" eb="158">
      <t>シンダン</t>
    </rPh>
    <rPh sb="159" eb="161">
      <t>シュウゼン</t>
    </rPh>
    <rPh sb="162" eb="164">
      <t>コウシン</t>
    </rPh>
    <rPh sb="164" eb="165">
      <t>トウ</t>
    </rPh>
    <rPh sb="180" eb="181">
      <t>チョウ</t>
    </rPh>
    <rPh sb="181" eb="184">
      <t>ジュミョウカ</t>
    </rPh>
    <rPh sb="185" eb="186">
      <t>ハカ</t>
    </rPh>
    <rPh sb="187" eb="189">
      <t>セツビ</t>
    </rPh>
    <rPh sb="189" eb="191">
      <t>トウシ</t>
    </rPh>
    <rPh sb="192" eb="194">
      <t>ヨクセイ</t>
    </rPh>
    <rPh sb="195" eb="198">
      <t>ヘイジュンカ</t>
    </rPh>
    <rPh sb="201" eb="205">
      <t>チュウチョウキテキ</t>
    </rPh>
    <rPh sb="206" eb="208">
      <t>シテン</t>
    </rPh>
    <rPh sb="209" eb="212">
      <t>ケイカクテキ</t>
    </rPh>
    <rPh sb="213" eb="214">
      <t>スス</t>
    </rPh>
    <rPh sb="221" eb="223">
      <t>コウエイ</t>
    </rPh>
    <rPh sb="223" eb="225">
      <t>キギョウ</t>
    </rPh>
    <rPh sb="234" eb="237">
      <t>ケイカクテキ</t>
    </rPh>
    <rPh sb="239" eb="242">
      <t>コウリツテキ</t>
    </rPh>
    <rPh sb="243" eb="245">
      <t>コウシン</t>
    </rPh>
    <rPh sb="245" eb="247">
      <t>ケイカク</t>
    </rPh>
    <rPh sb="248" eb="250">
      <t>セッテイ</t>
    </rPh>
    <rPh sb="252" eb="255">
      <t>ロウキュウカ</t>
    </rPh>
    <rPh sb="255" eb="257">
      <t>タイサク</t>
    </rPh>
    <rPh sb="258" eb="259">
      <t>ト</t>
    </rPh>
    <rPh sb="260" eb="261">
      <t>ク</t>
    </rPh>
    <phoneticPr fontId="17"/>
  </si>
  <si>
    <t>　両事業とも、今後の老朽化対策等の設備投資の増加に備えて、効率的な維持管理や適切な料金設定により、経営の安定と資金確保に努めている。
　平成１８年に給水開始した日野川地区水道用水供給事業においても、坂井地区水道用水供給事業と同様、平成２５年度から契約水量の全量を供給しており、現在供給能力に対する施設利用率は類似団体平均を上回っている。また、有収率も１００％を維持している。
　その結果、経常収支比率および料金回収率とも類似団体平均値を上回り、累積欠損金比率も０％を維持しており、給水原価も類似団体平均以下となっている。
　平成２６年度の公営企業会計基準の見直しにより、流動負債が増え流動比率は低下しているが、１００％以上を確保し、類似団体平均値を上回っている。
　企業債については、高金利債を繰上償還するなど順調に償還し残高は減少しており、企業債残高対給水収益比率は順調に推移している。
　今後も引き続き経営の健全化、効率化に努めていく。</t>
    <rPh sb="1" eb="2">
      <t>リョウ</t>
    </rPh>
    <rPh sb="2" eb="4">
      <t>ジギョウ</t>
    </rPh>
    <rPh sb="17" eb="19">
      <t>セツビ</t>
    </rPh>
    <rPh sb="19" eb="21">
      <t>トウシ</t>
    </rPh>
    <rPh sb="22" eb="24">
      <t>ゾウカ</t>
    </rPh>
    <rPh sb="68" eb="70">
      <t>ヘイセイ</t>
    </rPh>
    <rPh sb="72" eb="73">
      <t>ネン</t>
    </rPh>
    <rPh sb="74" eb="76">
      <t>キュウスイ</t>
    </rPh>
    <rPh sb="76" eb="78">
      <t>カイシ</t>
    </rPh>
    <rPh sb="80" eb="83">
      <t>ヒノガワ</t>
    </rPh>
    <rPh sb="83" eb="85">
      <t>チク</t>
    </rPh>
    <rPh sb="85" eb="87">
      <t>スイドウ</t>
    </rPh>
    <rPh sb="87" eb="89">
      <t>ヨウスイ</t>
    </rPh>
    <rPh sb="89" eb="91">
      <t>キョウキュウ</t>
    </rPh>
    <rPh sb="91" eb="93">
      <t>ジギョウ</t>
    </rPh>
    <rPh sb="99" eb="101">
      <t>サカイ</t>
    </rPh>
    <rPh sb="101" eb="103">
      <t>チク</t>
    </rPh>
    <rPh sb="103" eb="105">
      <t>スイドウ</t>
    </rPh>
    <rPh sb="105" eb="107">
      <t>ヨウスイ</t>
    </rPh>
    <rPh sb="107" eb="109">
      <t>キョウキュウ</t>
    </rPh>
    <rPh sb="109" eb="111">
      <t>ジギョウ</t>
    </rPh>
    <rPh sb="112" eb="114">
      <t>ドウヨウ</t>
    </rPh>
    <rPh sb="115" eb="117">
      <t>ヘイセイ</t>
    </rPh>
    <rPh sb="119" eb="121">
      <t>ネンド</t>
    </rPh>
    <rPh sb="123" eb="125">
      <t>ケイヤク</t>
    </rPh>
    <rPh sb="125" eb="127">
      <t>スイリョウ</t>
    </rPh>
    <rPh sb="128" eb="130">
      <t>ゼンリョウ</t>
    </rPh>
    <rPh sb="140" eb="142">
      <t>キョウキュウ</t>
    </rPh>
    <rPh sb="218" eb="220">
      <t>ウワマワ</t>
    </rPh>
    <rPh sb="233" eb="235">
      <t>イジ</t>
    </rPh>
    <rPh sb="251" eb="253">
      <t>イカ</t>
    </rPh>
    <rPh sb="384" eb="386">
      <t>ジュンチョウ</t>
    </rPh>
    <rPh sb="387" eb="389">
      <t>スイイ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</si>
</sst>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4-405E-9949-97479BBA6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35328"/>
        <c:axId val="9363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0.13</c:v>
                </c:pt>
                <c:pt idx="2">
                  <c:v>0.26</c:v>
                </c:pt>
                <c:pt idx="3">
                  <c:v>0.24</c:v>
                </c:pt>
                <c:pt idx="4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4-405E-9949-97479BBA6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35328"/>
        <c:axId val="93637248"/>
      </c:lineChart>
      <c:dateAx>
        <c:axId val="9363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37248"/>
        <c:crosses val="autoZero"/>
        <c:auto val="1"/>
        <c:lblOffset val="100"/>
        <c:baseTimeUnit val="years"/>
      </c:dateAx>
      <c:valAx>
        <c:axId val="9363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3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94.5</c:v>
                </c:pt>
                <c:pt idx="1">
                  <c:v>93.6</c:v>
                </c:pt>
                <c:pt idx="2">
                  <c:v>93.14</c:v>
                </c:pt>
                <c:pt idx="3">
                  <c:v>92.66</c:v>
                </c:pt>
                <c:pt idx="4">
                  <c:v>93.16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F-4E05-8672-7C167263E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13312"/>
        <c:axId val="3161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62.69</c:v>
                </c:pt>
                <c:pt idx="2">
                  <c:v>61.82</c:v>
                </c:pt>
                <c:pt idx="3">
                  <c:v>61.66</c:v>
                </c:pt>
                <c:pt idx="4">
                  <c:v>62.19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F-4E05-8672-7C167263E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3312"/>
        <c:axId val="31615232"/>
      </c:lineChart>
      <c:dateAx>
        <c:axId val="3161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615232"/>
        <c:crosses val="autoZero"/>
        <c:auto val="1"/>
        <c:lblOffset val="100"/>
        <c:baseTimeUnit val="years"/>
      </c:dateAx>
      <c:valAx>
        <c:axId val="3161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61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0-46AF-B9FB-FE4C5020D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20896"/>
        <c:axId val="3192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100.12</c:v>
                </c:pt>
                <c:pt idx="2">
                  <c:v>100.03</c:v>
                </c:pt>
                <c:pt idx="3">
                  <c:v>100.05</c:v>
                </c:pt>
                <c:pt idx="4">
                  <c:v>100.05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00-46AF-B9FB-FE4C5020D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20896"/>
        <c:axId val="31922816"/>
      </c:lineChart>
      <c:dateAx>
        <c:axId val="31920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22816"/>
        <c:crosses val="autoZero"/>
        <c:auto val="1"/>
        <c:lblOffset val="100"/>
        <c:baseTimeUnit val="years"/>
      </c:dateAx>
      <c:valAx>
        <c:axId val="3192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2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129.57</c:v>
                </c:pt>
                <c:pt idx="1">
                  <c:v>124.64</c:v>
                </c:pt>
                <c:pt idx="2">
                  <c:v>129.69999999999999</c:v>
                </c:pt>
                <c:pt idx="3">
                  <c:v>130.19</c:v>
                </c:pt>
                <c:pt idx="4">
                  <c:v>130.94999999999999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9-439E-B08E-67CB6024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18464"/>
        <c:axId val="3112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113.47</c:v>
                </c:pt>
                <c:pt idx="2">
                  <c:v>113.33</c:v>
                </c:pt>
                <c:pt idx="3">
                  <c:v>114.05</c:v>
                </c:pt>
                <c:pt idx="4">
                  <c:v>114.26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B9-439E-B08E-67CB6024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18464"/>
        <c:axId val="31120384"/>
      </c:lineChart>
      <c:dateAx>
        <c:axId val="3111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20384"/>
        <c:crosses val="autoZero"/>
        <c:auto val="1"/>
        <c:lblOffset val="100"/>
        <c:baseTimeUnit val="years"/>
      </c:dateAx>
      <c:valAx>
        <c:axId val="311203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1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22.58</c:v>
                </c:pt>
                <c:pt idx="1">
                  <c:v>35.479999999999997</c:v>
                </c:pt>
                <c:pt idx="2">
                  <c:v>37.78</c:v>
                </c:pt>
                <c:pt idx="3">
                  <c:v>40.36</c:v>
                </c:pt>
                <c:pt idx="4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A-4C50-BD0D-48EE3C99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00768"/>
        <c:axId val="3120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39.81</c:v>
                </c:pt>
                <c:pt idx="1">
                  <c:v>51.44</c:v>
                </c:pt>
                <c:pt idx="2">
                  <c:v>52.4</c:v>
                </c:pt>
                <c:pt idx="3">
                  <c:v>53.56</c:v>
                </c:pt>
                <c:pt idx="4">
                  <c:v>54.73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A-4C50-BD0D-48EE3C99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0768"/>
        <c:axId val="31202688"/>
      </c:lineChart>
      <c:dateAx>
        <c:axId val="31200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02688"/>
        <c:crosses val="autoZero"/>
        <c:auto val="1"/>
        <c:lblOffset val="100"/>
        <c:baseTimeUnit val="years"/>
      </c:dateAx>
      <c:valAx>
        <c:axId val="3120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00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1-44D8-BA31-C25A0F087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42112"/>
        <c:axId val="31244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13.72</c:v>
                </c:pt>
                <c:pt idx="1">
                  <c:v>16.77</c:v>
                </c:pt>
                <c:pt idx="2">
                  <c:v>18.05</c:v>
                </c:pt>
                <c:pt idx="3">
                  <c:v>19.440000000000001</c:v>
                </c:pt>
                <c:pt idx="4">
                  <c:v>22.46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1-44D8-BA31-C25A0F087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42112"/>
        <c:axId val="31244288"/>
      </c:lineChart>
      <c:dateAx>
        <c:axId val="31242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44288"/>
        <c:crosses val="autoZero"/>
        <c:auto val="1"/>
        <c:lblOffset val="100"/>
        <c:baseTimeUnit val="years"/>
      </c:dateAx>
      <c:valAx>
        <c:axId val="31244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42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6-4071-B0C6-0049A2076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81920"/>
        <c:axId val="3128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21.34</c:v>
                </c:pt>
                <c:pt idx="1">
                  <c:v>16.89</c:v>
                </c:pt>
                <c:pt idx="2">
                  <c:v>17.39</c:v>
                </c:pt>
                <c:pt idx="3">
                  <c:v>12.65</c:v>
                </c:pt>
                <c:pt idx="4">
                  <c:v>10.58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6-4071-B0C6-0049A2076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81920"/>
        <c:axId val="31283840"/>
      </c:lineChart>
      <c:dateAx>
        <c:axId val="31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283840"/>
        <c:crosses val="autoZero"/>
        <c:auto val="1"/>
        <c:lblOffset val="100"/>
        <c:baseTimeUnit val="years"/>
      </c:dateAx>
      <c:valAx>
        <c:axId val="31283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2965.74</c:v>
                </c:pt>
                <c:pt idx="1">
                  <c:v>941.5</c:v>
                </c:pt>
                <c:pt idx="2">
                  <c:v>1018.13</c:v>
                </c:pt>
                <c:pt idx="3">
                  <c:v>1027.96</c:v>
                </c:pt>
                <c:pt idx="4">
                  <c:v>1462.11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BB-4CDA-AD4D-6DEC3EE99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19168"/>
        <c:axId val="3132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634.53</c:v>
                </c:pt>
                <c:pt idx="1">
                  <c:v>200.22</c:v>
                </c:pt>
                <c:pt idx="2">
                  <c:v>212.95</c:v>
                </c:pt>
                <c:pt idx="3">
                  <c:v>224.41</c:v>
                </c:pt>
                <c:pt idx="4">
                  <c:v>243.44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B-4CDA-AD4D-6DEC3EE99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9168"/>
        <c:axId val="31321088"/>
      </c:lineChart>
      <c:dateAx>
        <c:axId val="3131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21088"/>
        <c:crosses val="autoZero"/>
        <c:auto val="1"/>
        <c:lblOffset val="100"/>
        <c:baseTimeUnit val="years"/>
      </c:dateAx>
      <c:valAx>
        <c:axId val="31321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1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375.39</c:v>
                </c:pt>
                <c:pt idx="1">
                  <c:v>347.57</c:v>
                </c:pt>
                <c:pt idx="2">
                  <c:v>320.58999999999997</c:v>
                </c:pt>
                <c:pt idx="3">
                  <c:v>298.08</c:v>
                </c:pt>
                <c:pt idx="4">
                  <c:v>277.64999999999998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0-469E-A7B9-CA80876F7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0144"/>
        <c:axId val="3135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368.94</c:v>
                </c:pt>
                <c:pt idx="1">
                  <c:v>351.06</c:v>
                </c:pt>
                <c:pt idx="2">
                  <c:v>333.48</c:v>
                </c:pt>
                <c:pt idx="3">
                  <c:v>320.31</c:v>
                </c:pt>
                <c:pt idx="4">
                  <c:v>303.26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0-469E-A7B9-CA80876F7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50144"/>
        <c:axId val="31356416"/>
      </c:lineChart>
      <c:dateAx>
        <c:axId val="3135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356416"/>
        <c:crosses val="autoZero"/>
        <c:auto val="1"/>
        <c:lblOffset val="100"/>
        <c:baseTimeUnit val="years"/>
      </c:dateAx>
      <c:valAx>
        <c:axId val="31356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35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127.71</c:v>
                </c:pt>
                <c:pt idx="1">
                  <c:v>127.26</c:v>
                </c:pt>
                <c:pt idx="2">
                  <c:v>134.1</c:v>
                </c:pt>
                <c:pt idx="3">
                  <c:v>135.88</c:v>
                </c:pt>
                <c:pt idx="4">
                  <c:v>135.28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A-46C7-A74B-3DD3A6EE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9568"/>
        <c:axId val="3147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111.12</c:v>
                </c:pt>
                <c:pt idx="1">
                  <c:v>112.92</c:v>
                </c:pt>
                <c:pt idx="2">
                  <c:v>112.81</c:v>
                </c:pt>
                <c:pt idx="3">
                  <c:v>113.88</c:v>
                </c:pt>
                <c:pt idx="4">
                  <c:v>114.14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A-46C7-A74B-3DD3A6EE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9568"/>
        <c:axId val="31471488"/>
      </c:lineChart>
      <c:dateAx>
        <c:axId val="31469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71488"/>
        <c:crosses val="autoZero"/>
        <c:auto val="1"/>
        <c:lblOffset val="100"/>
        <c:baseTimeUnit val="years"/>
      </c:dateAx>
      <c:valAx>
        <c:axId val="3147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69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68.180000000000007</c:v>
                </c:pt>
                <c:pt idx="1">
                  <c:v>69.08</c:v>
                </c:pt>
                <c:pt idx="2">
                  <c:v>65.88</c:v>
                </c:pt>
                <c:pt idx="3">
                  <c:v>65.36</c:v>
                </c:pt>
                <c:pt idx="4">
                  <c:v>65.290000000000006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E-49E9-A643-4B6306A2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514624"/>
        <c:axId val="3151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75.75</c:v>
                </c:pt>
                <c:pt idx="1">
                  <c:v>75.3</c:v>
                </c:pt>
                <c:pt idx="2">
                  <c:v>75.3</c:v>
                </c:pt>
                <c:pt idx="3">
                  <c:v>74.02</c:v>
                </c:pt>
                <c:pt idx="4">
                  <c:v>73.03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CE-49E9-A643-4B6306A2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14624"/>
        <c:axId val="31516544"/>
      </c:lineChart>
      <c:dateAx>
        <c:axId val="3151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516544"/>
        <c:crosses val="autoZero"/>
        <c:auto val="1"/>
        <c:lblOffset val="100"/>
        <c:baseTimeUnit val="years"/>
      </c:dateAx>
      <c:valAx>
        <c:axId val="3151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51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福井県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用水供給事業</v>
      </c>
      <c r="Q8" s="82"/>
      <c r="R8" s="82"/>
      <c r="S8" s="82"/>
      <c r="T8" s="82"/>
      <c r="U8" s="82"/>
      <c r="V8" s="82"/>
      <c r="W8" s="82" t="str">
        <f>データ!$L$6</f>
        <v>B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790758</v>
      </c>
      <c r="AM8" s="70"/>
      <c r="AN8" s="70"/>
      <c r="AO8" s="70"/>
      <c r="AP8" s="70"/>
      <c r="AQ8" s="70"/>
      <c r="AR8" s="70"/>
      <c r="AS8" s="70"/>
      <c r="AT8" s="66">
        <f>データ!$S$6</f>
        <v>4190.51</v>
      </c>
      <c r="AU8" s="67"/>
      <c r="AV8" s="67"/>
      <c r="AW8" s="67"/>
      <c r="AX8" s="67"/>
      <c r="AY8" s="67"/>
      <c r="AZ8" s="67"/>
      <c r="BA8" s="67"/>
      <c r="BB8" s="69">
        <f>データ!$T$6</f>
        <v>188.7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80.319999999999993</v>
      </c>
      <c r="J10" s="67"/>
      <c r="K10" s="67"/>
      <c r="L10" s="67"/>
      <c r="M10" s="67"/>
      <c r="N10" s="67"/>
      <c r="O10" s="68"/>
      <c r="P10" s="69">
        <f>データ!$P$6</f>
        <v>52.01</v>
      </c>
      <c r="Q10" s="69"/>
      <c r="R10" s="69"/>
      <c r="S10" s="69"/>
      <c r="T10" s="69"/>
      <c r="U10" s="69"/>
      <c r="V10" s="69"/>
      <c r="W10" s="70">
        <f>データ!$Q$6</f>
        <v>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296436</v>
      </c>
      <c r="AM10" s="70"/>
      <c r="AN10" s="70"/>
      <c r="AO10" s="70"/>
      <c r="AP10" s="70"/>
      <c r="AQ10" s="70"/>
      <c r="AR10" s="70"/>
      <c r="AS10" s="70"/>
      <c r="AT10" s="66">
        <f>データ!$V$6</f>
        <v>1181</v>
      </c>
      <c r="AU10" s="67"/>
      <c r="AV10" s="67"/>
      <c r="AW10" s="67"/>
      <c r="AX10" s="67"/>
      <c r="AY10" s="67"/>
      <c r="AZ10" s="67"/>
      <c r="BA10" s="67"/>
      <c r="BB10" s="69">
        <f>データ!$W$6</f>
        <v>251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118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117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116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【114.26】</v>
      </c>
      <c r="F85" s="26" t="str">
        <f>データ!AS6</f>
        <v>【10.58】</v>
      </c>
      <c r="G85" s="26" t="str">
        <f>データ!BD6</f>
        <v>【243.44】</v>
      </c>
      <c r="H85" s="26" t="str">
        <f>データ!BO6</f>
        <v>【303.26】</v>
      </c>
      <c r="I85" s="26" t="str">
        <f>データ!BZ6</f>
        <v>【114.14】</v>
      </c>
      <c r="J85" s="26" t="str">
        <f>データ!CK6</f>
        <v>【73.03】</v>
      </c>
      <c r="K85" s="26" t="str">
        <f>データ!CV6</f>
        <v>【62.19】</v>
      </c>
      <c r="L85" s="26" t="str">
        <f>データ!DG6</f>
        <v>【100.05】</v>
      </c>
      <c r="M85" s="26" t="str">
        <f>データ!DR6</f>
        <v>【54.73】</v>
      </c>
      <c r="N85" s="26" t="str">
        <f>データ!EC6</f>
        <v>【22.46】</v>
      </c>
      <c r="O85" s="26" t="str">
        <f>データ!EN6</f>
        <v>【0.27】</v>
      </c>
    </row>
  </sheetData>
  <sheetProtection algorithmName="SHA-512" hashValue="kDqcXcAjUIQyfpWrZO3lx7iiQ97T5qvqje19WyHFYajXtPSbVQ1/cagQgy9djbTb2gpKLzrjSk+9tRta3plFBQ==" saltValue="Ho+ztpg231aBQ/00/lmfG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35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64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65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66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67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68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69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70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71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72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73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74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75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76</v>
      </c>
      <c r="B5" s="31"/>
      <c r="C5" s="31"/>
      <c r="D5" s="31"/>
      <c r="E5" s="31"/>
      <c r="F5" s="31"/>
      <c r="G5" s="31"/>
      <c r="H5" s="32" t="s">
        <v>77</v>
      </c>
      <c r="I5" s="32" t="s">
        <v>78</v>
      </c>
      <c r="J5" s="32" t="s">
        <v>79</v>
      </c>
      <c r="K5" s="32" t="s">
        <v>80</v>
      </c>
      <c r="L5" s="32" t="s">
        <v>81</v>
      </c>
      <c r="M5" s="32" t="s">
        <v>5</v>
      </c>
      <c r="N5" s="32" t="s">
        <v>82</v>
      </c>
      <c r="O5" s="32" t="s">
        <v>83</v>
      </c>
      <c r="P5" s="32" t="s">
        <v>84</v>
      </c>
      <c r="Q5" s="32" t="s">
        <v>85</v>
      </c>
      <c r="R5" s="32" t="s">
        <v>86</v>
      </c>
      <c r="S5" s="32" t="s">
        <v>87</v>
      </c>
      <c r="T5" s="32" t="s">
        <v>88</v>
      </c>
      <c r="U5" s="32" t="s">
        <v>89</v>
      </c>
      <c r="V5" s="32" t="s">
        <v>90</v>
      </c>
      <c r="W5" s="32" t="s">
        <v>91</v>
      </c>
      <c r="X5" s="32" t="s">
        <v>92</v>
      </c>
      <c r="Y5" s="32" t="s">
        <v>93</v>
      </c>
      <c r="Z5" s="32" t="s">
        <v>94</v>
      </c>
      <c r="AA5" s="32" t="s">
        <v>95</v>
      </c>
      <c r="AB5" s="32" t="s">
        <v>96</v>
      </c>
      <c r="AC5" s="32" t="s">
        <v>97</v>
      </c>
      <c r="AD5" s="32" t="s">
        <v>98</v>
      </c>
      <c r="AE5" s="32" t="s">
        <v>99</v>
      </c>
      <c r="AF5" s="32" t="s">
        <v>100</v>
      </c>
      <c r="AG5" s="32" t="s">
        <v>101</v>
      </c>
      <c r="AH5" s="32" t="s">
        <v>41</v>
      </c>
      <c r="AI5" s="32" t="s">
        <v>92</v>
      </c>
      <c r="AJ5" s="32" t="s">
        <v>93</v>
      </c>
      <c r="AK5" s="32" t="s">
        <v>94</v>
      </c>
      <c r="AL5" s="32" t="s">
        <v>95</v>
      </c>
      <c r="AM5" s="32" t="s">
        <v>96</v>
      </c>
      <c r="AN5" s="32" t="s">
        <v>97</v>
      </c>
      <c r="AO5" s="32" t="s">
        <v>98</v>
      </c>
      <c r="AP5" s="32" t="s">
        <v>99</v>
      </c>
      <c r="AQ5" s="32" t="s">
        <v>100</v>
      </c>
      <c r="AR5" s="32" t="s">
        <v>101</v>
      </c>
      <c r="AS5" s="32" t="s">
        <v>102</v>
      </c>
      <c r="AT5" s="32" t="s">
        <v>92</v>
      </c>
      <c r="AU5" s="32" t="s">
        <v>93</v>
      </c>
      <c r="AV5" s="32" t="s">
        <v>94</v>
      </c>
      <c r="AW5" s="32" t="s">
        <v>95</v>
      </c>
      <c r="AX5" s="32" t="s">
        <v>96</v>
      </c>
      <c r="AY5" s="32" t="s">
        <v>97</v>
      </c>
      <c r="AZ5" s="32" t="s">
        <v>98</v>
      </c>
      <c r="BA5" s="32" t="s">
        <v>99</v>
      </c>
      <c r="BB5" s="32" t="s">
        <v>100</v>
      </c>
      <c r="BC5" s="32" t="s">
        <v>101</v>
      </c>
      <c r="BD5" s="32" t="s">
        <v>102</v>
      </c>
      <c r="BE5" s="32" t="s">
        <v>92</v>
      </c>
      <c r="BF5" s="32" t="s">
        <v>93</v>
      </c>
      <c r="BG5" s="32" t="s">
        <v>94</v>
      </c>
      <c r="BH5" s="32" t="s">
        <v>95</v>
      </c>
      <c r="BI5" s="32" t="s">
        <v>96</v>
      </c>
      <c r="BJ5" s="32" t="s">
        <v>97</v>
      </c>
      <c r="BK5" s="32" t="s">
        <v>98</v>
      </c>
      <c r="BL5" s="32" t="s">
        <v>99</v>
      </c>
      <c r="BM5" s="32" t="s">
        <v>100</v>
      </c>
      <c r="BN5" s="32" t="s">
        <v>101</v>
      </c>
      <c r="BO5" s="32" t="s">
        <v>102</v>
      </c>
      <c r="BP5" s="32" t="s">
        <v>92</v>
      </c>
      <c r="BQ5" s="32" t="s">
        <v>93</v>
      </c>
      <c r="BR5" s="32" t="s">
        <v>94</v>
      </c>
      <c r="BS5" s="32" t="s">
        <v>95</v>
      </c>
      <c r="BT5" s="32" t="s">
        <v>96</v>
      </c>
      <c r="BU5" s="32" t="s">
        <v>97</v>
      </c>
      <c r="BV5" s="32" t="s">
        <v>98</v>
      </c>
      <c r="BW5" s="32" t="s">
        <v>99</v>
      </c>
      <c r="BX5" s="32" t="s">
        <v>100</v>
      </c>
      <c r="BY5" s="32" t="s">
        <v>101</v>
      </c>
      <c r="BZ5" s="32" t="s">
        <v>102</v>
      </c>
      <c r="CA5" s="32" t="s">
        <v>92</v>
      </c>
      <c r="CB5" s="32" t="s">
        <v>93</v>
      </c>
      <c r="CC5" s="32" t="s">
        <v>94</v>
      </c>
      <c r="CD5" s="32" t="s">
        <v>95</v>
      </c>
      <c r="CE5" s="32" t="s">
        <v>96</v>
      </c>
      <c r="CF5" s="32" t="s">
        <v>97</v>
      </c>
      <c r="CG5" s="32" t="s">
        <v>98</v>
      </c>
      <c r="CH5" s="32" t="s">
        <v>99</v>
      </c>
      <c r="CI5" s="32" t="s">
        <v>100</v>
      </c>
      <c r="CJ5" s="32" t="s">
        <v>101</v>
      </c>
      <c r="CK5" s="32" t="s">
        <v>102</v>
      </c>
      <c r="CL5" s="32" t="s">
        <v>92</v>
      </c>
      <c r="CM5" s="32" t="s">
        <v>93</v>
      </c>
      <c r="CN5" s="32" t="s">
        <v>94</v>
      </c>
      <c r="CO5" s="32" t="s">
        <v>95</v>
      </c>
      <c r="CP5" s="32" t="s">
        <v>96</v>
      </c>
      <c r="CQ5" s="32" t="s">
        <v>97</v>
      </c>
      <c r="CR5" s="32" t="s">
        <v>98</v>
      </c>
      <c r="CS5" s="32" t="s">
        <v>99</v>
      </c>
      <c r="CT5" s="32" t="s">
        <v>100</v>
      </c>
      <c r="CU5" s="32" t="s">
        <v>101</v>
      </c>
      <c r="CV5" s="32" t="s">
        <v>102</v>
      </c>
      <c r="CW5" s="32" t="s">
        <v>92</v>
      </c>
      <c r="CX5" s="32" t="s">
        <v>93</v>
      </c>
      <c r="CY5" s="32" t="s">
        <v>94</v>
      </c>
      <c r="CZ5" s="32" t="s">
        <v>95</v>
      </c>
      <c r="DA5" s="32" t="s">
        <v>96</v>
      </c>
      <c r="DB5" s="32" t="s">
        <v>97</v>
      </c>
      <c r="DC5" s="32" t="s">
        <v>98</v>
      </c>
      <c r="DD5" s="32" t="s">
        <v>99</v>
      </c>
      <c r="DE5" s="32" t="s">
        <v>100</v>
      </c>
      <c r="DF5" s="32" t="s">
        <v>101</v>
      </c>
      <c r="DG5" s="32" t="s">
        <v>102</v>
      </c>
      <c r="DH5" s="32" t="s">
        <v>92</v>
      </c>
      <c r="DI5" s="32" t="s">
        <v>93</v>
      </c>
      <c r="DJ5" s="32" t="s">
        <v>94</v>
      </c>
      <c r="DK5" s="32" t="s">
        <v>95</v>
      </c>
      <c r="DL5" s="32" t="s">
        <v>96</v>
      </c>
      <c r="DM5" s="32" t="s">
        <v>97</v>
      </c>
      <c r="DN5" s="32" t="s">
        <v>98</v>
      </c>
      <c r="DO5" s="32" t="s">
        <v>99</v>
      </c>
      <c r="DP5" s="32" t="s">
        <v>100</v>
      </c>
      <c r="DQ5" s="32" t="s">
        <v>101</v>
      </c>
      <c r="DR5" s="32" t="s">
        <v>102</v>
      </c>
      <c r="DS5" s="32" t="s">
        <v>92</v>
      </c>
      <c r="DT5" s="32" t="s">
        <v>93</v>
      </c>
      <c r="DU5" s="32" t="s">
        <v>94</v>
      </c>
      <c r="DV5" s="32" t="s">
        <v>95</v>
      </c>
      <c r="DW5" s="32" t="s">
        <v>96</v>
      </c>
      <c r="DX5" s="32" t="s">
        <v>97</v>
      </c>
      <c r="DY5" s="32" t="s">
        <v>98</v>
      </c>
      <c r="DZ5" s="32" t="s">
        <v>99</v>
      </c>
      <c r="EA5" s="32" t="s">
        <v>100</v>
      </c>
      <c r="EB5" s="32" t="s">
        <v>101</v>
      </c>
      <c r="EC5" s="32" t="s">
        <v>102</v>
      </c>
      <c r="ED5" s="32" t="s">
        <v>92</v>
      </c>
      <c r="EE5" s="32" t="s">
        <v>93</v>
      </c>
      <c r="EF5" s="32" t="s">
        <v>94</v>
      </c>
      <c r="EG5" s="32" t="s">
        <v>95</v>
      </c>
      <c r="EH5" s="32" t="s">
        <v>96</v>
      </c>
      <c r="EI5" s="32" t="s">
        <v>97</v>
      </c>
      <c r="EJ5" s="32" t="s">
        <v>98</v>
      </c>
      <c r="EK5" s="32" t="s">
        <v>99</v>
      </c>
      <c r="EL5" s="32" t="s">
        <v>100</v>
      </c>
      <c r="EM5" s="32" t="s">
        <v>101</v>
      </c>
      <c r="EN5" s="32" t="s">
        <v>102</v>
      </c>
    </row>
    <row r="6" spans="1:144" s="36" customFormat="1" x14ac:dyDescent="0.15">
      <c r="A6" s="28" t="s">
        <v>103</v>
      </c>
      <c r="B6" s="33">
        <f>B7</f>
        <v>2017</v>
      </c>
      <c r="C6" s="33">
        <f t="shared" ref="C6:W6" si="3">C7</f>
        <v>180009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2</v>
      </c>
      <c r="H6" s="33" t="str">
        <f t="shared" si="3"/>
        <v>福井県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用水供給事業</v>
      </c>
      <c r="L6" s="33" t="str">
        <f t="shared" si="3"/>
        <v>B</v>
      </c>
      <c r="M6" s="33" t="str">
        <f t="shared" si="3"/>
        <v>非設置</v>
      </c>
      <c r="N6" s="34" t="str">
        <f t="shared" si="3"/>
        <v>-</v>
      </c>
      <c r="O6" s="34">
        <f t="shared" si="3"/>
        <v>80.319999999999993</v>
      </c>
      <c r="P6" s="34">
        <f t="shared" si="3"/>
        <v>52.01</v>
      </c>
      <c r="Q6" s="34">
        <f t="shared" si="3"/>
        <v>0</v>
      </c>
      <c r="R6" s="34">
        <f t="shared" si="3"/>
        <v>790758</v>
      </c>
      <c r="S6" s="34">
        <f t="shared" si="3"/>
        <v>4190.51</v>
      </c>
      <c r="T6" s="34">
        <f t="shared" si="3"/>
        <v>188.7</v>
      </c>
      <c r="U6" s="34">
        <f t="shared" si="3"/>
        <v>296436</v>
      </c>
      <c r="V6" s="34">
        <f t="shared" si="3"/>
        <v>1181</v>
      </c>
      <c r="W6" s="34">
        <f t="shared" si="3"/>
        <v>251</v>
      </c>
      <c r="X6" s="35">
        <f>IF(X7="",NA(),X7)</f>
        <v>129.57</v>
      </c>
      <c r="Y6" s="35">
        <f t="shared" ref="Y6:AG6" si="4">IF(Y7="",NA(),Y7)</f>
        <v>124.64</v>
      </c>
      <c r="Z6" s="35">
        <f t="shared" si="4"/>
        <v>129.69999999999999</v>
      </c>
      <c r="AA6" s="35">
        <f t="shared" si="4"/>
        <v>130.19</v>
      </c>
      <c r="AB6" s="35">
        <f t="shared" si="4"/>
        <v>130.94999999999999</v>
      </c>
      <c r="AC6" s="35">
        <f t="shared" si="4"/>
        <v>113.88</v>
      </c>
      <c r="AD6" s="35">
        <f t="shared" si="4"/>
        <v>113.47</v>
      </c>
      <c r="AE6" s="35">
        <f t="shared" si="4"/>
        <v>113.33</v>
      </c>
      <c r="AF6" s="35">
        <f t="shared" si="4"/>
        <v>114.05</v>
      </c>
      <c r="AG6" s="35">
        <f t="shared" si="4"/>
        <v>114.26</v>
      </c>
      <c r="AH6" s="34" t="str">
        <f>IF(AH7="","",IF(AH7="-","【-】","【"&amp;SUBSTITUTE(TEXT(AH7,"#,##0.00"),"-","△")&amp;"】"))</f>
        <v>【114.26】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21.34</v>
      </c>
      <c r="AO6" s="35">
        <f t="shared" si="5"/>
        <v>16.89</v>
      </c>
      <c r="AP6" s="35">
        <f t="shared" si="5"/>
        <v>17.39</v>
      </c>
      <c r="AQ6" s="35">
        <f t="shared" si="5"/>
        <v>12.65</v>
      </c>
      <c r="AR6" s="35">
        <f t="shared" si="5"/>
        <v>10.58</v>
      </c>
      <c r="AS6" s="34" t="str">
        <f>IF(AS7="","",IF(AS7="-","【-】","【"&amp;SUBSTITUTE(TEXT(AS7,"#,##0.00"),"-","△")&amp;"】"))</f>
        <v>【10.58】</v>
      </c>
      <c r="AT6" s="35">
        <f>IF(AT7="",NA(),AT7)</f>
        <v>2965.74</v>
      </c>
      <c r="AU6" s="35">
        <f t="shared" ref="AU6:BC6" si="6">IF(AU7="",NA(),AU7)</f>
        <v>941.5</v>
      </c>
      <c r="AV6" s="35">
        <f t="shared" si="6"/>
        <v>1018.13</v>
      </c>
      <c r="AW6" s="35">
        <f t="shared" si="6"/>
        <v>1027.96</v>
      </c>
      <c r="AX6" s="35">
        <f t="shared" si="6"/>
        <v>1462.11</v>
      </c>
      <c r="AY6" s="35">
        <f t="shared" si="6"/>
        <v>634.53</v>
      </c>
      <c r="AZ6" s="35">
        <f t="shared" si="6"/>
        <v>200.22</v>
      </c>
      <c r="BA6" s="35">
        <f t="shared" si="6"/>
        <v>212.95</v>
      </c>
      <c r="BB6" s="35">
        <f t="shared" si="6"/>
        <v>224.41</v>
      </c>
      <c r="BC6" s="35">
        <f t="shared" si="6"/>
        <v>243.44</v>
      </c>
      <c r="BD6" s="34" t="str">
        <f>IF(BD7="","",IF(BD7="-","【-】","【"&amp;SUBSTITUTE(TEXT(BD7,"#,##0.00"),"-","△")&amp;"】"))</f>
        <v>【243.44】</v>
      </c>
      <c r="BE6" s="35">
        <f>IF(BE7="",NA(),BE7)</f>
        <v>375.39</v>
      </c>
      <c r="BF6" s="35">
        <f t="shared" ref="BF6:BN6" si="7">IF(BF7="",NA(),BF7)</f>
        <v>347.57</v>
      </c>
      <c r="BG6" s="35">
        <f t="shared" si="7"/>
        <v>320.58999999999997</v>
      </c>
      <c r="BH6" s="35">
        <f t="shared" si="7"/>
        <v>298.08</v>
      </c>
      <c r="BI6" s="35">
        <f t="shared" si="7"/>
        <v>277.64999999999998</v>
      </c>
      <c r="BJ6" s="35">
        <f t="shared" si="7"/>
        <v>368.94</v>
      </c>
      <c r="BK6" s="35">
        <f t="shared" si="7"/>
        <v>351.06</v>
      </c>
      <c r="BL6" s="35">
        <f t="shared" si="7"/>
        <v>333.48</v>
      </c>
      <c r="BM6" s="35">
        <f t="shared" si="7"/>
        <v>320.31</v>
      </c>
      <c r="BN6" s="35">
        <f t="shared" si="7"/>
        <v>303.26</v>
      </c>
      <c r="BO6" s="34" t="str">
        <f>IF(BO7="","",IF(BO7="-","【-】","【"&amp;SUBSTITUTE(TEXT(BO7,"#,##0.00"),"-","△")&amp;"】"))</f>
        <v>【303.26】</v>
      </c>
      <c r="BP6" s="35">
        <f>IF(BP7="",NA(),BP7)</f>
        <v>127.71</v>
      </c>
      <c r="BQ6" s="35">
        <f t="shared" ref="BQ6:BY6" si="8">IF(BQ7="",NA(),BQ7)</f>
        <v>127.26</v>
      </c>
      <c r="BR6" s="35">
        <f t="shared" si="8"/>
        <v>134.1</v>
      </c>
      <c r="BS6" s="35">
        <f t="shared" si="8"/>
        <v>135.88</v>
      </c>
      <c r="BT6" s="35">
        <f t="shared" si="8"/>
        <v>135.28</v>
      </c>
      <c r="BU6" s="35">
        <f t="shared" si="8"/>
        <v>111.12</v>
      </c>
      <c r="BV6" s="35">
        <f t="shared" si="8"/>
        <v>112.92</v>
      </c>
      <c r="BW6" s="35">
        <f t="shared" si="8"/>
        <v>112.81</v>
      </c>
      <c r="BX6" s="35">
        <f t="shared" si="8"/>
        <v>113.88</v>
      </c>
      <c r="BY6" s="35">
        <f t="shared" si="8"/>
        <v>114.14</v>
      </c>
      <c r="BZ6" s="34" t="str">
        <f>IF(BZ7="","",IF(BZ7="-","【-】","【"&amp;SUBSTITUTE(TEXT(BZ7,"#,##0.00"),"-","△")&amp;"】"))</f>
        <v>【114.14】</v>
      </c>
      <c r="CA6" s="35">
        <f>IF(CA7="",NA(),CA7)</f>
        <v>68.180000000000007</v>
      </c>
      <c r="CB6" s="35">
        <f t="shared" ref="CB6:CJ6" si="9">IF(CB7="",NA(),CB7)</f>
        <v>69.08</v>
      </c>
      <c r="CC6" s="35">
        <f t="shared" si="9"/>
        <v>65.88</v>
      </c>
      <c r="CD6" s="35">
        <f t="shared" si="9"/>
        <v>65.36</v>
      </c>
      <c r="CE6" s="35">
        <f t="shared" si="9"/>
        <v>65.290000000000006</v>
      </c>
      <c r="CF6" s="35">
        <f t="shared" si="9"/>
        <v>75.75</v>
      </c>
      <c r="CG6" s="35">
        <f t="shared" si="9"/>
        <v>75.3</v>
      </c>
      <c r="CH6" s="35">
        <f t="shared" si="9"/>
        <v>75.3</v>
      </c>
      <c r="CI6" s="35">
        <f t="shared" si="9"/>
        <v>74.02</v>
      </c>
      <c r="CJ6" s="35">
        <f t="shared" si="9"/>
        <v>73.03</v>
      </c>
      <c r="CK6" s="34" t="str">
        <f>IF(CK7="","",IF(CK7="-","【-】","【"&amp;SUBSTITUTE(TEXT(CK7,"#,##0.00"),"-","△")&amp;"】"))</f>
        <v>【73.03】</v>
      </c>
      <c r="CL6" s="35">
        <f>IF(CL7="",NA(),CL7)</f>
        <v>94.5</v>
      </c>
      <c r="CM6" s="35">
        <f t="shared" ref="CM6:CU6" si="10">IF(CM7="",NA(),CM7)</f>
        <v>93.6</v>
      </c>
      <c r="CN6" s="35">
        <f t="shared" si="10"/>
        <v>93.14</v>
      </c>
      <c r="CO6" s="35">
        <f t="shared" si="10"/>
        <v>92.66</v>
      </c>
      <c r="CP6" s="35">
        <f t="shared" si="10"/>
        <v>93.16</v>
      </c>
      <c r="CQ6" s="35">
        <f t="shared" si="10"/>
        <v>64.12</v>
      </c>
      <c r="CR6" s="35">
        <f t="shared" si="10"/>
        <v>62.69</v>
      </c>
      <c r="CS6" s="35">
        <f t="shared" si="10"/>
        <v>61.82</v>
      </c>
      <c r="CT6" s="35">
        <f t="shared" si="10"/>
        <v>61.66</v>
      </c>
      <c r="CU6" s="35">
        <f t="shared" si="10"/>
        <v>62.19</v>
      </c>
      <c r="CV6" s="34" t="str">
        <f>IF(CV7="","",IF(CV7="-","【-】","【"&amp;SUBSTITUTE(TEXT(CV7,"#,##0.00"),"-","△")&amp;"】"))</f>
        <v>【62.19】</v>
      </c>
      <c r="CW6" s="35">
        <f>IF(CW7="",NA(),CW7)</f>
        <v>100</v>
      </c>
      <c r="CX6" s="35">
        <f t="shared" ref="CX6:DF6" si="11">IF(CX7="",NA(),CX7)</f>
        <v>100</v>
      </c>
      <c r="CY6" s="35">
        <f t="shared" si="11"/>
        <v>100</v>
      </c>
      <c r="CZ6" s="35">
        <f t="shared" si="11"/>
        <v>100</v>
      </c>
      <c r="DA6" s="35">
        <f t="shared" si="11"/>
        <v>100</v>
      </c>
      <c r="DB6" s="35">
        <f t="shared" si="11"/>
        <v>100.12</v>
      </c>
      <c r="DC6" s="35">
        <f t="shared" si="11"/>
        <v>100.12</v>
      </c>
      <c r="DD6" s="35">
        <f t="shared" si="11"/>
        <v>100.03</v>
      </c>
      <c r="DE6" s="35">
        <f t="shared" si="11"/>
        <v>100.05</v>
      </c>
      <c r="DF6" s="35">
        <f t="shared" si="11"/>
        <v>100.05</v>
      </c>
      <c r="DG6" s="34" t="str">
        <f>IF(DG7="","",IF(DG7="-","【-】","【"&amp;SUBSTITUTE(TEXT(DG7,"#,##0.00"),"-","△")&amp;"】"))</f>
        <v>【100.05】</v>
      </c>
      <c r="DH6" s="35">
        <f>IF(DH7="",NA(),DH7)</f>
        <v>22.58</v>
      </c>
      <c r="DI6" s="35">
        <f t="shared" ref="DI6:DQ6" si="12">IF(DI7="",NA(),DI7)</f>
        <v>35.479999999999997</v>
      </c>
      <c r="DJ6" s="35">
        <f t="shared" si="12"/>
        <v>37.78</v>
      </c>
      <c r="DK6" s="35">
        <f t="shared" si="12"/>
        <v>40.36</v>
      </c>
      <c r="DL6" s="35">
        <f t="shared" si="12"/>
        <v>41.8</v>
      </c>
      <c r="DM6" s="35">
        <f t="shared" si="12"/>
        <v>39.81</v>
      </c>
      <c r="DN6" s="35">
        <f t="shared" si="12"/>
        <v>51.44</v>
      </c>
      <c r="DO6" s="35">
        <f t="shared" si="12"/>
        <v>52.4</v>
      </c>
      <c r="DP6" s="35">
        <f t="shared" si="12"/>
        <v>53.56</v>
      </c>
      <c r="DQ6" s="35">
        <f t="shared" si="12"/>
        <v>54.73</v>
      </c>
      <c r="DR6" s="34" t="str">
        <f>IF(DR7="","",IF(DR7="-","【-】","【"&amp;SUBSTITUTE(TEXT(DR7,"#,##0.00"),"-","△")&amp;"】"))</f>
        <v>【54.73】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13.72</v>
      </c>
      <c r="DY6" s="35">
        <f t="shared" si="13"/>
        <v>16.77</v>
      </c>
      <c r="DZ6" s="35">
        <f t="shared" si="13"/>
        <v>18.05</v>
      </c>
      <c r="EA6" s="35">
        <f t="shared" si="13"/>
        <v>19.440000000000001</v>
      </c>
      <c r="EB6" s="35">
        <f t="shared" si="13"/>
        <v>22.46</v>
      </c>
      <c r="EC6" s="34" t="str">
        <f>IF(EC7="","",IF(EC7="-","【-】","【"&amp;SUBSTITUTE(TEXT(EC7,"#,##0.00"),"-","△")&amp;"】"))</f>
        <v>【22.46】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0.25</v>
      </c>
      <c r="EJ6" s="35">
        <f t="shared" si="14"/>
        <v>0.13</v>
      </c>
      <c r="EK6" s="35">
        <f t="shared" si="14"/>
        <v>0.26</v>
      </c>
      <c r="EL6" s="35">
        <f t="shared" si="14"/>
        <v>0.24</v>
      </c>
      <c r="EM6" s="35">
        <f t="shared" si="14"/>
        <v>0.27</v>
      </c>
      <c r="EN6" s="34" t="str">
        <f>IF(EN7="","",IF(EN7="-","【-】","【"&amp;SUBSTITUTE(TEXT(EN7,"#,##0.00"),"-","△")&amp;"】"))</f>
        <v>【0.27】</v>
      </c>
    </row>
    <row r="7" spans="1:144" s="36" customFormat="1" x14ac:dyDescent="0.15">
      <c r="A7" s="28"/>
      <c r="B7" s="37">
        <v>2017</v>
      </c>
      <c r="C7" s="37">
        <v>180009</v>
      </c>
      <c r="D7" s="37">
        <v>46</v>
      </c>
      <c r="E7" s="37">
        <v>1</v>
      </c>
      <c r="F7" s="37">
        <v>0</v>
      </c>
      <c r="G7" s="37">
        <v>2</v>
      </c>
      <c r="H7" s="37" t="s">
        <v>104</v>
      </c>
      <c r="I7" s="37" t="s">
        <v>105</v>
      </c>
      <c r="J7" s="37" t="s">
        <v>106</v>
      </c>
      <c r="K7" s="37" t="s">
        <v>107</v>
      </c>
      <c r="L7" s="37" t="s">
        <v>108</v>
      </c>
      <c r="M7" s="37" t="s">
        <v>109</v>
      </c>
      <c r="N7" s="38" t="s">
        <v>110</v>
      </c>
      <c r="O7" s="38">
        <v>80.319999999999993</v>
      </c>
      <c r="P7" s="38">
        <v>52.01</v>
      </c>
      <c r="Q7" s="38">
        <v>0</v>
      </c>
      <c r="R7" s="38">
        <v>790758</v>
      </c>
      <c r="S7" s="38">
        <v>4190.51</v>
      </c>
      <c r="T7" s="38">
        <v>188.7</v>
      </c>
      <c r="U7" s="38">
        <v>296436</v>
      </c>
      <c r="V7" s="38">
        <v>1181</v>
      </c>
      <c r="W7" s="38">
        <v>251</v>
      </c>
      <c r="X7" s="38">
        <v>129.57</v>
      </c>
      <c r="Y7" s="38">
        <v>124.64</v>
      </c>
      <c r="Z7" s="38">
        <v>129.69999999999999</v>
      </c>
      <c r="AA7" s="38">
        <v>130.19</v>
      </c>
      <c r="AB7" s="38">
        <v>130.94999999999999</v>
      </c>
      <c r="AC7" s="38">
        <v>113.88</v>
      </c>
      <c r="AD7" s="38">
        <v>113.47</v>
      </c>
      <c r="AE7" s="38">
        <v>113.33</v>
      </c>
      <c r="AF7" s="38">
        <v>114.05</v>
      </c>
      <c r="AG7" s="38">
        <v>114.26</v>
      </c>
      <c r="AH7" s="38">
        <v>114.26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21.34</v>
      </c>
      <c r="AO7" s="38">
        <v>16.89</v>
      </c>
      <c r="AP7" s="38">
        <v>17.39</v>
      </c>
      <c r="AQ7" s="38">
        <v>12.65</v>
      </c>
      <c r="AR7" s="38">
        <v>10.58</v>
      </c>
      <c r="AS7" s="38">
        <v>10.58</v>
      </c>
      <c r="AT7" s="38">
        <v>2965.74</v>
      </c>
      <c r="AU7" s="38">
        <v>941.5</v>
      </c>
      <c r="AV7" s="38">
        <v>1018.13</v>
      </c>
      <c r="AW7" s="38">
        <v>1027.96</v>
      </c>
      <c r="AX7" s="38">
        <v>1462.11</v>
      </c>
      <c r="AY7" s="38">
        <v>634.53</v>
      </c>
      <c r="AZ7" s="38">
        <v>200.22</v>
      </c>
      <c r="BA7" s="38">
        <v>212.95</v>
      </c>
      <c r="BB7" s="38">
        <v>224.41</v>
      </c>
      <c r="BC7" s="38">
        <v>243.44</v>
      </c>
      <c r="BD7" s="38">
        <v>243.44</v>
      </c>
      <c r="BE7" s="38">
        <v>375.39</v>
      </c>
      <c r="BF7" s="38">
        <v>347.57</v>
      </c>
      <c r="BG7" s="38">
        <v>320.58999999999997</v>
      </c>
      <c r="BH7" s="38">
        <v>298.08</v>
      </c>
      <c r="BI7" s="38">
        <v>277.64999999999998</v>
      </c>
      <c r="BJ7" s="38">
        <v>368.94</v>
      </c>
      <c r="BK7" s="38">
        <v>351.06</v>
      </c>
      <c r="BL7" s="38">
        <v>333.48</v>
      </c>
      <c r="BM7" s="38">
        <v>320.31</v>
      </c>
      <c r="BN7" s="38">
        <v>303.26</v>
      </c>
      <c r="BO7" s="38">
        <v>303.26</v>
      </c>
      <c r="BP7" s="38">
        <v>127.71</v>
      </c>
      <c r="BQ7" s="38">
        <v>127.26</v>
      </c>
      <c r="BR7" s="38">
        <v>134.1</v>
      </c>
      <c r="BS7" s="38">
        <v>135.88</v>
      </c>
      <c r="BT7" s="38">
        <v>135.28</v>
      </c>
      <c r="BU7" s="38">
        <v>111.12</v>
      </c>
      <c r="BV7" s="38">
        <v>112.92</v>
      </c>
      <c r="BW7" s="38">
        <v>112.81</v>
      </c>
      <c r="BX7" s="38">
        <v>113.88</v>
      </c>
      <c r="BY7" s="38">
        <v>114.14</v>
      </c>
      <c r="BZ7" s="38">
        <v>114.14</v>
      </c>
      <c r="CA7" s="38">
        <v>68.180000000000007</v>
      </c>
      <c r="CB7" s="38">
        <v>69.08</v>
      </c>
      <c r="CC7" s="38">
        <v>65.88</v>
      </c>
      <c r="CD7" s="38">
        <v>65.36</v>
      </c>
      <c r="CE7" s="38">
        <v>65.290000000000006</v>
      </c>
      <c r="CF7" s="38">
        <v>75.75</v>
      </c>
      <c r="CG7" s="38">
        <v>75.3</v>
      </c>
      <c r="CH7" s="38">
        <v>75.3</v>
      </c>
      <c r="CI7" s="38">
        <v>74.02</v>
      </c>
      <c r="CJ7" s="38">
        <v>73.03</v>
      </c>
      <c r="CK7" s="38">
        <v>73.03</v>
      </c>
      <c r="CL7" s="38">
        <v>94.5</v>
      </c>
      <c r="CM7" s="38">
        <v>93.6</v>
      </c>
      <c r="CN7" s="38">
        <v>93.14</v>
      </c>
      <c r="CO7" s="38">
        <v>92.66</v>
      </c>
      <c r="CP7" s="38">
        <v>93.16</v>
      </c>
      <c r="CQ7" s="38">
        <v>64.12</v>
      </c>
      <c r="CR7" s="38">
        <v>62.69</v>
      </c>
      <c r="CS7" s="38">
        <v>61.82</v>
      </c>
      <c r="CT7" s="38">
        <v>61.66</v>
      </c>
      <c r="CU7" s="38">
        <v>62.19</v>
      </c>
      <c r="CV7" s="38">
        <v>62.19</v>
      </c>
      <c r="CW7" s="38">
        <v>100</v>
      </c>
      <c r="CX7" s="38">
        <v>100</v>
      </c>
      <c r="CY7" s="38">
        <v>100</v>
      </c>
      <c r="CZ7" s="38">
        <v>100</v>
      </c>
      <c r="DA7" s="38">
        <v>100</v>
      </c>
      <c r="DB7" s="38">
        <v>100.12</v>
      </c>
      <c r="DC7" s="38">
        <v>100.12</v>
      </c>
      <c r="DD7" s="38">
        <v>100.03</v>
      </c>
      <c r="DE7" s="38">
        <v>100.05</v>
      </c>
      <c r="DF7" s="38">
        <v>100.05</v>
      </c>
      <c r="DG7" s="38">
        <v>100.05</v>
      </c>
      <c r="DH7" s="38">
        <v>22.58</v>
      </c>
      <c r="DI7" s="38">
        <v>35.479999999999997</v>
      </c>
      <c r="DJ7" s="38">
        <v>37.78</v>
      </c>
      <c r="DK7" s="38">
        <v>40.36</v>
      </c>
      <c r="DL7" s="38">
        <v>41.8</v>
      </c>
      <c r="DM7" s="38">
        <v>39.81</v>
      </c>
      <c r="DN7" s="38">
        <v>51.44</v>
      </c>
      <c r="DO7" s="38">
        <v>52.4</v>
      </c>
      <c r="DP7" s="38">
        <v>53.56</v>
      </c>
      <c r="DQ7" s="38">
        <v>54.73</v>
      </c>
      <c r="DR7" s="38">
        <v>54.73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13.72</v>
      </c>
      <c r="DY7" s="38">
        <v>16.77</v>
      </c>
      <c r="DZ7" s="38">
        <v>18.05</v>
      </c>
      <c r="EA7" s="38">
        <v>19.440000000000001</v>
      </c>
      <c r="EB7" s="38">
        <v>22.46</v>
      </c>
      <c r="EC7" s="38">
        <v>22.46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0.25</v>
      </c>
      <c r="EJ7" s="38">
        <v>0.13</v>
      </c>
      <c r="EK7" s="38">
        <v>0.26</v>
      </c>
      <c r="EL7" s="38">
        <v>0.24</v>
      </c>
      <c r="EM7" s="38">
        <v>0.27</v>
      </c>
      <c r="EN7" s="38">
        <v>0.27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111</v>
      </c>
      <c r="C9" s="41" t="s">
        <v>112</v>
      </c>
      <c r="D9" s="41" t="s">
        <v>113</v>
      </c>
      <c r="E9" s="41" t="s">
        <v>114</v>
      </c>
      <c r="F9" s="41" t="s">
        <v>115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890324</cp:lastModifiedBy>
  <cp:lastPrinted>2019-01-18T01:43:36Z</cp:lastPrinted>
  <dcterms:created xsi:type="dcterms:W3CDTF">2018-12-03T08:30:48Z</dcterms:created>
  <dcterms:modified xsi:type="dcterms:W3CDTF">2019-01-27T23:42:26Z</dcterms:modified>
  <cp:category/>
</cp:coreProperties>
</file>