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3 地域開発事業係\02 決算統計\29年決算（H30作業）\99 経営比較分析表\06 団体への分析依頼\05団体回答\02駐車場事業\018福井県\"/>
    </mc:Choice>
  </mc:AlternateContent>
  <workbookProtection workbookAlgorithmName="SHA-512" workbookHashValue="q2hHl/uNUBXlHB2/Pw5LJBIDV8T/qa008zV4CJalv0qvgSyO/jw6qXsVfOWZfPuM3FCpRd2R1rTh/GcGIVbcvA==" workbookSaltValue="s0Ju1BhtDYrm36iM+/H6Eg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LH31" i="4" s="1"/>
  <c r="DM7" i="5"/>
  <c r="DL7" i="5"/>
  <c r="DK7" i="5"/>
  <c r="DI7" i="5"/>
  <c r="DH7" i="5"/>
  <c r="DG7" i="5"/>
  <c r="DF7" i="5"/>
  <c r="DE7" i="5"/>
  <c r="DD7" i="5"/>
  <c r="DC7" i="5"/>
  <c r="DB7" i="5"/>
  <c r="DA7" i="5"/>
  <c r="KP77" i="4" s="1"/>
  <c r="CZ7" i="5"/>
  <c r="CN7" i="5"/>
  <c r="CM7" i="5"/>
  <c r="BZ7" i="5"/>
  <c r="BY7" i="5"/>
  <c r="BX7" i="5"/>
  <c r="BW7" i="5"/>
  <c r="BV7" i="5"/>
  <c r="BU7" i="5"/>
  <c r="BT7" i="5"/>
  <c r="BS7" i="5"/>
  <c r="BR7" i="5"/>
  <c r="JV52" i="4" s="1"/>
  <c r="BQ7" i="5"/>
  <c r="BO7" i="5"/>
  <c r="BN7" i="5"/>
  <c r="BM7" i="5"/>
  <c r="BL7" i="5"/>
  <c r="BK7" i="5"/>
  <c r="BJ7" i="5"/>
  <c r="BI7" i="5"/>
  <c r="BH7" i="5"/>
  <c r="BG7" i="5"/>
  <c r="BF7" i="5"/>
  <c r="BD7" i="5"/>
  <c r="CS53" i="4" s="1"/>
  <c r="BC7" i="5"/>
  <c r="BB7" i="5"/>
  <c r="BA7" i="5"/>
  <c r="AZ7" i="5"/>
  <c r="U53" i="4" s="1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AN31" i="4" s="1"/>
  <c r="Y7" i="5"/>
  <c r="X7" i="5"/>
  <c r="W7" i="5"/>
  <c r="V7" i="5"/>
  <c r="HX10" i="4" s="1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BZ53" i="4"/>
  <c r="BG53" i="4"/>
  <c r="AN53" i="4"/>
  <c r="MA52" i="4"/>
  <c r="LH52" i="4"/>
  <c r="KO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KO31" i="4"/>
  <c r="JV31" i="4"/>
  <c r="JC31" i="4"/>
  <c r="HJ31" i="4"/>
  <c r="GQ31" i="4"/>
  <c r="FX31" i="4"/>
  <c r="FE31" i="4"/>
  <c r="EL31" i="4"/>
  <c r="CS31" i="4"/>
  <c r="BZ31" i="4"/>
  <c r="BG31" i="4"/>
  <c r="U31" i="4"/>
  <c r="LJ10" i="4"/>
  <c r="JQ10" i="4"/>
  <c r="DU10" i="4"/>
  <c r="CF10" i="4"/>
  <c r="B10" i="4"/>
  <c r="LJ8" i="4"/>
  <c r="JQ8" i="4"/>
  <c r="HX8" i="4"/>
  <c r="FJ8" i="4"/>
  <c r="DU8" i="4"/>
  <c r="CF8" i="4"/>
  <c r="AQ8" i="4"/>
  <c r="B8" i="4"/>
  <c r="MA51" i="4" l="1"/>
  <c r="MI76" i="4"/>
  <c r="HJ51" i="4"/>
  <c r="MA30" i="4"/>
  <c r="BZ76" i="4"/>
  <c r="IT76" i="4"/>
  <c r="CS51" i="4"/>
  <c r="HJ30" i="4"/>
  <c r="CS30" i="4"/>
  <c r="C11" i="5"/>
  <c r="D11" i="5"/>
  <c r="E11" i="5"/>
  <c r="B11" i="5"/>
  <c r="BK76" i="4" l="1"/>
  <c r="LH51" i="4"/>
  <c r="BZ51" i="4"/>
  <c r="GQ30" i="4"/>
  <c r="BZ30" i="4"/>
  <c r="LT76" i="4"/>
  <c r="GQ51" i="4"/>
  <c r="LH30" i="4"/>
  <c r="IE76" i="4"/>
  <c r="BG30" i="4"/>
  <c r="FX51" i="4"/>
  <c r="AV76" i="4"/>
  <c r="KO51" i="4"/>
  <c r="LE76" i="4"/>
  <c r="KO30" i="4"/>
  <c r="HP76" i="4"/>
  <c r="FX30" i="4"/>
  <c r="BG51" i="4"/>
  <c r="HA76" i="4"/>
  <c r="AN51" i="4"/>
  <c r="FE30" i="4"/>
  <c r="AG76" i="4"/>
  <c r="KP76" i="4"/>
  <c r="AN30" i="4"/>
  <c r="JV51" i="4"/>
  <c r="FE51" i="4"/>
  <c r="JV30" i="4"/>
  <c r="KA76" i="4"/>
  <c r="EL51" i="4"/>
  <c r="JC30" i="4"/>
  <c r="JC51" i="4"/>
  <c r="GL76" i="4"/>
  <c r="U51" i="4"/>
  <c r="EL30" i="4"/>
  <c r="R76" i="4"/>
  <c r="U30" i="4"/>
</calcChain>
</file>

<file path=xl/sharedStrings.xml><?xml version="1.0" encoding="utf-8"?>
<sst xmlns="http://schemas.openxmlformats.org/spreadsheetml/2006/main" count="288" uniqueCount="143">
  <si>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</si>
  <si>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</si>
  <si>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</si>
  <si>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</si>
  <si>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</si>
  <si>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</si>
  <si>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</si>
  <si>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</si>
  <si>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</si>
  <si>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</si>
  <si>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</si>
  <si>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</si>
  <si>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</si>
  <si>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</si>
  <si>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</si>
  <si>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</si>
  <si>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</si>
  <si>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</si>
  <si>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</si>
  <si>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</si>
  <si>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</si>
  <si>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</si>
  <si>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</si>
  <si>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</si>
  <si>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</si>
  <si>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</si>
  <si>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</si>
  <si>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</si>
  <si>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</si>
  <si>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</si>
  <si>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</si>
  <si>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</si>
  <si>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</si>
  <si>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</si>
  <si>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</si>
  <si>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</si>
  <si>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</si>
  <si>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</si>
  <si>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</si>
  <si>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</si>
  <si>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</si>
  <si>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</si>
  <si>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</si>
  <si>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</si>
  <si>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</si>
  <si>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</si>
  <si>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</si>
  <si>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</si>
  <si>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</si>
  <si>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</si>
  <si>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</si>
  <si>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</si>
  <si>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</si>
  <si>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</si>
  <si>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</si>
  <si>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</si>
  <si>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</si>
  <si>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</si>
  <si>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</si>
  <si>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</si>
  <si>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</si>
  <si>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</si>
  <si>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</si>
  <si>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</si>
  <si>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</si>
  <si>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</si>
  <si>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</si>
  <si>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</si>
  <si>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</si>
  <si>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</si>
  <si>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</si>
  <si>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</si>
  <si>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</si>
  <si>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</si>
  <si>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</si>
  <si>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</si>
  <si>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</si>
  <si>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</si>
  <si>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</si>
  <si>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</si>
  <si>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</si>
  <si>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</si>
  <si>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</si>
  <si>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</si>
  <si>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</si>
  <si>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</si>
  <si>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</si>
  <si>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</si>
  <si>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</si>
  <si>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</si>
  <si>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</si>
  <si>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</si>
  <si>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</si>
  <si>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</si>
  <si>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</si>
  <si>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</si>
  <si>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</si>
  <si>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</si>
  <si>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</si>
  <si>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</si>
  <si>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</si>
  <si>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</si>
  <si>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</si>
  <si>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</si>
  <si>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</si>
  <si>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</si>
  <si>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</si>
  <si>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</si>
  <si>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</si>
  <si>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</si>
  <si>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</si>
  <si>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当該値(N-4)</t>
    <phoneticPr fontId="5"/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</si>
  <si>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</si>
  <si>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</si>
  <si>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</si>
  <si>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</si>
  <si>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</si>
  <si>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</si>
  <si>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</si>
  <si>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</si>
  <si>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</si>
  <si>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福井県</t>
  </si>
  <si>
    <t>福井駅前地下駐車場</t>
  </si>
  <si>
    <t>法非適用</t>
  </si>
  <si>
    <t>駐車場整備事業</t>
  </si>
  <si>
    <t>-</t>
  </si>
  <si>
    <t>Ａ２Ｂ１</t>
  </si>
  <si>
    <t>非設置</t>
  </si>
  <si>
    <t>該当数値なし</t>
  </si>
  <si>
    <t>届出駐車場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</si>
  <si>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</si>
  <si>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</si>
  <si>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</si>
  <si>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</si>
  <si>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</si>
  <si>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</si>
  <si>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</si>
  <si>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</si>
  <si>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</si>
  <si>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利用台数、料金収入とも増加傾向にあるものの、企業債残高があることから、収益的収支比率は平均値を下回っている状況である。今後、近隣店舗などへの営業やリピーター確保に向けた取り組みを行い、料金収入のアップに努めていく。</t>
    <rPh sb="1" eb="3">
      <t>リヨウ</t>
    </rPh>
    <rPh sb="3" eb="5">
      <t>ダイスウ</t>
    </rPh>
    <rPh sb="6" eb="8">
      <t>リョウキン</t>
    </rPh>
    <rPh sb="8" eb="10">
      <t>シュウニュウ</t>
    </rPh>
    <rPh sb="12" eb="14">
      <t>ゾウカ</t>
    </rPh>
    <rPh sb="14" eb="16">
      <t>ケイコウ</t>
    </rPh>
    <rPh sb="23" eb="25">
      <t>キギョウ</t>
    </rPh>
    <rPh sb="25" eb="26">
      <t>サイ</t>
    </rPh>
    <rPh sb="26" eb="28">
      <t>ザンダカ</t>
    </rPh>
    <rPh sb="36" eb="39">
      <t>シュウエキテキ</t>
    </rPh>
    <rPh sb="39" eb="41">
      <t>シュウシ</t>
    </rPh>
    <rPh sb="41" eb="43">
      <t>ヒリツ</t>
    </rPh>
    <rPh sb="44" eb="47">
      <t>ヘイキンチ</t>
    </rPh>
    <rPh sb="48" eb="50">
      <t>シタマワ</t>
    </rPh>
    <rPh sb="54" eb="56">
      <t>ジョウキョウ</t>
    </rPh>
    <rPh sb="60" eb="62">
      <t>コンゴ</t>
    </rPh>
    <rPh sb="63" eb="65">
      <t>キンリン</t>
    </rPh>
    <rPh sb="65" eb="67">
      <t>テンポ</t>
    </rPh>
    <rPh sb="71" eb="73">
      <t>エイギョウ</t>
    </rPh>
    <rPh sb="79" eb="81">
      <t>カクホ</t>
    </rPh>
    <rPh sb="82" eb="83">
      <t>ム</t>
    </rPh>
    <rPh sb="85" eb="86">
      <t>ト</t>
    </rPh>
    <rPh sb="87" eb="88">
      <t>ク</t>
    </rPh>
    <rPh sb="90" eb="91">
      <t>オコナ</t>
    </rPh>
    <rPh sb="93" eb="95">
      <t>リョウキン</t>
    </rPh>
    <rPh sb="95" eb="97">
      <t>シュウニュウ</t>
    </rPh>
    <rPh sb="102" eb="103">
      <t>ツト</t>
    </rPh>
    <phoneticPr fontId="6"/>
  </si>
  <si>
    <t>・平成19年10月に開設し10年経過している。今後、駐車場管制設備など法定耐用年数により、計画的に更新していく。</t>
    <rPh sb="1" eb="3">
      <t>ヘイセイ</t>
    </rPh>
    <rPh sb="5" eb="6">
      <t>ネン</t>
    </rPh>
    <rPh sb="8" eb="9">
      <t>ガツ</t>
    </rPh>
    <rPh sb="10" eb="12">
      <t>カイセツ</t>
    </rPh>
    <rPh sb="15" eb="16">
      <t>ネン</t>
    </rPh>
    <rPh sb="16" eb="18">
      <t>ケイカ</t>
    </rPh>
    <rPh sb="23" eb="25">
      <t>コンゴ</t>
    </rPh>
    <rPh sb="26" eb="28">
      <t>チュウシャ</t>
    </rPh>
    <rPh sb="28" eb="29">
      <t>ジョウ</t>
    </rPh>
    <rPh sb="29" eb="30">
      <t>カン</t>
    </rPh>
    <rPh sb="30" eb="31">
      <t>セイ</t>
    </rPh>
    <rPh sb="31" eb="33">
      <t>セツビ</t>
    </rPh>
    <rPh sb="35" eb="37">
      <t>ホウテイ</t>
    </rPh>
    <rPh sb="37" eb="39">
      <t>タイヨウ</t>
    </rPh>
    <rPh sb="39" eb="41">
      <t>ネンスウ</t>
    </rPh>
    <rPh sb="45" eb="48">
      <t>ケイカクテキ</t>
    </rPh>
    <rPh sb="49" eb="51">
      <t>コウシン</t>
    </rPh>
    <phoneticPr fontId="6"/>
  </si>
  <si>
    <t>・26年度以降、利用台数は増加傾向にあり、稼働率は伸びている。
・29年度稼働率は前年度を若干下回った。これは、大雪の影響で回転率が低下したことなどが要因となっている。
・稼働率は平均値を大きく上回っている。</t>
    <rPh sb="3" eb="4">
      <t>ネン</t>
    </rPh>
    <rPh sb="4" eb="5">
      <t>ド</t>
    </rPh>
    <rPh sb="5" eb="7">
      <t>イコウ</t>
    </rPh>
    <rPh sb="8" eb="10">
      <t>リヨウ</t>
    </rPh>
    <rPh sb="10" eb="12">
      <t>ダイスウ</t>
    </rPh>
    <rPh sb="13" eb="15">
      <t>ゾウカ</t>
    </rPh>
    <rPh sb="15" eb="17">
      <t>ケイコウ</t>
    </rPh>
    <rPh sb="21" eb="23">
      <t>カドウ</t>
    </rPh>
    <rPh sb="23" eb="24">
      <t>リツ</t>
    </rPh>
    <rPh sb="25" eb="26">
      <t>ノ</t>
    </rPh>
    <rPh sb="35" eb="37">
      <t>ネンド</t>
    </rPh>
    <rPh sb="56" eb="58">
      <t>オオユキ</t>
    </rPh>
    <rPh sb="59" eb="61">
      <t>エイキョウ</t>
    </rPh>
    <rPh sb="62" eb="64">
      <t>カイテン</t>
    </rPh>
    <rPh sb="64" eb="65">
      <t>リツ</t>
    </rPh>
    <rPh sb="66" eb="68">
      <t>テイカ</t>
    </rPh>
    <rPh sb="75" eb="77">
      <t>ヨウイン</t>
    </rPh>
    <rPh sb="86" eb="88">
      <t>カドウ</t>
    </rPh>
    <rPh sb="88" eb="89">
      <t>リツ</t>
    </rPh>
    <rPh sb="90" eb="93">
      <t>ヘイキンチ</t>
    </rPh>
    <rPh sb="94" eb="95">
      <t>オオ</t>
    </rPh>
    <rPh sb="97" eb="99">
      <t>ウワマワ</t>
    </rPh>
    <phoneticPr fontId="6"/>
  </si>
  <si>
    <t>・収益的収支比率は平均値を下回っているものの、料金収入は毎年増加傾向で、比率は少しずつ上昇している。
・29年度の収益的収支比率は、前年度と比較すると料金収入は前年度を上回り、総費用は横ばいだったことで比率は2.3％上昇した。
・売上高ＧＯＰ比率についても29年度料金収入が前年度を上回ったことで比率が1％伸びた。また、平均値を大きく上回っている。</t>
    <rPh sb="1" eb="4">
      <t>シュウエキテキ</t>
    </rPh>
    <rPh sb="4" eb="6">
      <t>シュウシ</t>
    </rPh>
    <rPh sb="6" eb="8">
      <t>ヒリツ</t>
    </rPh>
    <rPh sb="9" eb="11">
      <t>ヘイキン</t>
    </rPh>
    <rPh sb="11" eb="12">
      <t>チ</t>
    </rPh>
    <rPh sb="13" eb="15">
      <t>シタマワ</t>
    </rPh>
    <rPh sb="23" eb="25">
      <t>リョウキン</t>
    </rPh>
    <rPh sb="25" eb="27">
      <t>シュウニュウ</t>
    </rPh>
    <rPh sb="28" eb="30">
      <t>マイネン</t>
    </rPh>
    <rPh sb="30" eb="32">
      <t>ゾウカ</t>
    </rPh>
    <rPh sb="32" eb="34">
      <t>ケイコウ</t>
    </rPh>
    <rPh sb="36" eb="38">
      <t>ヒリツ</t>
    </rPh>
    <rPh sb="39" eb="40">
      <t>スコ</t>
    </rPh>
    <rPh sb="43" eb="45">
      <t>ジョウショウ</t>
    </rPh>
    <rPh sb="54" eb="56">
      <t>ネンド</t>
    </rPh>
    <rPh sb="66" eb="68">
      <t>ゼンネン</t>
    </rPh>
    <rPh sb="68" eb="69">
      <t>ド</t>
    </rPh>
    <rPh sb="70" eb="72">
      <t>ヒカク</t>
    </rPh>
    <rPh sb="75" eb="77">
      <t>リョウキン</t>
    </rPh>
    <rPh sb="77" eb="79">
      <t>シュウニュウ</t>
    </rPh>
    <rPh sb="80" eb="82">
      <t>ゼンネン</t>
    </rPh>
    <rPh sb="82" eb="83">
      <t>ド</t>
    </rPh>
    <rPh sb="84" eb="86">
      <t>ウワマワ</t>
    </rPh>
    <rPh sb="88" eb="89">
      <t>ソウ</t>
    </rPh>
    <rPh sb="89" eb="91">
      <t>ヒヨウ</t>
    </rPh>
    <rPh sb="92" eb="93">
      <t>ヨコ</t>
    </rPh>
    <rPh sb="101" eb="103">
      <t>ヒリツ</t>
    </rPh>
    <rPh sb="108" eb="110">
      <t>ジョウショウ</t>
    </rPh>
    <rPh sb="115" eb="117">
      <t>ウリアゲ</t>
    </rPh>
    <rPh sb="117" eb="118">
      <t>タカ</t>
    </rPh>
    <rPh sb="121" eb="123">
      <t>ヒリツ</t>
    </rPh>
    <rPh sb="130" eb="131">
      <t>ネン</t>
    </rPh>
    <rPh sb="131" eb="132">
      <t>ド</t>
    </rPh>
    <rPh sb="132" eb="134">
      <t>リョウキン</t>
    </rPh>
    <rPh sb="134" eb="136">
      <t>シュウニュウ</t>
    </rPh>
    <rPh sb="137" eb="139">
      <t>ゼンネン</t>
    </rPh>
    <rPh sb="139" eb="140">
      <t>ド</t>
    </rPh>
    <rPh sb="141" eb="143">
      <t>ウワマワ</t>
    </rPh>
    <rPh sb="148" eb="150">
      <t>ヒリツ</t>
    </rPh>
    <rPh sb="153" eb="154">
      <t>ノ</t>
    </rPh>
    <rPh sb="160" eb="163">
      <t>ヘイキンチ</t>
    </rPh>
    <rPh sb="164" eb="165">
      <t>オオ</t>
    </rPh>
    <rPh sb="167" eb="169">
      <t>ウワマワ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</si>
</sst>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51.6</c:v>
                </c:pt>
                <c:pt idx="2">
                  <c:v>53.3</c:v>
                </c:pt>
                <c:pt idx="3">
                  <c:v>60</c:v>
                </c:pt>
                <c:pt idx="4">
                  <c:v>62.3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F1-4290-B8B8-8C64679CD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574568"/>
        <c:axId val="474417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104.2</c:v>
                </c:pt>
                <c:pt idx="1">
                  <c:v>110.9</c:v>
                </c:pt>
                <c:pt idx="2">
                  <c:v>113.4</c:v>
                </c:pt>
                <c:pt idx="3">
                  <c:v>191.4</c:v>
                </c:pt>
                <c:pt idx="4">
                  <c:v>141.30000000000001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F1-4290-B8B8-8C64679CD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574568"/>
        <c:axId val="474417112"/>
      </c:lineChart>
      <c:dateAx>
        <c:axId val="475574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4417112"/>
        <c:crosses val="autoZero"/>
        <c:auto val="1"/>
        <c:lblOffset val="100"/>
        <c:baseTimeUnit val="years"/>
      </c:dateAx>
      <c:valAx>
        <c:axId val="474417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5574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1470.2</c:v>
                </c:pt>
                <c:pt idx="1">
                  <c:v>1275.8</c:v>
                </c:pt>
                <c:pt idx="2">
                  <c:v>1108.5999999999999</c:v>
                </c:pt>
                <c:pt idx="3">
                  <c:v>891.8</c:v>
                </c:pt>
                <c:pt idx="4">
                  <c:v>763.8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AF-42BA-A6B6-6335F68D7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417896"/>
        <c:axId val="474418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438</c:v>
                </c:pt>
                <c:pt idx="1">
                  <c:v>351.1</c:v>
                </c:pt>
                <c:pt idx="2">
                  <c:v>278.89999999999998</c:v>
                </c:pt>
                <c:pt idx="3">
                  <c:v>205.5</c:v>
                </c:pt>
                <c:pt idx="4">
                  <c:v>187.9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AF-42BA-A6B6-6335F68D7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417896"/>
        <c:axId val="474418288"/>
      </c:lineChart>
      <c:dateAx>
        <c:axId val="474417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4418288"/>
        <c:crosses val="autoZero"/>
        <c:auto val="1"/>
        <c:lblOffset val="100"/>
        <c:baseTimeUnit val="years"/>
      </c:dateAx>
      <c:valAx>
        <c:axId val="474418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4417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40-4B66-B5D0-80DCF1C3F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421216"/>
        <c:axId val="469421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40-4B66-B5D0-80DCF1C3F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421216"/>
        <c:axId val="469421608"/>
      </c:lineChart>
      <c:dateAx>
        <c:axId val="46942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9421608"/>
        <c:crosses val="autoZero"/>
        <c:auto val="1"/>
        <c:lblOffset val="100"/>
        <c:baseTimeUnit val="years"/>
      </c:dateAx>
      <c:valAx>
        <c:axId val="469421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9421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C0-4643-9EA3-A0A481F71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422392"/>
        <c:axId val="469422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C0-4643-9EA3-A0A481F71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422392"/>
        <c:axId val="469422784"/>
      </c:lineChart>
      <c:dateAx>
        <c:axId val="469422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9422784"/>
        <c:crosses val="autoZero"/>
        <c:auto val="1"/>
        <c:lblOffset val="100"/>
        <c:baseTimeUnit val="years"/>
      </c:dateAx>
      <c:valAx>
        <c:axId val="469422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9422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F2-456A-A076-EC64E3828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201944"/>
        <c:axId val="40220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11.6</c:v>
                </c:pt>
                <c:pt idx="1">
                  <c:v>10</c:v>
                </c:pt>
                <c:pt idx="2">
                  <c:v>9.5</c:v>
                </c:pt>
                <c:pt idx="3">
                  <c:v>15.1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F2-456A-A076-EC64E3828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201944"/>
        <c:axId val="402202336"/>
      </c:lineChart>
      <c:dateAx>
        <c:axId val="402201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2202336"/>
        <c:crosses val="autoZero"/>
        <c:auto val="1"/>
        <c:lblOffset val="100"/>
        <c:baseTimeUnit val="years"/>
      </c:dateAx>
      <c:valAx>
        <c:axId val="40220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2201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04-474E-AA63-3A7AFD118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835728"/>
        <c:axId val="484836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247</c:v>
                </c:pt>
                <c:pt idx="1">
                  <c:v>202</c:v>
                </c:pt>
                <c:pt idx="2">
                  <c:v>177</c:v>
                </c:pt>
                <c:pt idx="3">
                  <c:v>145</c:v>
                </c:pt>
                <c:pt idx="4">
                  <c:v>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04-474E-AA63-3A7AFD118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835728"/>
        <c:axId val="484836120"/>
      </c:lineChart>
      <c:dateAx>
        <c:axId val="48483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4836120"/>
        <c:crosses val="autoZero"/>
        <c:auto val="1"/>
        <c:lblOffset val="100"/>
        <c:baseTimeUnit val="years"/>
      </c:dateAx>
      <c:valAx>
        <c:axId val="484836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84835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328.5</c:v>
                </c:pt>
                <c:pt idx="1">
                  <c:v>279.5</c:v>
                </c:pt>
                <c:pt idx="2">
                  <c:v>279</c:v>
                </c:pt>
                <c:pt idx="3">
                  <c:v>300</c:v>
                </c:pt>
                <c:pt idx="4">
                  <c:v>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C5-44C1-AD89-48BD88E9C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836904"/>
        <c:axId val="48483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189.3</c:v>
                </c:pt>
                <c:pt idx="1">
                  <c:v>182.5</c:v>
                </c:pt>
                <c:pt idx="2">
                  <c:v>185.2</c:v>
                </c:pt>
                <c:pt idx="3">
                  <c:v>184.1</c:v>
                </c:pt>
                <c:pt idx="4">
                  <c:v>186.8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C5-44C1-AD89-48BD88E9C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836904"/>
        <c:axId val="484837296"/>
      </c:lineChart>
      <c:dateAx>
        <c:axId val="484836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4837296"/>
        <c:crosses val="autoZero"/>
        <c:auto val="1"/>
        <c:lblOffset val="100"/>
        <c:baseTimeUnit val="years"/>
      </c:dateAx>
      <c:valAx>
        <c:axId val="48483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4836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41</c:v>
                </c:pt>
                <c:pt idx="1">
                  <c:v>43.2</c:v>
                </c:pt>
                <c:pt idx="2">
                  <c:v>41.8</c:v>
                </c:pt>
                <c:pt idx="3">
                  <c:v>47.8</c:v>
                </c:pt>
                <c:pt idx="4">
                  <c:v>48.8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FD-4700-A673-37EB8507A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203120"/>
        <c:axId val="472525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18.2</c:v>
                </c:pt>
                <c:pt idx="2">
                  <c:v>17.5</c:v>
                </c:pt>
                <c:pt idx="3">
                  <c:v>14.3</c:v>
                </c:pt>
                <c:pt idx="4">
                  <c:v>11.8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FD-4700-A673-37EB8507A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203120"/>
        <c:axId val="472525008"/>
      </c:lineChart>
      <c:dateAx>
        <c:axId val="40220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2525008"/>
        <c:crosses val="autoZero"/>
        <c:auto val="1"/>
        <c:lblOffset val="100"/>
        <c:baseTimeUnit val="years"/>
      </c:dateAx>
      <c:valAx>
        <c:axId val="472525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2203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35028</c:v>
                </c:pt>
                <c:pt idx="1">
                  <c:v>39160</c:v>
                </c:pt>
                <c:pt idx="2">
                  <c:v>39823</c:v>
                </c:pt>
                <c:pt idx="3">
                  <c:v>51092</c:v>
                </c:pt>
                <c:pt idx="4">
                  <c:v>54259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35-42C0-BA26-C96D904B6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525792"/>
        <c:axId val="472526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31473</c:v>
                </c:pt>
                <c:pt idx="1">
                  <c:v>37843</c:v>
                </c:pt>
                <c:pt idx="2">
                  <c:v>36318</c:v>
                </c:pt>
                <c:pt idx="3">
                  <c:v>37745</c:v>
                </c:pt>
                <c:pt idx="4">
                  <c:v>35151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35-42C0-BA26-C96D904B6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525792"/>
        <c:axId val="472526184"/>
      </c:lineChart>
      <c:dateAx>
        <c:axId val="47252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2526184"/>
        <c:crosses val="autoZero"/>
        <c:auto val="1"/>
        <c:lblOffset val="100"/>
        <c:baseTimeUnit val="years"/>
      </c:dateAx>
      <c:valAx>
        <c:axId val="472526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72525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>
      <selection activeCell="B1" sqref="B1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81" t="str">
        <f>データ!H6&amp;"　"&amp;データ!I6</f>
        <v>福井県　福井駅前地下駐車場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2828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10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200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48.7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51.6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53.3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60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62.3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328.5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279.5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279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300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293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104.2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110.9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113.4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191.4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141.30000000000001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11.6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10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9.5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15.1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189.3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182.5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185.2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184.1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186.8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140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41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43.2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41.8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47.8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48.8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35028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39160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39823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51092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54259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247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202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177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145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108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18.3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18.2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17.5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14.3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11.8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31473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37843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36318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37745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35151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139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267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 t="str">
        <f>データ!CN7</f>
        <v>-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2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1470.2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1275.8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1108.5999999999999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891.8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763.8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2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438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351.1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278.89999999999998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205.5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187.9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4ksEAkCHB9tnJ4249Tv9uXZE63fcbVeVHA69jMfIjq0PvQOpOSeUr7bmdQzryVUA6y5rpxgDfLcPxKCkZ4Ngfg==" saltValue="Cq//bDMVTejXzZF6XdTWOg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2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99</v>
      </c>
      <c r="AL5" s="59" t="s">
        <v>109</v>
      </c>
      <c r="AM5" s="59" t="s">
        <v>110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111</v>
      </c>
      <c r="AV5" s="59" t="s">
        <v>99</v>
      </c>
      <c r="AW5" s="59" t="s">
        <v>100</v>
      </c>
      <c r="AX5" s="59" t="s">
        <v>101</v>
      </c>
      <c r="AY5" s="59" t="s">
        <v>102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100</v>
      </c>
      <c r="BI5" s="59" t="s">
        <v>110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112</v>
      </c>
      <c r="BR5" s="59" t="s">
        <v>99</v>
      </c>
      <c r="BS5" s="59" t="s">
        <v>113</v>
      </c>
      <c r="BT5" s="59" t="s">
        <v>101</v>
      </c>
      <c r="BU5" s="59" t="s">
        <v>114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99</v>
      </c>
      <c r="CD5" s="59" t="s">
        <v>113</v>
      </c>
      <c r="CE5" s="59" t="s">
        <v>101</v>
      </c>
      <c r="CF5" s="59" t="s">
        <v>114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112</v>
      </c>
      <c r="CP5" s="59" t="s">
        <v>115</v>
      </c>
      <c r="CQ5" s="59" t="s">
        <v>100</v>
      </c>
      <c r="CR5" s="59" t="s">
        <v>110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115</v>
      </c>
      <c r="DB5" s="59" t="s">
        <v>113</v>
      </c>
      <c r="DC5" s="59" t="s">
        <v>110</v>
      </c>
      <c r="DD5" s="59" t="s">
        <v>114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116</v>
      </c>
      <c r="DM5" s="59" t="s">
        <v>100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2">
      <c r="A6" s="49" t="s">
        <v>117</v>
      </c>
      <c r="B6" s="60">
        <f>B8</f>
        <v>2017</v>
      </c>
      <c r="C6" s="60">
        <f t="shared" ref="C6:X6" si="1">C8</f>
        <v>180009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福井県</v>
      </c>
      <c r="I6" s="60" t="str">
        <f t="shared" si="1"/>
        <v>福井駅前地下駐車場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地下式</v>
      </c>
      <c r="R6" s="63">
        <f t="shared" si="1"/>
        <v>10</v>
      </c>
      <c r="S6" s="62" t="str">
        <f t="shared" si="1"/>
        <v>駅</v>
      </c>
      <c r="T6" s="62" t="str">
        <f t="shared" si="1"/>
        <v>無</v>
      </c>
      <c r="U6" s="63">
        <f t="shared" si="1"/>
        <v>2828</v>
      </c>
      <c r="V6" s="63">
        <f t="shared" si="1"/>
        <v>200</v>
      </c>
      <c r="W6" s="63">
        <f t="shared" si="1"/>
        <v>300</v>
      </c>
      <c r="X6" s="62" t="str">
        <f t="shared" si="1"/>
        <v>代行制</v>
      </c>
      <c r="Y6" s="64">
        <f>IF(Y8="-",NA(),Y8)</f>
        <v>48.7</v>
      </c>
      <c r="Z6" s="64">
        <f t="shared" ref="Z6:AH6" si="2">IF(Z8="-",NA(),Z8)</f>
        <v>51.6</v>
      </c>
      <c r="AA6" s="64">
        <f t="shared" si="2"/>
        <v>53.3</v>
      </c>
      <c r="AB6" s="64">
        <f t="shared" si="2"/>
        <v>60</v>
      </c>
      <c r="AC6" s="64">
        <f t="shared" si="2"/>
        <v>62.3</v>
      </c>
      <c r="AD6" s="64">
        <f t="shared" si="2"/>
        <v>104.2</v>
      </c>
      <c r="AE6" s="64">
        <f t="shared" si="2"/>
        <v>110.9</v>
      </c>
      <c r="AF6" s="64">
        <f t="shared" si="2"/>
        <v>113.4</v>
      </c>
      <c r="AG6" s="64">
        <f t="shared" si="2"/>
        <v>191.4</v>
      </c>
      <c r="AH6" s="64">
        <f t="shared" si="2"/>
        <v>141.30000000000001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11.6</v>
      </c>
      <c r="AP6" s="64">
        <f t="shared" si="3"/>
        <v>10</v>
      </c>
      <c r="AQ6" s="64">
        <f t="shared" si="3"/>
        <v>9.5</v>
      </c>
      <c r="AR6" s="64">
        <f t="shared" si="3"/>
        <v>15.1</v>
      </c>
      <c r="AS6" s="64">
        <f t="shared" si="3"/>
        <v>15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247</v>
      </c>
      <c r="BA6" s="65">
        <f t="shared" si="4"/>
        <v>202</v>
      </c>
      <c r="BB6" s="65">
        <f t="shared" si="4"/>
        <v>177</v>
      </c>
      <c r="BC6" s="65">
        <f t="shared" si="4"/>
        <v>145</v>
      </c>
      <c r="BD6" s="65">
        <f t="shared" si="4"/>
        <v>108</v>
      </c>
      <c r="BE6" s="63" t="str">
        <f>IF(BE8="-","",IF(BE8="-","【-】","【"&amp;SUBSTITUTE(TEXT(BE8,"#,##0"),"-","△")&amp;"】"))</f>
        <v>【37】</v>
      </c>
      <c r="BF6" s="64">
        <f>IF(BF8="-",NA(),BF8)</f>
        <v>41</v>
      </c>
      <c r="BG6" s="64">
        <f t="shared" ref="BG6:BO6" si="5">IF(BG8="-",NA(),BG8)</f>
        <v>43.2</v>
      </c>
      <c r="BH6" s="64">
        <f t="shared" si="5"/>
        <v>41.8</v>
      </c>
      <c r="BI6" s="64">
        <f t="shared" si="5"/>
        <v>47.8</v>
      </c>
      <c r="BJ6" s="64">
        <f t="shared" si="5"/>
        <v>48.8</v>
      </c>
      <c r="BK6" s="64">
        <f t="shared" si="5"/>
        <v>18.3</v>
      </c>
      <c r="BL6" s="64">
        <f t="shared" si="5"/>
        <v>18.2</v>
      </c>
      <c r="BM6" s="64">
        <f t="shared" si="5"/>
        <v>17.5</v>
      </c>
      <c r="BN6" s="64">
        <f t="shared" si="5"/>
        <v>14.3</v>
      </c>
      <c r="BO6" s="64">
        <f t="shared" si="5"/>
        <v>11.8</v>
      </c>
      <c r="BP6" s="61" t="str">
        <f>IF(BP8="-","",IF(BP8="-","【-】","【"&amp;SUBSTITUTE(TEXT(BP8,"#,##0.0"),"-","△")&amp;"】"))</f>
        <v>【26.4】</v>
      </c>
      <c r="BQ6" s="65">
        <f>IF(BQ8="-",NA(),BQ8)</f>
        <v>35028</v>
      </c>
      <c r="BR6" s="65">
        <f t="shared" ref="BR6:BZ6" si="6">IF(BR8="-",NA(),BR8)</f>
        <v>39160</v>
      </c>
      <c r="BS6" s="65">
        <f t="shared" si="6"/>
        <v>39823</v>
      </c>
      <c r="BT6" s="65">
        <f t="shared" si="6"/>
        <v>51092</v>
      </c>
      <c r="BU6" s="65">
        <f t="shared" si="6"/>
        <v>54259</v>
      </c>
      <c r="BV6" s="65">
        <f t="shared" si="6"/>
        <v>31473</v>
      </c>
      <c r="BW6" s="65">
        <f t="shared" si="6"/>
        <v>37843</v>
      </c>
      <c r="BX6" s="65">
        <f t="shared" si="6"/>
        <v>36318</v>
      </c>
      <c r="BY6" s="65">
        <f t="shared" si="6"/>
        <v>37745</v>
      </c>
      <c r="BZ6" s="65">
        <f t="shared" si="6"/>
        <v>35151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118</v>
      </c>
      <c r="CM6" s="63">
        <f t="shared" ref="CM6:CN6" si="7">CM8</f>
        <v>267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118</v>
      </c>
      <c r="CZ6" s="64">
        <f>IF(CZ8="-",NA(),CZ8)</f>
        <v>1470.2</v>
      </c>
      <c r="DA6" s="64">
        <f t="shared" ref="DA6:DI6" si="8">IF(DA8="-",NA(),DA8)</f>
        <v>1275.8</v>
      </c>
      <c r="DB6" s="64">
        <f t="shared" si="8"/>
        <v>1108.5999999999999</v>
      </c>
      <c r="DC6" s="64">
        <f t="shared" si="8"/>
        <v>891.8</v>
      </c>
      <c r="DD6" s="64">
        <f t="shared" si="8"/>
        <v>763.8</v>
      </c>
      <c r="DE6" s="64">
        <f t="shared" si="8"/>
        <v>438</v>
      </c>
      <c r="DF6" s="64">
        <f t="shared" si="8"/>
        <v>351.1</v>
      </c>
      <c r="DG6" s="64">
        <f t="shared" si="8"/>
        <v>278.89999999999998</v>
      </c>
      <c r="DH6" s="64">
        <f t="shared" si="8"/>
        <v>205.5</v>
      </c>
      <c r="DI6" s="64">
        <f t="shared" si="8"/>
        <v>187.9</v>
      </c>
      <c r="DJ6" s="61" t="str">
        <f>IF(DJ8="-","",IF(DJ8="-","【-】","【"&amp;SUBSTITUTE(TEXT(DJ8,"#,##0.0"),"-","△")&amp;"】"))</f>
        <v>【120.3】</v>
      </c>
      <c r="DK6" s="64">
        <f>IF(DK8="-",NA(),DK8)</f>
        <v>328.5</v>
      </c>
      <c r="DL6" s="64">
        <f t="shared" ref="DL6:DT6" si="9">IF(DL8="-",NA(),DL8)</f>
        <v>279.5</v>
      </c>
      <c r="DM6" s="64">
        <f t="shared" si="9"/>
        <v>279</v>
      </c>
      <c r="DN6" s="64">
        <f t="shared" si="9"/>
        <v>300</v>
      </c>
      <c r="DO6" s="64">
        <f t="shared" si="9"/>
        <v>293</v>
      </c>
      <c r="DP6" s="64">
        <f t="shared" si="9"/>
        <v>189.3</v>
      </c>
      <c r="DQ6" s="64">
        <f t="shared" si="9"/>
        <v>182.5</v>
      </c>
      <c r="DR6" s="64">
        <f t="shared" si="9"/>
        <v>185.2</v>
      </c>
      <c r="DS6" s="64">
        <f t="shared" si="9"/>
        <v>184.1</v>
      </c>
      <c r="DT6" s="64">
        <f t="shared" si="9"/>
        <v>186.8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2">
      <c r="A7" s="49" t="s">
        <v>119</v>
      </c>
      <c r="B7" s="60">
        <f t="shared" ref="B7:X7" si="10">B8</f>
        <v>2017</v>
      </c>
      <c r="C7" s="60">
        <f t="shared" si="10"/>
        <v>180009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福井県</v>
      </c>
      <c r="I7" s="60" t="str">
        <f t="shared" si="10"/>
        <v>福井駅前地下駐車場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地下式</v>
      </c>
      <c r="R7" s="63">
        <f t="shared" si="10"/>
        <v>10</v>
      </c>
      <c r="S7" s="62" t="str">
        <f t="shared" si="10"/>
        <v>駅</v>
      </c>
      <c r="T7" s="62" t="str">
        <f t="shared" si="10"/>
        <v>無</v>
      </c>
      <c r="U7" s="63">
        <f t="shared" si="10"/>
        <v>2828</v>
      </c>
      <c r="V7" s="63">
        <f t="shared" si="10"/>
        <v>200</v>
      </c>
      <c r="W7" s="63">
        <f t="shared" si="10"/>
        <v>300</v>
      </c>
      <c r="X7" s="62" t="str">
        <f t="shared" si="10"/>
        <v>代行制</v>
      </c>
      <c r="Y7" s="64">
        <f>Y8</f>
        <v>48.7</v>
      </c>
      <c r="Z7" s="64">
        <f t="shared" ref="Z7:AH7" si="11">Z8</f>
        <v>51.6</v>
      </c>
      <c r="AA7" s="64">
        <f t="shared" si="11"/>
        <v>53.3</v>
      </c>
      <c r="AB7" s="64">
        <f t="shared" si="11"/>
        <v>60</v>
      </c>
      <c r="AC7" s="64">
        <f t="shared" si="11"/>
        <v>62.3</v>
      </c>
      <c r="AD7" s="64">
        <f t="shared" si="11"/>
        <v>104.2</v>
      </c>
      <c r="AE7" s="64">
        <f t="shared" si="11"/>
        <v>110.9</v>
      </c>
      <c r="AF7" s="64">
        <f t="shared" si="11"/>
        <v>113.4</v>
      </c>
      <c r="AG7" s="64">
        <f t="shared" si="11"/>
        <v>191.4</v>
      </c>
      <c r="AH7" s="64">
        <f t="shared" si="11"/>
        <v>141.30000000000001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11.6</v>
      </c>
      <c r="AP7" s="64">
        <f t="shared" si="12"/>
        <v>10</v>
      </c>
      <c r="AQ7" s="64">
        <f t="shared" si="12"/>
        <v>9.5</v>
      </c>
      <c r="AR7" s="64">
        <f t="shared" si="12"/>
        <v>15.1</v>
      </c>
      <c r="AS7" s="64">
        <f t="shared" si="12"/>
        <v>15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247</v>
      </c>
      <c r="BA7" s="65">
        <f t="shared" si="13"/>
        <v>202</v>
      </c>
      <c r="BB7" s="65">
        <f t="shared" si="13"/>
        <v>177</v>
      </c>
      <c r="BC7" s="65">
        <f t="shared" si="13"/>
        <v>145</v>
      </c>
      <c r="BD7" s="65">
        <f t="shared" si="13"/>
        <v>108</v>
      </c>
      <c r="BE7" s="63"/>
      <c r="BF7" s="64">
        <f>BF8</f>
        <v>41</v>
      </c>
      <c r="BG7" s="64">
        <f t="shared" ref="BG7:BO7" si="14">BG8</f>
        <v>43.2</v>
      </c>
      <c r="BH7" s="64">
        <f t="shared" si="14"/>
        <v>41.8</v>
      </c>
      <c r="BI7" s="64">
        <f t="shared" si="14"/>
        <v>47.8</v>
      </c>
      <c r="BJ7" s="64">
        <f t="shared" si="14"/>
        <v>48.8</v>
      </c>
      <c r="BK7" s="64">
        <f t="shared" si="14"/>
        <v>18.3</v>
      </c>
      <c r="BL7" s="64">
        <f t="shared" si="14"/>
        <v>18.2</v>
      </c>
      <c r="BM7" s="64">
        <f t="shared" si="14"/>
        <v>17.5</v>
      </c>
      <c r="BN7" s="64">
        <f t="shared" si="14"/>
        <v>14.3</v>
      </c>
      <c r="BO7" s="64">
        <f t="shared" si="14"/>
        <v>11.8</v>
      </c>
      <c r="BP7" s="61"/>
      <c r="BQ7" s="65">
        <f>BQ8</f>
        <v>35028</v>
      </c>
      <c r="BR7" s="65">
        <f t="shared" ref="BR7:BZ7" si="15">BR8</f>
        <v>39160</v>
      </c>
      <c r="BS7" s="65">
        <f t="shared" si="15"/>
        <v>39823</v>
      </c>
      <c r="BT7" s="65">
        <f t="shared" si="15"/>
        <v>51092</v>
      </c>
      <c r="BU7" s="65">
        <f t="shared" si="15"/>
        <v>54259</v>
      </c>
      <c r="BV7" s="65">
        <f t="shared" si="15"/>
        <v>31473</v>
      </c>
      <c r="BW7" s="65">
        <f t="shared" si="15"/>
        <v>37843</v>
      </c>
      <c r="BX7" s="65">
        <f t="shared" si="15"/>
        <v>36318</v>
      </c>
      <c r="BY7" s="65">
        <f t="shared" si="15"/>
        <v>37745</v>
      </c>
      <c r="BZ7" s="65">
        <f t="shared" si="15"/>
        <v>35151</v>
      </c>
      <c r="CA7" s="63"/>
      <c r="CB7" s="64" t="s">
        <v>120</v>
      </c>
      <c r="CC7" s="64" t="s">
        <v>120</v>
      </c>
      <c r="CD7" s="64" t="s">
        <v>120</v>
      </c>
      <c r="CE7" s="64" t="s">
        <v>120</v>
      </c>
      <c r="CF7" s="64" t="s">
        <v>120</v>
      </c>
      <c r="CG7" s="64" t="s">
        <v>120</v>
      </c>
      <c r="CH7" s="64" t="s">
        <v>120</v>
      </c>
      <c r="CI7" s="64" t="s">
        <v>120</v>
      </c>
      <c r="CJ7" s="64" t="s">
        <v>120</v>
      </c>
      <c r="CK7" s="64" t="s">
        <v>118</v>
      </c>
      <c r="CL7" s="61"/>
      <c r="CM7" s="63">
        <f>CM8</f>
        <v>267</v>
      </c>
      <c r="CN7" s="63" t="str">
        <f>CN8</f>
        <v>-</v>
      </c>
      <c r="CO7" s="64" t="s">
        <v>120</v>
      </c>
      <c r="CP7" s="64" t="s">
        <v>120</v>
      </c>
      <c r="CQ7" s="64" t="s">
        <v>120</v>
      </c>
      <c r="CR7" s="64" t="s">
        <v>120</v>
      </c>
      <c r="CS7" s="64" t="s">
        <v>120</v>
      </c>
      <c r="CT7" s="64" t="s">
        <v>120</v>
      </c>
      <c r="CU7" s="64" t="s">
        <v>120</v>
      </c>
      <c r="CV7" s="64" t="s">
        <v>120</v>
      </c>
      <c r="CW7" s="64" t="s">
        <v>120</v>
      </c>
      <c r="CX7" s="64" t="s">
        <v>118</v>
      </c>
      <c r="CY7" s="61"/>
      <c r="CZ7" s="64">
        <f>CZ8</f>
        <v>1470.2</v>
      </c>
      <c r="DA7" s="64">
        <f t="shared" ref="DA7:DI7" si="16">DA8</f>
        <v>1275.8</v>
      </c>
      <c r="DB7" s="64">
        <f t="shared" si="16"/>
        <v>1108.5999999999999</v>
      </c>
      <c r="DC7" s="64">
        <f t="shared" si="16"/>
        <v>891.8</v>
      </c>
      <c r="DD7" s="64">
        <f t="shared" si="16"/>
        <v>763.8</v>
      </c>
      <c r="DE7" s="64">
        <f t="shared" si="16"/>
        <v>438</v>
      </c>
      <c r="DF7" s="64">
        <f t="shared" si="16"/>
        <v>351.1</v>
      </c>
      <c r="DG7" s="64">
        <f t="shared" si="16"/>
        <v>278.89999999999998</v>
      </c>
      <c r="DH7" s="64">
        <f t="shared" si="16"/>
        <v>205.5</v>
      </c>
      <c r="DI7" s="64">
        <f t="shared" si="16"/>
        <v>187.9</v>
      </c>
      <c r="DJ7" s="61"/>
      <c r="DK7" s="64">
        <f>DK8</f>
        <v>328.5</v>
      </c>
      <c r="DL7" s="64">
        <f t="shared" ref="DL7:DT7" si="17">DL8</f>
        <v>279.5</v>
      </c>
      <c r="DM7" s="64">
        <f t="shared" si="17"/>
        <v>279</v>
      </c>
      <c r="DN7" s="64">
        <f t="shared" si="17"/>
        <v>300</v>
      </c>
      <c r="DO7" s="64">
        <f t="shared" si="17"/>
        <v>293</v>
      </c>
      <c r="DP7" s="64">
        <f t="shared" si="17"/>
        <v>189.3</v>
      </c>
      <c r="DQ7" s="64">
        <f t="shared" si="17"/>
        <v>182.5</v>
      </c>
      <c r="DR7" s="64">
        <f t="shared" si="17"/>
        <v>185.2</v>
      </c>
      <c r="DS7" s="64">
        <f t="shared" si="17"/>
        <v>184.1</v>
      </c>
      <c r="DT7" s="64">
        <f t="shared" si="17"/>
        <v>186.8</v>
      </c>
      <c r="DU7" s="61"/>
    </row>
    <row r="8" spans="1:125" s="66" customFormat="1" x14ac:dyDescent="0.2">
      <c r="A8" s="49"/>
      <c r="B8" s="67">
        <v>2017</v>
      </c>
      <c r="C8" s="67">
        <v>180009</v>
      </c>
      <c r="D8" s="67">
        <v>47</v>
      </c>
      <c r="E8" s="67">
        <v>14</v>
      </c>
      <c r="F8" s="67">
        <v>0</v>
      </c>
      <c r="G8" s="67">
        <v>1</v>
      </c>
      <c r="H8" s="67" t="s">
        <v>121</v>
      </c>
      <c r="I8" s="67" t="s">
        <v>122</v>
      </c>
      <c r="J8" s="67" t="s">
        <v>123</v>
      </c>
      <c r="K8" s="67" t="s">
        <v>124</v>
      </c>
      <c r="L8" s="67" t="s">
        <v>125</v>
      </c>
      <c r="M8" s="67" t="s">
        <v>126</v>
      </c>
      <c r="N8" s="67" t="s">
        <v>127</v>
      </c>
      <c r="O8" s="68" t="s">
        <v>128</v>
      </c>
      <c r="P8" s="69" t="s">
        <v>129</v>
      </c>
      <c r="Q8" s="69" t="s">
        <v>130</v>
      </c>
      <c r="R8" s="70">
        <v>10</v>
      </c>
      <c r="S8" s="69" t="s">
        <v>131</v>
      </c>
      <c r="T8" s="69" t="s">
        <v>132</v>
      </c>
      <c r="U8" s="70">
        <v>2828</v>
      </c>
      <c r="V8" s="70">
        <v>200</v>
      </c>
      <c r="W8" s="70">
        <v>300</v>
      </c>
      <c r="X8" s="69" t="s">
        <v>133</v>
      </c>
      <c r="Y8" s="71">
        <v>48.7</v>
      </c>
      <c r="Z8" s="71">
        <v>51.6</v>
      </c>
      <c r="AA8" s="71">
        <v>53.3</v>
      </c>
      <c r="AB8" s="71">
        <v>60</v>
      </c>
      <c r="AC8" s="71">
        <v>62.3</v>
      </c>
      <c r="AD8" s="71">
        <v>104.2</v>
      </c>
      <c r="AE8" s="71">
        <v>110.9</v>
      </c>
      <c r="AF8" s="71">
        <v>113.4</v>
      </c>
      <c r="AG8" s="71">
        <v>191.4</v>
      </c>
      <c r="AH8" s="71">
        <v>141.30000000000001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11.6</v>
      </c>
      <c r="AP8" s="71">
        <v>10</v>
      </c>
      <c r="AQ8" s="71">
        <v>9.5</v>
      </c>
      <c r="AR8" s="71">
        <v>15.1</v>
      </c>
      <c r="AS8" s="71">
        <v>15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247</v>
      </c>
      <c r="BA8" s="72">
        <v>202</v>
      </c>
      <c r="BB8" s="72">
        <v>177</v>
      </c>
      <c r="BC8" s="72">
        <v>145</v>
      </c>
      <c r="BD8" s="72">
        <v>108</v>
      </c>
      <c r="BE8" s="72">
        <v>37</v>
      </c>
      <c r="BF8" s="71">
        <v>41</v>
      </c>
      <c r="BG8" s="71">
        <v>43.2</v>
      </c>
      <c r="BH8" s="71">
        <v>41.8</v>
      </c>
      <c r="BI8" s="71">
        <v>47.8</v>
      </c>
      <c r="BJ8" s="71">
        <v>48.8</v>
      </c>
      <c r="BK8" s="71">
        <v>18.3</v>
      </c>
      <c r="BL8" s="71">
        <v>18.2</v>
      </c>
      <c r="BM8" s="71">
        <v>17.5</v>
      </c>
      <c r="BN8" s="71">
        <v>14.3</v>
      </c>
      <c r="BO8" s="71">
        <v>11.8</v>
      </c>
      <c r="BP8" s="68">
        <v>26.4</v>
      </c>
      <c r="BQ8" s="72">
        <v>35028</v>
      </c>
      <c r="BR8" s="72">
        <v>39160</v>
      </c>
      <c r="BS8" s="72">
        <v>39823</v>
      </c>
      <c r="BT8" s="73">
        <v>51092</v>
      </c>
      <c r="BU8" s="73">
        <v>54259</v>
      </c>
      <c r="BV8" s="72">
        <v>31473</v>
      </c>
      <c r="BW8" s="72">
        <v>37843</v>
      </c>
      <c r="BX8" s="72">
        <v>36318</v>
      </c>
      <c r="BY8" s="72">
        <v>37745</v>
      </c>
      <c r="BZ8" s="72">
        <v>35151</v>
      </c>
      <c r="CA8" s="70">
        <v>15069</v>
      </c>
      <c r="CB8" s="71" t="s">
        <v>125</v>
      </c>
      <c r="CC8" s="71" t="s">
        <v>125</v>
      </c>
      <c r="CD8" s="71" t="s">
        <v>125</v>
      </c>
      <c r="CE8" s="71" t="s">
        <v>125</v>
      </c>
      <c r="CF8" s="71" t="s">
        <v>125</v>
      </c>
      <c r="CG8" s="71" t="s">
        <v>125</v>
      </c>
      <c r="CH8" s="71" t="s">
        <v>125</v>
      </c>
      <c r="CI8" s="71" t="s">
        <v>125</v>
      </c>
      <c r="CJ8" s="71" t="s">
        <v>125</v>
      </c>
      <c r="CK8" s="71" t="s">
        <v>125</v>
      </c>
      <c r="CL8" s="68" t="s">
        <v>125</v>
      </c>
      <c r="CM8" s="70">
        <v>267</v>
      </c>
      <c r="CN8" s="70" t="s">
        <v>125</v>
      </c>
      <c r="CO8" s="71" t="s">
        <v>125</v>
      </c>
      <c r="CP8" s="71" t="s">
        <v>125</v>
      </c>
      <c r="CQ8" s="71" t="s">
        <v>125</v>
      </c>
      <c r="CR8" s="71" t="s">
        <v>125</v>
      </c>
      <c r="CS8" s="71" t="s">
        <v>125</v>
      </c>
      <c r="CT8" s="71" t="s">
        <v>125</v>
      </c>
      <c r="CU8" s="71" t="s">
        <v>125</v>
      </c>
      <c r="CV8" s="71" t="s">
        <v>125</v>
      </c>
      <c r="CW8" s="71" t="s">
        <v>125</v>
      </c>
      <c r="CX8" s="71" t="s">
        <v>125</v>
      </c>
      <c r="CY8" s="68" t="s">
        <v>125</v>
      </c>
      <c r="CZ8" s="71">
        <v>1470.2</v>
      </c>
      <c r="DA8" s="71">
        <v>1275.8</v>
      </c>
      <c r="DB8" s="71">
        <v>1108.5999999999999</v>
      </c>
      <c r="DC8" s="71">
        <v>891.8</v>
      </c>
      <c r="DD8" s="71">
        <v>763.8</v>
      </c>
      <c r="DE8" s="71">
        <v>438</v>
      </c>
      <c r="DF8" s="71">
        <v>351.1</v>
      </c>
      <c r="DG8" s="71">
        <v>278.89999999999998</v>
      </c>
      <c r="DH8" s="71">
        <v>205.5</v>
      </c>
      <c r="DI8" s="71">
        <v>187.9</v>
      </c>
      <c r="DJ8" s="68">
        <v>120.3</v>
      </c>
      <c r="DK8" s="71">
        <v>328.5</v>
      </c>
      <c r="DL8" s="71">
        <v>279.5</v>
      </c>
      <c r="DM8" s="71">
        <v>279</v>
      </c>
      <c r="DN8" s="71">
        <v>300</v>
      </c>
      <c r="DO8" s="71">
        <v>293</v>
      </c>
      <c r="DP8" s="71">
        <v>189.3</v>
      </c>
      <c r="DQ8" s="71">
        <v>182.5</v>
      </c>
      <c r="DR8" s="71">
        <v>185.2</v>
      </c>
      <c r="DS8" s="71">
        <v>184.1</v>
      </c>
      <c r="DT8" s="71">
        <v>186.8</v>
      </c>
      <c r="DU8" s="68">
        <v>198.4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134</v>
      </c>
      <c r="C10" s="78" t="s">
        <v>135</v>
      </c>
      <c r="D10" s="78" t="s">
        <v>136</v>
      </c>
      <c r="E10" s="78" t="s">
        <v>137</v>
      </c>
      <c r="F10" s="78" t="s">
        <v>138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2019-01-21T08:11:03Z</cp:lastPrinted>
  <dcterms:created xsi:type="dcterms:W3CDTF">2018-12-07T10:29:34Z</dcterms:created>
  <dcterms:modified xsi:type="dcterms:W3CDTF">2019-02-12T00:32:27Z</dcterms:modified>
  <cp:category/>
</cp:coreProperties>
</file>