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7大阪　〇\"/>
    </mc:Choice>
  </mc:AlternateContent>
  <workbookProtection workbookAlgorithmName="SHA-512" workbookHashValue="9vzbMFrcWukYbW7Kq+GUTsDyem7aYLdXXQ4oHu19VvX/NsosskrghoKAFZFAqh4ahyAoJ4gljpvSw152X/Hr3w==" workbookSaltValue="kKKcFNryzyigSHZGfW6W7A==" workbookSpinCount="100000" lockStructure="1"/>
  <bookViews>
    <workbookView xWindow="0" yWindow="0" windowWidth="20496" windowHeight="77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HM78" i="4"/>
  <c r="FL54" i="4"/>
  <c r="FL32" i="4"/>
  <c r="CS78" i="4"/>
  <c r="BX54" i="4"/>
  <c r="BX32" i="4"/>
  <c r="MN54" i="4"/>
  <c r="MN32" i="4"/>
  <c r="IZ32" i="4"/>
  <c r="C11" i="5"/>
  <c r="D11" i="5"/>
  <c r="E11" i="5"/>
  <c r="B11" i="5"/>
  <c r="KC78" i="4" l="1"/>
  <c r="DS32" i="4"/>
  <c r="FH78" i="4"/>
  <c r="DS54" i="4"/>
  <c r="AN78" i="4"/>
  <c r="AE54" i="4"/>
  <c r="AE32" i="4"/>
  <c r="KU54" i="4"/>
  <c r="KU32" i="4"/>
  <c r="HG54" i="4"/>
  <c r="HG32" i="4"/>
  <c r="KF54" i="4"/>
  <c r="KF32" i="4"/>
  <c r="JJ78" i="4"/>
  <c r="EO78" i="4"/>
  <c r="DD54" i="4"/>
  <c r="DD32" i="4"/>
  <c r="GR54" i="4"/>
  <c r="GR32" i="4"/>
  <c r="U78" i="4"/>
  <c r="P54" i="4"/>
  <c r="P32" i="4"/>
  <c r="BZ78" i="4"/>
  <c r="BI32" i="4"/>
  <c r="LY54" i="4"/>
  <c r="LO78" i="4"/>
  <c r="IK54" i="4"/>
  <c r="IK32" i="4"/>
  <c r="GT78" i="4"/>
  <c r="EW54" i="4"/>
  <c r="EW32" i="4"/>
  <c r="BI54" i="4"/>
  <c r="LY32" i="4"/>
  <c r="GA78" i="4"/>
  <c r="EH54" i="4"/>
  <c r="BG78" i="4"/>
  <c r="LJ54" i="4"/>
  <c r="LJ32" i="4"/>
  <c r="KV78" i="4"/>
  <c r="HV54" i="4"/>
  <c r="HV32" i="4"/>
  <c r="EH32" i="4"/>
  <c r="AT54" i="4"/>
  <c r="AT32" i="4"/>
</calcChain>
</file>

<file path=xl/sharedStrings.xml><?xml version="1.0" encoding="utf-8"?>
<sst xmlns="http://schemas.openxmlformats.org/spreadsheetml/2006/main" count="291" uniqueCount="154">
  <si>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</si>
  <si>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</si>
  <si>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</si>
  <si>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</si>
  <si>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</si>
  <si>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</si>
  <si>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</si>
  <si>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</si>
  <si>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</si>
  <si>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</si>
  <si>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</si>
  <si>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</si>
  <si>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</si>
  <si>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</si>
  <si>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</si>
  <si>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</si>
  <si>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</si>
  <si>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</si>
  <si>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</si>
  <si>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</si>
  <si>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</si>
  <si>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</si>
  <si>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</si>
  <si>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</si>
  <si>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</si>
  <si>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</si>
  <si>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</si>
  <si>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</si>
  <si>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</si>
  <si>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</si>
  <si>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</si>
  <si>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</si>
  <si>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</si>
  <si>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</si>
  <si>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</si>
  <si>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</si>
  <si>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</si>
  <si>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</si>
  <si>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</si>
  <si>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</si>
  <si>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</si>
  <si>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</si>
  <si>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</si>
  <si>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</si>
  <si>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</si>
  <si>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</si>
  <si>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</si>
  <si>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</si>
  <si>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</si>
  <si>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</si>
  <si>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</si>
  <si>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</si>
  <si>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</si>
  <si>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</si>
  <si>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</si>
  <si>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</si>
  <si>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</si>
  <si>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</si>
  <si>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</si>
  <si>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</si>
  <si>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</si>
  <si>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</si>
  <si>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</si>
  <si>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</si>
  <si>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</si>
  <si>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</si>
  <si>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</si>
  <si>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</si>
  <si>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</si>
  <si>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</si>
  <si>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</si>
  <si>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</si>
  <si>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</si>
  <si>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</si>
  <si>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</si>
  <si>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</si>
  <si>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</si>
  <si>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</si>
  <si>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</si>
  <si>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</si>
  <si>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</si>
  <si>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</si>
  <si>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</si>
  <si>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</si>
  <si>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</si>
  <si>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</si>
  <si>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</si>
  <si>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</si>
  <si>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</si>
  <si>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</si>
  <si>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</si>
  <si>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</si>
  <si>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</si>
  <si>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</si>
  <si>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</si>
  <si>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</si>
  <si>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</si>
  <si>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</si>
  <si>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</si>
  <si>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</si>
  <si>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</si>
  <si>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</si>
  <si>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</si>
  <si>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</si>
  <si>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</si>
  <si>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</si>
  <si>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</si>
  <si>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</si>
  <si>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</si>
  <si>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</si>
  <si>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</si>
  <si>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</si>
  <si>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</si>
  <si>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</si>
  <si>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</si>
  <si>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</si>
  <si>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</si>
  <si>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</si>
  <si>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</si>
  <si>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</si>
  <si>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</si>
  <si>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</si>
  <si>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当該値(N-3)</t>
    <phoneticPr fontId="5"/>
  </si>
  <si>
    <t>当該値(N-2)</t>
    <phoneticPr fontId="5"/>
  </si>
  <si>
    <t>当該値(N-1)</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</si>
  <si>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</si>
  <si>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</si>
  <si>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</si>
  <si>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</si>
  <si>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</si>
  <si>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</si>
  <si>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</si>
  <si>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</si>
  <si>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大阪精神医療センター</t>
  </si>
  <si>
    <t>地方独立行政法人</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</si>
  <si>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</si>
  <si>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</si>
  <si>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</si>
  <si>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</si>
  <si>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</si>
  <si>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</si>
  <si>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</si>
  <si>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</si>
  <si>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</si>
  <si>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</si>
  <si>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</si>
  <si>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</si>
  <si>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</si>
  <si>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</si>
  <si>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</si>
  <si>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精神医療のセンター機能、民間病院対応困難患者の受入機能、臨床研修指定病院、医療型障害児入所施設、医療観察法に基づく指定通院医療機関、医療観察法に基づく指定入院医療機関、日本医療機能評価機構認定病院、大阪府災害拠点精神科病院、依存症治療拠点機関</t>
    <phoneticPr fontId="19"/>
  </si>
  <si>
    <r>
      <rPr>
        <b/>
        <sz val="9"/>
        <color theme="1"/>
        <rFont val="ＭＳ ゴシック"/>
        <family val="3"/>
        <charset val="128"/>
      </rPr>
      <t>①有形固定資産減価償却率</t>
    </r>
    <r>
      <rPr>
        <sz val="9"/>
        <color theme="1"/>
        <rFont val="ＭＳ ゴシック"/>
        <family val="3"/>
        <charset val="128"/>
      </rPr>
      <t xml:space="preserve">：平成25年2月に新病院が完成したため、類似団体よりも低く推移している。
</t>
    </r>
    <r>
      <rPr>
        <b/>
        <sz val="9"/>
        <color theme="1"/>
        <rFont val="ＭＳ ゴシック"/>
        <family val="3"/>
        <charset val="128"/>
      </rPr>
      <t>②器械備品減価償却率</t>
    </r>
    <r>
      <rPr>
        <sz val="9"/>
        <color theme="1"/>
        <rFont val="ＭＳ ゴシック"/>
        <family val="3"/>
        <charset val="128"/>
      </rPr>
      <t xml:space="preserve">：類似病院平均値を上回っており、更新時期を見据えつつ、順次更新等を行っていく必要がある。
</t>
    </r>
    <r>
      <rPr>
        <b/>
        <sz val="9"/>
        <color theme="1"/>
        <rFont val="ＭＳ ゴシック"/>
        <family val="3"/>
        <charset val="128"/>
      </rPr>
      <t>③1床当たり有形固定資産</t>
    </r>
    <r>
      <rPr>
        <sz val="9"/>
        <color theme="1"/>
        <rFont val="ＭＳ ゴシック"/>
        <family val="3"/>
        <charset val="128"/>
      </rPr>
      <t>：平成25年2月に新病院が完成したため、類似病院を上回って推移していたが、平成29年度は類似病院と同水準となった。</t>
    </r>
    <rPh sb="1" eb="3">
      <t>ユウケイ</t>
    </rPh>
    <rPh sb="3" eb="5">
      <t>コテイ</t>
    </rPh>
    <rPh sb="5" eb="7">
      <t>シサン</t>
    </rPh>
    <rPh sb="7" eb="9">
      <t>ゲンカ</t>
    </rPh>
    <rPh sb="9" eb="11">
      <t>ショウキャク</t>
    </rPh>
    <rPh sb="11" eb="12">
      <t>リツ</t>
    </rPh>
    <rPh sb="50" eb="52">
      <t>キカイ</t>
    </rPh>
    <rPh sb="52" eb="54">
      <t>ビヒン</t>
    </rPh>
    <rPh sb="60" eb="62">
      <t>ルイジ</t>
    </rPh>
    <rPh sb="68" eb="70">
      <t>ウワマワ</t>
    </rPh>
    <rPh sb="75" eb="77">
      <t>コウシン</t>
    </rPh>
    <rPh sb="77" eb="79">
      <t>ジキ</t>
    </rPh>
    <rPh sb="80" eb="82">
      <t>ミス</t>
    </rPh>
    <rPh sb="86" eb="88">
      <t>ジュンジ</t>
    </rPh>
    <rPh sb="88" eb="90">
      <t>コウシン</t>
    </rPh>
    <rPh sb="90" eb="91">
      <t>トウ</t>
    </rPh>
    <rPh sb="92" eb="93">
      <t>オコナ</t>
    </rPh>
    <rPh sb="97" eb="99">
      <t>ヒツヨウ</t>
    </rPh>
    <rPh sb="106" eb="107">
      <t>ショウ</t>
    </rPh>
    <rPh sb="107" eb="108">
      <t>ア</t>
    </rPh>
    <rPh sb="110" eb="112">
      <t>ユウケイ</t>
    </rPh>
    <rPh sb="112" eb="114">
      <t>コテイ</t>
    </rPh>
    <rPh sb="114" eb="116">
      <t>シサン</t>
    </rPh>
    <rPh sb="136" eb="138">
      <t>ルイジ</t>
    </rPh>
    <rPh sb="138" eb="140">
      <t>ビョウイン</t>
    </rPh>
    <rPh sb="141" eb="143">
      <t>ウワマワ</t>
    </rPh>
    <rPh sb="145" eb="147">
      <t>スイイ</t>
    </rPh>
    <rPh sb="153" eb="155">
      <t>ヘイセイ</t>
    </rPh>
    <rPh sb="157" eb="158">
      <t>ネン</t>
    </rPh>
    <rPh sb="158" eb="159">
      <t>ド</t>
    </rPh>
    <rPh sb="160" eb="162">
      <t>ルイジ</t>
    </rPh>
    <rPh sb="162" eb="164">
      <t>ビョウイン</t>
    </rPh>
    <rPh sb="165" eb="168">
      <t>ドウスイジュン</t>
    </rPh>
    <phoneticPr fontId="19"/>
  </si>
  <si>
    <t>　当センターは、府域の精神医療の拠点病院としての役割を果たしており、経営状況は類似の団体と比較して概ね良好と言える。
　しかし、「⑥外来患者1人1日当たり収益」が類似病院平均値や前年を下回る点は課題であり、また、器械備品減価償却率の使用年数が法定耐用年数に近づいているため、今後、計画的な更新が必要である。
　これらの課題解決に向けて、依存症や認知症治療等に取り組むこと、また、それに合わせた病棟再編にも取り組み、積極的に新規患者を受入れることで病床利用率や入院単価および外来単価の向上による収入の増加を目指し、更なる経営の安定を目指す必要がある。</t>
    <rPh sb="1" eb="2">
      <t>トウ</t>
    </rPh>
    <rPh sb="34" eb="36">
      <t>ケイエイ</t>
    </rPh>
    <rPh sb="36" eb="38">
      <t>ジョウキョウ</t>
    </rPh>
    <rPh sb="39" eb="41">
      <t>ルイジ</t>
    </rPh>
    <rPh sb="42" eb="44">
      <t>ダンタイ</t>
    </rPh>
    <rPh sb="45" eb="47">
      <t>ヒカク</t>
    </rPh>
    <rPh sb="49" eb="50">
      <t>オオム</t>
    </rPh>
    <rPh sb="51" eb="53">
      <t>リョウコウ</t>
    </rPh>
    <rPh sb="54" eb="55">
      <t>イ</t>
    </rPh>
    <rPh sb="81" eb="83">
      <t>ルイジ</t>
    </rPh>
    <rPh sb="83" eb="85">
      <t>ビョウイン</t>
    </rPh>
    <rPh sb="85" eb="88">
      <t>ヘイキンチ</t>
    </rPh>
    <rPh sb="89" eb="91">
      <t>ゼンネン</t>
    </rPh>
    <rPh sb="92" eb="94">
      <t>シタマワ</t>
    </rPh>
    <rPh sb="95" eb="96">
      <t>テン</t>
    </rPh>
    <rPh sb="97" eb="99">
      <t>カダイ</t>
    </rPh>
    <rPh sb="106" eb="108">
      <t>キカイ</t>
    </rPh>
    <rPh sb="108" eb="110">
      <t>ビヒン</t>
    </rPh>
    <rPh sb="110" eb="112">
      <t>ゲンカ</t>
    </rPh>
    <rPh sb="112" eb="114">
      <t>ショウキャク</t>
    </rPh>
    <rPh sb="114" eb="115">
      <t>リツ</t>
    </rPh>
    <rPh sb="116" eb="118">
      <t>シヨウ</t>
    </rPh>
    <rPh sb="118" eb="120">
      <t>ネンスウ</t>
    </rPh>
    <rPh sb="121" eb="123">
      <t>ホウテイ</t>
    </rPh>
    <rPh sb="123" eb="125">
      <t>タイヨウ</t>
    </rPh>
    <rPh sb="125" eb="127">
      <t>ネンスウ</t>
    </rPh>
    <rPh sb="128" eb="129">
      <t>チカ</t>
    </rPh>
    <rPh sb="137" eb="139">
      <t>コンゴ</t>
    </rPh>
    <rPh sb="140" eb="143">
      <t>ケイカクテキ</t>
    </rPh>
    <rPh sb="144" eb="146">
      <t>コウシン</t>
    </rPh>
    <rPh sb="147" eb="149">
      <t>ヒツヨウ</t>
    </rPh>
    <rPh sb="159" eb="161">
      <t>カダイ</t>
    </rPh>
    <rPh sb="161" eb="163">
      <t>カイケツ</t>
    </rPh>
    <rPh sb="164" eb="165">
      <t>ム</t>
    </rPh>
    <rPh sb="168" eb="171">
      <t>イゾンショウ</t>
    </rPh>
    <rPh sb="172" eb="175">
      <t>ニンチショウ</t>
    </rPh>
    <rPh sb="175" eb="177">
      <t>チリョウ</t>
    </rPh>
    <rPh sb="177" eb="178">
      <t>トウ</t>
    </rPh>
    <rPh sb="192" eb="193">
      <t>ア</t>
    </rPh>
    <rPh sb="196" eb="198">
      <t>ビョウトウ</t>
    </rPh>
    <rPh sb="198" eb="200">
      <t>サイヘン</t>
    </rPh>
    <rPh sb="202" eb="203">
      <t>ト</t>
    </rPh>
    <rPh sb="204" eb="205">
      <t>ク</t>
    </rPh>
    <rPh sb="223" eb="225">
      <t>ビョウショウ</t>
    </rPh>
    <rPh sb="225" eb="228">
      <t>リヨウリツ</t>
    </rPh>
    <rPh sb="229" eb="231">
      <t>ニュウイン</t>
    </rPh>
    <rPh sb="231" eb="233">
      <t>タンカ</t>
    </rPh>
    <rPh sb="236" eb="238">
      <t>ガイライ</t>
    </rPh>
    <rPh sb="238" eb="240">
      <t>タンカ</t>
    </rPh>
    <rPh sb="241" eb="243">
      <t>コウジョウ</t>
    </rPh>
    <rPh sb="246" eb="248">
      <t>シュウニュウ</t>
    </rPh>
    <rPh sb="249" eb="251">
      <t>ゾウカ</t>
    </rPh>
    <rPh sb="252" eb="254">
      <t>メザ</t>
    </rPh>
    <rPh sb="256" eb="257">
      <t>サラ</t>
    </rPh>
    <rPh sb="268" eb="270">
      <t>ヒツヨウ</t>
    </rPh>
    <phoneticPr fontId="19"/>
  </si>
  <si>
    <r>
      <rPr>
        <b/>
        <sz val="8"/>
        <color theme="1"/>
        <rFont val="ＭＳ ゴシック"/>
        <family val="3"/>
        <charset val="128"/>
      </rPr>
      <t>①経常収支比率</t>
    </r>
    <r>
      <rPr>
        <sz val="8"/>
        <color theme="1"/>
        <rFont val="ＭＳ ゴシック"/>
        <family val="3"/>
        <charset val="128"/>
      </rPr>
      <t xml:space="preserve">：平成29年度は病床利用率が前年度より1.3ポイント減少したことにより、営業収益が約9千万円減少したため、経常収支比率は前年度より1.5ポイントの減となったが、類似病院平均値よりも約1ポイント上回った。
</t>
    </r>
    <r>
      <rPr>
        <b/>
        <sz val="8"/>
        <color theme="1"/>
        <rFont val="ＭＳ ゴシック"/>
        <family val="3"/>
        <charset val="128"/>
      </rPr>
      <t>②医業収支比率</t>
    </r>
    <r>
      <rPr>
        <sz val="8"/>
        <color theme="1"/>
        <rFont val="ＭＳ ゴシック"/>
        <family val="3"/>
        <charset val="128"/>
      </rPr>
      <t xml:space="preserve">：医業収益は前年より減少し、医業費用は前年より若干増加したため、医業収支比率は前年を下回ったが、類似病院平均値を上回った。
</t>
    </r>
    <r>
      <rPr>
        <b/>
        <sz val="8"/>
        <color theme="1"/>
        <rFont val="ＭＳ ゴシック"/>
        <family val="3"/>
        <charset val="128"/>
      </rPr>
      <t>③累積欠損金</t>
    </r>
    <r>
      <rPr>
        <sz val="8"/>
        <color theme="1"/>
        <rFont val="ＭＳ ゴシック"/>
        <family val="3"/>
        <charset val="128"/>
      </rPr>
      <t xml:space="preserve">：発生していない。
</t>
    </r>
    <r>
      <rPr>
        <b/>
        <sz val="8"/>
        <color theme="1"/>
        <rFont val="ＭＳ ゴシック"/>
        <family val="3"/>
        <charset val="128"/>
      </rPr>
      <t>④病床利用率</t>
    </r>
    <r>
      <rPr>
        <sz val="8"/>
        <color theme="1"/>
        <rFont val="ＭＳ ゴシック"/>
        <family val="3"/>
        <charset val="128"/>
      </rPr>
      <t xml:space="preserve">：前年度を下回ったが、類似病院平均値を上回って推移してしており、安定した収益確保に繋がっている。
</t>
    </r>
    <r>
      <rPr>
        <b/>
        <sz val="8"/>
        <color theme="1"/>
        <rFont val="ＭＳ ゴシック"/>
        <family val="3"/>
        <charset val="128"/>
      </rPr>
      <t>⑤入院患者1人1日当たり収益</t>
    </r>
    <r>
      <rPr>
        <sz val="8"/>
        <color theme="1"/>
        <rFont val="ＭＳ ゴシック"/>
        <family val="3"/>
        <charset val="128"/>
      </rPr>
      <t>：年々増加しており、安定した収益確保に繋がっている。</t>
    </r>
    <r>
      <rPr>
        <b/>
        <sz val="8"/>
        <color theme="1"/>
        <rFont val="ＭＳ ゴシック"/>
        <family val="3"/>
        <charset val="128"/>
      </rPr>
      <t xml:space="preserve">
⑥外来患者1人1日当たり収益</t>
    </r>
    <r>
      <rPr>
        <sz val="8"/>
        <color theme="1"/>
        <rFont val="ＭＳ ゴシック"/>
        <family val="3"/>
        <charset val="128"/>
      </rPr>
      <t xml:space="preserve">：精神科専門療法の実施件数の減少に伴い外来収入が減少したため、前年を下回った。
</t>
    </r>
    <r>
      <rPr>
        <b/>
        <sz val="8"/>
        <color theme="1"/>
        <rFont val="ＭＳ ゴシック"/>
        <family val="3"/>
        <charset val="128"/>
      </rPr>
      <t>⑦職員給与費対医業収益比率</t>
    </r>
    <r>
      <rPr>
        <sz val="8"/>
        <color theme="1"/>
        <rFont val="ＭＳ ゴシック"/>
        <family val="3"/>
        <charset val="128"/>
      </rPr>
      <t xml:space="preserve">：賞与および退職金の増加により、前年を上回ったが、類似病院平均値より低く推移している。
</t>
    </r>
    <r>
      <rPr>
        <b/>
        <sz val="8"/>
        <color theme="1"/>
        <rFont val="ＭＳ ゴシック"/>
        <family val="3"/>
        <charset val="128"/>
      </rPr>
      <t>⑧材料費対医業収益比率</t>
    </r>
    <r>
      <rPr>
        <sz val="8"/>
        <color theme="1"/>
        <rFont val="ＭＳ ゴシック"/>
        <family val="3"/>
        <charset val="128"/>
      </rPr>
      <t>：後発医薬品の増加や、大阪府立病院機構の5病院でSPD事業において一括契約し、医薬品・診療材料の集約化を図るなど、材料費の縮減に努めており、類似病院平均値を下回って推移している。</t>
    </r>
    <rPh sb="1" eb="3">
      <t>ケイジョウ</t>
    </rPh>
    <rPh sb="3" eb="5">
      <t>シュウシ</t>
    </rPh>
    <rPh sb="5" eb="7">
      <t>ヒリツ</t>
    </rPh>
    <rPh sb="8" eb="10">
      <t>ヘイセイ</t>
    </rPh>
    <rPh sb="15" eb="17">
      <t>ビョウショウ</t>
    </rPh>
    <rPh sb="17" eb="20">
      <t>リヨウリツ</t>
    </rPh>
    <rPh sb="21" eb="24">
      <t>ゼンネンド</t>
    </rPh>
    <rPh sb="33" eb="35">
      <t>ゲンショウ</t>
    </rPh>
    <rPh sb="43" eb="45">
      <t>エイギョウ</t>
    </rPh>
    <rPh sb="45" eb="47">
      <t>シュウエキ</t>
    </rPh>
    <rPh sb="48" eb="49">
      <t>ヤク</t>
    </rPh>
    <rPh sb="50" eb="53">
      <t>センマンエン</t>
    </rPh>
    <rPh sb="53" eb="55">
      <t>ゲンショウ</t>
    </rPh>
    <rPh sb="67" eb="70">
      <t>ゼンネンド</t>
    </rPh>
    <rPh sb="80" eb="81">
      <t>ゲン</t>
    </rPh>
    <rPh sb="91" eb="93">
      <t>ヘイキン</t>
    </rPh>
    <rPh sb="93" eb="94">
      <t>チ</t>
    </rPh>
    <rPh sb="97" eb="98">
      <t>ヤク</t>
    </rPh>
    <rPh sb="110" eb="112">
      <t>イギョウ</t>
    </rPh>
    <rPh sb="112" eb="114">
      <t>シュウシ</t>
    </rPh>
    <rPh sb="114" eb="116">
      <t>ヒリツ</t>
    </rPh>
    <rPh sb="122" eb="124">
      <t>ゼンネン</t>
    </rPh>
    <rPh sb="126" eb="128">
      <t>ゲンショウ</t>
    </rPh>
    <rPh sb="130" eb="132">
      <t>イギョウ</t>
    </rPh>
    <rPh sb="132" eb="134">
      <t>ヒヨウ</t>
    </rPh>
    <rPh sb="135" eb="137">
      <t>ゼンネン</t>
    </rPh>
    <rPh sb="139" eb="141">
      <t>ジャッカン</t>
    </rPh>
    <rPh sb="141" eb="143">
      <t>ゾウカ</t>
    </rPh>
    <rPh sb="164" eb="166">
      <t>ルイジ</t>
    </rPh>
    <rPh sb="166" eb="168">
      <t>ビョウイン</t>
    </rPh>
    <rPh sb="168" eb="171">
      <t>ヘイキンチ</t>
    </rPh>
    <rPh sb="172" eb="174">
      <t>ウワマワ</t>
    </rPh>
    <rPh sb="179" eb="181">
      <t>ルイセキ</t>
    </rPh>
    <rPh sb="181" eb="184">
      <t>ケッソンキン</t>
    </rPh>
    <rPh sb="185" eb="187">
      <t>ハッセイ</t>
    </rPh>
    <rPh sb="195" eb="197">
      <t>ビョウショウ</t>
    </rPh>
    <rPh sb="197" eb="200">
      <t>リヨウリツ</t>
    </rPh>
    <rPh sb="201" eb="204">
      <t>ゼンネンド</t>
    </rPh>
    <rPh sb="205" eb="207">
      <t>シタマワ</t>
    </rPh>
    <rPh sb="211" eb="213">
      <t>ルイジ</t>
    </rPh>
    <rPh sb="213" eb="215">
      <t>ビョウイン</t>
    </rPh>
    <rPh sb="215" eb="218">
      <t>ヘイキンチ</t>
    </rPh>
    <rPh sb="219" eb="221">
      <t>ウワマワ</t>
    </rPh>
    <rPh sb="223" eb="225">
      <t>スイイ</t>
    </rPh>
    <rPh sb="250" eb="252">
      <t>ニュウイン</t>
    </rPh>
    <rPh sb="252" eb="254">
      <t>カンジャ</t>
    </rPh>
    <rPh sb="255" eb="256">
      <t>ニン</t>
    </rPh>
    <rPh sb="257" eb="258">
      <t>ニチ</t>
    </rPh>
    <rPh sb="258" eb="259">
      <t>ア</t>
    </rPh>
    <rPh sb="261" eb="263">
      <t>シュウエキ</t>
    </rPh>
    <rPh sb="264" eb="266">
      <t>ネンネン</t>
    </rPh>
    <rPh sb="266" eb="268">
      <t>ゾウカ</t>
    </rPh>
    <rPh sb="291" eb="293">
      <t>ガイライ</t>
    </rPh>
    <rPh sb="345" eb="347">
      <t>ショクイン</t>
    </rPh>
    <rPh sb="347" eb="349">
      <t>キュウヨ</t>
    </rPh>
    <rPh sb="349" eb="350">
      <t>ヒ</t>
    </rPh>
    <rPh sb="350" eb="351">
      <t>タイ</t>
    </rPh>
    <rPh sb="351" eb="353">
      <t>イギョウ</t>
    </rPh>
    <rPh sb="353" eb="355">
      <t>シュウエキ</t>
    </rPh>
    <rPh sb="355" eb="357">
      <t>ヒリツ</t>
    </rPh>
    <rPh sb="358" eb="360">
      <t>ショウヨ</t>
    </rPh>
    <rPh sb="363" eb="366">
      <t>タイショクキン</t>
    </rPh>
    <rPh sb="367" eb="369">
      <t>ゾウカ</t>
    </rPh>
    <rPh sb="391" eb="392">
      <t>ヒク</t>
    </rPh>
    <rPh sb="393" eb="395">
      <t>スイイ</t>
    </rPh>
    <rPh sb="402" eb="405">
      <t>ザイリョウヒ</t>
    </rPh>
    <rPh sb="405" eb="406">
      <t>タイ</t>
    </rPh>
    <rPh sb="406" eb="408">
      <t>イギョウ</t>
    </rPh>
    <rPh sb="408" eb="410">
      <t>シュウエキ</t>
    </rPh>
    <rPh sb="410" eb="412">
      <t>ヒリツ</t>
    </rPh>
    <rPh sb="482" eb="484">
      <t>ルイジ</t>
    </rPh>
    <rPh sb="490" eb="492">
      <t>シタマワ</t>
    </rPh>
    <rPh sb="494" eb="496">
      <t>スイイ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</si>
</sst>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c:v>
                </c:pt>
                <c:pt idx="1">
                  <c:v>84.5</c:v>
                </c:pt>
                <c:pt idx="2">
                  <c:v>85.9</c:v>
                </c:pt>
                <c:pt idx="3">
                  <c:v>85.1</c:v>
                </c:pt>
                <c:pt idx="4">
                  <c:v>83.8</c:v>
                </c:pt>
              </c:numCache>
            </c:numRef>
          </c:val>
          <c:extLst xmlns:c16r2="http://schemas.microsoft.com/office/drawing/2015/06/chart">
            <c:ext xmlns:c16="http://schemas.microsoft.com/office/drawing/2014/chart" uri="{C3380CC4-5D6E-409C-BE32-E72D297353CC}">
              <c16:uniqueId val="{00000000-8384-4159-9198-2FC83B7E0497}"/>
            </c:ext>
          </c:extLst>
        </c:ser>
        <c:dLbls>
          <c:showLegendKey val="0"/>
          <c:showVal val="0"/>
          <c:showCatName val="0"/>
          <c:showSerName val="0"/>
          <c:showPercent val="0"/>
          <c:showBubbleSize val="0"/>
        </c:dLbls>
        <c:gapWidth val="150"/>
        <c:axId val="475136408"/>
        <c:axId val="4751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8384-4159-9198-2FC83B7E0497}"/>
            </c:ext>
          </c:extLst>
        </c:ser>
        <c:dLbls>
          <c:showLegendKey val="0"/>
          <c:showVal val="0"/>
          <c:showCatName val="0"/>
          <c:showSerName val="0"/>
          <c:showPercent val="0"/>
          <c:showBubbleSize val="0"/>
        </c:dLbls>
        <c:marker val="1"/>
        <c:smooth val="0"/>
        <c:axId val="475136408"/>
        <c:axId val="475138760"/>
      </c:lineChart>
      <c:dateAx>
        <c:axId val="475136408"/>
        <c:scaling>
          <c:orientation val="minMax"/>
        </c:scaling>
        <c:delete val="1"/>
        <c:axPos val="b"/>
        <c:numFmt formatCode="ge" sourceLinked="1"/>
        <c:majorTickMark val="none"/>
        <c:minorTickMark val="none"/>
        <c:tickLblPos val="none"/>
        <c:crossAx val="475138760"/>
        <c:crosses val="autoZero"/>
        <c:auto val="1"/>
        <c:lblOffset val="100"/>
        <c:baseTimeUnit val="years"/>
      </c:dateAx>
      <c:valAx>
        <c:axId val="47513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7384</c:v>
                </c:pt>
                <c:pt idx="1">
                  <c:v>7548</c:v>
                </c:pt>
                <c:pt idx="2">
                  <c:v>7631</c:v>
                </c:pt>
                <c:pt idx="3">
                  <c:v>7709</c:v>
                </c:pt>
                <c:pt idx="4">
                  <c:v>7590</c:v>
                </c:pt>
              </c:numCache>
            </c:numRef>
          </c:val>
          <c:extLst xmlns:c16r2="http://schemas.microsoft.com/office/drawing/2015/06/chart">
            <c:ext xmlns:c16="http://schemas.microsoft.com/office/drawing/2014/chart" uri="{C3380CC4-5D6E-409C-BE32-E72D297353CC}">
              <c16:uniqueId val="{00000000-1C31-48B5-9444-3BCA65922BA1}"/>
            </c:ext>
          </c:extLst>
        </c:ser>
        <c:dLbls>
          <c:showLegendKey val="0"/>
          <c:showVal val="0"/>
          <c:showCatName val="0"/>
          <c:showSerName val="0"/>
          <c:showPercent val="0"/>
          <c:showBubbleSize val="0"/>
        </c:dLbls>
        <c:gapWidth val="150"/>
        <c:axId val="374503392"/>
        <c:axId val="4784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1C31-48B5-9444-3BCA65922BA1}"/>
            </c:ext>
          </c:extLst>
        </c:ser>
        <c:dLbls>
          <c:showLegendKey val="0"/>
          <c:showVal val="0"/>
          <c:showCatName val="0"/>
          <c:showSerName val="0"/>
          <c:showPercent val="0"/>
          <c:showBubbleSize val="0"/>
        </c:dLbls>
        <c:marker val="1"/>
        <c:smooth val="0"/>
        <c:axId val="374503392"/>
        <c:axId val="478453936"/>
      </c:lineChart>
      <c:dateAx>
        <c:axId val="374503392"/>
        <c:scaling>
          <c:orientation val="minMax"/>
        </c:scaling>
        <c:delete val="1"/>
        <c:axPos val="b"/>
        <c:numFmt formatCode="ge" sourceLinked="1"/>
        <c:majorTickMark val="none"/>
        <c:minorTickMark val="none"/>
        <c:tickLblPos val="none"/>
        <c:crossAx val="478453936"/>
        <c:crosses val="autoZero"/>
        <c:auto val="1"/>
        <c:lblOffset val="100"/>
        <c:baseTimeUnit val="years"/>
      </c:dateAx>
      <c:valAx>
        <c:axId val="47845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5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20390</c:v>
                </c:pt>
                <c:pt idx="1">
                  <c:v>21134</c:v>
                </c:pt>
                <c:pt idx="2">
                  <c:v>21905</c:v>
                </c:pt>
                <c:pt idx="3">
                  <c:v>22061</c:v>
                </c:pt>
                <c:pt idx="4">
                  <c:v>22072</c:v>
                </c:pt>
              </c:numCache>
            </c:numRef>
          </c:val>
          <c:extLst xmlns:c16r2="http://schemas.microsoft.com/office/drawing/2015/06/chart">
            <c:ext xmlns:c16="http://schemas.microsoft.com/office/drawing/2014/chart" uri="{C3380CC4-5D6E-409C-BE32-E72D297353CC}">
              <c16:uniqueId val="{00000000-0F92-4200-A9D9-D9EF3B1DB21F}"/>
            </c:ext>
          </c:extLst>
        </c:ser>
        <c:dLbls>
          <c:showLegendKey val="0"/>
          <c:showVal val="0"/>
          <c:showCatName val="0"/>
          <c:showSerName val="0"/>
          <c:showPercent val="0"/>
          <c:showBubbleSize val="0"/>
        </c:dLbls>
        <c:gapWidth val="150"/>
        <c:axId val="478453152"/>
        <c:axId val="478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0F92-4200-A9D9-D9EF3B1DB21F}"/>
            </c:ext>
          </c:extLst>
        </c:ser>
        <c:dLbls>
          <c:showLegendKey val="0"/>
          <c:showVal val="0"/>
          <c:showCatName val="0"/>
          <c:showSerName val="0"/>
          <c:showPercent val="0"/>
          <c:showBubbleSize val="0"/>
        </c:dLbls>
        <c:marker val="1"/>
        <c:smooth val="0"/>
        <c:axId val="478453152"/>
        <c:axId val="478451584"/>
      </c:lineChart>
      <c:dateAx>
        <c:axId val="478453152"/>
        <c:scaling>
          <c:orientation val="minMax"/>
        </c:scaling>
        <c:delete val="1"/>
        <c:axPos val="b"/>
        <c:numFmt formatCode="ge" sourceLinked="1"/>
        <c:majorTickMark val="none"/>
        <c:minorTickMark val="none"/>
        <c:tickLblPos val="none"/>
        <c:crossAx val="478451584"/>
        <c:crosses val="autoZero"/>
        <c:auto val="1"/>
        <c:lblOffset val="100"/>
        <c:baseTimeUnit val="years"/>
      </c:dateAx>
      <c:valAx>
        <c:axId val="47845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4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6.4</c:v>
                </c:pt>
                <c:pt idx="1">
                  <c:v>15.1</c:v>
                </c:pt>
                <c:pt idx="2">
                  <c:v>0</c:v>
                </c:pt>
                <c:pt idx="3">
                  <c:v>0</c:v>
                </c:pt>
                <c:pt idx="4">
                  <c:v>0</c:v>
                </c:pt>
              </c:numCache>
            </c:numRef>
          </c:val>
          <c:extLst xmlns:c16r2="http://schemas.microsoft.com/office/drawing/2015/06/chart">
            <c:ext xmlns:c16="http://schemas.microsoft.com/office/drawing/2014/chart" uri="{C3380CC4-5D6E-409C-BE32-E72D297353CC}">
              <c16:uniqueId val="{00000000-0410-48C2-A7E1-8ADE5DFFE4FE}"/>
            </c:ext>
          </c:extLst>
        </c:ser>
        <c:dLbls>
          <c:showLegendKey val="0"/>
          <c:showVal val="0"/>
          <c:showCatName val="0"/>
          <c:showSerName val="0"/>
          <c:showPercent val="0"/>
          <c:showBubbleSize val="0"/>
        </c:dLbls>
        <c:gapWidth val="150"/>
        <c:axId val="475137192"/>
        <c:axId val="47513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0410-48C2-A7E1-8ADE5DFFE4FE}"/>
            </c:ext>
          </c:extLst>
        </c:ser>
        <c:dLbls>
          <c:showLegendKey val="0"/>
          <c:showVal val="0"/>
          <c:showCatName val="0"/>
          <c:showSerName val="0"/>
          <c:showPercent val="0"/>
          <c:showBubbleSize val="0"/>
        </c:dLbls>
        <c:marker val="1"/>
        <c:smooth val="0"/>
        <c:axId val="475137192"/>
        <c:axId val="475137584"/>
      </c:lineChart>
      <c:dateAx>
        <c:axId val="475137192"/>
        <c:scaling>
          <c:orientation val="minMax"/>
        </c:scaling>
        <c:delete val="1"/>
        <c:axPos val="b"/>
        <c:numFmt formatCode="ge" sourceLinked="1"/>
        <c:majorTickMark val="none"/>
        <c:minorTickMark val="none"/>
        <c:tickLblPos val="none"/>
        <c:crossAx val="475137584"/>
        <c:crosses val="autoZero"/>
        <c:auto val="1"/>
        <c:lblOffset val="100"/>
        <c:baseTimeUnit val="years"/>
      </c:dateAx>
      <c:valAx>
        <c:axId val="47513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64.900000000000006</c:v>
                </c:pt>
                <c:pt idx="1">
                  <c:v>65.2</c:v>
                </c:pt>
                <c:pt idx="2">
                  <c:v>69.5</c:v>
                </c:pt>
                <c:pt idx="3">
                  <c:v>70.400000000000006</c:v>
                </c:pt>
                <c:pt idx="4">
                  <c:v>69.5</c:v>
                </c:pt>
              </c:numCache>
            </c:numRef>
          </c:val>
          <c:extLst xmlns:c16r2="http://schemas.microsoft.com/office/drawing/2015/06/chart">
            <c:ext xmlns:c16="http://schemas.microsoft.com/office/drawing/2014/chart" uri="{C3380CC4-5D6E-409C-BE32-E72D297353CC}">
              <c16:uniqueId val="{00000000-0846-4584-8865-F4951816CF5C}"/>
            </c:ext>
          </c:extLst>
        </c:ser>
        <c:dLbls>
          <c:showLegendKey val="0"/>
          <c:showVal val="0"/>
          <c:showCatName val="0"/>
          <c:showSerName val="0"/>
          <c:showPercent val="0"/>
          <c:showBubbleSize val="0"/>
        </c:dLbls>
        <c:gapWidth val="150"/>
        <c:axId val="475136016"/>
        <c:axId val="47300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0846-4584-8865-F4951816CF5C}"/>
            </c:ext>
          </c:extLst>
        </c:ser>
        <c:dLbls>
          <c:showLegendKey val="0"/>
          <c:showVal val="0"/>
          <c:showCatName val="0"/>
          <c:showSerName val="0"/>
          <c:showPercent val="0"/>
          <c:showBubbleSize val="0"/>
        </c:dLbls>
        <c:marker val="1"/>
        <c:smooth val="0"/>
        <c:axId val="475136016"/>
        <c:axId val="473005128"/>
      </c:lineChart>
      <c:dateAx>
        <c:axId val="475136016"/>
        <c:scaling>
          <c:orientation val="minMax"/>
        </c:scaling>
        <c:delete val="1"/>
        <c:axPos val="b"/>
        <c:numFmt formatCode="ge" sourceLinked="1"/>
        <c:majorTickMark val="none"/>
        <c:minorTickMark val="none"/>
        <c:tickLblPos val="none"/>
        <c:crossAx val="473005128"/>
        <c:crosses val="autoZero"/>
        <c:auto val="1"/>
        <c:lblOffset val="100"/>
        <c:baseTimeUnit val="years"/>
      </c:dateAx>
      <c:valAx>
        <c:axId val="47300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99.6</c:v>
                </c:pt>
                <c:pt idx="1">
                  <c:v>98.1</c:v>
                </c:pt>
                <c:pt idx="2">
                  <c:v>101.5</c:v>
                </c:pt>
                <c:pt idx="3">
                  <c:v>103.3</c:v>
                </c:pt>
                <c:pt idx="4">
                  <c:v>101.8</c:v>
                </c:pt>
              </c:numCache>
            </c:numRef>
          </c:val>
          <c:extLst xmlns:c16r2="http://schemas.microsoft.com/office/drawing/2015/06/chart">
            <c:ext xmlns:c16="http://schemas.microsoft.com/office/drawing/2014/chart" uri="{C3380CC4-5D6E-409C-BE32-E72D297353CC}">
              <c16:uniqueId val="{00000000-9E99-4BD8-BA62-7325A0048CA5}"/>
            </c:ext>
          </c:extLst>
        </c:ser>
        <c:dLbls>
          <c:showLegendKey val="0"/>
          <c:showVal val="0"/>
          <c:showCatName val="0"/>
          <c:showSerName val="0"/>
          <c:showPercent val="0"/>
          <c:showBubbleSize val="0"/>
        </c:dLbls>
        <c:gapWidth val="150"/>
        <c:axId val="473003168"/>
        <c:axId val="4730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9E99-4BD8-BA62-7325A0048CA5}"/>
            </c:ext>
          </c:extLst>
        </c:ser>
        <c:dLbls>
          <c:showLegendKey val="0"/>
          <c:showVal val="0"/>
          <c:showCatName val="0"/>
          <c:showSerName val="0"/>
          <c:showPercent val="0"/>
          <c:showBubbleSize val="0"/>
        </c:dLbls>
        <c:marker val="1"/>
        <c:smooth val="0"/>
        <c:axId val="473003168"/>
        <c:axId val="473006304"/>
      </c:lineChart>
      <c:dateAx>
        <c:axId val="473003168"/>
        <c:scaling>
          <c:orientation val="minMax"/>
        </c:scaling>
        <c:delete val="1"/>
        <c:axPos val="b"/>
        <c:numFmt formatCode="ge" sourceLinked="1"/>
        <c:majorTickMark val="none"/>
        <c:minorTickMark val="none"/>
        <c:tickLblPos val="none"/>
        <c:crossAx val="473006304"/>
        <c:crosses val="autoZero"/>
        <c:auto val="1"/>
        <c:lblOffset val="100"/>
        <c:baseTimeUnit val="years"/>
      </c:dateAx>
      <c:valAx>
        <c:axId val="4730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0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7.7</c:v>
                </c:pt>
                <c:pt idx="1">
                  <c:v>13.2</c:v>
                </c:pt>
                <c:pt idx="2">
                  <c:v>19.5</c:v>
                </c:pt>
                <c:pt idx="3">
                  <c:v>24.8</c:v>
                </c:pt>
                <c:pt idx="4">
                  <c:v>30.2</c:v>
                </c:pt>
              </c:numCache>
            </c:numRef>
          </c:val>
          <c:extLst xmlns:c16r2="http://schemas.microsoft.com/office/drawing/2015/06/chart">
            <c:ext xmlns:c16="http://schemas.microsoft.com/office/drawing/2014/chart" uri="{C3380CC4-5D6E-409C-BE32-E72D297353CC}">
              <c16:uniqueId val="{00000000-4605-4821-8561-AB2076FE04A8}"/>
            </c:ext>
          </c:extLst>
        </c:ser>
        <c:dLbls>
          <c:showLegendKey val="0"/>
          <c:showVal val="0"/>
          <c:showCatName val="0"/>
          <c:showSerName val="0"/>
          <c:showPercent val="0"/>
          <c:showBubbleSize val="0"/>
        </c:dLbls>
        <c:gapWidth val="150"/>
        <c:axId val="473004344"/>
        <c:axId val="47300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4605-4821-8561-AB2076FE04A8}"/>
            </c:ext>
          </c:extLst>
        </c:ser>
        <c:dLbls>
          <c:showLegendKey val="0"/>
          <c:showVal val="0"/>
          <c:showCatName val="0"/>
          <c:showSerName val="0"/>
          <c:showPercent val="0"/>
          <c:showBubbleSize val="0"/>
        </c:dLbls>
        <c:marker val="1"/>
        <c:smooth val="0"/>
        <c:axId val="473004344"/>
        <c:axId val="473003560"/>
      </c:lineChart>
      <c:dateAx>
        <c:axId val="473004344"/>
        <c:scaling>
          <c:orientation val="minMax"/>
        </c:scaling>
        <c:delete val="1"/>
        <c:axPos val="b"/>
        <c:numFmt formatCode="ge" sourceLinked="1"/>
        <c:majorTickMark val="none"/>
        <c:minorTickMark val="none"/>
        <c:tickLblPos val="none"/>
        <c:crossAx val="473003560"/>
        <c:crosses val="autoZero"/>
        <c:auto val="1"/>
        <c:lblOffset val="100"/>
        <c:baseTimeUnit val="years"/>
      </c:dateAx>
      <c:valAx>
        <c:axId val="47300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29.4</c:v>
                </c:pt>
                <c:pt idx="1">
                  <c:v>45.5</c:v>
                </c:pt>
                <c:pt idx="2">
                  <c:v>61.3</c:v>
                </c:pt>
                <c:pt idx="3">
                  <c:v>75.2</c:v>
                </c:pt>
                <c:pt idx="4">
                  <c:v>88.8</c:v>
                </c:pt>
              </c:numCache>
            </c:numRef>
          </c:val>
          <c:extLst xmlns:c16r2="http://schemas.microsoft.com/office/drawing/2015/06/chart">
            <c:ext xmlns:c16="http://schemas.microsoft.com/office/drawing/2014/chart" uri="{C3380CC4-5D6E-409C-BE32-E72D297353CC}">
              <c16:uniqueId val="{00000000-564C-486F-B9A3-0511D19B6E56}"/>
            </c:ext>
          </c:extLst>
        </c:ser>
        <c:dLbls>
          <c:showLegendKey val="0"/>
          <c:showVal val="0"/>
          <c:showCatName val="0"/>
          <c:showSerName val="0"/>
          <c:showPercent val="0"/>
          <c:showBubbleSize val="0"/>
        </c:dLbls>
        <c:gapWidth val="150"/>
        <c:axId val="373995136"/>
        <c:axId val="3739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564C-486F-B9A3-0511D19B6E56}"/>
            </c:ext>
          </c:extLst>
        </c:ser>
        <c:dLbls>
          <c:showLegendKey val="0"/>
          <c:showVal val="0"/>
          <c:showCatName val="0"/>
          <c:showSerName val="0"/>
          <c:showPercent val="0"/>
          <c:showBubbleSize val="0"/>
        </c:dLbls>
        <c:marker val="1"/>
        <c:smooth val="0"/>
        <c:axId val="373995136"/>
        <c:axId val="373995920"/>
      </c:lineChart>
      <c:dateAx>
        <c:axId val="373995136"/>
        <c:scaling>
          <c:orientation val="minMax"/>
        </c:scaling>
        <c:delete val="1"/>
        <c:axPos val="b"/>
        <c:numFmt formatCode="ge" sourceLinked="1"/>
        <c:majorTickMark val="none"/>
        <c:minorTickMark val="none"/>
        <c:tickLblPos val="none"/>
        <c:crossAx val="373995920"/>
        <c:crosses val="autoZero"/>
        <c:auto val="1"/>
        <c:lblOffset val="100"/>
        <c:baseTimeUnit val="years"/>
      </c:dateAx>
      <c:valAx>
        <c:axId val="37399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27283797</c:v>
                </c:pt>
                <c:pt idx="1">
                  <c:v>27560605</c:v>
                </c:pt>
                <c:pt idx="2">
                  <c:v>27577021</c:v>
                </c:pt>
                <c:pt idx="3">
                  <c:v>27599791</c:v>
                </c:pt>
                <c:pt idx="4">
                  <c:v>27611199</c:v>
                </c:pt>
              </c:numCache>
            </c:numRef>
          </c:val>
          <c:extLst xmlns:c16r2="http://schemas.microsoft.com/office/drawing/2015/06/chart">
            <c:ext xmlns:c16="http://schemas.microsoft.com/office/drawing/2014/chart" uri="{C3380CC4-5D6E-409C-BE32-E72D297353CC}">
              <c16:uniqueId val="{00000000-0BC8-41F8-BB36-3428B241C3B9}"/>
            </c:ext>
          </c:extLst>
        </c:ser>
        <c:dLbls>
          <c:showLegendKey val="0"/>
          <c:showVal val="0"/>
          <c:showCatName val="0"/>
          <c:showSerName val="0"/>
          <c:showPercent val="0"/>
          <c:showBubbleSize val="0"/>
        </c:dLbls>
        <c:gapWidth val="150"/>
        <c:axId val="373997096"/>
        <c:axId val="3739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0BC8-41F8-BB36-3428B241C3B9}"/>
            </c:ext>
          </c:extLst>
        </c:ser>
        <c:dLbls>
          <c:showLegendKey val="0"/>
          <c:showVal val="0"/>
          <c:showCatName val="0"/>
          <c:showSerName val="0"/>
          <c:showPercent val="0"/>
          <c:showBubbleSize val="0"/>
        </c:dLbls>
        <c:marker val="1"/>
        <c:smooth val="0"/>
        <c:axId val="373997096"/>
        <c:axId val="373996704"/>
      </c:lineChart>
      <c:dateAx>
        <c:axId val="373997096"/>
        <c:scaling>
          <c:orientation val="minMax"/>
        </c:scaling>
        <c:delete val="1"/>
        <c:axPos val="b"/>
        <c:numFmt formatCode="ge" sourceLinked="1"/>
        <c:majorTickMark val="none"/>
        <c:minorTickMark val="none"/>
        <c:tickLblPos val="none"/>
        <c:crossAx val="373996704"/>
        <c:crosses val="autoZero"/>
        <c:auto val="1"/>
        <c:lblOffset val="100"/>
        <c:baseTimeUnit val="years"/>
      </c:dateAx>
      <c:valAx>
        <c:axId val="37399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9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4.2</c:v>
                </c:pt>
                <c:pt idx="1">
                  <c:v>4.3</c:v>
                </c:pt>
                <c:pt idx="2">
                  <c:v>4.4000000000000004</c:v>
                </c:pt>
                <c:pt idx="3">
                  <c:v>4.3</c:v>
                </c:pt>
                <c:pt idx="4">
                  <c:v>4.5</c:v>
                </c:pt>
              </c:numCache>
            </c:numRef>
          </c:val>
          <c:extLst xmlns:c16r2="http://schemas.microsoft.com/office/drawing/2015/06/chart">
            <c:ext xmlns:c16="http://schemas.microsoft.com/office/drawing/2014/chart" uri="{C3380CC4-5D6E-409C-BE32-E72D297353CC}">
              <c16:uniqueId val="{00000000-F4D1-4B3B-8860-7A4BD026A1B1}"/>
            </c:ext>
          </c:extLst>
        </c:ser>
        <c:dLbls>
          <c:showLegendKey val="0"/>
          <c:showVal val="0"/>
          <c:showCatName val="0"/>
          <c:showSerName val="0"/>
          <c:showPercent val="0"/>
          <c:showBubbleSize val="0"/>
        </c:dLbls>
        <c:gapWidth val="150"/>
        <c:axId val="473004736"/>
        <c:axId val="3745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F4D1-4B3B-8860-7A4BD026A1B1}"/>
            </c:ext>
          </c:extLst>
        </c:ser>
        <c:dLbls>
          <c:showLegendKey val="0"/>
          <c:showVal val="0"/>
          <c:showCatName val="0"/>
          <c:showSerName val="0"/>
          <c:showPercent val="0"/>
          <c:showBubbleSize val="0"/>
        </c:dLbls>
        <c:marker val="1"/>
        <c:smooth val="0"/>
        <c:axId val="473004736"/>
        <c:axId val="374500256"/>
      </c:lineChart>
      <c:dateAx>
        <c:axId val="473004736"/>
        <c:scaling>
          <c:orientation val="minMax"/>
        </c:scaling>
        <c:delete val="1"/>
        <c:axPos val="b"/>
        <c:numFmt formatCode="ge" sourceLinked="1"/>
        <c:majorTickMark val="none"/>
        <c:minorTickMark val="none"/>
        <c:tickLblPos val="none"/>
        <c:crossAx val="374500256"/>
        <c:crosses val="autoZero"/>
        <c:auto val="1"/>
        <c:lblOffset val="100"/>
        <c:baseTimeUnit val="years"/>
      </c:dateAx>
      <c:valAx>
        <c:axId val="37450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64.3</c:v>
                </c:pt>
                <c:pt idx="1">
                  <c:v>66.2</c:v>
                </c:pt>
                <c:pt idx="2">
                  <c:v>65</c:v>
                </c:pt>
                <c:pt idx="3">
                  <c:v>63</c:v>
                </c:pt>
                <c:pt idx="4">
                  <c:v>64.3</c:v>
                </c:pt>
              </c:numCache>
            </c:numRef>
          </c:val>
          <c:extLst xmlns:c16r2="http://schemas.microsoft.com/office/drawing/2015/06/chart">
            <c:ext xmlns:c16="http://schemas.microsoft.com/office/drawing/2014/chart" uri="{C3380CC4-5D6E-409C-BE32-E72D297353CC}">
              <c16:uniqueId val="{00000000-F220-4C58-A0D1-CAE05A6019F2}"/>
            </c:ext>
          </c:extLst>
        </c:ser>
        <c:dLbls>
          <c:showLegendKey val="0"/>
          <c:showVal val="0"/>
          <c:showCatName val="0"/>
          <c:showSerName val="0"/>
          <c:showPercent val="0"/>
          <c:showBubbleSize val="0"/>
        </c:dLbls>
        <c:gapWidth val="150"/>
        <c:axId val="374502216"/>
        <c:axId val="3745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F220-4C58-A0D1-CAE05A6019F2}"/>
            </c:ext>
          </c:extLst>
        </c:ser>
        <c:dLbls>
          <c:showLegendKey val="0"/>
          <c:showVal val="0"/>
          <c:showCatName val="0"/>
          <c:showSerName val="0"/>
          <c:showPercent val="0"/>
          <c:showBubbleSize val="0"/>
        </c:dLbls>
        <c:marker val="1"/>
        <c:smooth val="0"/>
        <c:axId val="374502216"/>
        <c:axId val="374500648"/>
      </c:lineChart>
      <c:dateAx>
        <c:axId val="374502216"/>
        <c:scaling>
          <c:orientation val="minMax"/>
        </c:scaling>
        <c:delete val="1"/>
        <c:axPos val="b"/>
        <c:numFmt formatCode="ge" sourceLinked="1"/>
        <c:majorTickMark val="none"/>
        <c:minorTickMark val="none"/>
        <c:tickLblPos val="none"/>
        <c:crossAx val="374500648"/>
        <c:crosses val="autoZero"/>
        <c:auto val="1"/>
        <c:lblOffset val="100"/>
        <c:baseTimeUnit val="years"/>
      </c:dateAx>
      <c:valAx>
        <c:axId val="3745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大阪府地方独立行政法人大阪府立病院機構　大阪精神医療センター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地方独立行政法人</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精神科病院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精神病院</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臨</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f>データ!AB6</f>
        <v>473</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473</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30491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１５：１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t="str">
        <f>データ!AE6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t="str">
        <f>データ!AG6</f>
        <v>-</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153</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99.6</v>
      </c>
      <c r="Q33" s="100"/>
      <c r="R33" s="100"/>
      <c r="S33" s="100"/>
      <c r="T33" s="100"/>
      <c r="U33" s="100"/>
      <c r="V33" s="100"/>
      <c r="W33" s="100"/>
      <c r="X33" s="100"/>
      <c r="Y33" s="100"/>
      <c r="Z33" s="100"/>
      <c r="AA33" s="100"/>
      <c r="AB33" s="100"/>
      <c r="AC33" s="100"/>
      <c r="AD33" s="101"/>
      <c r="AE33" s="99">
        <f>データ!AI7</f>
        <v>98.1</v>
      </c>
      <c r="AF33" s="100"/>
      <c r="AG33" s="100"/>
      <c r="AH33" s="100"/>
      <c r="AI33" s="100"/>
      <c r="AJ33" s="100"/>
      <c r="AK33" s="100"/>
      <c r="AL33" s="100"/>
      <c r="AM33" s="100"/>
      <c r="AN33" s="100"/>
      <c r="AO33" s="100"/>
      <c r="AP33" s="100"/>
      <c r="AQ33" s="100"/>
      <c r="AR33" s="100"/>
      <c r="AS33" s="101"/>
      <c r="AT33" s="99">
        <f>データ!AJ7</f>
        <v>101.5</v>
      </c>
      <c r="AU33" s="100"/>
      <c r="AV33" s="100"/>
      <c r="AW33" s="100"/>
      <c r="AX33" s="100"/>
      <c r="AY33" s="100"/>
      <c r="AZ33" s="100"/>
      <c r="BA33" s="100"/>
      <c r="BB33" s="100"/>
      <c r="BC33" s="100"/>
      <c r="BD33" s="100"/>
      <c r="BE33" s="100"/>
      <c r="BF33" s="100"/>
      <c r="BG33" s="100"/>
      <c r="BH33" s="101"/>
      <c r="BI33" s="99">
        <f>データ!AK7</f>
        <v>103.3</v>
      </c>
      <c r="BJ33" s="100"/>
      <c r="BK33" s="100"/>
      <c r="BL33" s="100"/>
      <c r="BM33" s="100"/>
      <c r="BN33" s="100"/>
      <c r="BO33" s="100"/>
      <c r="BP33" s="100"/>
      <c r="BQ33" s="100"/>
      <c r="BR33" s="100"/>
      <c r="BS33" s="100"/>
      <c r="BT33" s="100"/>
      <c r="BU33" s="100"/>
      <c r="BV33" s="100"/>
      <c r="BW33" s="101"/>
      <c r="BX33" s="99">
        <f>データ!AL7</f>
        <v>101.8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64.900000000000006</v>
      </c>
      <c r="DE33" s="100"/>
      <c r="DF33" s="100"/>
      <c r="DG33" s="100"/>
      <c r="DH33" s="100"/>
      <c r="DI33" s="100"/>
      <c r="DJ33" s="100"/>
      <c r="DK33" s="100"/>
      <c r="DL33" s="100"/>
      <c r="DM33" s="100"/>
      <c r="DN33" s="100"/>
      <c r="DO33" s="100"/>
      <c r="DP33" s="100"/>
      <c r="DQ33" s="100"/>
      <c r="DR33" s="101"/>
      <c r="DS33" s="99">
        <f>データ!AT7</f>
        <v>65.2</v>
      </c>
      <c r="DT33" s="100"/>
      <c r="DU33" s="100"/>
      <c r="DV33" s="100"/>
      <c r="DW33" s="100"/>
      <c r="DX33" s="100"/>
      <c r="DY33" s="100"/>
      <c r="DZ33" s="100"/>
      <c r="EA33" s="100"/>
      <c r="EB33" s="100"/>
      <c r="EC33" s="100"/>
      <c r="ED33" s="100"/>
      <c r="EE33" s="100"/>
      <c r="EF33" s="100"/>
      <c r="EG33" s="101"/>
      <c r="EH33" s="99">
        <f>データ!AU7</f>
        <v>69.5</v>
      </c>
      <c r="EI33" s="100"/>
      <c r="EJ33" s="100"/>
      <c r="EK33" s="100"/>
      <c r="EL33" s="100"/>
      <c r="EM33" s="100"/>
      <c r="EN33" s="100"/>
      <c r="EO33" s="100"/>
      <c r="EP33" s="100"/>
      <c r="EQ33" s="100"/>
      <c r="ER33" s="100"/>
      <c r="ES33" s="100"/>
      <c r="ET33" s="100"/>
      <c r="EU33" s="100"/>
      <c r="EV33" s="101"/>
      <c r="EW33" s="99">
        <f>データ!AV7</f>
        <v>70.400000000000006</v>
      </c>
      <c r="EX33" s="100"/>
      <c r="EY33" s="100"/>
      <c r="EZ33" s="100"/>
      <c r="FA33" s="100"/>
      <c r="FB33" s="100"/>
      <c r="FC33" s="100"/>
      <c r="FD33" s="100"/>
      <c r="FE33" s="100"/>
      <c r="FF33" s="100"/>
      <c r="FG33" s="100"/>
      <c r="FH33" s="100"/>
      <c r="FI33" s="100"/>
      <c r="FJ33" s="100"/>
      <c r="FK33" s="101"/>
      <c r="FL33" s="99">
        <f>データ!AW7</f>
        <v>69.5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6.4</v>
      </c>
      <c r="GS33" s="100"/>
      <c r="GT33" s="100"/>
      <c r="GU33" s="100"/>
      <c r="GV33" s="100"/>
      <c r="GW33" s="100"/>
      <c r="GX33" s="100"/>
      <c r="GY33" s="100"/>
      <c r="GZ33" s="100"/>
      <c r="HA33" s="100"/>
      <c r="HB33" s="100"/>
      <c r="HC33" s="100"/>
      <c r="HD33" s="100"/>
      <c r="HE33" s="100"/>
      <c r="HF33" s="101"/>
      <c r="HG33" s="99">
        <f>データ!BE7</f>
        <v>15.1</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87</v>
      </c>
      <c r="KG33" s="100"/>
      <c r="KH33" s="100"/>
      <c r="KI33" s="100"/>
      <c r="KJ33" s="100"/>
      <c r="KK33" s="100"/>
      <c r="KL33" s="100"/>
      <c r="KM33" s="100"/>
      <c r="KN33" s="100"/>
      <c r="KO33" s="100"/>
      <c r="KP33" s="100"/>
      <c r="KQ33" s="100"/>
      <c r="KR33" s="100"/>
      <c r="KS33" s="100"/>
      <c r="KT33" s="101"/>
      <c r="KU33" s="99">
        <f>データ!BP7</f>
        <v>84.5</v>
      </c>
      <c r="KV33" s="100"/>
      <c r="KW33" s="100"/>
      <c r="KX33" s="100"/>
      <c r="KY33" s="100"/>
      <c r="KZ33" s="100"/>
      <c r="LA33" s="100"/>
      <c r="LB33" s="100"/>
      <c r="LC33" s="100"/>
      <c r="LD33" s="100"/>
      <c r="LE33" s="100"/>
      <c r="LF33" s="100"/>
      <c r="LG33" s="100"/>
      <c r="LH33" s="100"/>
      <c r="LI33" s="101"/>
      <c r="LJ33" s="99">
        <f>データ!BQ7</f>
        <v>85.9</v>
      </c>
      <c r="LK33" s="100"/>
      <c r="LL33" s="100"/>
      <c r="LM33" s="100"/>
      <c r="LN33" s="100"/>
      <c r="LO33" s="100"/>
      <c r="LP33" s="100"/>
      <c r="LQ33" s="100"/>
      <c r="LR33" s="100"/>
      <c r="LS33" s="100"/>
      <c r="LT33" s="100"/>
      <c r="LU33" s="100"/>
      <c r="LV33" s="100"/>
      <c r="LW33" s="100"/>
      <c r="LX33" s="101"/>
      <c r="LY33" s="99">
        <f>データ!BR7</f>
        <v>85.1</v>
      </c>
      <c r="LZ33" s="100"/>
      <c r="MA33" s="100"/>
      <c r="MB33" s="100"/>
      <c r="MC33" s="100"/>
      <c r="MD33" s="100"/>
      <c r="ME33" s="100"/>
      <c r="MF33" s="100"/>
      <c r="MG33" s="100"/>
      <c r="MH33" s="100"/>
      <c r="MI33" s="100"/>
      <c r="MJ33" s="100"/>
      <c r="MK33" s="100"/>
      <c r="ML33" s="100"/>
      <c r="MM33" s="101"/>
      <c r="MN33" s="99">
        <f>データ!BS7</f>
        <v>83.8</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20390</v>
      </c>
      <c r="Q55" s="103"/>
      <c r="R55" s="103"/>
      <c r="S55" s="103"/>
      <c r="T55" s="103"/>
      <c r="U55" s="103"/>
      <c r="V55" s="103"/>
      <c r="W55" s="103"/>
      <c r="X55" s="103"/>
      <c r="Y55" s="103"/>
      <c r="Z55" s="103"/>
      <c r="AA55" s="103"/>
      <c r="AB55" s="103"/>
      <c r="AC55" s="103"/>
      <c r="AD55" s="104"/>
      <c r="AE55" s="102">
        <f>データ!CA7</f>
        <v>21134</v>
      </c>
      <c r="AF55" s="103"/>
      <c r="AG55" s="103"/>
      <c r="AH55" s="103"/>
      <c r="AI55" s="103"/>
      <c r="AJ55" s="103"/>
      <c r="AK55" s="103"/>
      <c r="AL55" s="103"/>
      <c r="AM55" s="103"/>
      <c r="AN55" s="103"/>
      <c r="AO55" s="103"/>
      <c r="AP55" s="103"/>
      <c r="AQ55" s="103"/>
      <c r="AR55" s="103"/>
      <c r="AS55" s="104"/>
      <c r="AT55" s="102">
        <f>データ!CB7</f>
        <v>21905</v>
      </c>
      <c r="AU55" s="103"/>
      <c r="AV55" s="103"/>
      <c r="AW55" s="103"/>
      <c r="AX55" s="103"/>
      <c r="AY55" s="103"/>
      <c r="AZ55" s="103"/>
      <c r="BA55" s="103"/>
      <c r="BB55" s="103"/>
      <c r="BC55" s="103"/>
      <c r="BD55" s="103"/>
      <c r="BE55" s="103"/>
      <c r="BF55" s="103"/>
      <c r="BG55" s="103"/>
      <c r="BH55" s="104"/>
      <c r="BI55" s="102">
        <f>データ!CC7</f>
        <v>22061</v>
      </c>
      <c r="BJ55" s="103"/>
      <c r="BK55" s="103"/>
      <c r="BL55" s="103"/>
      <c r="BM55" s="103"/>
      <c r="BN55" s="103"/>
      <c r="BO55" s="103"/>
      <c r="BP55" s="103"/>
      <c r="BQ55" s="103"/>
      <c r="BR55" s="103"/>
      <c r="BS55" s="103"/>
      <c r="BT55" s="103"/>
      <c r="BU55" s="103"/>
      <c r="BV55" s="103"/>
      <c r="BW55" s="104"/>
      <c r="BX55" s="102">
        <f>データ!CD7</f>
        <v>22072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7384</v>
      </c>
      <c r="DE55" s="103"/>
      <c r="DF55" s="103"/>
      <c r="DG55" s="103"/>
      <c r="DH55" s="103"/>
      <c r="DI55" s="103"/>
      <c r="DJ55" s="103"/>
      <c r="DK55" s="103"/>
      <c r="DL55" s="103"/>
      <c r="DM55" s="103"/>
      <c r="DN55" s="103"/>
      <c r="DO55" s="103"/>
      <c r="DP55" s="103"/>
      <c r="DQ55" s="103"/>
      <c r="DR55" s="104"/>
      <c r="DS55" s="102">
        <f>データ!CL7</f>
        <v>7548</v>
      </c>
      <c r="DT55" s="103"/>
      <c r="DU55" s="103"/>
      <c r="DV55" s="103"/>
      <c r="DW55" s="103"/>
      <c r="DX55" s="103"/>
      <c r="DY55" s="103"/>
      <c r="DZ55" s="103"/>
      <c r="EA55" s="103"/>
      <c r="EB55" s="103"/>
      <c r="EC55" s="103"/>
      <c r="ED55" s="103"/>
      <c r="EE55" s="103"/>
      <c r="EF55" s="103"/>
      <c r="EG55" s="104"/>
      <c r="EH55" s="102">
        <f>データ!CM7</f>
        <v>7631</v>
      </c>
      <c r="EI55" s="103"/>
      <c r="EJ55" s="103"/>
      <c r="EK55" s="103"/>
      <c r="EL55" s="103"/>
      <c r="EM55" s="103"/>
      <c r="EN55" s="103"/>
      <c r="EO55" s="103"/>
      <c r="EP55" s="103"/>
      <c r="EQ55" s="103"/>
      <c r="ER55" s="103"/>
      <c r="ES55" s="103"/>
      <c r="ET55" s="103"/>
      <c r="EU55" s="103"/>
      <c r="EV55" s="104"/>
      <c r="EW55" s="102">
        <f>データ!CN7</f>
        <v>7709</v>
      </c>
      <c r="EX55" s="103"/>
      <c r="EY55" s="103"/>
      <c r="EZ55" s="103"/>
      <c r="FA55" s="103"/>
      <c r="FB55" s="103"/>
      <c r="FC55" s="103"/>
      <c r="FD55" s="103"/>
      <c r="FE55" s="103"/>
      <c r="FF55" s="103"/>
      <c r="FG55" s="103"/>
      <c r="FH55" s="103"/>
      <c r="FI55" s="103"/>
      <c r="FJ55" s="103"/>
      <c r="FK55" s="104"/>
      <c r="FL55" s="102">
        <f>データ!CO7</f>
        <v>7590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64.3</v>
      </c>
      <c r="GS55" s="100"/>
      <c r="GT55" s="100"/>
      <c r="GU55" s="100"/>
      <c r="GV55" s="100"/>
      <c r="GW55" s="100"/>
      <c r="GX55" s="100"/>
      <c r="GY55" s="100"/>
      <c r="GZ55" s="100"/>
      <c r="HA55" s="100"/>
      <c r="HB55" s="100"/>
      <c r="HC55" s="100"/>
      <c r="HD55" s="100"/>
      <c r="HE55" s="100"/>
      <c r="HF55" s="101"/>
      <c r="HG55" s="99">
        <f>データ!CW7</f>
        <v>66.2</v>
      </c>
      <c r="HH55" s="100"/>
      <c r="HI55" s="100"/>
      <c r="HJ55" s="100"/>
      <c r="HK55" s="100"/>
      <c r="HL55" s="100"/>
      <c r="HM55" s="100"/>
      <c r="HN55" s="100"/>
      <c r="HO55" s="100"/>
      <c r="HP55" s="100"/>
      <c r="HQ55" s="100"/>
      <c r="HR55" s="100"/>
      <c r="HS55" s="100"/>
      <c r="HT55" s="100"/>
      <c r="HU55" s="101"/>
      <c r="HV55" s="99">
        <f>データ!CX7</f>
        <v>65</v>
      </c>
      <c r="HW55" s="100"/>
      <c r="HX55" s="100"/>
      <c r="HY55" s="100"/>
      <c r="HZ55" s="100"/>
      <c r="IA55" s="100"/>
      <c r="IB55" s="100"/>
      <c r="IC55" s="100"/>
      <c r="ID55" s="100"/>
      <c r="IE55" s="100"/>
      <c r="IF55" s="100"/>
      <c r="IG55" s="100"/>
      <c r="IH55" s="100"/>
      <c r="II55" s="100"/>
      <c r="IJ55" s="101"/>
      <c r="IK55" s="99">
        <f>データ!CY7</f>
        <v>63</v>
      </c>
      <c r="IL55" s="100"/>
      <c r="IM55" s="100"/>
      <c r="IN55" s="100"/>
      <c r="IO55" s="100"/>
      <c r="IP55" s="100"/>
      <c r="IQ55" s="100"/>
      <c r="IR55" s="100"/>
      <c r="IS55" s="100"/>
      <c r="IT55" s="100"/>
      <c r="IU55" s="100"/>
      <c r="IV55" s="100"/>
      <c r="IW55" s="100"/>
      <c r="IX55" s="100"/>
      <c r="IY55" s="101"/>
      <c r="IZ55" s="99">
        <f>データ!CZ7</f>
        <v>64.3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4.2</v>
      </c>
      <c r="KG55" s="100"/>
      <c r="KH55" s="100"/>
      <c r="KI55" s="100"/>
      <c r="KJ55" s="100"/>
      <c r="KK55" s="100"/>
      <c r="KL55" s="100"/>
      <c r="KM55" s="100"/>
      <c r="KN55" s="100"/>
      <c r="KO55" s="100"/>
      <c r="KP55" s="100"/>
      <c r="KQ55" s="100"/>
      <c r="KR55" s="100"/>
      <c r="KS55" s="100"/>
      <c r="KT55" s="101"/>
      <c r="KU55" s="99">
        <f>データ!DH7</f>
        <v>4.3</v>
      </c>
      <c r="KV55" s="100"/>
      <c r="KW55" s="100"/>
      <c r="KX55" s="100"/>
      <c r="KY55" s="100"/>
      <c r="KZ55" s="100"/>
      <c r="LA55" s="100"/>
      <c r="LB55" s="100"/>
      <c r="LC55" s="100"/>
      <c r="LD55" s="100"/>
      <c r="LE55" s="100"/>
      <c r="LF55" s="100"/>
      <c r="LG55" s="100"/>
      <c r="LH55" s="100"/>
      <c r="LI55" s="101"/>
      <c r="LJ55" s="99">
        <f>データ!DI7</f>
        <v>4.4000000000000004</v>
      </c>
      <c r="LK55" s="100"/>
      <c r="LL55" s="100"/>
      <c r="LM55" s="100"/>
      <c r="LN55" s="100"/>
      <c r="LO55" s="100"/>
      <c r="LP55" s="100"/>
      <c r="LQ55" s="100"/>
      <c r="LR55" s="100"/>
      <c r="LS55" s="100"/>
      <c r="LT55" s="100"/>
      <c r="LU55" s="100"/>
      <c r="LV55" s="100"/>
      <c r="LW55" s="100"/>
      <c r="LX55" s="101"/>
      <c r="LY55" s="99">
        <f>データ!DJ7</f>
        <v>4.3</v>
      </c>
      <c r="LZ55" s="100"/>
      <c r="MA55" s="100"/>
      <c r="MB55" s="100"/>
      <c r="MC55" s="100"/>
      <c r="MD55" s="100"/>
      <c r="ME55" s="100"/>
      <c r="MF55" s="100"/>
      <c r="MG55" s="100"/>
      <c r="MH55" s="100"/>
      <c r="MI55" s="100"/>
      <c r="MJ55" s="100"/>
      <c r="MK55" s="100"/>
      <c r="ML55" s="100"/>
      <c r="MM55" s="101"/>
      <c r="MN55" s="99">
        <f>データ!DK7</f>
        <v>4.5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7.7</v>
      </c>
      <c r="V79" s="82"/>
      <c r="W79" s="82"/>
      <c r="X79" s="82"/>
      <c r="Y79" s="82"/>
      <c r="Z79" s="82"/>
      <c r="AA79" s="82"/>
      <c r="AB79" s="82"/>
      <c r="AC79" s="82"/>
      <c r="AD79" s="82"/>
      <c r="AE79" s="82"/>
      <c r="AF79" s="82"/>
      <c r="AG79" s="82"/>
      <c r="AH79" s="82"/>
      <c r="AI79" s="82"/>
      <c r="AJ79" s="82"/>
      <c r="AK79" s="82"/>
      <c r="AL79" s="82"/>
      <c r="AM79" s="82"/>
      <c r="AN79" s="82">
        <f>データ!DS7</f>
        <v>13.2</v>
      </c>
      <c r="AO79" s="82"/>
      <c r="AP79" s="82"/>
      <c r="AQ79" s="82"/>
      <c r="AR79" s="82"/>
      <c r="AS79" s="82"/>
      <c r="AT79" s="82"/>
      <c r="AU79" s="82"/>
      <c r="AV79" s="82"/>
      <c r="AW79" s="82"/>
      <c r="AX79" s="82"/>
      <c r="AY79" s="82"/>
      <c r="AZ79" s="82"/>
      <c r="BA79" s="82"/>
      <c r="BB79" s="82"/>
      <c r="BC79" s="82"/>
      <c r="BD79" s="82"/>
      <c r="BE79" s="82"/>
      <c r="BF79" s="82"/>
      <c r="BG79" s="82">
        <f>データ!DT7</f>
        <v>19.5</v>
      </c>
      <c r="BH79" s="82"/>
      <c r="BI79" s="82"/>
      <c r="BJ79" s="82"/>
      <c r="BK79" s="82"/>
      <c r="BL79" s="82"/>
      <c r="BM79" s="82"/>
      <c r="BN79" s="82"/>
      <c r="BO79" s="82"/>
      <c r="BP79" s="82"/>
      <c r="BQ79" s="82"/>
      <c r="BR79" s="82"/>
      <c r="BS79" s="82"/>
      <c r="BT79" s="82"/>
      <c r="BU79" s="82"/>
      <c r="BV79" s="82"/>
      <c r="BW79" s="82"/>
      <c r="BX79" s="82"/>
      <c r="BY79" s="82"/>
      <c r="BZ79" s="82">
        <f>データ!DU7</f>
        <v>24.8</v>
      </c>
      <c r="CA79" s="82"/>
      <c r="CB79" s="82"/>
      <c r="CC79" s="82"/>
      <c r="CD79" s="82"/>
      <c r="CE79" s="82"/>
      <c r="CF79" s="82"/>
      <c r="CG79" s="82"/>
      <c r="CH79" s="82"/>
      <c r="CI79" s="82"/>
      <c r="CJ79" s="82"/>
      <c r="CK79" s="82"/>
      <c r="CL79" s="82"/>
      <c r="CM79" s="82"/>
      <c r="CN79" s="82"/>
      <c r="CO79" s="82"/>
      <c r="CP79" s="82"/>
      <c r="CQ79" s="82"/>
      <c r="CR79" s="82"/>
      <c r="CS79" s="82">
        <f>データ!DV7</f>
        <v>30.2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29.4</v>
      </c>
      <c r="EP79" s="82"/>
      <c r="EQ79" s="82"/>
      <c r="ER79" s="82"/>
      <c r="ES79" s="82"/>
      <c r="ET79" s="82"/>
      <c r="EU79" s="82"/>
      <c r="EV79" s="82"/>
      <c r="EW79" s="82"/>
      <c r="EX79" s="82"/>
      <c r="EY79" s="82"/>
      <c r="EZ79" s="82"/>
      <c r="FA79" s="82"/>
      <c r="FB79" s="82"/>
      <c r="FC79" s="82"/>
      <c r="FD79" s="82"/>
      <c r="FE79" s="82"/>
      <c r="FF79" s="82"/>
      <c r="FG79" s="82"/>
      <c r="FH79" s="82">
        <f>データ!ED7</f>
        <v>45.5</v>
      </c>
      <c r="FI79" s="82"/>
      <c r="FJ79" s="82"/>
      <c r="FK79" s="82"/>
      <c r="FL79" s="82"/>
      <c r="FM79" s="82"/>
      <c r="FN79" s="82"/>
      <c r="FO79" s="82"/>
      <c r="FP79" s="82"/>
      <c r="FQ79" s="82"/>
      <c r="FR79" s="82"/>
      <c r="FS79" s="82"/>
      <c r="FT79" s="82"/>
      <c r="FU79" s="82"/>
      <c r="FV79" s="82"/>
      <c r="FW79" s="82"/>
      <c r="FX79" s="82"/>
      <c r="FY79" s="82"/>
      <c r="FZ79" s="82"/>
      <c r="GA79" s="82">
        <f>データ!EE7</f>
        <v>61.3</v>
      </c>
      <c r="GB79" s="82"/>
      <c r="GC79" s="82"/>
      <c r="GD79" s="82"/>
      <c r="GE79" s="82"/>
      <c r="GF79" s="82"/>
      <c r="GG79" s="82"/>
      <c r="GH79" s="82"/>
      <c r="GI79" s="82"/>
      <c r="GJ79" s="82"/>
      <c r="GK79" s="82"/>
      <c r="GL79" s="82"/>
      <c r="GM79" s="82"/>
      <c r="GN79" s="82"/>
      <c r="GO79" s="82"/>
      <c r="GP79" s="82"/>
      <c r="GQ79" s="82"/>
      <c r="GR79" s="82"/>
      <c r="GS79" s="82"/>
      <c r="GT79" s="82">
        <f>データ!EF7</f>
        <v>75.2</v>
      </c>
      <c r="GU79" s="82"/>
      <c r="GV79" s="82"/>
      <c r="GW79" s="82"/>
      <c r="GX79" s="82"/>
      <c r="GY79" s="82"/>
      <c r="GZ79" s="82"/>
      <c r="HA79" s="82"/>
      <c r="HB79" s="82"/>
      <c r="HC79" s="82"/>
      <c r="HD79" s="82"/>
      <c r="HE79" s="82"/>
      <c r="HF79" s="82"/>
      <c r="HG79" s="82"/>
      <c r="HH79" s="82"/>
      <c r="HI79" s="82"/>
      <c r="HJ79" s="82"/>
      <c r="HK79" s="82"/>
      <c r="HL79" s="82"/>
      <c r="HM79" s="82">
        <f>データ!EG7</f>
        <v>88.8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27283797</v>
      </c>
      <c r="JK79" s="78"/>
      <c r="JL79" s="78"/>
      <c r="JM79" s="78"/>
      <c r="JN79" s="78"/>
      <c r="JO79" s="78"/>
      <c r="JP79" s="78"/>
      <c r="JQ79" s="78"/>
      <c r="JR79" s="78"/>
      <c r="JS79" s="78"/>
      <c r="JT79" s="78"/>
      <c r="JU79" s="78"/>
      <c r="JV79" s="78"/>
      <c r="JW79" s="78"/>
      <c r="JX79" s="78"/>
      <c r="JY79" s="78"/>
      <c r="JZ79" s="78"/>
      <c r="KA79" s="78"/>
      <c r="KB79" s="78"/>
      <c r="KC79" s="78">
        <f>データ!EO7</f>
        <v>27560605</v>
      </c>
      <c r="KD79" s="78"/>
      <c r="KE79" s="78"/>
      <c r="KF79" s="78"/>
      <c r="KG79" s="78"/>
      <c r="KH79" s="78"/>
      <c r="KI79" s="78"/>
      <c r="KJ79" s="78"/>
      <c r="KK79" s="78"/>
      <c r="KL79" s="78"/>
      <c r="KM79" s="78"/>
      <c r="KN79" s="78"/>
      <c r="KO79" s="78"/>
      <c r="KP79" s="78"/>
      <c r="KQ79" s="78"/>
      <c r="KR79" s="78"/>
      <c r="KS79" s="78"/>
      <c r="KT79" s="78"/>
      <c r="KU79" s="78"/>
      <c r="KV79" s="78">
        <f>データ!EP7</f>
        <v>27577021</v>
      </c>
      <c r="KW79" s="78"/>
      <c r="KX79" s="78"/>
      <c r="KY79" s="78"/>
      <c r="KZ79" s="78"/>
      <c r="LA79" s="78"/>
      <c r="LB79" s="78"/>
      <c r="LC79" s="78"/>
      <c r="LD79" s="78"/>
      <c r="LE79" s="78"/>
      <c r="LF79" s="78"/>
      <c r="LG79" s="78"/>
      <c r="LH79" s="78"/>
      <c r="LI79" s="78"/>
      <c r="LJ79" s="78"/>
      <c r="LK79" s="78"/>
      <c r="LL79" s="78"/>
      <c r="LM79" s="78"/>
      <c r="LN79" s="78"/>
      <c r="LO79" s="78">
        <f>データ!EQ7</f>
        <v>27599791</v>
      </c>
      <c r="LP79" s="78"/>
      <c r="LQ79" s="78"/>
      <c r="LR79" s="78"/>
      <c r="LS79" s="78"/>
      <c r="LT79" s="78"/>
      <c r="LU79" s="78"/>
      <c r="LV79" s="78"/>
      <c r="LW79" s="78"/>
      <c r="LX79" s="78"/>
      <c r="LY79" s="78"/>
      <c r="LZ79" s="78"/>
      <c r="MA79" s="78"/>
      <c r="MB79" s="78"/>
      <c r="MC79" s="78"/>
      <c r="MD79" s="78"/>
      <c r="ME79" s="78"/>
      <c r="MF79" s="78"/>
      <c r="MG79" s="78"/>
      <c r="MH79" s="78">
        <f>データ!ER7</f>
        <v>27611199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c50NWkPadz4NyXRdF9NzUpbsz00kyzaZqUusq3iPJOrDorZE/VnggYzivqCWn5vZMATlmSUisrqAnPHh+WK4A==" saltValue="50Gz3DVJhs6N15rNYuWX3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120</v>
      </c>
      <c r="BG5" s="61" t="s">
        <v>112</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122</v>
      </c>
      <c r="CX5" s="61" t="s">
        <v>123</v>
      </c>
      <c r="CY5" s="61" t="s">
        <v>124</v>
      </c>
      <c r="CZ5" s="61" t="s">
        <v>113</v>
      </c>
      <c r="DA5" s="61" t="s">
        <v>114</v>
      </c>
      <c r="DB5" s="61" t="s">
        <v>115</v>
      </c>
      <c r="DC5" s="61" t="s">
        <v>116</v>
      </c>
      <c r="DD5" s="61" t="s">
        <v>117</v>
      </c>
      <c r="DE5" s="61" t="s">
        <v>118</v>
      </c>
      <c r="DF5" s="61" t="s">
        <v>119</v>
      </c>
      <c r="DG5" s="61" t="s">
        <v>125</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126</v>
      </c>
      <c r="ED5" s="61" t="s">
        <v>110</v>
      </c>
      <c r="EE5" s="61" t="s">
        <v>111</v>
      </c>
      <c r="EF5" s="61" t="s">
        <v>112</v>
      </c>
      <c r="EG5" s="61" t="s">
        <v>127</v>
      </c>
      <c r="EH5" s="61" t="s">
        <v>114</v>
      </c>
      <c r="EI5" s="61" t="s">
        <v>115</v>
      </c>
      <c r="EJ5" s="61" t="s">
        <v>116</v>
      </c>
      <c r="EK5" s="61" t="s">
        <v>117</v>
      </c>
      <c r="EL5" s="61" t="s">
        <v>118</v>
      </c>
      <c r="EM5" s="61" t="s">
        <v>128</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277500</v>
      </c>
      <c r="D6" s="62">
        <f t="shared" si="2"/>
        <v>46</v>
      </c>
      <c r="E6" s="62">
        <f t="shared" si="2"/>
        <v>6</v>
      </c>
      <c r="F6" s="62">
        <f t="shared" si="2"/>
        <v>0</v>
      </c>
      <c r="G6" s="62">
        <f t="shared" si="2"/>
        <v>3</v>
      </c>
      <c r="H6" s="150" t="str">
        <f>IF(H8&lt;&gt;I8,H8,"")&amp;IF(I8&lt;&gt;J8,I8,"")&amp;"　"&amp;J8</f>
        <v>大阪府地方独立行政法人大阪府立病院機構　大阪精神医療センター</v>
      </c>
      <c r="I6" s="151"/>
      <c r="J6" s="152"/>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3</v>
      </c>
      <c r="R6" s="62" t="str">
        <f t="shared" si="3"/>
        <v>-</v>
      </c>
      <c r="S6" s="62" t="str">
        <f t="shared" si="3"/>
        <v>-</v>
      </c>
      <c r="T6" s="62" t="str">
        <f t="shared" si="3"/>
        <v>臨</v>
      </c>
      <c r="U6" s="63" t="str">
        <f>U8</f>
        <v>-</v>
      </c>
      <c r="V6" s="63">
        <f>V8</f>
        <v>30491</v>
      </c>
      <c r="W6" s="62" t="str">
        <f>W8</f>
        <v>非該当</v>
      </c>
      <c r="X6" s="62" t="str">
        <f t="shared" si="3"/>
        <v>１５：１</v>
      </c>
      <c r="Y6" s="63" t="str">
        <f t="shared" si="3"/>
        <v>-</v>
      </c>
      <c r="Z6" s="63" t="str">
        <f t="shared" si="3"/>
        <v>-</v>
      </c>
      <c r="AA6" s="63" t="str">
        <f t="shared" si="3"/>
        <v>-</v>
      </c>
      <c r="AB6" s="63">
        <f t="shared" si="3"/>
        <v>473</v>
      </c>
      <c r="AC6" s="63" t="str">
        <f t="shared" si="3"/>
        <v>-</v>
      </c>
      <c r="AD6" s="63">
        <f t="shared" si="3"/>
        <v>473</v>
      </c>
      <c r="AE6" s="63" t="str">
        <f t="shared" si="3"/>
        <v>-</v>
      </c>
      <c r="AF6" s="63" t="str">
        <f t="shared" si="3"/>
        <v>-</v>
      </c>
      <c r="AG6" s="63" t="str">
        <f t="shared" si="3"/>
        <v>-</v>
      </c>
      <c r="AH6" s="64">
        <f>IF(AH8="-",NA(),AH8)</f>
        <v>99.6</v>
      </c>
      <c r="AI6" s="64">
        <f t="shared" ref="AI6:AQ6" si="4">IF(AI8="-",NA(),AI8)</f>
        <v>98.1</v>
      </c>
      <c r="AJ6" s="64">
        <f t="shared" si="4"/>
        <v>101.5</v>
      </c>
      <c r="AK6" s="64">
        <f t="shared" si="4"/>
        <v>103.3</v>
      </c>
      <c r="AL6" s="64">
        <f t="shared" si="4"/>
        <v>101.8</v>
      </c>
      <c r="AM6" s="64">
        <f t="shared" si="4"/>
        <v>100</v>
      </c>
      <c r="AN6" s="64">
        <f t="shared" si="4"/>
        <v>101.3</v>
      </c>
      <c r="AO6" s="64">
        <f t="shared" si="4"/>
        <v>101.1</v>
      </c>
      <c r="AP6" s="64">
        <f t="shared" si="4"/>
        <v>101.2</v>
      </c>
      <c r="AQ6" s="64">
        <f t="shared" si="4"/>
        <v>100.9</v>
      </c>
      <c r="AR6" s="64" t="str">
        <f>IF(AR8="-","【-】","【"&amp;SUBSTITUTE(TEXT(AR8,"#,##0.0"),"-","△")&amp;"】")</f>
        <v>【98.5】</v>
      </c>
      <c r="AS6" s="64">
        <f>IF(AS8="-",NA(),AS8)</f>
        <v>64.900000000000006</v>
      </c>
      <c r="AT6" s="64">
        <f t="shared" ref="AT6:BB6" si="5">IF(AT8="-",NA(),AT8)</f>
        <v>65.2</v>
      </c>
      <c r="AU6" s="64">
        <f t="shared" si="5"/>
        <v>69.5</v>
      </c>
      <c r="AV6" s="64">
        <f t="shared" si="5"/>
        <v>70.400000000000006</v>
      </c>
      <c r="AW6" s="64">
        <f t="shared" si="5"/>
        <v>69.5</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6.4</v>
      </c>
      <c r="BE6" s="64">
        <f t="shared" ref="BE6:BM6" si="6">IF(BE8="-",NA(),BE8)</f>
        <v>15.1</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87</v>
      </c>
      <c r="BP6" s="64">
        <f t="shared" ref="BP6:BX6" si="7">IF(BP8="-",NA(),BP8)</f>
        <v>84.5</v>
      </c>
      <c r="BQ6" s="64">
        <f t="shared" si="7"/>
        <v>85.9</v>
      </c>
      <c r="BR6" s="64">
        <f t="shared" si="7"/>
        <v>85.1</v>
      </c>
      <c r="BS6" s="64">
        <f t="shared" si="7"/>
        <v>83.8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20390</v>
      </c>
      <c r="CA6" s="65">
        <f t="shared" ref="CA6:CI6" si="8">IF(CA8="-",NA(),CA8)</f>
        <v>21134</v>
      </c>
      <c r="CB6" s="65">
        <f t="shared" si="8"/>
        <v>21905</v>
      </c>
      <c r="CC6" s="65">
        <f t="shared" si="8"/>
        <v>22061</v>
      </c>
      <c r="CD6" s="65">
        <f t="shared" si="8"/>
        <v>22072</v>
      </c>
      <c r="CE6" s="65">
        <f t="shared" si="8"/>
        <v>18742</v>
      </c>
      <c r="CF6" s="65">
        <f t="shared" si="8"/>
        <v>19795</v>
      </c>
      <c r="CG6" s="65">
        <f t="shared" si="8"/>
        <v>20395</v>
      </c>
      <c r="CH6" s="65">
        <f t="shared" si="8"/>
        <v>20681</v>
      </c>
      <c r="CI6" s="65">
        <f t="shared" si="8"/>
        <v>21037</v>
      </c>
      <c r="CJ6" s="64" t="str">
        <f>IF(CJ8="-","【-】","【"&amp;SUBSTITUTE(TEXT(CJ8,"#,##0"),"-","△")&amp;"】")</f>
        <v>【50,718】</v>
      </c>
      <c r="CK6" s="65">
        <f>IF(CK8="-",NA(),CK8)</f>
        <v>7384</v>
      </c>
      <c r="CL6" s="65">
        <f t="shared" ref="CL6:CT6" si="9">IF(CL8="-",NA(),CL8)</f>
        <v>7548</v>
      </c>
      <c r="CM6" s="65">
        <f t="shared" si="9"/>
        <v>7631</v>
      </c>
      <c r="CN6" s="65">
        <f t="shared" si="9"/>
        <v>7709</v>
      </c>
      <c r="CO6" s="65">
        <f t="shared" si="9"/>
        <v>7590</v>
      </c>
      <c r="CP6" s="65">
        <f t="shared" si="9"/>
        <v>8812</v>
      </c>
      <c r="CQ6" s="65">
        <f t="shared" si="9"/>
        <v>8588</v>
      </c>
      <c r="CR6" s="65">
        <f t="shared" si="9"/>
        <v>8536</v>
      </c>
      <c r="CS6" s="65">
        <f t="shared" si="9"/>
        <v>8502</v>
      </c>
      <c r="CT6" s="65">
        <f t="shared" si="9"/>
        <v>8542</v>
      </c>
      <c r="CU6" s="64" t="str">
        <f>IF(CU8="-","【-】","【"&amp;SUBSTITUTE(TEXT(CU8,"#,##0"),"-","△")&amp;"】")</f>
        <v>【14,202】</v>
      </c>
      <c r="CV6" s="64">
        <f>IF(CV8="-",NA(),CV8)</f>
        <v>64.3</v>
      </c>
      <c r="CW6" s="64">
        <f t="shared" ref="CW6:DE6" si="10">IF(CW8="-",NA(),CW8)</f>
        <v>66.2</v>
      </c>
      <c r="CX6" s="64">
        <f t="shared" si="10"/>
        <v>65</v>
      </c>
      <c r="CY6" s="64">
        <f t="shared" si="10"/>
        <v>63</v>
      </c>
      <c r="CZ6" s="64">
        <f t="shared" si="10"/>
        <v>64.3</v>
      </c>
      <c r="DA6" s="64">
        <f t="shared" si="10"/>
        <v>84.5</v>
      </c>
      <c r="DB6" s="64">
        <f t="shared" si="10"/>
        <v>84.4</v>
      </c>
      <c r="DC6" s="64">
        <f t="shared" si="10"/>
        <v>84.6</v>
      </c>
      <c r="DD6" s="64">
        <f t="shared" si="10"/>
        <v>85.6</v>
      </c>
      <c r="DE6" s="64">
        <f t="shared" si="10"/>
        <v>86.5</v>
      </c>
      <c r="DF6" s="64" t="str">
        <f>IF(DF8="-","【-】","【"&amp;SUBSTITUTE(TEXT(DF8,"#,##0.0"),"-","△")&amp;"】")</f>
        <v>【55.0】</v>
      </c>
      <c r="DG6" s="64">
        <f>IF(DG8="-",NA(),DG8)</f>
        <v>4.2</v>
      </c>
      <c r="DH6" s="64">
        <f t="shared" ref="DH6:DP6" si="11">IF(DH8="-",NA(),DH8)</f>
        <v>4.3</v>
      </c>
      <c r="DI6" s="64">
        <f t="shared" si="11"/>
        <v>4.4000000000000004</v>
      </c>
      <c r="DJ6" s="64">
        <f t="shared" si="11"/>
        <v>4.3</v>
      </c>
      <c r="DK6" s="64">
        <f t="shared" si="11"/>
        <v>4.5</v>
      </c>
      <c r="DL6" s="64">
        <f t="shared" si="11"/>
        <v>9.9</v>
      </c>
      <c r="DM6" s="64">
        <f t="shared" si="11"/>
        <v>9</v>
      </c>
      <c r="DN6" s="64">
        <f t="shared" si="11"/>
        <v>8.4</v>
      </c>
      <c r="DO6" s="64">
        <f t="shared" si="11"/>
        <v>8.1</v>
      </c>
      <c r="DP6" s="64">
        <f t="shared" si="11"/>
        <v>8.1</v>
      </c>
      <c r="DQ6" s="64" t="str">
        <f>IF(DQ8="-","【-】","【"&amp;SUBSTITUTE(TEXT(DQ8,"#,##0.0"),"-","△")&amp;"】")</f>
        <v>【24.3】</v>
      </c>
      <c r="DR6" s="64">
        <f>IF(DR8="-",NA(),DR8)</f>
        <v>7.7</v>
      </c>
      <c r="DS6" s="64">
        <f t="shared" ref="DS6:EA6" si="12">IF(DS8="-",NA(),DS8)</f>
        <v>13.2</v>
      </c>
      <c r="DT6" s="64">
        <f t="shared" si="12"/>
        <v>19.5</v>
      </c>
      <c r="DU6" s="64">
        <f t="shared" si="12"/>
        <v>24.8</v>
      </c>
      <c r="DV6" s="64">
        <f t="shared" si="12"/>
        <v>30.2</v>
      </c>
      <c r="DW6" s="64">
        <f t="shared" si="12"/>
        <v>39</v>
      </c>
      <c r="DX6" s="64">
        <f t="shared" si="12"/>
        <v>43.7</v>
      </c>
      <c r="DY6" s="64">
        <f t="shared" si="12"/>
        <v>44.3</v>
      </c>
      <c r="DZ6" s="64">
        <f t="shared" si="12"/>
        <v>46.7</v>
      </c>
      <c r="EA6" s="64">
        <f t="shared" si="12"/>
        <v>48.4</v>
      </c>
      <c r="EB6" s="64" t="str">
        <f>IF(EB8="-","【-】","【"&amp;SUBSTITUTE(TEXT(EB8,"#,##0.0"),"-","△")&amp;"】")</f>
        <v>【51.6】</v>
      </c>
      <c r="EC6" s="64">
        <f>IF(EC8="-",NA(),EC8)</f>
        <v>29.4</v>
      </c>
      <c r="ED6" s="64">
        <f t="shared" ref="ED6:EL6" si="13">IF(ED8="-",NA(),ED8)</f>
        <v>45.5</v>
      </c>
      <c r="EE6" s="64">
        <f t="shared" si="13"/>
        <v>61.3</v>
      </c>
      <c r="EF6" s="64">
        <f t="shared" si="13"/>
        <v>75.2</v>
      </c>
      <c r="EG6" s="64">
        <f t="shared" si="13"/>
        <v>88.8</v>
      </c>
      <c r="EH6" s="64">
        <f t="shared" si="13"/>
        <v>52.4</v>
      </c>
      <c r="EI6" s="64">
        <f t="shared" si="13"/>
        <v>59.8</v>
      </c>
      <c r="EJ6" s="64">
        <f t="shared" si="13"/>
        <v>61.8</v>
      </c>
      <c r="EK6" s="64">
        <f t="shared" si="13"/>
        <v>66.3</v>
      </c>
      <c r="EL6" s="64">
        <f t="shared" si="13"/>
        <v>70</v>
      </c>
      <c r="EM6" s="64" t="str">
        <f>IF(EM8="-","【-】","【"&amp;SUBSTITUTE(TEXT(EM8,"#,##0.0"),"-","△")&amp;"】")</f>
        <v>【67.6】</v>
      </c>
      <c r="EN6" s="65">
        <f>IF(EN8="-",NA(),EN8)</f>
        <v>27283797</v>
      </c>
      <c r="EO6" s="65">
        <f t="shared" ref="EO6:EW6" si="14">IF(EO8="-",NA(),EO8)</f>
        <v>27560605</v>
      </c>
      <c r="EP6" s="65">
        <f t="shared" si="14"/>
        <v>27577021</v>
      </c>
      <c r="EQ6" s="65">
        <f t="shared" si="14"/>
        <v>27599791</v>
      </c>
      <c r="ER6" s="65">
        <f t="shared" si="14"/>
        <v>27611199</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130</v>
      </c>
      <c r="B7" s="62">
        <f t="shared" ref="B7:AG7" si="15">B8</f>
        <v>2017</v>
      </c>
      <c r="C7" s="62">
        <f t="shared" si="15"/>
        <v>277500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3</v>
      </c>
      <c r="R7" s="62" t="str">
        <f t="shared" si="15"/>
        <v>-</v>
      </c>
      <c r="S7" s="62" t="str">
        <f t="shared" si="15"/>
        <v>-</v>
      </c>
      <c r="T7" s="62" t="str">
        <f t="shared" si="15"/>
        <v>臨</v>
      </c>
      <c r="U7" s="63" t="str">
        <f>U8</f>
        <v>-</v>
      </c>
      <c r="V7" s="63">
        <f>V8</f>
        <v>30491</v>
      </c>
      <c r="W7" s="62" t="str">
        <f>W8</f>
        <v>非該当</v>
      </c>
      <c r="X7" s="62" t="str">
        <f t="shared" si="15"/>
        <v>１５：１</v>
      </c>
      <c r="Y7" s="63" t="str">
        <f t="shared" si="15"/>
        <v>-</v>
      </c>
      <c r="Z7" s="63" t="str">
        <f t="shared" si="15"/>
        <v>-</v>
      </c>
      <c r="AA7" s="63" t="str">
        <f t="shared" si="15"/>
        <v>-</v>
      </c>
      <c r="AB7" s="63">
        <f t="shared" si="15"/>
        <v>473</v>
      </c>
      <c r="AC7" s="63" t="str">
        <f t="shared" si="15"/>
        <v>-</v>
      </c>
      <c r="AD7" s="63">
        <f t="shared" si="15"/>
        <v>473</v>
      </c>
      <c r="AE7" s="63" t="str">
        <f t="shared" si="15"/>
        <v>-</v>
      </c>
      <c r="AF7" s="63" t="str">
        <f t="shared" si="15"/>
        <v>-</v>
      </c>
      <c r="AG7" s="63" t="str">
        <f t="shared" si="15"/>
        <v>-</v>
      </c>
      <c r="AH7" s="64">
        <f>AH8</f>
        <v>99.6</v>
      </c>
      <c r="AI7" s="64">
        <f t="shared" ref="AI7:AQ7" si="16">AI8</f>
        <v>98.1</v>
      </c>
      <c r="AJ7" s="64">
        <f t="shared" si="16"/>
        <v>101.5</v>
      </c>
      <c r="AK7" s="64">
        <f t="shared" si="16"/>
        <v>103.3</v>
      </c>
      <c r="AL7" s="64">
        <f t="shared" si="16"/>
        <v>101.8</v>
      </c>
      <c r="AM7" s="64">
        <f t="shared" si="16"/>
        <v>100</v>
      </c>
      <c r="AN7" s="64">
        <f t="shared" si="16"/>
        <v>101.3</v>
      </c>
      <c r="AO7" s="64">
        <f t="shared" si="16"/>
        <v>101.1</v>
      </c>
      <c r="AP7" s="64">
        <f t="shared" si="16"/>
        <v>101.2</v>
      </c>
      <c r="AQ7" s="64">
        <f t="shared" si="16"/>
        <v>100.9</v>
      </c>
      <c r="AR7" s="64"/>
      <c r="AS7" s="64">
        <f>AS8</f>
        <v>64.900000000000006</v>
      </c>
      <c r="AT7" s="64">
        <f t="shared" ref="AT7:BB7" si="17">AT8</f>
        <v>65.2</v>
      </c>
      <c r="AU7" s="64">
        <f t="shared" si="17"/>
        <v>69.5</v>
      </c>
      <c r="AV7" s="64">
        <f t="shared" si="17"/>
        <v>70.400000000000006</v>
      </c>
      <c r="AW7" s="64">
        <f t="shared" si="17"/>
        <v>69.5</v>
      </c>
      <c r="AX7" s="64">
        <f t="shared" si="17"/>
        <v>69.599999999999994</v>
      </c>
      <c r="AY7" s="64">
        <f t="shared" si="17"/>
        <v>69.099999999999994</v>
      </c>
      <c r="AZ7" s="64">
        <f t="shared" si="17"/>
        <v>69.8</v>
      </c>
      <c r="BA7" s="64">
        <f t="shared" si="17"/>
        <v>69.400000000000006</v>
      </c>
      <c r="BB7" s="64">
        <f t="shared" si="17"/>
        <v>68.900000000000006</v>
      </c>
      <c r="BC7" s="64"/>
      <c r="BD7" s="64">
        <f>BD8</f>
        <v>6.4</v>
      </c>
      <c r="BE7" s="64">
        <f t="shared" ref="BE7:BM7" si="18">BE8</f>
        <v>15.1</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87</v>
      </c>
      <c r="BP7" s="64">
        <f t="shared" ref="BP7:BX7" si="19">BP8</f>
        <v>84.5</v>
      </c>
      <c r="BQ7" s="64">
        <f t="shared" si="19"/>
        <v>85.9</v>
      </c>
      <c r="BR7" s="64">
        <f t="shared" si="19"/>
        <v>85.1</v>
      </c>
      <c r="BS7" s="64">
        <f t="shared" si="19"/>
        <v>83.8</v>
      </c>
      <c r="BT7" s="64">
        <f t="shared" si="19"/>
        <v>74.2</v>
      </c>
      <c r="BU7" s="64">
        <f t="shared" si="19"/>
        <v>73.599999999999994</v>
      </c>
      <c r="BV7" s="64">
        <f t="shared" si="19"/>
        <v>74.8</v>
      </c>
      <c r="BW7" s="64">
        <f t="shared" si="19"/>
        <v>73.400000000000006</v>
      </c>
      <c r="BX7" s="64">
        <f t="shared" si="19"/>
        <v>72.3</v>
      </c>
      <c r="BY7" s="64"/>
      <c r="BZ7" s="65">
        <f>BZ8</f>
        <v>20390</v>
      </c>
      <c r="CA7" s="65">
        <f t="shared" ref="CA7:CI7" si="20">CA8</f>
        <v>21134</v>
      </c>
      <c r="CB7" s="65">
        <f t="shared" si="20"/>
        <v>21905</v>
      </c>
      <c r="CC7" s="65">
        <f t="shared" si="20"/>
        <v>22061</v>
      </c>
      <c r="CD7" s="65">
        <f t="shared" si="20"/>
        <v>22072</v>
      </c>
      <c r="CE7" s="65">
        <f t="shared" si="20"/>
        <v>18742</v>
      </c>
      <c r="CF7" s="65">
        <f t="shared" si="20"/>
        <v>19795</v>
      </c>
      <c r="CG7" s="65">
        <f t="shared" si="20"/>
        <v>20395</v>
      </c>
      <c r="CH7" s="65">
        <f t="shared" si="20"/>
        <v>20681</v>
      </c>
      <c r="CI7" s="65">
        <f t="shared" si="20"/>
        <v>21037</v>
      </c>
      <c r="CJ7" s="64"/>
      <c r="CK7" s="65">
        <f>CK8</f>
        <v>7384</v>
      </c>
      <c r="CL7" s="65">
        <f t="shared" ref="CL7:CT7" si="21">CL8</f>
        <v>7548</v>
      </c>
      <c r="CM7" s="65">
        <f t="shared" si="21"/>
        <v>7631</v>
      </c>
      <c r="CN7" s="65">
        <f t="shared" si="21"/>
        <v>7709</v>
      </c>
      <c r="CO7" s="65">
        <f t="shared" si="21"/>
        <v>7590</v>
      </c>
      <c r="CP7" s="65">
        <f t="shared" si="21"/>
        <v>8812</v>
      </c>
      <c r="CQ7" s="65">
        <f t="shared" si="21"/>
        <v>8588</v>
      </c>
      <c r="CR7" s="65">
        <f t="shared" si="21"/>
        <v>8536</v>
      </c>
      <c r="CS7" s="65">
        <f t="shared" si="21"/>
        <v>8502</v>
      </c>
      <c r="CT7" s="65">
        <f t="shared" si="21"/>
        <v>8542</v>
      </c>
      <c r="CU7" s="64"/>
      <c r="CV7" s="64">
        <f>CV8</f>
        <v>64.3</v>
      </c>
      <c r="CW7" s="64">
        <f t="shared" ref="CW7:DE7" si="22">CW8</f>
        <v>66.2</v>
      </c>
      <c r="CX7" s="64">
        <f t="shared" si="22"/>
        <v>65</v>
      </c>
      <c r="CY7" s="64">
        <f t="shared" si="22"/>
        <v>63</v>
      </c>
      <c r="CZ7" s="64">
        <f t="shared" si="22"/>
        <v>64.3</v>
      </c>
      <c r="DA7" s="64">
        <f t="shared" si="22"/>
        <v>84.5</v>
      </c>
      <c r="DB7" s="64">
        <f t="shared" si="22"/>
        <v>84.4</v>
      </c>
      <c r="DC7" s="64">
        <f t="shared" si="22"/>
        <v>84.6</v>
      </c>
      <c r="DD7" s="64">
        <f t="shared" si="22"/>
        <v>85.6</v>
      </c>
      <c r="DE7" s="64">
        <f t="shared" si="22"/>
        <v>86.5</v>
      </c>
      <c r="DF7" s="64"/>
      <c r="DG7" s="64">
        <f>DG8</f>
        <v>4.2</v>
      </c>
      <c r="DH7" s="64">
        <f t="shared" ref="DH7:DP7" si="23">DH8</f>
        <v>4.3</v>
      </c>
      <c r="DI7" s="64">
        <f t="shared" si="23"/>
        <v>4.4000000000000004</v>
      </c>
      <c r="DJ7" s="64">
        <f t="shared" si="23"/>
        <v>4.3</v>
      </c>
      <c r="DK7" s="64">
        <f t="shared" si="23"/>
        <v>4.5</v>
      </c>
      <c r="DL7" s="64">
        <f t="shared" si="23"/>
        <v>9.9</v>
      </c>
      <c r="DM7" s="64">
        <f t="shared" si="23"/>
        <v>9</v>
      </c>
      <c r="DN7" s="64">
        <f t="shared" si="23"/>
        <v>8.4</v>
      </c>
      <c r="DO7" s="64">
        <f t="shared" si="23"/>
        <v>8.1</v>
      </c>
      <c r="DP7" s="64">
        <f t="shared" si="23"/>
        <v>8.1</v>
      </c>
      <c r="DQ7" s="64"/>
      <c r="DR7" s="64">
        <f>DR8</f>
        <v>7.7</v>
      </c>
      <c r="DS7" s="64">
        <f t="shared" ref="DS7:EA7" si="24">DS8</f>
        <v>13.2</v>
      </c>
      <c r="DT7" s="64">
        <f t="shared" si="24"/>
        <v>19.5</v>
      </c>
      <c r="DU7" s="64">
        <f t="shared" si="24"/>
        <v>24.8</v>
      </c>
      <c r="DV7" s="64">
        <f t="shared" si="24"/>
        <v>30.2</v>
      </c>
      <c r="DW7" s="64">
        <f t="shared" si="24"/>
        <v>39</v>
      </c>
      <c r="DX7" s="64">
        <f t="shared" si="24"/>
        <v>43.7</v>
      </c>
      <c r="DY7" s="64">
        <f t="shared" si="24"/>
        <v>44.3</v>
      </c>
      <c r="DZ7" s="64">
        <f t="shared" si="24"/>
        <v>46.7</v>
      </c>
      <c r="EA7" s="64">
        <f t="shared" si="24"/>
        <v>48.4</v>
      </c>
      <c r="EB7" s="64"/>
      <c r="EC7" s="64">
        <f>EC8</f>
        <v>29.4</v>
      </c>
      <c r="ED7" s="64">
        <f t="shared" ref="ED7:EL7" si="25">ED8</f>
        <v>45.5</v>
      </c>
      <c r="EE7" s="64">
        <f t="shared" si="25"/>
        <v>61.3</v>
      </c>
      <c r="EF7" s="64">
        <f t="shared" si="25"/>
        <v>75.2</v>
      </c>
      <c r="EG7" s="64">
        <f t="shared" si="25"/>
        <v>88.8</v>
      </c>
      <c r="EH7" s="64">
        <f t="shared" si="25"/>
        <v>52.4</v>
      </c>
      <c r="EI7" s="64">
        <f t="shared" si="25"/>
        <v>59.8</v>
      </c>
      <c r="EJ7" s="64">
        <f t="shared" si="25"/>
        <v>61.8</v>
      </c>
      <c r="EK7" s="64">
        <f t="shared" si="25"/>
        <v>66.3</v>
      </c>
      <c r="EL7" s="64">
        <f t="shared" si="25"/>
        <v>70</v>
      </c>
      <c r="EM7" s="64"/>
      <c r="EN7" s="65">
        <f>EN8</f>
        <v>27283797</v>
      </c>
      <c r="EO7" s="65">
        <f t="shared" ref="EO7:EW7" si="26">EO8</f>
        <v>27560605</v>
      </c>
      <c r="EP7" s="65">
        <f t="shared" si="26"/>
        <v>27577021</v>
      </c>
      <c r="EQ7" s="65">
        <f t="shared" si="26"/>
        <v>27599791</v>
      </c>
      <c r="ER7" s="65">
        <f t="shared" si="26"/>
        <v>27611199</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277500</v>
      </c>
      <c r="D8" s="67">
        <v>46</v>
      </c>
      <c r="E8" s="67">
        <v>6</v>
      </c>
      <c r="F8" s="67">
        <v>0</v>
      </c>
      <c r="G8" s="67">
        <v>3</v>
      </c>
      <c r="H8" s="67" t="s">
        <v>131</v>
      </c>
      <c r="I8" s="67" t="s">
        <v>132</v>
      </c>
      <c r="J8" s="67" t="s">
        <v>133</v>
      </c>
      <c r="K8" s="67" t="s">
        <v>134</v>
      </c>
      <c r="L8" s="67" t="s">
        <v>135</v>
      </c>
      <c r="M8" s="67" t="s">
        <v>136</v>
      </c>
      <c r="N8" s="67" t="s">
        <v>137</v>
      </c>
      <c r="O8" s="67" t="s">
        <v>138</v>
      </c>
      <c r="P8" s="67" t="s">
        <v>139</v>
      </c>
      <c r="Q8" s="68">
        <v>3</v>
      </c>
      <c r="R8" s="67" t="s">
        <v>140</v>
      </c>
      <c r="S8" s="67" t="s">
        <v>140</v>
      </c>
      <c r="T8" s="67" t="s">
        <v>141</v>
      </c>
      <c r="U8" s="68" t="s">
        <v>140</v>
      </c>
      <c r="V8" s="68">
        <v>30491</v>
      </c>
      <c r="W8" s="67" t="s">
        <v>142</v>
      </c>
      <c r="X8" s="69" t="s">
        <v>143</v>
      </c>
      <c r="Y8" s="68" t="s">
        <v>140</v>
      </c>
      <c r="Z8" s="68" t="s">
        <v>140</v>
      </c>
      <c r="AA8" s="68" t="s">
        <v>140</v>
      </c>
      <c r="AB8" s="68">
        <v>473</v>
      </c>
      <c r="AC8" s="68" t="s">
        <v>140</v>
      </c>
      <c r="AD8" s="68">
        <v>473</v>
      </c>
      <c r="AE8" s="68" t="s">
        <v>140</v>
      </c>
      <c r="AF8" s="68" t="s">
        <v>140</v>
      </c>
      <c r="AG8" s="68" t="s">
        <v>140</v>
      </c>
      <c r="AH8" s="70">
        <v>99.6</v>
      </c>
      <c r="AI8" s="70">
        <v>98.1</v>
      </c>
      <c r="AJ8" s="70">
        <v>101.5</v>
      </c>
      <c r="AK8" s="70">
        <v>103.3</v>
      </c>
      <c r="AL8" s="70">
        <v>101.8</v>
      </c>
      <c r="AM8" s="70">
        <v>100</v>
      </c>
      <c r="AN8" s="70">
        <v>101.3</v>
      </c>
      <c r="AO8" s="70">
        <v>101.1</v>
      </c>
      <c r="AP8" s="70">
        <v>101.2</v>
      </c>
      <c r="AQ8" s="70">
        <v>100.9</v>
      </c>
      <c r="AR8" s="70">
        <v>98.5</v>
      </c>
      <c r="AS8" s="70">
        <v>64.900000000000006</v>
      </c>
      <c r="AT8" s="70">
        <v>65.2</v>
      </c>
      <c r="AU8" s="70">
        <v>69.5</v>
      </c>
      <c r="AV8" s="70">
        <v>70.400000000000006</v>
      </c>
      <c r="AW8" s="70">
        <v>69.5</v>
      </c>
      <c r="AX8" s="70">
        <v>69.599999999999994</v>
      </c>
      <c r="AY8" s="70">
        <v>69.099999999999994</v>
      </c>
      <c r="AZ8" s="70">
        <v>69.8</v>
      </c>
      <c r="BA8" s="70">
        <v>69.400000000000006</v>
      </c>
      <c r="BB8" s="70">
        <v>68.900000000000006</v>
      </c>
      <c r="BC8" s="70">
        <v>89.7</v>
      </c>
      <c r="BD8" s="71">
        <v>6.4</v>
      </c>
      <c r="BE8" s="71">
        <v>15.1</v>
      </c>
      <c r="BF8" s="71">
        <v>0</v>
      </c>
      <c r="BG8" s="71">
        <v>0</v>
      </c>
      <c r="BH8" s="71">
        <v>0</v>
      </c>
      <c r="BI8" s="71">
        <v>153.30000000000001</v>
      </c>
      <c r="BJ8" s="71">
        <v>145.30000000000001</v>
      </c>
      <c r="BK8" s="71">
        <v>184.4</v>
      </c>
      <c r="BL8" s="71">
        <v>163.19999999999999</v>
      </c>
      <c r="BM8" s="71">
        <v>179</v>
      </c>
      <c r="BN8" s="71">
        <v>64.7</v>
      </c>
      <c r="BO8" s="70">
        <v>87</v>
      </c>
      <c r="BP8" s="70">
        <v>84.5</v>
      </c>
      <c r="BQ8" s="70">
        <v>85.9</v>
      </c>
      <c r="BR8" s="70">
        <v>85.1</v>
      </c>
      <c r="BS8" s="70">
        <v>83.8</v>
      </c>
      <c r="BT8" s="70">
        <v>74.2</v>
      </c>
      <c r="BU8" s="70">
        <v>73.599999999999994</v>
      </c>
      <c r="BV8" s="70">
        <v>74.8</v>
      </c>
      <c r="BW8" s="70">
        <v>73.400000000000006</v>
      </c>
      <c r="BX8" s="70">
        <v>72.3</v>
      </c>
      <c r="BY8" s="70">
        <v>74.8</v>
      </c>
      <c r="BZ8" s="71">
        <v>20390</v>
      </c>
      <c r="CA8" s="71">
        <v>21134</v>
      </c>
      <c r="CB8" s="71">
        <v>21905</v>
      </c>
      <c r="CC8" s="71">
        <v>22061</v>
      </c>
      <c r="CD8" s="71">
        <v>22072</v>
      </c>
      <c r="CE8" s="71">
        <v>18742</v>
      </c>
      <c r="CF8" s="71">
        <v>19795</v>
      </c>
      <c r="CG8" s="71">
        <v>20395</v>
      </c>
      <c r="CH8" s="71">
        <v>20681</v>
      </c>
      <c r="CI8" s="71">
        <v>21037</v>
      </c>
      <c r="CJ8" s="70">
        <v>50718</v>
      </c>
      <c r="CK8" s="71">
        <v>7384</v>
      </c>
      <c r="CL8" s="71">
        <v>7548</v>
      </c>
      <c r="CM8" s="71">
        <v>7631</v>
      </c>
      <c r="CN8" s="71">
        <v>7709</v>
      </c>
      <c r="CO8" s="71">
        <v>7590</v>
      </c>
      <c r="CP8" s="71">
        <v>8812</v>
      </c>
      <c r="CQ8" s="71">
        <v>8588</v>
      </c>
      <c r="CR8" s="71">
        <v>8536</v>
      </c>
      <c r="CS8" s="71">
        <v>8502</v>
      </c>
      <c r="CT8" s="71">
        <v>8542</v>
      </c>
      <c r="CU8" s="70">
        <v>14202</v>
      </c>
      <c r="CV8" s="71">
        <v>64.3</v>
      </c>
      <c r="CW8" s="71">
        <v>66.2</v>
      </c>
      <c r="CX8" s="71">
        <v>65</v>
      </c>
      <c r="CY8" s="71">
        <v>63</v>
      </c>
      <c r="CZ8" s="71">
        <v>64.3</v>
      </c>
      <c r="DA8" s="71">
        <v>84.5</v>
      </c>
      <c r="DB8" s="71">
        <v>84.4</v>
      </c>
      <c r="DC8" s="71">
        <v>84.6</v>
      </c>
      <c r="DD8" s="71">
        <v>85.6</v>
      </c>
      <c r="DE8" s="71">
        <v>86.5</v>
      </c>
      <c r="DF8" s="71">
        <v>55</v>
      </c>
      <c r="DG8" s="71">
        <v>4.2</v>
      </c>
      <c r="DH8" s="71">
        <v>4.3</v>
      </c>
      <c r="DI8" s="71">
        <v>4.4000000000000004</v>
      </c>
      <c r="DJ8" s="71">
        <v>4.3</v>
      </c>
      <c r="DK8" s="71">
        <v>4.5</v>
      </c>
      <c r="DL8" s="71">
        <v>9.9</v>
      </c>
      <c r="DM8" s="71">
        <v>9</v>
      </c>
      <c r="DN8" s="71">
        <v>8.4</v>
      </c>
      <c r="DO8" s="71">
        <v>8.1</v>
      </c>
      <c r="DP8" s="71">
        <v>8.1</v>
      </c>
      <c r="DQ8" s="71">
        <v>24.3</v>
      </c>
      <c r="DR8" s="70">
        <v>7.7</v>
      </c>
      <c r="DS8" s="70">
        <v>13.2</v>
      </c>
      <c r="DT8" s="70">
        <v>19.5</v>
      </c>
      <c r="DU8" s="70">
        <v>24.8</v>
      </c>
      <c r="DV8" s="70">
        <v>30.2</v>
      </c>
      <c r="DW8" s="70">
        <v>39</v>
      </c>
      <c r="DX8" s="70">
        <v>43.7</v>
      </c>
      <c r="DY8" s="70">
        <v>44.3</v>
      </c>
      <c r="DZ8" s="70">
        <v>46.7</v>
      </c>
      <c r="EA8" s="70">
        <v>48.4</v>
      </c>
      <c r="EB8" s="70">
        <v>51.6</v>
      </c>
      <c r="EC8" s="70">
        <v>29.4</v>
      </c>
      <c r="ED8" s="70">
        <v>45.5</v>
      </c>
      <c r="EE8" s="70">
        <v>61.3</v>
      </c>
      <c r="EF8" s="70">
        <v>75.2</v>
      </c>
      <c r="EG8" s="70">
        <v>88.8</v>
      </c>
      <c r="EH8" s="70">
        <v>52.4</v>
      </c>
      <c r="EI8" s="70">
        <v>59.8</v>
      </c>
      <c r="EJ8" s="70">
        <v>61.8</v>
      </c>
      <c r="EK8" s="70">
        <v>66.3</v>
      </c>
      <c r="EL8" s="70">
        <v>70</v>
      </c>
      <c r="EM8" s="70">
        <v>67.599999999999994</v>
      </c>
      <c r="EN8" s="71">
        <v>27283797</v>
      </c>
      <c r="EO8" s="71">
        <v>27560605</v>
      </c>
      <c r="EP8" s="71">
        <v>27577021</v>
      </c>
      <c r="EQ8" s="71">
        <v>27599791</v>
      </c>
      <c r="ER8" s="71">
        <v>27611199</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2019-02-07T04:40:20Z</cp:lastPrinted>
  <dcterms:modified xsi:type="dcterms:W3CDTF">2019-02-07T04:40:23Z</dcterms:modified>
</cp:coreProperties>
</file>