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副業のフォルダ\地方公営企業担当\Ｈ３０\03_経営比較分析表\○_05_公営企業に係る経営比較分析表（平成29年度決算）の分析等\04_部局回答（病院○、下水○、駐車場○、水道○）\駐車場回答\"/>
    </mc:Choice>
  </mc:AlternateContent>
  <workbookProtection workbookAlgorithmName="SHA-512" workbookHashValue="A6FG9H668iZX/3Mbma8YAX0fI1RCHl2bom8DQtJpgwDYbud5Gn32IANsnTrqdxEuUONrjn6jTkEzGAU+3X92YQ==" workbookSaltValue="rtzakGNYFOqnO8HppKyMMg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IE76" i="4"/>
  <c r="BZ51" i="4"/>
  <c r="LT76" i="4"/>
  <c r="GQ51" i="4"/>
  <c r="LH30" i="4"/>
  <c r="GQ30" i="4"/>
  <c r="BZ30" i="4"/>
  <c r="BG30" i="4"/>
  <c r="KO30" i="4"/>
  <c r="AV76" i="4"/>
  <c r="KO51" i="4"/>
  <c r="LE76" i="4"/>
  <c r="BG51" i="4"/>
  <c r="FX30" i="4"/>
  <c r="FX51" i="4"/>
  <c r="HP76" i="4"/>
  <c r="FE51" i="4"/>
  <c r="HA76" i="4"/>
  <c r="AN51" i="4"/>
  <c r="FE30" i="4"/>
  <c r="JV30" i="4"/>
  <c r="AN30" i="4"/>
  <c r="JV51" i="4"/>
  <c r="AG76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<sst xmlns="http://schemas.openxmlformats.org/spreadsheetml/2006/main" count="289" uniqueCount="139">
  <si>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</si>
  <si>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</si>
  <si>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</si>
  <si>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</si>
  <si>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</si>
  <si>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</si>
  <si>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</si>
  <si>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</si>
  <si>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</si>
  <si>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</si>
  <si>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</si>
  <si>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</si>
  <si>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</si>
  <si>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</si>
  <si>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</si>
  <si>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</si>
  <si>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</si>
  <si>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</si>
  <si>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</si>
  <si>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</si>
  <si>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</si>
  <si>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</si>
  <si>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</si>
  <si>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</si>
  <si>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</si>
  <si>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</si>
  <si>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</si>
  <si>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</si>
  <si>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</si>
  <si>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</si>
  <si>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</si>
  <si>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</si>
  <si>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</si>
  <si>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</si>
  <si>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</si>
  <si>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</si>
  <si>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</si>
  <si>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</si>
  <si>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</si>
  <si>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</si>
  <si>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</si>
  <si>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</si>
  <si>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</si>
  <si>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</si>
  <si>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</si>
  <si>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</si>
  <si>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</si>
  <si>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</si>
  <si>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</si>
  <si>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</si>
  <si>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</si>
  <si>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</si>
  <si>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</si>
  <si>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</si>
  <si>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</si>
  <si>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</si>
  <si>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</si>
  <si>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</si>
  <si>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</si>
  <si>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</si>
  <si>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</si>
  <si>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</si>
  <si>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</si>
  <si>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</si>
  <si>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</si>
  <si>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</si>
  <si>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</si>
  <si>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</si>
  <si>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</si>
  <si>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</si>
  <si>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</si>
  <si>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</si>
  <si>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</si>
  <si>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</si>
  <si>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</si>
  <si>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</si>
  <si>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</si>
  <si>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</si>
  <si>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</si>
  <si>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</si>
  <si>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</si>
  <si>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</si>
  <si>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</si>
  <si>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</si>
  <si>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</si>
  <si>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</si>
  <si>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</si>
  <si>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</si>
  <si>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</si>
  <si>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</si>
  <si>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</si>
  <si>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</si>
  <si>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</si>
  <si>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</si>
  <si>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</si>
  <si>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</si>
  <si>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</si>
  <si>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</si>
  <si>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</si>
  <si>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</si>
  <si>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</si>
  <si>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</si>
  <si>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</si>
  <si>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</si>
  <si>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</si>
  <si>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</si>
  <si>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</si>
  <si>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</si>
  <si>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</si>
  <si>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</si>
  <si>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</si>
  <si>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</si>
  <si>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</si>
  <si>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</si>
  <si>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</si>
  <si>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</si>
  <si>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</si>
  <si>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香川県</t>
  </si>
  <si>
    <t>香川県番町地下駐車場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</si>
  <si>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</si>
  <si>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</si>
  <si>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</si>
  <si>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</si>
  <si>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</si>
  <si>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</si>
  <si>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</si>
  <si>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</si>
  <si>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</si>
  <si>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有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</si>
  <si>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</si>
  <si>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</si>
  <si>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</si>
  <si>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</si>
  <si>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</si>
  <si>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</si>
  <si>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H16.6からは、指定管理者による管理を行っており、料金収入の増加及び管理経費の節減を図っている。
　また、駐車場の利用時間の延長や利用者のサービス向上のため、商店街共通駐車場サービス券の利用の導入等を行っている。
　今後も健全な経営を続けながら、計画的に設備の更新等を進めるとともに、引き続き安定した経営が可能となるように努めてまいりたい。</t>
    <rPh sb="10" eb="12">
      <t>シテイ</t>
    </rPh>
    <rPh sb="12" eb="15">
      <t>カンリシャ</t>
    </rPh>
    <rPh sb="18" eb="20">
      <t>カンリ</t>
    </rPh>
    <rPh sb="21" eb="22">
      <t>オコナ</t>
    </rPh>
    <rPh sb="27" eb="29">
      <t>リョウキン</t>
    </rPh>
    <rPh sb="29" eb="31">
      <t>シュウニュウ</t>
    </rPh>
    <rPh sb="32" eb="34">
      <t>ゾウカ</t>
    </rPh>
    <rPh sb="34" eb="35">
      <t>オヨ</t>
    </rPh>
    <rPh sb="36" eb="38">
      <t>カンリ</t>
    </rPh>
    <rPh sb="38" eb="40">
      <t>ケイヒ</t>
    </rPh>
    <rPh sb="41" eb="43">
      <t>セツゲン</t>
    </rPh>
    <rPh sb="44" eb="45">
      <t>ハカ</t>
    </rPh>
    <rPh sb="55" eb="57">
      <t>チュウシャ</t>
    </rPh>
    <rPh sb="57" eb="58">
      <t>ジョウ</t>
    </rPh>
    <rPh sb="59" eb="61">
      <t>リヨウ</t>
    </rPh>
    <rPh sb="61" eb="63">
      <t>ジカン</t>
    </rPh>
    <rPh sb="64" eb="66">
      <t>エンチョウ</t>
    </rPh>
    <rPh sb="67" eb="70">
      <t>リヨウシャ</t>
    </rPh>
    <rPh sb="75" eb="77">
      <t>コウジョウ</t>
    </rPh>
    <rPh sb="81" eb="84">
      <t>ショウテンガイ</t>
    </rPh>
    <rPh sb="84" eb="86">
      <t>キョウツウ</t>
    </rPh>
    <rPh sb="86" eb="88">
      <t>チュウシャ</t>
    </rPh>
    <rPh sb="88" eb="89">
      <t>ジョウ</t>
    </rPh>
    <rPh sb="93" eb="94">
      <t>ケン</t>
    </rPh>
    <rPh sb="95" eb="97">
      <t>リヨウ</t>
    </rPh>
    <rPh sb="98" eb="100">
      <t>ドウニュウ</t>
    </rPh>
    <rPh sb="100" eb="101">
      <t>トウ</t>
    </rPh>
    <rPh sb="102" eb="103">
      <t>オコナ</t>
    </rPh>
    <rPh sb="110" eb="112">
      <t>コンゴ</t>
    </rPh>
    <rPh sb="113" eb="115">
      <t>ケンゼン</t>
    </rPh>
    <rPh sb="116" eb="118">
      <t>ケイエイ</t>
    </rPh>
    <rPh sb="119" eb="120">
      <t>ツヅ</t>
    </rPh>
    <rPh sb="125" eb="128">
      <t>ケイカクテキ</t>
    </rPh>
    <rPh sb="129" eb="131">
      <t>セツビ</t>
    </rPh>
    <rPh sb="132" eb="134">
      <t>コウシン</t>
    </rPh>
    <rPh sb="134" eb="135">
      <t>トウ</t>
    </rPh>
    <rPh sb="136" eb="137">
      <t>スス</t>
    </rPh>
    <rPh sb="144" eb="145">
      <t>ヒ</t>
    </rPh>
    <rPh sb="146" eb="147">
      <t>ツヅ</t>
    </rPh>
    <rPh sb="148" eb="150">
      <t>アンテイ</t>
    </rPh>
    <rPh sb="152" eb="154">
      <t>ケイエイ</t>
    </rPh>
    <rPh sb="155" eb="157">
      <t>カノウ</t>
    </rPh>
    <rPh sb="163" eb="164">
      <t>ツト</t>
    </rPh>
    <phoneticPr fontId="5"/>
  </si>
  <si>
    <t>・設備投資見込額
建設後20年が経過していることから、今後、一定の設備更新が見込まれる。</t>
    <rPh sb="1" eb="3">
      <t>セツビ</t>
    </rPh>
    <rPh sb="3" eb="5">
      <t>トウシ</t>
    </rPh>
    <rPh sb="5" eb="7">
      <t>ミコミ</t>
    </rPh>
    <rPh sb="7" eb="8">
      <t>ガク</t>
    </rPh>
    <rPh sb="9" eb="11">
      <t>ケンセツ</t>
    </rPh>
    <rPh sb="11" eb="12">
      <t>ゴ</t>
    </rPh>
    <rPh sb="14" eb="15">
      <t>ネン</t>
    </rPh>
    <rPh sb="16" eb="18">
      <t>ケイカ</t>
    </rPh>
    <rPh sb="27" eb="29">
      <t>コンゴ</t>
    </rPh>
    <rPh sb="30" eb="32">
      <t>イッテイ</t>
    </rPh>
    <rPh sb="33" eb="35">
      <t>セツビ</t>
    </rPh>
    <rPh sb="35" eb="37">
      <t>コウシン</t>
    </rPh>
    <rPh sb="38" eb="40">
      <t>ミコ</t>
    </rPh>
    <phoneticPr fontId="5"/>
  </si>
  <si>
    <t>　類似施設の平均と比べ、稼働率は低いが、80％程度で推移している。通勤者や近隣商業施設などの利用者等に積極的な利用を促進し、安定した利用者の増加を図っている。</t>
    <rPh sb="1" eb="3">
      <t>ルイジ</t>
    </rPh>
    <rPh sb="3" eb="5">
      <t>シセツ</t>
    </rPh>
    <rPh sb="6" eb="8">
      <t>ヘイキン</t>
    </rPh>
    <rPh sb="9" eb="10">
      <t>クラ</t>
    </rPh>
    <rPh sb="12" eb="14">
      <t>カドウ</t>
    </rPh>
    <rPh sb="14" eb="15">
      <t>リツ</t>
    </rPh>
    <rPh sb="16" eb="17">
      <t>ヒク</t>
    </rPh>
    <rPh sb="23" eb="25">
      <t>テイド</t>
    </rPh>
    <rPh sb="26" eb="28">
      <t>スイイ</t>
    </rPh>
    <rPh sb="33" eb="35">
      <t>ツウキン</t>
    </rPh>
    <rPh sb="35" eb="36">
      <t>シャ</t>
    </rPh>
    <rPh sb="37" eb="39">
      <t>キンリン</t>
    </rPh>
    <rPh sb="39" eb="41">
      <t>ショウギョウ</t>
    </rPh>
    <rPh sb="41" eb="43">
      <t>シセツ</t>
    </rPh>
    <rPh sb="46" eb="48">
      <t>リヨウ</t>
    </rPh>
    <rPh sb="48" eb="49">
      <t>シャ</t>
    </rPh>
    <rPh sb="49" eb="50">
      <t>ナド</t>
    </rPh>
    <rPh sb="51" eb="54">
      <t>セッキョクテキ</t>
    </rPh>
    <rPh sb="55" eb="57">
      <t>リヨウ</t>
    </rPh>
    <rPh sb="58" eb="60">
      <t>ソクシン</t>
    </rPh>
    <rPh sb="62" eb="64">
      <t>アンテイ</t>
    </rPh>
    <rPh sb="66" eb="69">
      <t>リヨウシャ</t>
    </rPh>
    <rPh sb="70" eb="72">
      <t>ゾウカ</t>
    </rPh>
    <rPh sb="73" eb="74">
      <t>ハカ</t>
    </rPh>
    <phoneticPr fontId="5"/>
  </si>
  <si>
    <t>・収益的収支比率
　H26年度からは、単年度収支は黒字であり、類似施設の平均値よりも高いが、建設後20年が経過しており、今後、設備の更新等の費用が必要なことが見込まれる。
・他会計補助金比率
　類似施設の平均値よりも低く、平均値の約半分の比率となっていることから、経営については、独立性が図られている。
・売上高GOP比率
　減少傾向から、上昇に転じていることから、今後の動向を注視する。
・EBITDA
H28は、類似施設の平均より低かったが、H29では高くなっている。</t>
    <rPh sb="1" eb="3">
      <t>シュウエキ</t>
    </rPh>
    <rPh sb="3" eb="4">
      <t>テキ</t>
    </rPh>
    <rPh sb="4" eb="6">
      <t>シュウシ</t>
    </rPh>
    <rPh sb="6" eb="8">
      <t>ヒリツ</t>
    </rPh>
    <rPh sb="13" eb="15">
      <t>ネンド</t>
    </rPh>
    <rPh sb="19" eb="22">
      <t>タンネンド</t>
    </rPh>
    <rPh sb="22" eb="24">
      <t>シュウシ</t>
    </rPh>
    <rPh sb="25" eb="27">
      <t>クロジ</t>
    </rPh>
    <rPh sb="31" eb="35">
      <t>ルイジシセツ</t>
    </rPh>
    <rPh sb="36" eb="38">
      <t>ヘイキン</t>
    </rPh>
    <rPh sb="38" eb="39">
      <t>チ</t>
    </rPh>
    <rPh sb="42" eb="43">
      <t>タカ</t>
    </rPh>
    <rPh sb="46" eb="48">
      <t>ケンセツ</t>
    </rPh>
    <rPh sb="48" eb="49">
      <t>ゴ</t>
    </rPh>
    <rPh sb="51" eb="52">
      <t>ネン</t>
    </rPh>
    <rPh sb="53" eb="55">
      <t>ケイカ</t>
    </rPh>
    <rPh sb="60" eb="62">
      <t>コンゴ</t>
    </rPh>
    <rPh sb="63" eb="65">
      <t>セツビ</t>
    </rPh>
    <rPh sb="66" eb="68">
      <t>コウシン</t>
    </rPh>
    <rPh sb="68" eb="69">
      <t>トウ</t>
    </rPh>
    <rPh sb="70" eb="72">
      <t>ヒヨウ</t>
    </rPh>
    <rPh sb="73" eb="75">
      <t>ヒツヨウ</t>
    </rPh>
    <rPh sb="79" eb="81">
      <t>ミコ</t>
    </rPh>
    <rPh sb="87" eb="88">
      <t>タ</t>
    </rPh>
    <rPh sb="88" eb="90">
      <t>カイケイ</t>
    </rPh>
    <rPh sb="90" eb="92">
      <t>ホジョ</t>
    </rPh>
    <rPh sb="92" eb="93">
      <t>キン</t>
    </rPh>
    <rPh sb="93" eb="95">
      <t>ヒリツ</t>
    </rPh>
    <rPh sb="97" eb="101">
      <t>ルイジシセツ</t>
    </rPh>
    <rPh sb="102" eb="104">
      <t>ヘイキン</t>
    </rPh>
    <rPh sb="104" eb="105">
      <t>チ</t>
    </rPh>
    <rPh sb="108" eb="109">
      <t>ヒク</t>
    </rPh>
    <rPh sb="111" eb="113">
      <t>ヘイキン</t>
    </rPh>
    <rPh sb="113" eb="114">
      <t>チ</t>
    </rPh>
    <rPh sb="115" eb="116">
      <t>ヤク</t>
    </rPh>
    <rPh sb="116" eb="118">
      <t>ハンブン</t>
    </rPh>
    <rPh sb="119" eb="121">
      <t>ヒリツ</t>
    </rPh>
    <rPh sb="132" eb="134">
      <t>ケイエイ</t>
    </rPh>
    <rPh sb="140" eb="143">
      <t>ドクリツセイ</t>
    </rPh>
    <rPh sb="144" eb="145">
      <t>ハカ</t>
    </rPh>
    <rPh sb="153" eb="155">
      <t>ウリアゲ</t>
    </rPh>
    <rPh sb="155" eb="156">
      <t>ダカ</t>
    </rPh>
    <rPh sb="159" eb="161">
      <t>ヒリツ</t>
    </rPh>
    <rPh sb="163" eb="165">
      <t>ゲンショウ</t>
    </rPh>
    <rPh sb="165" eb="167">
      <t>ケイコウ</t>
    </rPh>
    <rPh sb="170" eb="172">
      <t>ジョウショウ</t>
    </rPh>
    <rPh sb="173" eb="174">
      <t>テン</t>
    </rPh>
    <rPh sb="183" eb="185">
      <t>コンゴ</t>
    </rPh>
    <rPh sb="186" eb="188">
      <t>ドウコウ</t>
    </rPh>
    <rPh sb="189" eb="191">
      <t>チュウシ</t>
    </rPh>
    <rPh sb="208" eb="210">
      <t>ルイジ</t>
    </rPh>
    <rPh sb="210" eb="212">
      <t>シセツ</t>
    </rPh>
    <rPh sb="213" eb="215">
      <t>ヘイキン</t>
    </rPh>
    <rPh sb="217" eb="218">
      <t>ヒク</t>
    </rPh>
    <rPh sb="228" eb="229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</si>
</sst>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154.30000000000001</c:v>
                </c:pt>
                <c:pt idx="2">
                  <c:v>146.69999999999999</c:v>
                </c:pt>
                <c:pt idx="3">
                  <c:v>131.30000000000001</c:v>
                </c:pt>
                <c:pt idx="4">
                  <c:v>161.30000000000001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58-4DF6-88D5-E82DBCCA0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11840"/>
        <c:axId val="16291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58-4DF6-88D5-E82DBCCA0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11840"/>
        <c:axId val="162912624"/>
      </c:lineChart>
      <c:dateAx>
        <c:axId val="16291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12624"/>
        <c:crosses val="autoZero"/>
        <c:auto val="1"/>
        <c:lblOffset val="100"/>
        <c:baseTimeUnit val="years"/>
      </c:dateAx>
      <c:valAx>
        <c:axId val="16291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91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C2-484F-8037-5064917C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13016"/>
        <c:axId val="16291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C2-484F-8037-5064917C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13016"/>
        <c:axId val="162915368"/>
      </c:lineChart>
      <c:dateAx>
        <c:axId val="162913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15368"/>
        <c:crosses val="autoZero"/>
        <c:auto val="1"/>
        <c:lblOffset val="100"/>
        <c:baseTimeUnit val="years"/>
      </c:dateAx>
      <c:valAx>
        <c:axId val="16291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913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C2-4514-ACDD-9389F438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14192"/>
        <c:axId val="162913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C2-4514-ACDD-9389F438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14192"/>
        <c:axId val="162913800"/>
      </c:lineChart>
      <c:dateAx>
        <c:axId val="16291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913800"/>
        <c:crosses val="autoZero"/>
        <c:auto val="1"/>
        <c:lblOffset val="100"/>
        <c:baseTimeUnit val="years"/>
      </c:dateAx>
      <c:valAx>
        <c:axId val="162913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2914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DA-4DC0-A303-491AED27C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25664"/>
        <c:axId val="165428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DA-4DC0-A303-491AED27C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25664"/>
        <c:axId val="165428408"/>
      </c:lineChart>
      <c:dateAx>
        <c:axId val="16542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28408"/>
        <c:crosses val="autoZero"/>
        <c:auto val="1"/>
        <c:lblOffset val="100"/>
        <c:baseTimeUnit val="years"/>
      </c:dateAx>
      <c:valAx>
        <c:axId val="165428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5425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2.6</c:v>
                </c:pt>
                <c:pt idx="3">
                  <c:v>2.1</c:v>
                </c:pt>
                <c:pt idx="4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A-4BE0-915F-1C8E71F41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26448"/>
        <c:axId val="16542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3A-4BE0-915F-1C8E71F41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26448"/>
        <c:axId val="165426840"/>
      </c:lineChart>
      <c:dateAx>
        <c:axId val="16542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26840"/>
        <c:crosses val="autoZero"/>
        <c:auto val="1"/>
        <c:lblOffset val="100"/>
        <c:baseTimeUnit val="years"/>
      </c:dateAx>
      <c:valAx>
        <c:axId val="16542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5426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24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5C-420A-9120-0800F2F55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31544"/>
        <c:axId val="16542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5C-420A-9120-0800F2F55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31544"/>
        <c:axId val="165428800"/>
      </c:lineChart>
      <c:dateAx>
        <c:axId val="165431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28800"/>
        <c:crosses val="autoZero"/>
        <c:auto val="1"/>
        <c:lblOffset val="100"/>
        <c:baseTimeUnit val="years"/>
      </c:dateAx>
      <c:valAx>
        <c:axId val="16542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5431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82.3</c:v>
                </c:pt>
                <c:pt idx="1">
                  <c:v>76.099999999999994</c:v>
                </c:pt>
                <c:pt idx="2">
                  <c:v>87</c:v>
                </c:pt>
                <c:pt idx="3">
                  <c:v>79.599999999999994</c:v>
                </c:pt>
                <c:pt idx="4">
                  <c:v>81.599999999999994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62-4C28-9E97-E9989F24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25272"/>
        <c:axId val="165429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62-4C28-9E97-E9989F24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25272"/>
        <c:axId val="165429976"/>
      </c:lineChart>
      <c:dateAx>
        <c:axId val="16542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29976"/>
        <c:crosses val="autoZero"/>
        <c:auto val="1"/>
        <c:lblOffset val="100"/>
        <c:baseTimeUnit val="years"/>
      </c:dateAx>
      <c:valAx>
        <c:axId val="165429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5425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42.6</c:v>
                </c:pt>
                <c:pt idx="1">
                  <c:v>35.200000000000003</c:v>
                </c:pt>
                <c:pt idx="2">
                  <c:v>31.8</c:v>
                </c:pt>
                <c:pt idx="3">
                  <c:v>23.8</c:v>
                </c:pt>
                <c:pt idx="4">
                  <c:v>37.1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37-4B89-AB9C-E6C088B6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27232"/>
        <c:axId val="16542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37-4B89-AB9C-E6C088B6B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27232"/>
        <c:axId val="165428016"/>
      </c:lineChart>
      <c:dateAx>
        <c:axId val="16542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28016"/>
        <c:crosses val="autoZero"/>
        <c:auto val="1"/>
        <c:lblOffset val="100"/>
        <c:baseTimeUnit val="years"/>
      </c:dateAx>
      <c:valAx>
        <c:axId val="16542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542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29566</c:v>
                </c:pt>
                <c:pt idx="1">
                  <c:v>22376</c:v>
                </c:pt>
                <c:pt idx="2">
                  <c:v>22843</c:v>
                </c:pt>
                <c:pt idx="3">
                  <c:v>17010</c:v>
                </c:pt>
                <c:pt idx="4">
                  <c:v>28255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F-4963-BEEF-6A8E24320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30760"/>
        <c:axId val="16543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F-4963-BEEF-6A8E24320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30760"/>
        <c:axId val="165431152"/>
      </c:lineChart>
      <c:dateAx>
        <c:axId val="165430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431152"/>
        <c:crosses val="autoZero"/>
        <c:auto val="1"/>
        <c:lblOffset val="100"/>
        <c:baseTimeUnit val="years"/>
      </c:dateAx>
      <c:valAx>
        <c:axId val="16543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5430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A2" sqref="A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香川県　香川県番町地下駐車場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公共施設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有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13568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125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24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339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240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138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56.6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154.30000000000001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146.69999999999999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131.30000000000001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161.30000000000001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2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3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2.6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2.1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2.2999999999999998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82.3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76.099999999999994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87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79.599999999999994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81.599999999999994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120.7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133.5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136.30000000000001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10.4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7.1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136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137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24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13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12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11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10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42.6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35.200000000000003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31.8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23.8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37.1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29566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22376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22843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17010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28255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143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79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56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42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15.3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7.5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19003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19615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21116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20714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16622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135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 t="str">
        <f>データ!CN7</f>
        <v>-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5b9zzGjA7BuhT/RLAyj7kB/WVedk8Hjc40C/f1PRsW4QSYvVwzT9zmHR9jse8XjmBCs6MeFyqs9Gzq0zxPK1eg==" saltValue="uLb0ia3QvgMTHXP8vv5Ey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108</v>
      </c>
      <c r="AL5" s="59" t="s">
        <v>109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108</v>
      </c>
      <c r="AW5" s="59" t="s">
        <v>99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97</v>
      </c>
      <c r="BG5" s="59" t="s">
        <v>108</v>
      </c>
      <c r="BH5" s="59" t="s">
        <v>99</v>
      </c>
      <c r="BI5" s="59" t="s">
        <v>100</v>
      </c>
      <c r="BJ5" s="59" t="s">
        <v>110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111</v>
      </c>
      <c r="BS5" s="59" t="s">
        <v>99</v>
      </c>
      <c r="BT5" s="59" t="s">
        <v>112</v>
      </c>
      <c r="BU5" s="59" t="s">
        <v>101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111</v>
      </c>
      <c r="CD5" s="59" t="s">
        <v>99</v>
      </c>
      <c r="CE5" s="59" t="s">
        <v>100</v>
      </c>
      <c r="CF5" s="59" t="s">
        <v>110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98</v>
      </c>
      <c r="CQ5" s="59" t="s">
        <v>99</v>
      </c>
      <c r="CR5" s="59" t="s">
        <v>100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108</v>
      </c>
      <c r="DB5" s="59" t="s">
        <v>99</v>
      </c>
      <c r="DC5" s="59" t="s">
        <v>100</v>
      </c>
      <c r="DD5" s="59" t="s">
        <v>110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111</v>
      </c>
      <c r="DM5" s="59" t="s">
        <v>99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370002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香川県</v>
      </c>
      <c r="I6" s="60" t="str">
        <f t="shared" si="1"/>
        <v>香川県番町地下駐車場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24</v>
      </c>
      <c r="S6" s="62" t="str">
        <f t="shared" si="1"/>
        <v>公共施設</v>
      </c>
      <c r="T6" s="62" t="str">
        <f t="shared" si="1"/>
        <v>有</v>
      </c>
      <c r="U6" s="63">
        <f t="shared" si="1"/>
        <v>13568</v>
      </c>
      <c r="V6" s="63">
        <f t="shared" si="1"/>
        <v>339</v>
      </c>
      <c r="W6" s="63">
        <f t="shared" si="1"/>
        <v>240</v>
      </c>
      <c r="X6" s="62" t="str">
        <f t="shared" si="1"/>
        <v>代行制</v>
      </c>
      <c r="Y6" s="64">
        <f>IF(Y8="-",NA(),Y8)</f>
        <v>56.6</v>
      </c>
      <c r="Z6" s="64">
        <f t="shared" ref="Z6:AH6" si="2">IF(Z8="-",NA(),Z8)</f>
        <v>154.30000000000001</v>
      </c>
      <c r="AA6" s="64">
        <f t="shared" si="2"/>
        <v>146.69999999999999</v>
      </c>
      <c r="AB6" s="64">
        <f t="shared" si="2"/>
        <v>131.30000000000001</v>
      </c>
      <c r="AC6" s="64">
        <f t="shared" si="2"/>
        <v>161.30000000000001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2</v>
      </c>
      <c r="AK6" s="64">
        <f t="shared" ref="AK6:AS6" si="3">IF(AK8="-",NA(),AK8)</f>
        <v>3</v>
      </c>
      <c r="AL6" s="64">
        <f t="shared" si="3"/>
        <v>2.6</v>
      </c>
      <c r="AM6" s="64">
        <f t="shared" si="3"/>
        <v>2.1</v>
      </c>
      <c r="AN6" s="64">
        <f t="shared" si="3"/>
        <v>2.2999999999999998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24</v>
      </c>
      <c r="AV6" s="65">
        <f t="shared" ref="AV6:BD6" si="4">IF(AV8="-",NA(),AV8)</f>
        <v>13</v>
      </c>
      <c r="AW6" s="65">
        <f t="shared" si="4"/>
        <v>12</v>
      </c>
      <c r="AX6" s="65">
        <f t="shared" si="4"/>
        <v>11</v>
      </c>
      <c r="AY6" s="65">
        <f t="shared" si="4"/>
        <v>10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42.6</v>
      </c>
      <c r="BG6" s="64">
        <f t="shared" ref="BG6:BO6" si="5">IF(BG8="-",NA(),BG8)</f>
        <v>35.200000000000003</v>
      </c>
      <c r="BH6" s="64">
        <f t="shared" si="5"/>
        <v>31.8</v>
      </c>
      <c r="BI6" s="64">
        <f t="shared" si="5"/>
        <v>23.8</v>
      </c>
      <c r="BJ6" s="64">
        <f t="shared" si="5"/>
        <v>37.1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29566</v>
      </c>
      <c r="BR6" s="65">
        <f t="shared" ref="BR6:BZ6" si="6">IF(BR8="-",NA(),BR8)</f>
        <v>22376</v>
      </c>
      <c r="BS6" s="65">
        <f t="shared" si="6"/>
        <v>22843</v>
      </c>
      <c r="BT6" s="65">
        <f t="shared" si="6"/>
        <v>17010</v>
      </c>
      <c r="BU6" s="65">
        <f t="shared" si="6"/>
        <v>28255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 t="str">
        <f t="shared" ref="CM6:CN6" si="7">CM8</f>
        <v>-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82.3</v>
      </c>
      <c r="DL6" s="64">
        <f t="shared" ref="DL6:DT6" si="9">IF(DL8="-",NA(),DL8)</f>
        <v>76.099999999999994</v>
      </c>
      <c r="DM6" s="64">
        <f t="shared" si="9"/>
        <v>87</v>
      </c>
      <c r="DN6" s="64">
        <f t="shared" si="9"/>
        <v>79.599999999999994</v>
      </c>
      <c r="DO6" s="64">
        <f t="shared" si="9"/>
        <v>81.599999999999994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115</v>
      </c>
      <c r="B7" s="60">
        <f t="shared" ref="B7:X7" si="10">B8</f>
        <v>2017</v>
      </c>
      <c r="C7" s="60">
        <f t="shared" si="10"/>
        <v>370002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香川県</v>
      </c>
      <c r="I7" s="60" t="str">
        <f t="shared" si="10"/>
        <v>香川県番町地下駐車場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24</v>
      </c>
      <c r="S7" s="62" t="str">
        <f t="shared" si="10"/>
        <v>公共施設</v>
      </c>
      <c r="T7" s="62" t="str">
        <f t="shared" si="10"/>
        <v>有</v>
      </c>
      <c r="U7" s="63">
        <f t="shared" si="10"/>
        <v>13568</v>
      </c>
      <c r="V7" s="63">
        <f t="shared" si="10"/>
        <v>339</v>
      </c>
      <c r="W7" s="63">
        <f t="shared" si="10"/>
        <v>240</v>
      </c>
      <c r="X7" s="62" t="str">
        <f t="shared" si="10"/>
        <v>代行制</v>
      </c>
      <c r="Y7" s="64">
        <f>Y8</f>
        <v>56.6</v>
      </c>
      <c r="Z7" s="64">
        <f t="shared" ref="Z7:AH7" si="11">Z8</f>
        <v>154.30000000000001</v>
      </c>
      <c r="AA7" s="64">
        <f t="shared" si="11"/>
        <v>146.69999999999999</v>
      </c>
      <c r="AB7" s="64">
        <f t="shared" si="11"/>
        <v>131.30000000000001</v>
      </c>
      <c r="AC7" s="64">
        <f t="shared" si="11"/>
        <v>161.30000000000001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2</v>
      </c>
      <c r="AK7" s="64">
        <f t="shared" ref="AK7:AS7" si="12">AK8</f>
        <v>3</v>
      </c>
      <c r="AL7" s="64">
        <f t="shared" si="12"/>
        <v>2.6</v>
      </c>
      <c r="AM7" s="64">
        <f t="shared" si="12"/>
        <v>2.1</v>
      </c>
      <c r="AN7" s="64">
        <f t="shared" si="12"/>
        <v>2.2999999999999998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24</v>
      </c>
      <c r="AV7" s="65">
        <f t="shared" ref="AV7:BD7" si="13">AV8</f>
        <v>13</v>
      </c>
      <c r="AW7" s="65">
        <f t="shared" si="13"/>
        <v>12</v>
      </c>
      <c r="AX7" s="65">
        <f t="shared" si="13"/>
        <v>11</v>
      </c>
      <c r="AY7" s="65">
        <f t="shared" si="13"/>
        <v>10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42.6</v>
      </c>
      <c r="BG7" s="64">
        <f t="shared" ref="BG7:BO7" si="14">BG8</f>
        <v>35.200000000000003</v>
      </c>
      <c r="BH7" s="64">
        <f t="shared" si="14"/>
        <v>31.8</v>
      </c>
      <c r="BI7" s="64">
        <f t="shared" si="14"/>
        <v>23.8</v>
      </c>
      <c r="BJ7" s="64">
        <f t="shared" si="14"/>
        <v>37.1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29566</v>
      </c>
      <c r="BR7" s="65">
        <f t="shared" ref="BR7:BZ7" si="15">BR8</f>
        <v>22376</v>
      </c>
      <c r="BS7" s="65">
        <f t="shared" si="15"/>
        <v>22843</v>
      </c>
      <c r="BT7" s="65">
        <f t="shared" si="15"/>
        <v>17010</v>
      </c>
      <c r="BU7" s="65">
        <f t="shared" si="15"/>
        <v>28255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 t="str">
        <f>CM8</f>
        <v>-</v>
      </c>
      <c r="CN7" s="63" t="str">
        <f>CN8</f>
        <v>-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82.3</v>
      </c>
      <c r="DL7" s="64">
        <f t="shared" ref="DL7:DT7" si="17">DL8</f>
        <v>76.099999999999994</v>
      </c>
      <c r="DM7" s="64">
        <f t="shared" si="17"/>
        <v>87</v>
      </c>
      <c r="DN7" s="64">
        <f t="shared" si="17"/>
        <v>79.599999999999994</v>
      </c>
      <c r="DO7" s="64">
        <f t="shared" si="17"/>
        <v>81.599999999999994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15">
      <c r="A8" s="49"/>
      <c r="B8" s="67">
        <v>2017</v>
      </c>
      <c r="C8" s="67">
        <v>370002</v>
      </c>
      <c r="D8" s="67">
        <v>47</v>
      </c>
      <c r="E8" s="67">
        <v>14</v>
      </c>
      <c r="F8" s="67">
        <v>0</v>
      </c>
      <c r="G8" s="67">
        <v>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24</v>
      </c>
      <c r="S8" s="69" t="s">
        <v>127</v>
      </c>
      <c r="T8" s="69" t="s">
        <v>128</v>
      </c>
      <c r="U8" s="70">
        <v>13568</v>
      </c>
      <c r="V8" s="70">
        <v>339</v>
      </c>
      <c r="W8" s="70">
        <v>240</v>
      </c>
      <c r="X8" s="69" t="s">
        <v>129</v>
      </c>
      <c r="Y8" s="71">
        <v>56.6</v>
      </c>
      <c r="Z8" s="71">
        <v>154.30000000000001</v>
      </c>
      <c r="AA8" s="71">
        <v>146.69999999999999</v>
      </c>
      <c r="AB8" s="71">
        <v>131.30000000000001</v>
      </c>
      <c r="AC8" s="71">
        <v>161.30000000000001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2</v>
      </c>
      <c r="AK8" s="71">
        <v>3</v>
      </c>
      <c r="AL8" s="71">
        <v>2.6</v>
      </c>
      <c r="AM8" s="71">
        <v>2.1</v>
      </c>
      <c r="AN8" s="71">
        <v>2.2999999999999998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24</v>
      </c>
      <c r="AV8" s="72">
        <v>13</v>
      </c>
      <c r="AW8" s="72">
        <v>12</v>
      </c>
      <c r="AX8" s="72">
        <v>11</v>
      </c>
      <c r="AY8" s="72">
        <v>10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42.6</v>
      </c>
      <c r="BG8" s="71">
        <v>35.200000000000003</v>
      </c>
      <c r="BH8" s="71">
        <v>31.8</v>
      </c>
      <c r="BI8" s="71">
        <v>23.8</v>
      </c>
      <c r="BJ8" s="71">
        <v>37.1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29566</v>
      </c>
      <c r="BR8" s="72">
        <v>22376</v>
      </c>
      <c r="BS8" s="72">
        <v>22843</v>
      </c>
      <c r="BT8" s="73">
        <v>17010</v>
      </c>
      <c r="BU8" s="73">
        <v>28255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 t="s">
        <v>121</v>
      </c>
      <c r="CN8" s="70" t="s">
        <v>121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82.3</v>
      </c>
      <c r="DL8" s="71">
        <v>76.099999999999994</v>
      </c>
      <c r="DM8" s="71">
        <v>87</v>
      </c>
      <c r="DN8" s="71">
        <v>79.599999999999994</v>
      </c>
      <c r="DO8" s="71">
        <v>81.599999999999994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Noguchi</cp:lastModifiedBy>
  <cp:lastPrinted>2019-01-28T07:44:11Z</cp:lastPrinted>
  <dcterms:created xsi:type="dcterms:W3CDTF">2018-12-07T10:35:34Z</dcterms:created>
  <dcterms:modified xsi:type="dcterms:W3CDTF">2019-02-01T05:48:20Z</dcterms:modified>
  <cp:category/>
</cp:coreProperties>
</file>