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02副業のフォルダ\地方公営企業担当\Ｈ３０\03_経営比較分析表\○_05_公営企業に係る経営比較分析表（平成29年度決算）の分析等\04_部局回答（病院○、下水○、駐車場○、水道○）\駐車場回答\"/>
    </mc:Choice>
  </mc:AlternateContent>
  <workbookProtection workbookAlgorithmName="SHA-512" workbookHashValue="z5aJ5+WP3p71J31HXQAeFkln71VSvybyen1JEJKKb6zmlNbqS3NfvUMCb2A1Ks4kwSQknD7mnXLYF4pcqIJV6w==" workbookSaltValue="I3bS7/+1BFCSGnDTzxEMZw==" workbookSpinCount="100000" lockStructure="1"/>
  <bookViews>
    <workbookView xWindow="93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BZ76" i="4"/>
  <c r="MA51" i="4"/>
  <c r="CS30" i="4"/>
  <c r="C11" i="5"/>
  <c r="D11" i="5"/>
  <c r="E11" i="5"/>
  <c r="B11" i="5"/>
  <c r="BK76" i="4" l="1"/>
  <c r="LH51" i="4"/>
  <c r="GQ30" i="4"/>
  <c r="BZ30" i="4"/>
  <c r="LT76" i="4"/>
  <c r="GQ51" i="4"/>
  <c r="LH30" i="4"/>
  <c r="IE76" i="4"/>
  <c r="BZ51" i="4"/>
  <c r="BG30" i="4"/>
  <c r="LE76" i="4"/>
  <c r="FX51" i="4"/>
  <c r="HP76" i="4"/>
  <c r="AV76" i="4"/>
  <c r="KO51" i="4"/>
  <c r="KO30" i="4"/>
  <c r="BG51" i="4"/>
  <c r="FX30" i="4"/>
  <c r="HA76" i="4"/>
  <c r="AN51" i="4"/>
  <c r="FE30" i="4"/>
  <c r="JV51" i="4"/>
  <c r="AN30" i="4"/>
  <c r="KP76" i="4"/>
  <c r="JV30" i="4"/>
  <c r="AG76" i="4"/>
  <c r="FE51" i="4"/>
  <c r="KA76" i="4"/>
  <c r="EL51" i="4"/>
  <c r="JC30" i="4"/>
  <c r="JC51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<sst xmlns="http://schemas.openxmlformats.org/spreadsheetml/2006/main" count="289" uniqueCount="147">
  <si>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</si>
  <si>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</si>
  <si>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</si>
  <si>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</si>
  <si>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</si>
  <si>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</si>
  <si>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</si>
  <si>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</si>
  <si>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</si>
  <si>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</si>
  <si>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</si>
  <si>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</si>
  <si>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</si>
  <si>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</si>
  <si>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</si>
  <si>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</si>
  <si>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</si>
  <si>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</si>
  <si>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</si>
  <si>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</si>
  <si>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</si>
  <si>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</si>
  <si>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</si>
  <si>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</si>
  <si>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</si>
  <si>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</si>
  <si>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</si>
  <si>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</si>
  <si>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</si>
  <si>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</si>
  <si>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</si>
  <si>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</si>
  <si>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</si>
  <si>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</si>
  <si>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</si>
  <si>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</si>
  <si>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</si>
  <si>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</si>
  <si>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</si>
  <si>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</si>
  <si>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</si>
  <si>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</si>
  <si>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</si>
  <si>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</si>
  <si>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</si>
  <si>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</si>
  <si>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</si>
  <si>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</si>
  <si>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</si>
  <si>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</si>
  <si>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</si>
  <si>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</si>
  <si>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</si>
  <si>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</si>
  <si>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</si>
  <si>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</si>
  <si>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</si>
  <si>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</si>
  <si>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</si>
  <si>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</si>
  <si>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</si>
  <si>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</si>
  <si>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</si>
  <si>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</si>
  <si>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</si>
  <si>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</si>
  <si>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</si>
  <si>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</si>
  <si>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</si>
  <si>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</si>
  <si>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</si>
  <si>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</si>
  <si>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</si>
  <si>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</si>
  <si>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</si>
  <si>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</si>
  <si>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</si>
  <si>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</si>
  <si>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</si>
  <si>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</si>
  <si>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</si>
  <si>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</si>
  <si>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</si>
  <si>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</si>
  <si>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</si>
  <si>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</si>
  <si>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</si>
  <si>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</si>
  <si>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</si>
  <si>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</si>
  <si>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</si>
  <si>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</si>
  <si>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</si>
  <si>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</si>
  <si>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</si>
  <si>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</si>
  <si>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</si>
  <si>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</si>
  <si>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</si>
  <si>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</si>
  <si>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</si>
  <si>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</si>
  <si>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</si>
  <si>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</si>
  <si>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</si>
  <si>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</si>
  <si>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</si>
  <si>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</si>
  <si>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</si>
  <si>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</si>
  <si>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</si>
  <si>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</si>
  <si>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</si>
  <si>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</si>
  <si>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</si>
  <si>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</si>
  <si>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</si>
  <si>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</si>
  <si>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</si>
  <si>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</si>
  <si>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</si>
  <si>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</si>
  <si>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</si>
  <si>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</si>
  <si>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</si>
  <si>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香川県</t>
  </si>
  <si>
    <t>香川県玉藻町駐車場</t>
  </si>
  <si>
    <t>法非適用</t>
  </si>
  <si>
    <t>駐車場整備事業</t>
  </si>
  <si>
    <t>-</t>
  </si>
  <si>
    <t>Ａ１Ｂ２</t>
  </si>
  <si>
    <t>非設置</t>
  </si>
  <si>
    <t>該当数値なし</t>
  </si>
  <si>
    <t>届出駐車場</t>
  </si>
  <si>
    <t>立体式</t>
  </si>
  <si>
    <t>公共施設</t>
  </si>
  <si>
    <t>有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</si>
  <si>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</si>
  <si>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</si>
  <si>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</si>
  <si>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</si>
  <si>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</si>
  <si>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</si>
  <si>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・設備投資見込額
　立地場所が海沿いということで、今後、塩害等により、修繕や設備等の更新に多額の費用を要する見込みである。
・企業債残高対料金収入比率
　類似施設の平均値と同様年々比率が減少傾向にあり、H29年度には、償還を終了した。
</t>
    <rPh sb="1" eb="3">
      <t>セツビ</t>
    </rPh>
    <rPh sb="3" eb="5">
      <t>トウシ</t>
    </rPh>
    <rPh sb="5" eb="7">
      <t>ミコミ</t>
    </rPh>
    <rPh sb="7" eb="8">
      <t>ガク</t>
    </rPh>
    <rPh sb="10" eb="12">
      <t>リッチ</t>
    </rPh>
    <rPh sb="12" eb="14">
      <t>バショ</t>
    </rPh>
    <rPh sb="15" eb="17">
      <t>ウミゾ</t>
    </rPh>
    <rPh sb="25" eb="27">
      <t>コンゴ</t>
    </rPh>
    <rPh sb="28" eb="30">
      <t>エンガイ</t>
    </rPh>
    <rPh sb="30" eb="31">
      <t>トウ</t>
    </rPh>
    <rPh sb="35" eb="37">
      <t>シュウゼン</t>
    </rPh>
    <rPh sb="38" eb="40">
      <t>セツビ</t>
    </rPh>
    <rPh sb="40" eb="41">
      <t>トウ</t>
    </rPh>
    <rPh sb="42" eb="44">
      <t>コウシン</t>
    </rPh>
    <rPh sb="45" eb="47">
      <t>タガク</t>
    </rPh>
    <rPh sb="48" eb="50">
      <t>ヒヨウ</t>
    </rPh>
    <rPh sb="51" eb="52">
      <t>ヨウ</t>
    </rPh>
    <rPh sb="54" eb="56">
      <t>ミコ</t>
    </rPh>
    <rPh sb="63" eb="65">
      <t>キギョウ</t>
    </rPh>
    <rPh sb="65" eb="66">
      <t>サイ</t>
    </rPh>
    <rPh sb="66" eb="68">
      <t>ザンダカ</t>
    </rPh>
    <rPh sb="68" eb="69">
      <t>タイ</t>
    </rPh>
    <rPh sb="69" eb="71">
      <t>リョウキン</t>
    </rPh>
    <rPh sb="71" eb="73">
      <t>シュウニュウ</t>
    </rPh>
    <rPh sb="73" eb="75">
      <t>ヒリツ</t>
    </rPh>
    <rPh sb="77" eb="79">
      <t>ルイジ</t>
    </rPh>
    <rPh sb="79" eb="81">
      <t>シセツ</t>
    </rPh>
    <rPh sb="82" eb="85">
      <t>ヘイキンチ</t>
    </rPh>
    <rPh sb="86" eb="88">
      <t>ドウヨウ</t>
    </rPh>
    <rPh sb="88" eb="90">
      <t>ネンネン</t>
    </rPh>
    <rPh sb="90" eb="92">
      <t>ヒリツ</t>
    </rPh>
    <rPh sb="93" eb="95">
      <t>ゲンショウ</t>
    </rPh>
    <rPh sb="95" eb="97">
      <t>ケイコウ</t>
    </rPh>
    <rPh sb="104" eb="105">
      <t>ネン</t>
    </rPh>
    <rPh sb="105" eb="106">
      <t>ド</t>
    </rPh>
    <rPh sb="109" eb="111">
      <t>ショウカン</t>
    </rPh>
    <rPh sb="112" eb="114">
      <t>シュウリョウ</t>
    </rPh>
    <phoneticPr fontId="5"/>
  </si>
  <si>
    <t xml:space="preserve">・収益的収支比率、他会計補助金比率
　料金収入より、企業債償還金が多いことから、収益的収支比率が低い一方で、他会計補助金比率は高くなっている。償還が終了するH30年度以降は、黒字に転換する見込みである。
・売上高GOP比率
　類似施設の平均値を上回っていたが、近隣の大規模な施設の設備改修に伴い利用者の減少があり、H29年度は平均値を下回った。H30年度は、近隣の施設の改修も終了したことから、回復する見込みである。
</t>
    <rPh sb="1" eb="3">
      <t>シュウエキ</t>
    </rPh>
    <rPh sb="3" eb="4">
      <t>テキ</t>
    </rPh>
    <rPh sb="4" eb="6">
      <t>シュウシ</t>
    </rPh>
    <rPh sb="6" eb="8">
      <t>ヒリツ</t>
    </rPh>
    <rPh sb="19" eb="21">
      <t>リョウキン</t>
    </rPh>
    <rPh sb="21" eb="23">
      <t>シュウニュウ</t>
    </rPh>
    <rPh sb="26" eb="28">
      <t>キギョウ</t>
    </rPh>
    <rPh sb="28" eb="29">
      <t>サイ</t>
    </rPh>
    <rPh sb="29" eb="31">
      <t>ショウカン</t>
    </rPh>
    <rPh sb="31" eb="32">
      <t>キン</t>
    </rPh>
    <rPh sb="33" eb="34">
      <t>オオ</t>
    </rPh>
    <rPh sb="40" eb="42">
      <t>シュウエキ</t>
    </rPh>
    <rPh sb="42" eb="43">
      <t>テキ</t>
    </rPh>
    <rPh sb="43" eb="45">
      <t>シュウシ</t>
    </rPh>
    <rPh sb="45" eb="47">
      <t>ヒリツ</t>
    </rPh>
    <rPh sb="48" eb="49">
      <t>ヒク</t>
    </rPh>
    <rPh sb="50" eb="52">
      <t>イッポウ</t>
    </rPh>
    <rPh sb="54" eb="55">
      <t>タ</t>
    </rPh>
    <rPh sb="55" eb="57">
      <t>カイケイ</t>
    </rPh>
    <rPh sb="57" eb="59">
      <t>ホジョ</t>
    </rPh>
    <rPh sb="59" eb="60">
      <t>キン</t>
    </rPh>
    <rPh sb="60" eb="62">
      <t>ヒリツ</t>
    </rPh>
    <rPh sb="63" eb="64">
      <t>タカ</t>
    </rPh>
    <rPh sb="103" eb="105">
      <t>ウリアゲ</t>
    </rPh>
    <rPh sb="105" eb="106">
      <t>ダカ</t>
    </rPh>
    <rPh sb="109" eb="111">
      <t>ヒリツ</t>
    </rPh>
    <rPh sb="113" eb="115">
      <t>ルイジ</t>
    </rPh>
    <rPh sb="115" eb="117">
      <t>シセツ</t>
    </rPh>
    <rPh sb="118" eb="121">
      <t>ヘイキンチ</t>
    </rPh>
    <rPh sb="122" eb="124">
      <t>ウワマワ</t>
    </rPh>
    <rPh sb="130" eb="132">
      <t>キンリン</t>
    </rPh>
    <rPh sb="133" eb="136">
      <t>ダイキボ</t>
    </rPh>
    <rPh sb="137" eb="139">
      <t>シセツ</t>
    </rPh>
    <rPh sb="140" eb="142">
      <t>セツビ</t>
    </rPh>
    <rPh sb="142" eb="144">
      <t>カイシュウ</t>
    </rPh>
    <rPh sb="145" eb="146">
      <t>トモナ</t>
    </rPh>
    <rPh sb="147" eb="150">
      <t>リヨウシャ</t>
    </rPh>
    <rPh sb="151" eb="153">
      <t>ゲンショウ</t>
    </rPh>
    <rPh sb="160" eb="161">
      <t>ネン</t>
    </rPh>
    <rPh sb="161" eb="162">
      <t>ド</t>
    </rPh>
    <rPh sb="163" eb="165">
      <t>ヘイキン</t>
    </rPh>
    <rPh sb="165" eb="166">
      <t>チ</t>
    </rPh>
    <rPh sb="167" eb="169">
      <t>シタマワ</t>
    </rPh>
    <rPh sb="175" eb="176">
      <t>ネン</t>
    </rPh>
    <rPh sb="176" eb="177">
      <t>ド</t>
    </rPh>
    <rPh sb="179" eb="181">
      <t>キンリン</t>
    </rPh>
    <rPh sb="182" eb="184">
      <t>シセツ</t>
    </rPh>
    <rPh sb="185" eb="187">
      <t>カイシュウ</t>
    </rPh>
    <rPh sb="188" eb="190">
      <t>シュウリョウ</t>
    </rPh>
    <rPh sb="197" eb="199">
      <t>カイフク</t>
    </rPh>
    <rPh sb="201" eb="203">
      <t>ミコ</t>
    </rPh>
    <phoneticPr fontId="5"/>
  </si>
  <si>
    <t>　H16.6からは、指定管理者による管理を行っており、料金収入の増加及び管理経費の節減を図っている。
　また、駐車場の利用時間の延長や利用者のサービス向上のため、商店街共通駐車場サービス券の利用の導入等を行っている。
　今後も健全な経営を続けながら、計画的に設備の更新等を進めるととともに、引き続き安定した経営が可能となるように努めてまいりたい。</t>
    <rPh sb="21" eb="22">
      <t>オコナ</t>
    </rPh>
    <rPh sb="125" eb="128">
      <t>ケイカクテキ</t>
    </rPh>
    <phoneticPr fontId="15"/>
  </si>
  <si>
    <t>　近隣の大規模施設のイベントによる影響が大きいが、稼働率は、60％前後で推移している。また、利用者の実態としては、3時間～4時間の駐車時間が多いことから、稼働率が類似施設の平均値と比べると低くなっている。</t>
    <rPh sb="1" eb="3">
      <t>キンリン</t>
    </rPh>
    <rPh sb="4" eb="7">
      <t>ダイキボ</t>
    </rPh>
    <rPh sb="7" eb="9">
      <t>シセツ</t>
    </rPh>
    <rPh sb="17" eb="19">
      <t>エイキョウ</t>
    </rPh>
    <rPh sb="20" eb="21">
      <t>オオ</t>
    </rPh>
    <rPh sb="46" eb="49">
      <t>リヨウシャ</t>
    </rPh>
    <rPh sb="50" eb="52">
      <t>ジッタイ</t>
    </rPh>
    <rPh sb="58" eb="60">
      <t>ジカン</t>
    </rPh>
    <rPh sb="62" eb="64">
      <t>ジカン</t>
    </rPh>
    <rPh sb="65" eb="67">
      <t>チュウシャ</t>
    </rPh>
    <rPh sb="67" eb="69">
      <t>ジカン</t>
    </rPh>
    <rPh sb="70" eb="71">
      <t>オオ</t>
    </rPh>
    <rPh sb="77" eb="79">
      <t>カドウ</t>
    </rPh>
    <rPh sb="79" eb="80">
      <t>リツ</t>
    </rPh>
    <rPh sb="81" eb="83">
      <t>ルイジ</t>
    </rPh>
    <rPh sb="83" eb="85">
      <t>シセツ</t>
    </rPh>
    <rPh sb="86" eb="88">
      <t>ヘイキン</t>
    </rPh>
    <rPh sb="88" eb="89">
      <t>チ</t>
    </rPh>
    <rPh sb="90" eb="91">
      <t>クラ</t>
    </rPh>
    <rPh sb="94" eb="95">
      <t>ヒク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</si>
</sst>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32.4</c:v>
                </c:pt>
                <c:pt idx="3">
                  <c:v>30.1</c:v>
                </c:pt>
                <c:pt idx="4">
                  <c:v>30.8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16-4A85-B5BA-24C8DBB1D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22168"/>
        <c:axId val="1884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162.5</c:v>
                </c:pt>
                <c:pt idx="1">
                  <c:v>149.69999999999999</c:v>
                </c:pt>
                <c:pt idx="2">
                  <c:v>176.4</c:v>
                </c:pt>
                <c:pt idx="3">
                  <c:v>172.5</c:v>
                </c:pt>
                <c:pt idx="4">
                  <c:v>198.5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16-4A85-B5BA-24C8DBB1D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22168"/>
        <c:axId val="188422560"/>
      </c:lineChart>
      <c:dateAx>
        <c:axId val="188422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422560"/>
        <c:crosses val="autoZero"/>
        <c:auto val="1"/>
        <c:lblOffset val="100"/>
        <c:baseTimeUnit val="years"/>
      </c:dateAx>
      <c:valAx>
        <c:axId val="1884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8422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1009.8</c:v>
                </c:pt>
                <c:pt idx="1">
                  <c:v>757.4</c:v>
                </c:pt>
                <c:pt idx="2">
                  <c:v>470.3</c:v>
                </c:pt>
                <c:pt idx="3">
                  <c:v>219.7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25-4F7E-A872-124F395FB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20992"/>
        <c:axId val="18841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1637.3</c:v>
                </c:pt>
                <c:pt idx="1">
                  <c:v>1098.3</c:v>
                </c:pt>
                <c:pt idx="2">
                  <c:v>655.5</c:v>
                </c:pt>
                <c:pt idx="3">
                  <c:v>316.8</c:v>
                </c:pt>
                <c:pt idx="4">
                  <c:v>113.9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25-4F7E-A872-124F395FB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20992"/>
        <c:axId val="188419424"/>
      </c:lineChart>
      <c:dateAx>
        <c:axId val="18842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419424"/>
        <c:crosses val="autoZero"/>
        <c:auto val="1"/>
        <c:lblOffset val="100"/>
        <c:baseTimeUnit val="years"/>
      </c:dateAx>
      <c:valAx>
        <c:axId val="18841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8420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C2-4076-BE79-2A7A7E0EE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20208"/>
        <c:axId val="188421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C2-4076-BE79-2A7A7E0EE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20208"/>
        <c:axId val="188421384"/>
      </c:lineChart>
      <c:dateAx>
        <c:axId val="188420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421384"/>
        <c:crosses val="autoZero"/>
        <c:auto val="1"/>
        <c:lblOffset val="100"/>
        <c:baseTimeUnit val="years"/>
      </c:dateAx>
      <c:valAx>
        <c:axId val="188421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8420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93-4CB2-A634-A0457A738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20600"/>
        <c:axId val="188999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93-4CB2-A634-A0457A738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20600"/>
        <c:axId val="188999448"/>
      </c:lineChart>
      <c:dateAx>
        <c:axId val="188420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999448"/>
        <c:crosses val="autoZero"/>
        <c:auto val="1"/>
        <c:lblOffset val="100"/>
        <c:baseTimeUnit val="years"/>
      </c:dateAx>
      <c:valAx>
        <c:axId val="188999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8420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6.5</c:v>
                </c:pt>
                <c:pt idx="1">
                  <c:v>4.3</c:v>
                </c:pt>
                <c:pt idx="2">
                  <c:v>3.6</c:v>
                </c:pt>
                <c:pt idx="3">
                  <c:v>2.1</c:v>
                </c:pt>
                <c:pt idx="4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E3-4938-AA81-8B2671DAB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98664"/>
        <c:axId val="18900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5.9</c:v>
                </c:pt>
                <c:pt idx="1">
                  <c:v>5</c:v>
                </c:pt>
                <c:pt idx="2">
                  <c:v>6.1</c:v>
                </c:pt>
                <c:pt idx="3">
                  <c:v>5.6</c:v>
                </c:pt>
                <c:pt idx="4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E3-4938-AA81-8B2671DAB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98664"/>
        <c:axId val="189004544"/>
      </c:lineChart>
      <c:dateAx>
        <c:axId val="188998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004544"/>
        <c:crosses val="autoZero"/>
        <c:auto val="1"/>
        <c:lblOffset val="100"/>
        <c:baseTimeUnit val="years"/>
      </c:dateAx>
      <c:valAx>
        <c:axId val="18900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8998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172</c:v>
                </c:pt>
                <c:pt idx="1">
                  <c:v>132</c:v>
                </c:pt>
                <c:pt idx="2">
                  <c:v>91</c:v>
                </c:pt>
                <c:pt idx="3">
                  <c:v>62</c:v>
                </c:pt>
                <c:pt idx="4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DD-486B-999E-886E89216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04936"/>
        <c:axId val="189002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46</c:v>
                </c:pt>
                <c:pt idx="1">
                  <c:v>30</c:v>
                </c:pt>
                <c:pt idx="2">
                  <c:v>26</c:v>
                </c:pt>
                <c:pt idx="3">
                  <c:v>26</c:v>
                </c:pt>
                <c:pt idx="4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DD-486B-999E-886E89216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04936"/>
        <c:axId val="189002584"/>
      </c:lineChart>
      <c:dateAx>
        <c:axId val="189004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002584"/>
        <c:crosses val="autoZero"/>
        <c:auto val="1"/>
        <c:lblOffset val="100"/>
        <c:baseTimeUnit val="years"/>
      </c:dateAx>
      <c:valAx>
        <c:axId val="189002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9004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64</c:v>
                </c:pt>
                <c:pt idx="2">
                  <c:v>67</c:v>
                </c:pt>
                <c:pt idx="3">
                  <c:v>60.4</c:v>
                </c:pt>
                <c:pt idx="4">
                  <c:v>54.1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60-4A8F-858D-B53234AAF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01408"/>
        <c:axId val="189005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153.69999999999999</c:v>
                </c:pt>
                <c:pt idx="1">
                  <c:v>149.69999999999999</c:v>
                </c:pt>
                <c:pt idx="2">
                  <c:v>152.30000000000001</c:v>
                </c:pt>
                <c:pt idx="3">
                  <c:v>148.5</c:v>
                </c:pt>
                <c:pt idx="4">
                  <c:v>159.30000000000001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60-4A8F-858D-B53234AAF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01408"/>
        <c:axId val="189005328"/>
      </c:lineChart>
      <c:dateAx>
        <c:axId val="18900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005328"/>
        <c:crosses val="autoZero"/>
        <c:auto val="1"/>
        <c:lblOffset val="100"/>
        <c:baseTimeUnit val="years"/>
      </c:dateAx>
      <c:valAx>
        <c:axId val="189005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9001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52.9</c:v>
                </c:pt>
                <c:pt idx="1">
                  <c:v>50.6</c:v>
                </c:pt>
                <c:pt idx="2">
                  <c:v>46.4</c:v>
                </c:pt>
                <c:pt idx="3">
                  <c:v>39.799999999999997</c:v>
                </c:pt>
                <c:pt idx="4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E2-4945-8EC0-989ABFE00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01016"/>
        <c:axId val="18900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36</c:v>
                </c:pt>
                <c:pt idx="1">
                  <c:v>29.9</c:v>
                </c:pt>
                <c:pt idx="2">
                  <c:v>36.1</c:v>
                </c:pt>
                <c:pt idx="3">
                  <c:v>33.9</c:v>
                </c:pt>
                <c:pt idx="4">
                  <c:v>26.5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E2-4945-8EC0-989ABFE00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01016"/>
        <c:axId val="189003760"/>
      </c:lineChart>
      <c:dateAx>
        <c:axId val="189001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003760"/>
        <c:crosses val="autoZero"/>
        <c:auto val="1"/>
        <c:lblOffset val="100"/>
        <c:baseTimeUnit val="years"/>
      </c:dateAx>
      <c:valAx>
        <c:axId val="18900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9001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-91336</c:v>
                </c:pt>
                <c:pt idx="1">
                  <c:v>-133290</c:v>
                </c:pt>
                <c:pt idx="2">
                  <c:v>-104100</c:v>
                </c:pt>
                <c:pt idx="3">
                  <c:v>-118790</c:v>
                </c:pt>
                <c:pt idx="4">
                  <c:v>30068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09-41E7-986F-3F97C1AB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02192"/>
        <c:axId val="189004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23102</c:v>
                </c:pt>
                <c:pt idx="1">
                  <c:v>18295</c:v>
                </c:pt>
                <c:pt idx="2">
                  <c:v>22959</c:v>
                </c:pt>
                <c:pt idx="3">
                  <c:v>22148</c:v>
                </c:pt>
                <c:pt idx="4">
                  <c:v>24086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09-41E7-986F-3F97C1AB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02192"/>
        <c:axId val="189004152"/>
      </c:lineChart>
      <c:dateAx>
        <c:axId val="189002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004152"/>
        <c:crosses val="autoZero"/>
        <c:auto val="1"/>
        <c:lblOffset val="100"/>
        <c:baseTimeUnit val="years"/>
      </c:dateAx>
      <c:valAx>
        <c:axId val="189004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9002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>
      <selection activeCell="B6" sqref="B6:GX6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香川県　香川県玉藻町駐車場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Ａ１Ｂ２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有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17036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133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21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333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240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144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33.4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32.299999999999997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32.4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30.1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30.8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6.5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4.3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3.6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2.1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0.9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62.8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64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67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60.4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54.1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162.5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149.69999999999999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176.4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172.5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198.5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5.9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6.1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5.6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153.69999999999999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149.69999999999999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152.30000000000001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148.5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159.30000000000001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143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146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172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132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91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62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26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52.9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50.6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46.4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39.799999999999997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17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-91336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-133290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-104100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-118790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30068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46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30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26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26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14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36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29.9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36.1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33.9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26.5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23102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18295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22959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22148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24086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28" t="s">
        <v>145</v>
      </c>
      <c r="NE66" s="129"/>
      <c r="NF66" s="129"/>
      <c r="NG66" s="129"/>
      <c r="NH66" s="129"/>
      <c r="NI66" s="129"/>
      <c r="NJ66" s="129"/>
      <c r="NK66" s="129"/>
      <c r="NL66" s="129"/>
      <c r="NM66" s="129"/>
      <c r="NN66" s="129"/>
      <c r="NO66" s="129"/>
      <c r="NP66" s="129"/>
      <c r="NQ66" s="129"/>
      <c r="NR66" s="130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34" t="str">
        <f>データ!CM7</f>
        <v>-</v>
      </c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  <c r="FH67" s="135"/>
      <c r="FI67" s="135"/>
      <c r="FJ67" s="135"/>
      <c r="FK67" s="135"/>
      <c r="FL67" s="135"/>
      <c r="FM67" s="135"/>
      <c r="FN67" s="135"/>
      <c r="FO67" s="135"/>
      <c r="FP67" s="135"/>
      <c r="FQ67" s="135"/>
      <c r="FR67" s="135"/>
      <c r="FS67" s="135"/>
      <c r="FT67" s="135"/>
      <c r="FU67" s="135"/>
      <c r="FV67" s="135"/>
      <c r="FW67" s="13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28"/>
      <c r="NE67" s="129"/>
      <c r="NF67" s="129"/>
      <c r="NG67" s="129"/>
      <c r="NH67" s="129"/>
      <c r="NI67" s="129"/>
      <c r="NJ67" s="129"/>
      <c r="NK67" s="129"/>
      <c r="NL67" s="129"/>
      <c r="NM67" s="129"/>
      <c r="NN67" s="129"/>
      <c r="NO67" s="129"/>
      <c r="NP67" s="129"/>
      <c r="NQ67" s="129"/>
      <c r="NR67" s="130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7"/>
      <c r="CW68" s="138"/>
      <c r="CX68" s="138"/>
      <c r="CY68" s="138"/>
      <c r="CZ68" s="138"/>
      <c r="DA68" s="138"/>
      <c r="DB68" s="138"/>
      <c r="DC68" s="138"/>
      <c r="DD68" s="138"/>
      <c r="DE68" s="138"/>
      <c r="DF68" s="138"/>
      <c r="DG68" s="138"/>
      <c r="DH68" s="138"/>
      <c r="DI68" s="138"/>
      <c r="DJ68" s="138"/>
      <c r="DK68" s="138"/>
      <c r="DL68" s="138"/>
      <c r="DM68" s="138"/>
      <c r="DN68" s="138"/>
      <c r="DO68" s="138"/>
      <c r="DP68" s="138"/>
      <c r="DQ68" s="138"/>
      <c r="DR68" s="138"/>
      <c r="DS68" s="138"/>
      <c r="DT68" s="138"/>
      <c r="DU68" s="138"/>
      <c r="DV68" s="138"/>
      <c r="DW68" s="138"/>
      <c r="DX68" s="138"/>
      <c r="DY68" s="138"/>
      <c r="DZ68" s="138"/>
      <c r="EA68" s="138"/>
      <c r="EB68" s="138"/>
      <c r="EC68" s="138"/>
      <c r="ED68" s="138"/>
      <c r="EE68" s="138"/>
      <c r="EF68" s="138"/>
      <c r="EG68" s="138"/>
      <c r="EH68" s="138"/>
      <c r="EI68" s="138"/>
      <c r="EJ68" s="138"/>
      <c r="EK68" s="138"/>
      <c r="EL68" s="138"/>
      <c r="EM68" s="138"/>
      <c r="EN68" s="138"/>
      <c r="EO68" s="138"/>
      <c r="EP68" s="138"/>
      <c r="EQ68" s="138"/>
      <c r="ER68" s="138"/>
      <c r="ES68" s="138"/>
      <c r="ET68" s="138"/>
      <c r="EU68" s="138"/>
      <c r="EV68" s="138"/>
      <c r="EW68" s="138"/>
      <c r="EX68" s="138"/>
      <c r="EY68" s="138"/>
      <c r="EZ68" s="138"/>
      <c r="FA68" s="138"/>
      <c r="FB68" s="138"/>
      <c r="FC68" s="138"/>
      <c r="FD68" s="138"/>
      <c r="FE68" s="138"/>
      <c r="FF68" s="138"/>
      <c r="FG68" s="138"/>
      <c r="FH68" s="138"/>
      <c r="FI68" s="138"/>
      <c r="FJ68" s="138"/>
      <c r="FK68" s="138"/>
      <c r="FL68" s="138"/>
      <c r="FM68" s="138"/>
      <c r="FN68" s="138"/>
      <c r="FO68" s="138"/>
      <c r="FP68" s="138"/>
      <c r="FQ68" s="138"/>
      <c r="FR68" s="138"/>
      <c r="FS68" s="138"/>
      <c r="FT68" s="138"/>
      <c r="FU68" s="138"/>
      <c r="FV68" s="138"/>
      <c r="FW68" s="13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28"/>
      <c r="NE68" s="129"/>
      <c r="NF68" s="129"/>
      <c r="NG68" s="129"/>
      <c r="NH68" s="129"/>
      <c r="NI68" s="129"/>
      <c r="NJ68" s="129"/>
      <c r="NK68" s="129"/>
      <c r="NL68" s="129"/>
      <c r="NM68" s="129"/>
      <c r="NN68" s="129"/>
      <c r="NO68" s="129"/>
      <c r="NP68" s="129"/>
      <c r="NQ68" s="129"/>
      <c r="NR68" s="130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7"/>
      <c r="CW69" s="138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8"/>
      <c r="DU69" s="138"/>
      <c r="DV69" s="138"/>
      <c r="DW69" s="138"/>
      <c r="DX69" s="138"/>
      <c r="DY69" s="138"/>
      <c r="DZ69" s="138"/>
      <c r="EA69" s="138"/>
      <c r="EB69" s="138"/>
      <c r="EC69" s="138"/>
      <c r="ED69" s="138"/>
      <c r="EE69" s="138"/>
      <c r="EF69" s="138"/>
      <c r="EG69" s="138"/>
      <c r="EH69" s="138"/>
      <c r="EI69" s="138"/>
      <c r="EJ69" s="138"/>
      <c r="EK69" s="138"/>
      <c r="EL69" s="138"/>
      <c r="EM69" s="138"/>
      <c r="EN69" s="138"/>
      <c r="EO69" s="138"/>
      <c r="EP69" s="138"/>
      <c r="EQ69" s="138"/>
      <c r="ER69" s="138"/>
      <c r="ES69" s="138"/>
      <c r="ET69" s="138"/>
      <c r="EU69" s="138"/>
      <c r="EV69" s="138"/>
      <c r="EW69" s="138"/>
      <c r="EX69" s="138"/>
      <c r="EY69" s="138"/>
      <c r="EZ69" s="138"/>
      <c r="FA69" s="138"/>
      <c r="FB69" s="138"/>
      <c r="FC69" s="138"/>
      <c r="FD69" s="138"/>
      <c r="FE69" s="138"/>
      <c r="FF69" s="138"/>
      <c r="FG69" s="138"/>
      <c r="FH69" s="138"/>
      <c r="FI69" s="138"/>
      <c r="FJ69" s="138"/>
      <c r="FK69" s="138"/>
      <c r="FL69" s="138"/>
      <c r="FM69" s="138"/>
      <c r="FN69" s="138"/>
      <c r="FO69" s="138"/>
      <c r="FP69" s="138"/>
      <c r="FQ69" s="138"/>
      <c r="FR69" s="138"/>
      <c r="FS69" s="138"/>
      <c r="FT69" s="138"/>
      <c r="FU69" s="138"/>
      <c r="FV69" s="138"/>
      <c r="FW69" s="13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28"/>
      <c r="NE69" s="129"/>
      <c r="NF69" s="129"/>
      <c r="NG69" s="129"/>
      <c r="NH69" s="129"/>
      <c r="NI69" s="129"/>
      <c r="NJ69" s="129"/>
      <c r="NK69" s="129"/>
      <c r="NL69" s="129"/>
      <c r="NM69" s="129"/>
      <c r="NN69" s="129"/>
      <c r="NO69" s="129"/>
      <c r="NP69" s="129"/>
      <c r="NQ69" s="129"/>
      <c r="NR69" s="130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40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1"/>
      <c r="FG70" s="141"/>
      <c r="FH70" s="141"/>
      <c r="FI70" s="141"/>
      <c r="FJ70" s="141"/>
      <c r="FK70" s="141"/>
      <c r="FL70" s="141"/>
      <c r="FM70" s="141"/>
      <c r="FN70" s="141"/>
      <c r="FO70" s="141"/>
      <c r="FP70" s="141"/>
      <c r="FQ70" s="141"/>
      <c r="FR70" s="141"/>
      <c r="FS70" s="141"/>
      <c r="FT70" s="141"/>
      <c r="FU70" s="141"/>
      <c r="FV70" s="141"/>
      <c r="FW70" s="14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28"/>
      <c r="NE70" s="129"/>
      <c r="NF70" s="129"/>
      <c r="NG70" s="129"/>
      <c r="NH70" s="129"/>
      <c r="NI70" s="129"/>
      <c r="NJ70" s="129"/>
      <c r="NK70" s="129"/>
      <c r="NL70" s="129"/>
      <c r="NM70" s="129"/>
      <c r="NN70" s="129"/>
      <c r="NO70" s="129"/>
      <c r="NP70" s="129"/>
      <c r="NQ70" s="129"/>
      <c r="NR70" s="130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28"/>
      <c r="NE71" s="129"/>
      <c r="NF71" s="129"/>
      <c r="NG71" s="129"/>
      <c r="NH71" s="129"/>
      <c r="NI71" s="129"/>
      <c r="NJ71" s="129"/>
      <c r="NK71" s="129"/>
      <c r="NL71" s="129"/>
      <c r="NM71" s="129"/>
      <c r="NN71" s="129"/>
      <c r="NO71" s="129"/>
      <c r="NP71" s="129"/>
      <c r="NQ71" s="129"/>
      <c r="NR71" s="130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28"/>
      <c r="NE72" s="129"/>
      <c r="NF72" s="129"/>
      <c r="NG72" s="129"/>
      <c r="NH72" s="129"/>
      <c r="NI72" s="129"/>
      <c r="NJ72" s="129"/>
      <c r="NK72" s="129"/>
      <c r="NL72" s="129"/>
      <c r="NM72" s="129"/>
      <c r="NN72" s="129"/>
      <c r="NO72" s="129"/>
      <c r="NP72" s="129"/>
      <c r="NQ72" s="129"/>
      <c r="NR72" s="130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28"/>
      <c r="NE73" s="129"/>
      <c r="NF73" s="129"/>
      <c r="NG73" s="129"/>
      <c r="NH73" s="129"/>
      <c r="NI73" s="129"/>
      <c r="NJ73" s="129"/>
      <c r="NK73" s="129"/>
      <c r="NL73" s="129"/>
      <c r="NM73" s="129"/>
      <c r="NN73" s="129"/>
      <c r="NO73" s="129"/>
      <c r="NP73" s="129"/>
      <c r="NQ73" s="129"/>
      <c r="NR73" s="130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28"/>
      <c r="NE74" s="129"/>
      <c r="NF74" s="129"/>
      <c r="NG74" s="129"/>
      <c r="NH74" s="129"/>
      <c r="NI74" s="129"/>
      <c r="NJ74" s="129"/>
      <c r="NK74" s="129"/>
      <c r="NL74" s="129"/>
      <c r="NM74" s="129"/>
      <c r="NN74" s="129"/>
      <c r="NO74" s="129"/>
      <c r="NP74" s="129"/>
      <c r="NQ74" s="129"/>
      <c r="NR74" s="130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28"/>
      <c r="NE75" s="129"/>
      <c r="NF75" s="129"/>
      <c r="NG75" s="129"/>
      <c r="NH75" s="129"/>
      <c r="NI75" s="129"/>
      <c r="NJ75" s="129"/>
      <c r="NK75" s="129"/>
      <c r="NL75" s="129"/>
      <c r="NM75" s="129"/>
      <c r="NN75" s="129"/>
      <c r="NO75" s="129"/>
      <c r="NP75" s="129"/>
      <c r="NQ75" s="129"/>
      <c r="NR75" s="130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43">
        <f>データ!$B$11</f>
        <v>41275</v>
      </c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5"/>
      <c r="AG76" s="143">
        <f>データ!$C$11</f>
        <v>41640</v>
      </c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5"/>
      <c r="AV76" s="143">
        <f>データ!$D$11</f>
        <v>42005</v>
      </c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5"/>
      <c r="BK76" s="143">
        <f>データ!$E$11</f>
        <v>42370</v>
      </c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5"/>
      <c r="BZ76" s="143">
        <f>データ!$F$11</f>
        <v>42736</v>
      </c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5"/>
      <c r="CO76" s="4"/>
      <c r="CP76" s="4"/>
      <c r="CQ76" s="4"/>
      <c r="CR76" s="4"/>
      <c r="CS76" s="4"/>
      <c r="CT76" s="4"/>
      <c r="CU76" s="4"/>
      <c r="CV76" s="134" t="str">
        <f>データ!CN7</f>
        <v>-</v>
      </c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  <c r="DT76" s="135"/>
      <c r="DU76" s="135"/>
      <c r="DV76" s="135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5"/>
      <c r="ER76" s="135"/>
      <c r="ES76" s="135"/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5"/>
      <c r="FH76" s="135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/>
      <c r="FS76" s="135"/>
      <c r="FT76" s="135"/>
      <c r="FU76" s="135"/>
      <c r="FV76" s="135"/>
      <c r="FW76" s="13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43">
        <f>データ!$B$11</f>
        <v>41275</v>
      </c>
      <c r="GM76" s="144"/>
      <c r="GN76" s="144"/>
      <c r="GO76" s="144"/>
      <c r="GP76" s="144"/>
      <c r="GQ76" s="144"/>
      <c r="GR76" s="144"/>
      <c r="GS76" s="144"/>
      <c r="GT76" s="144"/>
      <c r="GU76" s="144"/>
      <c r="GV76" s="144"/>
      <c r="GW76" s="144"/>
      <c r="GX76" s="144"/>
      <c r="GY76" s="144"/>
      <c r="GZ76" s="145"/>
      <c r="HA76" s="143">
        <f>データ!$C$11</f>
        <v>41640</v>
      </c>
      <c r="HB76" s="144"/>
      <c r="HC76" s="144"/>
      <c r="HD76" s="144"/>
      <c r="HE76" s="144"/>
      <c r="HF76" s="144"/>
      <c r="HG76" s="144"/>
      <c r="HH76" s="144"/>
      <c r="HI76" s="144"/>
      <c r="HJ76" s="144"/>
      <c r="HK76" s="144"/>
      <c r="HL76" s="144"/>
      <c r="HM76" s="144"/>
      <c r="HN76" s="144"/>
      <c r="HO76" s="145"/>
      <c r="HP76" s="143">
        <f>データ!$D$11</f>
        <v>42005</v>
      </c>
      <c r="HQ76" s="144"/>
      <c r="HR76" s="144"/>
      <c r="HS76" s="144"/>
      <c r="HT76" s="144"/>
      <c r="HU76" s="144"/>
      <c r="HV76" s="144"/>
      <c r="HW76" s="144"/>
      <c r="HX76" s="144"/>
      <c r="HY76" s="144"/>
      <c r="HZ76" s="144"/>
      <c r="IA76" s="144"/>
      <c r="IB76" s="144"/>
      <c r="IC76" s="144"/>
      <c r="ID76" s="145"/>
      <c r="IE76" s="143">
        <f>データ!$E$11</f>
        <v>42370</v>
      </c>
      <c r="IF76" s="144"/>
      <c r="IG76" s="144"/>
      <c r="IH76" s="144"/>
      <c r="II76" s="144"/>
      <c r="IJ76" s="144"/>
      <c r="IK76" s="144"/>
      <c r="IL76" s="144"/>
      <c r="IM76" s="144"/>
      <c r="IN76" s="144"/>
      <c r="IO76" s="144"/>
      <c r="IP76" s="144"/>
      <c r="IQ76" s="144"/>
      <c r="IR76" s="144"/>
      <c r="IS76" s="145"/>
      <c r="IT76" s="143">
        <f>データ!$F$11</f>
        <v>42736</v>
      </c>
      <c r="IU76" s="144"/>
      <c r="IV76" s="144"/>
      <c r="IW76" s="144"/>
      <c r="IX76" s="144"/>
      <c r="IY76" s="144"/>
      <c r="IZ76" s="144"/>
      <c r="JA76" s="144"/>
      <c r="JB76" s="144"/>
      <c r="JC76" s="144"/>
      <c r="JD76" s="144"/>
      <c r="JE76" s="144"/>
      <c r="JF76" s="144"/>
      <c r="JG76" s="144"/>
      <c r="JH76" s="14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43">
        <f>データ!$B$11</f>
        <v>41275</v>
      </c>
      <c r="KB76" s="144"/>
      <c r="KC76" s="144"/>
      <c r="KD76" s="144"/>
      <c r="KE76" s="144"/>
      <c r="KF76" s="144"/>
      <c r="KG76" s="144"/>
      <c r="KH76" s="144"/>
      <c r="KI76" s="144"/>
      <c r="KJ76" s="144"/>
      <c r="KK76" s="144"/>
      <c r="KL76" s="144"/>
      <c r="KM76" s="144"/>
      <c r="KN76" s="144"/>
      <c r="KO76" s="145"/>
      <c r="KP76" s="143">
        <f>データ!$C$11</f>
        <v>41640</v>
      </c>
      <c r="KQ76" s="144"/>
      <c r="KR76" s="144"/>
      <c r="KS76" s="144"/>
      <c r="KT76" s="144"/>
      <c r="KU76" s="144"/>
      <c r="KV76" s="144"/>
      <c r="KW76" s="144"/>
      <c r="KX76" s="144"/>
      <c r="KY76" s="144"/>
      <c r="KZ76" s="144"/>
      <c r="LA76" s="144"/>
      <c r="LB76" s="144"/>
      <c r="LC76" s="144"/>
      <c r="LD76" s="145"/>
      <c r="LE76" s="143">
        <f>データ!$D$11</f>
        <v>42005</v>
      </c>
      <c r="LF76" s="144"/>
      <c r="LG76" s="144"/>
      <c r="LH76" s="144"/>
      <c r="LI76" s="144"/>
      <c r="LJ76" s="144"/>
      <c r="LK76" s="144"/>
      <c r="LL76" s="144"/>
      <c r="LM76" s="144"/>
      <c r="LN76" s="144"/>
      <c r="LO76" s="144"/>
      <c r="LP76" s="144"/>
      <c r="LQ76" s="144"/>
      <c r="LR76" s="144"/>
      <c r="LS76" s="145"/>
      <c r="LT76" s="143">
        <f>データ!$E$11</f>
        <v>42370</v>
      </c>
      <c r="LU76" s="144"/>
      <c r="LV76" s="144"/>
      <c r="LW76" s="144"/>
      <c r="LX76" s="144"/>
      <c r="LY76" s="144"/>
      <c r="LZ76" s="144"/>
      <c r="MA76" s="144"/>
      <c r="MB76" s="144"/>
      <c r="MC76" s="144"/>
      <c r="MD76" s="144"/>
      <c r="ME76" s="144"/>
      <c r="MF76" s="144"/>
      <c r="MG76" s="144"/>
      <c r="MH76" s="145"/>
      <c r="MI76" s="143">
        <f>データ!$F$11</f>
        <v>42736</v>
      </c>
      <c r="MJ76" s="144"/>
      <c r="MK76" s="144"/>
      <c r="ML76" s="144"/>
      <c r="MM76" s="144"/>
      <c r="MN76" s="144"/>
      <c r="MO76" s="144"/>
      <c r="MP76" s="144"/>
      <c r="MQ76" s="144"/>
      <c r="MR76" s="144"/>
      <c r="MS76" s="144"/>
      <c r="MT76" s="144"/>
      <c r="MU76" s="144"/>
      <c r="MV76" s="144"/>
      <c r="MW76" s="145"/>
      <c r="MX76" s="4"/>
      <c r="MY76" s="4"/>
      <c r="MZ76" s="4"/>
      <c r="NA76" s="4"/>
      <c r="NB76" s="4"/>
      <c r="NC76" s="44"/>
      <c r="ND76" s="128"/>
      <c r="NE76" s="129"/>
      <c r="NF76" s="129"/>
      <c r="NG76" s="129"/>
      <c r="NH76" s="129"/>
      <c r="NI76" s="129"/>
      <c r="NJ76" s="129"/>
      <c r="NK76" s="129"/>
      <c r="NL76" s="129"/>
      <c r="NM76" s="129"/>
      <c r="NN76" s="129"/>
      <c r="NO76" s="129"/>
      <c r="NP76" s="129"/>
      <c r="NQ76" s="129"/>
      <c r="NR76" s="130"/>
    </row>
    <row r="77" spans="1:382" ht="13.5" customHeight="1" x14ac:dyDescent="0.15">
      <c r="A77" s="2"/>
      <c r="B77" s="22"/>
      <c r="C77" s="4"/>
      <c r="D77" s="4"/>
      <c r="E77" s="4"/>
      <c r="F77" s="4"/>
      <c r="I77" s="146" t="s">
        <v>27</v>
      </c>
      <c r="J77" s="146"/>
      <c r="K77" s="146"/>
      <c r="L77" s="146"/>
      <c r="M77" s="146"/>
      <c r="N77" s="146"/>
      <c r="O77" s="146"/>
      <c r="P77" s="146"/>
      <c r="Q77" s="146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7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L77" s="138"/>
      <c r="DM77" s="138"/>
      <c r="DN77" s="138"/>
      <c r="DO77" s="138"/>
      <c r="DP77" s="138"/>
      <c r="DQ77" s="138"/>
      <c r="DR77" s="138"/>
      <c r="DS77" s="138"/>
      <c r="DT77" s="138"/>
      <c r="DU77" s="138"/>
      <c r="DV77" s="138"/>
      <c r="DW77" s="138"/>
      <c r="DX77" s="138"/>
      <c r="DY77" s="138"/>
      <c r="DZ77" s="138"/>
      <c r="EA77" s="138"/>
      <c r="EB77" s="138"/>
      <c r="EC77" s="138"/>
      <c r="ED77" s="138"/>
      <c r="EE77" s="138"/>
      <c r="EF77" s="138"/>
      <c r="EG77" s="138"/>
      <c r="EH77" s="138"/>
      <c r="EI77" s="138"/>
      <c r="EJ77" s="138"/>
      <c r="EK77" s="138"/>
      <c r="EL77" s="138"/>
      <c r="EM77" s="138"/>
      <c r="EN77" s="138"/>
      <c r="EO77" s="138"/>
      <c r="EP77" s="138"/>
      <c r="EQ77" s="138"/>
      <c r="ER77" s="138"/>
      <c r="ES77" s="138"/>
      <c r="ET77" s="138"/>
      <c r="EU77" s="138"/>
      <c r="EV77" s="138"/>
      <c r="EW77" s="138"/>
      <c r="EX77" s="138"/>
      <c r="EY77" s="138"/>
      <c r="EZ77" s="138"/>
      <c r="FA77" s="138"/>
      <c r="FB77" s="138"/>
      <c r="FC77" s="138"/>
      <c r="FD77" s="138"/>
      <c r="FE77" s="138"/>
      <c r="FF77" s="138"/>
      <c r="FG77" s="138"/>
      <c r="FH77" s="138"/>
      <c r="FI77" s="138"/>
      <c r="FJ77" s="138"/>
      <c r="FK77" s="138"/>
      <c r="FL77" s="138"/>
      <c r="FM77" s="138"/>
      <c r="FN77" s="138"/>
      <c r="FO77" s="138"/>
      <c r="FP77" s="138"/>
      <c r="FQ77" s="138"/>
      <c r="FR77" s="138"/>
      <c r="FS77" s="138"/>
      <c r="FT77" s="138"/>
      <c r="FU77" s="138"/>
      <c r="FV77" s="138"/>
      <c r="FW77" s="139"/>
      <c r="FY77" s="4"/>
      <c r="FZ77" s="4"/>
      <c r="GA77" s="4"/>
      <c r="GB77" s="4"/>
      <c r="GC77" s="146" t="s">
        <v>27</v>
      </c>
      <c r="GD77" s="146"/>
      <c r="GE77" s="146"/>
      <c r="GF77" s="146"/>
      <c r="GG77" s="146"/>
      <c r="GH77" s="146"/>
      <c r="GI77" s="146"/>
      <c r="GJ77" s="146"/>
      <c r="GK77" s="146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6" t="s">
        <v>27</v>
      </c>
      <c r="JS77" s="146"/>
      <c r="JT77" s="146"/>
      <c r="JU77" s="146"/>
      <c r="JV77" s="146"/>
      <c r="JW77" s="146"/>
      <c r="JX77" s="146"/>
      <c r="JY77" s="146"/>
      <c r="JZ77" s="146"/>
      <c r="KA77" s="119">
        <f>データ!CZ7</f>
        <v>1009.8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757.4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470.3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219.7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28"/>
      <c r="NE77" s="129"/>
      <c r="NF77" s="129"/>
      <c r="NG77" s="129"/>
      <c r="NH77" s="129"/>
      <c r="NI77" s="129"/>
      <c r="NJ77" s="129"/>
      <c r="NK77" s="129"/>
      <c r="NL77" s="129"/>
      <c r="NM77" s="129"/>
      <c r="NN77" s="129"/>
      <c r="NO77" s="129"/>
      <c r="NP77" s="129"/>
      <c r="NQ77" s="129"/>
      <c r="NR77" s="130"/>
    </row>
    <row r="78" spans="1:382" ht="13.5" customHeight="1" x14ac:dyDescent="0.15">
      <c r="A78" s="2"/>
      <c r="B78" s="22"/>
      <c r="C78" s="4"/>
      <c r="D78" s="4"/>
      <c r="E78" s="4"/>
      <c r="F78" s="4"/>
      <c r="I78" s="146" t="s">
        <v>29</v>
      </c>
      <c r="J78" s="146"/>
      <c r="K78" s="146"/>
      <c r="L78" s="146"/>
      <c r="M78" s="146"/>
      <c r="N78" s="146"/>
      <c r="O78" s="146"/>
      <c r="P78" s="146"/>
      <c r="Q78" s="146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7"/>
      <c r="CW78" s="138"/>
      <c r="CX78" s="138"/>
      <c r="CY78" s="138"/>
      <c r="CZ78" s="138"/>
      <c r="DA78" s="138"/>
      <c r="DB78" s="138"/>
      <c r="DC78" s="138"/>
      <c r="DD78" s="138"/>
      <c r="DE78" s="138"/>
      <c r="DF78" s="138"/>
      <c r="DG78" s="138"/>
      <c r="DH78" s="138"/>
      <c r="DI78" s="138"/>
      <c r="DJ78" s="138"/>
      <c r="DK78" s="138"/>
      <c r="DL78" s="138"/>
      <c r="DM78" s="138"/>
      <c r="DN78" s="138"/>
      <c r="DO78" s="138"/>
      <c r="DP78" s="138"/>
      <c r="DQ78" s="138"/>
      <c r="DR78" s="138"/>
      <c r="DS78" s="138"/>
      <c r="DT78" s="138"/>
      <c r="DU78" s="138"/>
      <c r="DV78" s="138"/>
      <c r="DW78" s="138"/>
      <c r="DX78" s="138"/>
      <c r="DY78" s="138"/>
      <c r="DZ78" s="138"/>
      <c r="EA78" s="138"/>
      <c r="EB78" s="138"/>
      <c r="EC78" s="138"/>
      <c r="ED78" s="138"/>
      <c r="EE78" s="138"/>
      <c r="EF78" s="138"/>
      <c r="EG78" s="138"/>
      <c r="EH78" s="138"/>
      <c r="EI78" s="138"/>
      <c r="EJ78" s="138"/>
      <c r="EK78" s="138"/>
      <c r="EL78" s="138"/>
      <c r="EM78" s="138"/>
      <c r="EN78" s="138"/>
      <c r="EO78" s="138"/>
      <c r="EP78" s="138"/>
      <c r="EQ78" s="138"/>
      <c r="ER78" s="138"/>
      <c r="ES78" s="138"/>
      <c r="ET78" s="138"/>
      <c r="EU78" s="138"/>
      <c r="EV78" s="138"/>
      <c r="EW78" s="138"/>
      <c r="EX78" s="138"/>
      <c r="EY78" s="138"/>
      <c r="EZ78" s="138"/>
      <c r="FA78" s="138"/>
      <c r="FB78" s="138"/>
      <c r="FC78" s="138"/>
      <c r="FD78" s="138"/>
      <c r="FE78" s="138"/>
      <c r="FF78" s="138"/>
      <c r="FG78" s="138"/>
      <c r="FH78" s="138"/>
      <c r="FI78" s="138"/>
      <c r="FJ78" s="138"/>
      <c r="FK78" s="138"/>
      <c r="FL78" s="138"/>
      <c r="FM78" s="138"/>
      <c r="FN78" s="138"/>
      <c r="FO78" s="138"/>
      <c r="FP78" s="138"/>
      <c r="FQ78" s="138"/>
      <c r="FR78" s="138"/>
      <c r="FS78" s="138"/>
      <c r="FT78" s="138"/>
      <c r="FU78" s="138"/>
      <c r="FV78" s="138"/>
      <c r="FW78" s="139"/>
      <c r="FY78" s="4"/>
      <c r="FZ78" s="4"/>
      <c r="GA78" s="4"/>
      <c r="GB78" s="4"/>
      <c r="GC78" s="146" t="s">
        <v>29</v>
      </c>
      <c r="GD78" s="146"/>
      <c r="GE78" s="146"/>
      <c r="GF78" s="146"/>
      <c r="GG78" s="146"/>
      <c r="GH78" s="146"/>
      <c r="GI78" s="146"/>
      <c r="GJ78" s="146"/>
      <c r="GK78" s="146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6" t="s">
        <v>29</v>
      </c>
      <c r="JS78" s="146"/>
      <c r="JT78" s="146"/>
      <c r="JU78" s="146"/>
      <c r="JV78" s="146"/>
      <c r="JW78" s="146"/>
      <c r="JX78" s="146"/>
      <c r="JY78" s="146"/>
      <c r="JZ78" s="146"/>
      <c r="KA78" s="119">
        <f>データ!DE7</f>
        <v>1637.3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1098.3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655.5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316.8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113.9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28"/>
      <c r="NE78" s="129"/>
      <c r="NF78" s="129"/>
      <c r="NG78" s="129"/>
      <c r="NH78" s="129"/>
      <c r="NI78" s="129"/>
      <c r="NJ78" s="129"/>
      <c r="NK78" s="129"/>
      <c r="NL78" s="129"/>
      <c r="NM78" s="129"/>
      <c r="NN78" s="129"/>
      <c r="NO78" s="129"/>
      <c r="NP78" s="129"/>
      <c r="NQ78" s="129"/>
      <c r="NR78" s="130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40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/>
      <c r="FI79" s="141"/>
      <c r="FJ79" s="141"/>
      <c r="FK79" s="141"/>
      <c r="FL79" s="141"/>
      <c r="FM79" s="141"/>
      <c r="FN79" s="141"/>
      <c r="FO79" s="141"/>
      <c r="FP79" s="141"/>
      <c r="FQ79" s="141"/>
      <c r="FR79" s="141"/>
      <c r="FS79" s="141"/>
      <c r="FT79" s="141"/>
      <c r="FU79" s="141"/>
      <c r="FV79" s="141"/>
      <c r="FW79" s="14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28"/>
      <c r="NE79" s="129"/>
      <c r="NF79" s="129"/>
      <c r="NG79" s="129"/>
      <c r="NH79" s="129"/>
      <c r="NI79" s="129"/>
      <c r="NJ79" s="129"/>
      <c r="NK79" s="129"/>
      <c r="NL79" s="129"/>
      <c r="NM79" s="129"/>
      <c r="NN79" s="129"/>
      <c r="NO79" s="129"/>
      <c r="NP79" s="129"/>
      <c r="NQ79" s="129"/>
      <c r="NR79" s="130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28"/>
      <c r="NE80" s="129"/>
      <c r="NF80" s="129"/>
      <c r="NG80" s="129"/>
      <c r="NH80" s="129"/>
      <c r="NI80" s="129"/>
      <c r="NJ80" s="129"/>
      <c r="NK80" s="129"/>
      <c r="NL80" s="129"/>
      <c r="NM80" s="129"/>
      <c r="NN80" s="129"/>
      <c r="NO80" s="129"/>
      <c r="NP80" s="129"/>
      <c r="NQ80" s="129"/>
      <c r="NR80" s="130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28"/>
      <c r="NE81" s="129"/>
      <c r="NF81" s="129"/>
      <c r="NG81" s="129"/>
      <c r="NH81" s="129"/>
      <c r="NI81" s="129"/>
      <c r="NJ81" s="129"/>
      <c r="NK81" s="129"/>
      <c r="NL81" s="129"/>
      <c r="NM81" s="129"/>
      <c r="NN81" s="129"/>
      <c r="NO81" s="129"/>
      <c r="NP81" s="129"/>
      <c r="NQ81" s="129"/>
      <c r="NR81" s="130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31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3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fI9HIMOnIvldJU3fSi6fYaiANsTjOCPvH1FWMEzqpCsaQ0Os3pNifm1dXsmbYqGC/kvJIEZRP0f/o+AlfGll6w==" saltValue="IpnlZc8bJCWaiPfqexCDdA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50" t="s">
        <v>67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52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47" t="s">
        <v>72</v>
      </c>
      <c r="Z4" s="148"/>
      <c r="AA4" s="148"/>
      <c r="AB4" s="148"/>
      <c r="AC4" s="148"/>
      <c r="AD4" s="148"/>
      <c r="AE4" s="148"/>
      <c r="AF4" s="148"/>
      <c r="AG4" s="148"/>
      <c r="AH4" s="148"/>
      <c r="AI4" s="149"/>
      <c r="AJ4" s="154" t="s">
        <v>73</v>
      </c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5" t="s">
        <v>74</v>
      </c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 t="s">
        <v>75</v>
      </c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5" t="s">
        <v>76</v>
      </c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 t="s">
        <v>77</v>
      </c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6" t="s">
        <v>78</v>
      </c>
      <c r="CN4" s="156" t="s">
        <v>79</v>
      </c>
      <c r="CO4" s="147" t="s">
        <v>80</v>
      </c>
      <c r="CP4" s="148"/>
      <c r="CQ4" s="148"/>
      <c r="CR4" s="148"/>
      <c r="CS4" s="148"/>
      <c r="CT4" s="148"/>
      <c r="CU4" s="148"/>
      <c r="CV4" s="148"/>
      <c r="CW4" s="148"/>
      <c r="CX4" s="148"/>
      <c r="CY4" s="149"/>
      <c r="CZ4" s="154" t="s">
        <v>81</v>
      </c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47" t="s">
        <v>82</v>
      </c>
      <c r="DL4" s="148"/>
      <c r="DM4" s="148"/>
      <c r="DN4" s="148"/>
      <c r="DO4" s="148"/>
      <c r="DP4" s="148"/>
      <c r="DQ4" s="148"/>
      <c r="DR4" s="148"/>
      <c r="DS4" s="148"/>
      <c r="DT4" s="148"/>
      <c r="DU4" s="149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99</v>
      </c>
      <c r="AL5" s="59" t="s">
        <v>109</v>
      </c>
      <c r="AM5" s="59" t="s">
        <v>110</v>
      </c>
      <c r="AN5" s="59" t="s">
        <v>111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112</v>
      </c>
      <c r="AV5" s="59" t="s">
        <v>113</v>
      </c>
      <c r="AW5" s="59" t="s">
        <v>100</v>
      </c>
      <c r="AX5" s="59" t="s">
        <v>114</v>
      </c>
      <c r="AY5" s="59" t="s">
        <v>115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99</v>
      </c>
      <c r="BH5" s="59" t="s">
        <v>116</v>
      </c>
      <c r="BI5" s="59" t="s">
        <v>101</v>
      </c>
      <c r="BJ5" s="59" t="s">
        <v>111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113</v>
      </c>
      <c r="BS5" s="59" t="s">
        <v>116</v>
      </c>
      <c r="BT5" s="59" t="s">
        <v>101</v>
      </c>
      <c r="BU5" s="59" t="s">
        <v>102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98</v>
      </c>
      <c r="CC5" s="59" t="s">
        <v>99</v>
      </c>
      <c r="CD5" s="59" t="s">
        <v>100</v>
      </c>
      <c r="CE5" s="59" t="s">
        <v>101</v>
      </c>
      <c r="CF5" s="59" t="s">
        <v>117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7"/>
      <c r="CN5" s="157"/>
      <c r="CO5" s="59" t="s">
        <v>112</v>
      </c>
      <c r="CP5" s="59" t="s">
        <v>113</v>
      </c>
      <c r="CQ5" s="59" t="s">
        <v>116</v>
      </c>
      <c r="CR5" s="59" t="s">
        <v>114</v>
      </c>
      <c r="CS5" s="59" t="s">
        <v>111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112</v>
      </c>
      <c r="DA5" s="59" t="s">
        <v>118</v>
      </c>
      <c r="DB5" s="59" t="s">
        <v>116</v>
      </c>
      <c r="DC5" s="59" t="s">
        <v>119</v>
      </c>
      <c r="DD5" s="59" t="s">
        <v>115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118</v>
      </c>
      <c r="DM5" s="59" t="s">
        <v>116</v>
      </c>
      <c r="DN5" s="59" t="s">
        <v>119</v>
      </c>
      <c r="DO5" s="59" t="s">
        <v>115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120</v>
      </c>
      <c r="B6" s="60">
        <f>B8</f>
        <v>2017</v>
      </c>
      <c r="C6" s="60">
        <f t="shared" ref="C6:X6" si="1">C8</f>
        <v>370002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香川県</v>
      </c>
      <c r="I6" s="60" t="str">
        <f t="shared" si="1"/>
        <v>香川県玉藻町駐車場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立体式</v>
      </c>
      <c r="R6" s="63">
        <f t="shared" si="1"/>
        <v>21</v>
      </c>
      <c r="S6" s="62" t="str">
        <f t="shared" si="1"/>
        <v>公共施設</v>
      </c>
      <c r="T6" s="62" t="str">
        <f t="shared" si="1"/>
        <v>有</v>
      </c>
      <c r="U6" s="63">
        <f t="shared" si="1"/>
        <v>17036</v>
      </c>
      <c r="V6" s="63">
        <f t="shared" si="1"/>
        <v>333</v>
      </c>
      <c r="W6" s="63">
        <f t="shared" si="1"/>
        <v>240</v>
      </c>
      <c r="X6" s="62" t="str">
        <f t="shared" si="1"/>
        <v>代行制</v>
      </c>
      <c r="Y6" s="64">
        <f>IF(Y8="-",NA(),Y8)</f>
        <v>33.4</v>
      </c>
      <c r="Z6" s="64">
        <f t="shared" ref="Z6:AH6" si="2">IF(Z8="-",NA(),Z8)</f>
        <v>32.299999999999997</v>
      </c>
      <c r="AA6" s="64">
        <f t="shared" si="2"/>
        <v>32.4</v>
      </c>
      <c r="AB6" s="64">
        <f t="shared" si="2"/>
        <v>30.1</v>
      </c>
      <c r="AC6" s="64">
        <f t="shared" si="2"/>
        <v>30.8</v>
      </c>
      <c r="AD6" s="64">
        <f t="shared" si="2"/>
        <v>162.5</v>
      </c>
      <c r="AE6" s="64">
        <f t="shared" si="2"/>
        <v>149.69999999999999</v>
      </c>
      <c r="AF6" s="64">
        <f t="shared" si="2"/>
        <v>176.4</v>
      </c>
      <c r="AG6" s="64">
        <f t="shared" si="2"/>
        <v>172.5</v>
      </c>
      <c r="AH6" s="64">
        <f t="shared" si="2"/>
        <v>198.5</v>
      </c>
      <c r="AI6" s="61" t="str">
        <f>IF(AI8="-","",IF(AI8="-","【-】","【"&amp;SUBSTITUTE(TEXT(AI8,"#,##0.0"),"-","△")&amp;"】"))</f>
        <v>【319.1】</v>
      </c>
      <c r="AJ6" s="64">
        <f>IF(AJ8="-",NA(),AJ8)</f>
        <v>6.5</v>
      </c>
      <c r="AK6" s="64">
        <f t="shared" ref="AK6:AS6" si="3">IF(AK8="-",NA(),AK8)</f>
        <v>4.3</v>
      </c>
      <c r="AL6" s="64">
        <f t="shared" si="3"/>
        <v>3.6</v>
      </c>
      <c r="AM6" s="64">
        <f t="shared" si="3"/>
        <v>2.1</v>
      </c>
      <c r="AN6" s="64">
        <f t="shared" si="3"/>
        <v>0.9</v>
      </c>
      <c r="AO6" s="64">
        <f t="shared" si="3"/>
        <v>5.9</v>
      </c>
      <c r="AP6" s="64">
        <f t="shared" si="3"/>
        <v>5</v>
      </c>
      <c r="AQ6" s="64">
        <f t="shared" si="3"/>
        <v>6.1</v>
      </c>
      <c r="AR6" s="64">
        <f t="shared" si="3"/>
        <v>5.6</v>
      </c>
      <c r="AS6" s="64">
        <f t="shared" si="3"/>
        <v>3.8</v>
      </c>
      <c r="AT6" s="61" t="str">
        <f>IF(AT8="-","",IF(AT8="-","【-】","【"&amp;SUBSTITUTE(TEXT(AT8,"#,##0.0"),"-","△")&amp;"】"))</f>
        <v>【5.6】</v>
      </c>
      <c r="AU6" s="65">
        <f>IF(AU8="-",NA(),AU8)</f>
        <v>172</v>
      </c>
      <c r="AV6" s="65">
        <f t="shared" ref="AV6:BD6" si="4">IF(AV8="-",NA(),AV8)</f>
        <v>132</v>
      </c>
      <c r="AW6" s="65">
        <f t="shared" si="4"/>
        <v>91</v>
      </c>
      <c r="AX6" s="65">
        <f t="shared" si="4"/>
        <v>62</v>
      </c>
      <c r="AY6" s="65">
        <f t="shared" si="4"/>
        <v>26</v>
      </c>
      <c r="AZ6" s="65">
        <f t="shared" si="4"/>
        <v>46</v>
      </c>
      <c r="BA6" s="65">
        <f t="shared" si="4"/>
        <v>30</v>
      </c>
      <c r="BB6" s="65">
        <f t="shared" si="4"/>
        <v>26</v>
      </c>
      <c r="BC6" s="65">
        <f t="shared" si="4"/>
        <v>26</v>
      </c>
      <c r="BD6" s="65">
        <f t="shared" si="4"/>
        <v>14</v>
      </c>
      <c r="BE6" s="63" t="str">
        <f>IF(BE8="-","",IF(BE8="-","【-】","【"&amp;SUBSTITUTE(TEXT(BE8,"#,##0"),"-","△")&amp;"】"))</f>
        <v>【37】</v>
      </c>
      <c r="BF6" s="64">
        <f>IF(BF8="-",NA(),BF8)</f>
        <v>52.9</v>
      </c>
      <c r="BG6" s="64">
        <f t="shared" ref="BG6:BO6" si="5">IF(BG8="-",NA(),BG8)</f>
        <v>50.6</v>
      </c>
      <c r="BH6" s="64">
        <f t="shared" si="5"/>
        <v>46.4</v>
      </c>
      <c r="BI6" s="64">
        <f t="shared" si="5"/>
        <v>39.799999999999997</v>
      </c>
      <c r="BJ6" s="64">
        <f t="shared" si="5"/>
        <v>17</v>
      </c>
      <c r="BK6" s="64">
        <f t="shared" si="5"/>
        <v>36</v>
      </c>
      <c r="BL6" s="64">
        <f t="shared" si="5"/>
        <v>29.9</v>
      </c>
      <c r="BM6" s="64">
        <f t="shared" si="5"/>
        <v>36.1</v>
      </c>
      <c r="BN6" s="64">
        <f t="shared" si="5"/>
        <v>33.9</v>
      </c>
      <c r="BO6" s="64">
        <f t="shared" si="5"/>
        <v>26.5</v>
      </c>
      <c r="BP6" s="61" t="str">
        <f>IF(BP8="-","",IF(BP8="-","【-】","【"&amp;SUBSTITUTE(TEXT(BP8,"#,##0.0"),"-","△")&amp;"】"))</f>
        <v>【26.4】</v>
      </c>
      <c r="BQ6" s="65">
        <f>IF(BQ8="-",NA(),BQ8)</f>
        <v>-91336</v>
      </c>
      <c r="BR6" s="65">
        <f t="shared" ref="BR6:BZ6" si="6">IF(BR8="-",NA(),BR8)</f>
        <v>-133290</v>
      </c>
      <c r="BS6" s="65">
        <f t="shared" si="6"/>
        <v>-104100</v>
      </c>
      <c r="BT6" s="65">
        <f t="shared" si="6"/>
        <v>-118790</v>
      </c>
      <c r="BU6" s="65">
        <f t="shared" si="6"/>
        <v>30068</v>
      </c>
      <c r="BV6" s="65">
        <f t="shared" si="6"/>
        <v>23102</v>
      </c>
      <c r="BW6" s="65">
        <f t="shared" si="6"/>
        <v>18295</v>
      </c>
      <c r="BX6" s="65">
        <f t="shared" si="6"/>
        <v>22959</v>
      </c>
      <c r="BY6" s="65">
        <f t="shared" si="6"/>
        <v>22148</v>
      </c>
      <c r="BZ6" s="65">
        <f t="shared" si="6"/>
        <v>24086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121</v>
      </c>
      <c r="CM6" s="63" t="str">
        <f t="shared" ref="CM6:CN6" si="7">CM8</f>
        <v>-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121</v>
      </c>
      <c r="CZ6" s="64">
        <f>IF(CZ8="-",NA(),CZ8)</f>
        <v>1009.8</v>
      </c>
      <c r="DA6" s="64">
        <f t="shared" ref="DA6:DI6" si="8">IF(DA8="-",NA(),DA8)</f>
        <v>757.4</v>
      </c>
      <c r="DB6" s="64">
        <f t="shared" si="8"/>
        <v>470.3</v>
      </c>
      <c r="DC6" s="64">
        <f t="shared" si="8"/>
        <v>219.7</v>
      </c>
      <c r="DD6" s="64">
        <f t="shared" si="8"/>
        <v>0</v>
      </c>
      <c r="DE6" s="64">
        <f t="shared" si="8"/>
        <v>1637.3</v>
      </c>
      <c r="DF6" s="64">
        <f t="shared" si="8"/>
        <v>1098.3</v>
      </c>
      <c r="DG6" s="64">
        <f t="shared" si="8"/>
        <v>655.5</v>
      </c>
      <c r="DH6" s="64">
        <f t="shared" si="8"/>
        <v>316.8</v>
      </c>
      <c r="DI6" s="64">
        <f t="shared" si="8"/>
        <v>113.9</v>
      </c>
      <c r="DJ6" s="61" t="str">
        <f>IF(DJ8="-","",IF(DJ8="-","【-】","【"&amp;SUBSTITUTE(TEXT(DJ8,"#,##0.0"),"-","△")&amp;"】"))</f>
        <v>【120.3】</v>
      </c>
      <c r="DK6" s="64">
        <f>IF(DK8="-",NA(),DK8)</f>
        <v>62.8</v>
      </c>
      <c r="DL6" s="64">
        <f t="shared" ref="DL6:DT6" si="9">IF(DL8="-",NA(),DL8)</f>
        <v>64</v>
      </c>
      <c r="DM6" s="64">
        <f t="shared" si="9"/>
        <v>67</v>
      </c>
      <c r="DN6" s="64">
        <f t="shared" si="9"/>
        <v>60.4</v>
      </c>
      <c r="DO6" s="64">
        <f t="shared" si="9"/>
        <v>54.1</v>
      </c>
      <c r="DP6" s="64">
        <f t="shared" si="9"/>
        <v>153.69999999999999</v>
      </c>
      <c r="DQ6" s="64">
        <f t="shared" si="9"/>
        <v>149.69999999999999</v>
      </c>
      <c r="DR6" s="64">
        <f t="shared" si="9"/>
        <v>152.30000000000001</v>
      </c>
      <c r="DS6" s="64">
        <f t="shared" si="9"/>
        <v>148.5</v>
      </c>
      <c r="DT6" s="64">
        <f t="shared" si="9"/>
        <v>159.30000000000001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122</v>
      </c>
      <c r="B7" s="60">
        <f t="shared" ref="B7:X7" si="10">B8</f>
        <v>2017</v>
      </c>
      <c r="C7" s="60">
        <f t="shared" si="10"/>
        <v>370002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香川県</v>
      </c>
      <c r="I7" s="60" t="str">
        <f t="shared" si="10"/>
        <v>香川県玉藻町駐車場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立体式</v>
      </c>
      <c r="R7" s="63">
        <f t="shared" si="10"/>
        <v>21</v>
      </c>
      <c r="S7" s="62" t="str">
        <f t="shared" si="10"/>
        <v>公共施設</v>
      </c>
      <c r="T7" s="62" t="str">
        <f t="shared" si="10"/>
        <v>有</v>
      </c>
      <c r="U7" s="63">
        <f t="shared" si="10"/>
        <v>17036</v>
      </c>
      <c r="V7" s="63">
        <f t="shared" si="10"/>
        <v>333</v>
      </c>
      <c r="W7" s="63">
        <f t="shared" si="10"/>
        <v>240</v>
      </c>
      <c r="X7" s="62" t="str">
        <f t="shared" si="10"/>
        <v>代行制</v>
      </c>
      <c r="Y7" s="64">
        <f>Y8</f>
        <v>33.4</v>
      </c>
      <c r="Z7" s="64">
        <f t="shared" ref="Z7:AH7" si="11">Z8</f>
        <v>32.299999999999997</v>
      </c>
      <c r="AA7" s="64">
        <f t="shared" si="11"/>
        <v>32.4</v>
      </c>
      <c r="AB7" s="64">
        <f t="shared" si="11"/>
        <v>30.1</v>
      </c>
      <c r="AC7" s="64">
        <f t="shared" si="11"/>
        <v>30.8</v>
      </c>
      <c r="AD7" s="64">
        <f t="shared" si="11"/>
        <v>162.5</v>
      </c>
      <c r="AE7" s="64">
        <f t="shared" si="11"/>
        <v>149.69999999999999</v>
      </c>
      <c r="AF7" s="64">
        <f t="shared" si="11"/>
        <v>176.4</v>
      </c>
      <c r="AG7" s="64">
        <f t="shared" si="11"/>
        <v>172.5</v>
      </c>
      <c r="AH7" s="64">
        <f t="shared" si="11"/>
        <v>198.5</v>
      </c>
      <c r="AI7" s="61"/>
      <c r="AJ7" s="64">
        <f>AJ8</f>
        <v>6.5</v>
      </c>
      <c r="AK7" s="64">
        <f t="shared" ref="AK7:AS7" si="12">AK8</f>
        <v>4.3</v>
      </c>
      <c r="AL7" s="64">
        <f t="shared" si="12"/>
        <v>3.6</v>
      </c>
      <c r="AM7" s="64">
        <f t="shared" si="12"/>
        <v>2.1</v>
      </c>
      <c r="AN7" s="64">
        <f t="shared" si="12"/>
        <v>0.9</v>
      </c>
      <c r="AO7" s="64">
        <f t="shared" si="12"/>
        <v>5.9</v>
      </c>
      <c r="AP7" s="64">
        <f t="shared" si="12"/>
        <v>5</v>
      </c>
      <c r="AQ7" s="64">
        <f t="shared" si="12"/>
        <v>6.1</v>
      </c>
      <c r="AR7" s="64">
        <f t="shared" si="12"/>
        <v>5.6</v>
      </c>
      <c r="AS7" s="64">
        <f t="shared" si="12"/>
        <v>3.8</v>
      </c>
      <c r="AT7" s="61"/>
      <c r="AU7" s="65">
        <f>AU8</f>
        <v>172</v>
      </c>
      <c r="AV7" s="65">
        <f t="shared" ref="AV7:BD7" si="13">AV8</f>
        <v>132</v>
      </c>
      <c r="AW7" s="65">
        <f t="shared" si="13"/>
        <v>91</v>
      </c>
      <c r="AX7" s="65">
        <f t="shared" si="13"/>
        <v>62</v>
      </c>
      <c r="AY7" s="65">
        <f t="shared" si="13"/>
        <v>26</v>
      </c>
      <c r="AZ7" s="65">
        <f t="shared" si="13"/>
        <v>46</v>
      </c>
      <c r="BA7" s="65">
        <f t="shared" si="13"/>
        <v>30</v>
      </c>
      <c r="BB7" s="65">
        <f t="shared" si="13"/>
        <v>26</v>
      </c>
      <c r="BC7" s="65">
        <f t="shared" si="13"/>
        <v>26</v>
      </c>
      <c r="BD7" s="65">
        <f t="shared" si="13"/>
        <v>14</v>
      </c>
      <c r="BE7" s="63"/>
      <c r="BF7" s="64">
        <f>BF8</f>
        <v>52.9</v>
      </c>
      <c r="BG7" s="64">
        <f t="shared" ref="BG7:BO7" si="14">BG8</f>
        <v>50.6</v>
      </c>
      <c r="BH7" s="64">
        <f t="shared" si="14"/>
        <v>46.4</v>
      </c>
      <c r="BI7" s="64">
        <f t="shared" si="14"/>
        <v>39.799999999999997</v>
      </c>
      <c r="BJ7" s="64">
        <f t="shared" si="14"/>
        <v>17</v>
      </c>
      <c r="BK7" s="64">
        <f t="shared" si="14"/>
        <v>36</v>
      </c>
      <c r="BL7" s="64">
        <f t="shared" si="14"/>
        <v>29.9</v>
      </c>
      <c r="BM7" s="64">
        <f t="shared" si="14"/>
        <v>36.1</v>
      </c>
      <c r="BN7" s="64">
        <f t="shared" si="14"/>
        <v>33.9</v>
      </c>
      <c r="BO7" s="64">
        <f t="shared" si="14"/>
        <v>26.5</v>
      </c>
      <c r="BP7" s="61"/>
      <c r="BQ7" s="65">
        <f>BQ8</f>
        <v>-91336</v>
      </c>
      <c r="BR7" s="65">
        <f t="shared" ref="BR7:BZ7" si="15">BR8</f>
        <v>-133290</v>
      </c>
      <c r="BS7" s="65">
        <f t="shared" si="15"/>
        <v>-104100</v>
      </c>
      <c r="BT7" s="65">
        <f t="shared" si="15"/>
        <v>-118790</v>
      </c>
      <c r="BU7" s="65">
        <f t="shared" si="15"/>
        <v>30068</v>
      </c>
      <c r="BV7" s="65">
        <f t="shared" si="15"/>
        <v>23102</v>
      </c>
      <c r="BW7" s="65">
        <f t="shared" si="15"/>
        <v>18295</v>
      </c>
      <c r="BX7" s="65">
        <f t="shared" si="15"/>
        <v>22959</v>
      </c>
      <c r="BY7" s="65">
        <f t="shared" si="15"/>
        <v>22148</v>
      </c>
      <c r="BZ7" s="65">
        <f t="shared" si="15"/>
        <v>24086</v>
      </c>
      <c r="CA7" s="63"/>
      <c r="CB7" s="64" t="s">
        <v>123</v>
      </c>
      <c r="CC7" s="64" t="s">
        <v>123</v>
      </c>
      <c r="CD7" s="64" t="s">
        <v>123</v>
      </c>
      <c r="CE7" s="64" t="s">
        <v>123</v>
      </c>
      <c r="CF7" s="64" t="s">
        <v>123</v>
      </c>
      <c r="CG7" s="64" t="s">
        <v>123</v>
      </c>
      <c r="CH7" s="64" t="s">
        <v>123</v>
      </c>
      <c r="CI7" s="64" t="s">
        <v>123</v>
      </c>
      <c r="CJ7" s="64" t="s">
        <v>123</v>
      </c>
      <c r="CK7" s="64" t="s">
        <v>124</v>
      </c>
      <c r="CL7" s="61"/>
      <c r="CM7" s="63" t="str">
        <f>CM8</f>
        <v>-</v>
      </c>
      <c r="CN7" s="63" t="str">
        <f>CN8</f>
        <v>-</v>
      </c>
      <c r="CO7" s="64" t="s">
        <v>123</v>
      </c>
      <c r="CP7" s="64" t="s">
        <v>123</v>
      </c>
      <c r="CQ7" s="64" t="s">
        <v>123</v>
      </c>
      <c r="CR7" s="64" t="s">
        <v>123</v>
      </c>
      <c r="CS7" s="64" t="s">
        <v>123</v>
      </c>
      <c r="CT7" s="64" t="s">
        <v>123</v>
      </c>
      <c r="CU7" s="64" t="s">
        <v>123</v>
      </c>
      <c r="CV7" s="64" t="s">
        <v>123</v>
      </c>
      <c r="CW7" s="64" t="s">
        <v>123</v>
      </c>
      <c r="CX7" s="64" t="s">
        <v>121</v>
      </c>
      <c r="CY7" s="61"/>
      <c r="CZ7" s="64">
        <f>CZ8</f>
        <v>1009.8</v>
      </c>
      <c r="DA7" s="64">
        <f t="shared" ref="DA7:DI7" si="16">DA8</f>
        <v>757.4</v>
      </c>
      <c r="DB7" s="64">
        <f t="shared" si="16"/>
        <v>470.3</v>
      </c>
      <c r="DC7" s="64">
        <f t="shared" si="16"/>
        <v>219.7</v>
      </c>
      <c r="DD7" s="64">
        <f t="shared" si="16"/>
        <v>0</v>
      </c>
      <c r="DE7" s="64">
        <f t="shared" si="16"/>
        <v>1637.3</v>
      </c>
      <c r="DF7" s="64">
        <f t="shared" si="16"/>
        <v>1098.3</v>
      </c>
      <c r="DG7" s="64">
        <f t="shared" si="16"/>
        <v>655.5</v>
      </c>
      <c r="DH7" s="64">
        <f t="shared" si="16"/>
        <v>316.8</v>
      </c>
      <c r="DI7" s="64">
        <f t="shared" si="16"/>
        <v>113.9</v>
      </c>
      <c r="DJ7" s="61"/>
      <c r="DK7" s="64">
        <f>DK8</f>
        <v>62.8</v>
      </c>
      <c r="DL7" s="64">
        <f t="shared" ref="DL7:DT7" si="17">DL8</f>
        <v>64</v>
      </c>
      <c r="DM7" s="64">
        <f t="shared" si="17"/>
        <v>67</v>
      </c>
      <c r="DN7" s="64">
        <f t="shared" si="17"/>
        <v>60.4</v>
      </c>
      <c r="DO7" s="64">
        <f t="shared" si="17"/>
        <v>54.1</v>
      </c>
      <c r="DP7" s="64">
        <f t="shared" si="17"/>
        <v>153.69999999999999</v>
      </c>
      <c r="DQ7" s="64">
        <f t="shared" si="17"/>
        <v>149.69999999999999</v>
      </c>
      <c r="DR7" s="64">
        <f t="shared" si="17"/>
        <v>152.30000000000001</v>
      </c>
      <c r="DS7" s="64">
        <f t="shared" si="17"/>
        <v>148.5</v>
      </c>
      <c r="DT7" s="64">
        <f t="shared" si="17"/>
        <v>159.30000000000001</v>
      </c>
      <c r="DU7" s="61"/>
    </row>
    <row r="8" spans="1:125" s="66" customFormat="1" x14ac:dyDescent="0.15">
      <c r="A8" s="49"/>
      <c r="B8" s="67">
        <v>2017</v>
      </c>
      <c r="C8" s="67">
        <v>370002</v>
      </c>
      <c r="D8" s="67">
        <v>47</v>
      </c>
      <c r="E8" s="67">
        <v>14</v>
      </c>
      <c r="F8" s="67">
        <v>0</v>
      </c>
      <c r="G8" s="67">
        <v>2</v>
      </c>
      <c r="H8" s="67" t="s">
        <v>125</v>
      </c>
      <c r="I8" s="67" t="s">
        <v>126</v>
      </c>
      <c r="J8" s="67" t="s">
        <v>127</v>
      </c>
      <c r="K8" s="67" t="s">
        <v>128</v>
      </c>
      <c r="L8" s="67" t="s">
        <v>129</v>
      </c>
      <c r="M8" s="67" t="s">
        <v>130</v>
      </c>
      <c r="N8" s="67" t="s">
        <v>131</v>
      </c>
      <c r="O8" s="68" t="s">
        <v>132</v>
      </c>
      <c r="P8" s="69" t="s">
        <v>133</v>
      </c>
      <c r="Q8" s="69" t="s">
        <v>134</v>
      </c>
      <c r="R8" s="70">
        <v>21</v>
      </c>
      <c r="S8" s="69" t="s">
        <v>135</v>
      </c>
      <c r="T8" s="69" t="s">
        <v>136</v>
      </c>
      <c r="U8" s="70">
        <v>17036</v>
      </c>
      <c r="V8" s="70">
        <v>333</v>
      </c>
      <c r="W8" s="70">
        <v>240</v>
      </c>
      <c r="X8" s="69" t="s">
        <v>137</v>
      </c>
      <c r="Y8" s="71">
        <v>33.4</v>
      </c>
      <c r="Z8" s="71">
        <v>32.299999999999997</v>
      </c>
      <c r="AA8" s="71">
        <v>32.4</v>
      </c>
      <c r="AB8" s="71">
        <v>30.1</v>
      </c>
      <c r="AC8" s="71">
        <v>30.8</v>
      </c>
      <c r="AD8" s="71">
        <v>162.5</v>
      </c>
      <c r="AE8" s="71">
        <v>149.69999999999999</v>
      </c>
      <c r="AF8" s="71">
        <v>176.4</v>
      </c>
      <c r="AG8" s="71">
        <v>172.5</v>
      </c>
      <c r="AH8" s="71">
        <v>198.5</v>
      </c>
      <c r="AI8" s="68">
        <v>319.10000000000002</v>
      </c>
      <c r="AJ8" s="71">
        <v>6.5</v>
      </c>
      <c r="AK8" s="71">
        <v>4.3</v>
      </c>
      <c r="AL8" s="71">
        <v>3.6</v>
      </c>
      <c r="AM8" s="71">
        <v>2.1</v>
      </c>
      <c r="AN8" s="71">
        <v>0.9</v>
      </c>
      <c r="AO8" s="71">
        <v>5.9</v>
      </c>
      <c r="AP8" s="71">
        <v>5</v>
      </c>
      <c r="AQ8" s="71">
        <v>6.1</v>
      </c>
      <c r="AR8" s="71">
        <v>5.6</v>
      </c>
      <c r="AS8" s="71">
        <v>3.8</v>
      </c>
      <c r="AT8" s="68">
        <v>5.6</v>
      </c>
      <c r="AU8" s="72">
        <v>172</v>
      </c>
      <c r="AV8" s="72">
        <v>132</v>
      </c>
      <c r="AW8" s="72">
        <v>91</v>
      </c>
      <c r="AX8" s="72">
        <v>62</v>
      </c>
      <c r="AY8" s="72">
        <v>26</v>
      </c>
      <c r="AZ8" s="72">
        <v>46</v>
      </c>
      <c r="BA8" s="72">
        <v>30</v>
      </c>
      <c r="BB8" s="72">
        <v>26</v>
      </c>
      <c r="BC8" s="72">
        <v>26</v>
      </c>
      <c r="BD8" s="72">
        <v>14</v>
      </c>
      <c r="BE8" s="72">
        <v>37</v>
      </c>
      <c r="BF8" s="71">
        <v>52.9</v>
      </c>
      <c r="BG8" s="71">
        <v>50.6</v>
      </c>
      <c r="BH8" s="71">
        <v>46.4</v>
      </c>
      <c r="BI8" s="71">
        <v>39.799999999999997</v>
      </c>
      <c r="BJ8" s="71">
        <v>17</v>
      </c>
      <c r="BK8" s="71">
        <v>36</v>
      </c>
      <c r="BL8" s="71">
        <v>29.9</v>
      </c>
      <c r="BM8" s="71">
        <v>36.1</v>
      </c>
      <c r="BN8" s="71">
        <v>33.9</v>
      </c>
      <c r="BO8" s="71">
        <v>26.5</v>
      </c>
      <c r="BP8" s="68">
        <v>26.4</v>
      </c>
      <c r="BQ8" s="72">
        <v>-91336</v>
      </c>
      <c r="BR8" s="72">
        <v>-133290</v>
      </c>
      <c r="BS8" s="72">
        <v>-104100</v>
      </c>
      <c r="BT8" s="73">
        <v>-118790</v>
      </c>
      <c r="BU8" s="73">
        <v>30068</v>
      </c>
      <c r="BV8" s="72">
        <v>23102</v>
      </c>
      <c r="BW8" s="72">
        <v>18295</v>
      </c>
      <c r="BX8" s="72">
        <v>22959</v>
      </c>
      <c r="BY8" s="72">
        <v>22148</v>
      </c>
      <c r="BZ8" s="72">
        <v>24086</v>
      </c>
      <c r="CA8" s="70">
        <v>15069</v>
      </c>
      <c r="CB8" s="71" t="s">
        <v>129</v>
      </c>
      <c r="CC8" s="71" t="s">
        <v>129</v>
      </c>
      <c r="CD8" s="71" t="s">
        <v>129</v>
      </c>
      <c r="CE8" s="71" t="s">
        <v>129</v>
      </c>
      <c r="CF8" s="71" t="s">
        <v>129</v>
      </c>
      <c r="CG8" s="71" t="s">
        <v>129</v>
      </c>
      <c r="CH8" s="71" t="s">
        <v>129</v>
      </c>
      <c r="CI8" s="71" t="s">
        <v>129</v>
      </c>
      <c r="CJ8" s="71" t="s">
        <v>129</v>
      </c>
      <c r="CK8" s="71" t="s">
        <v>129</v>
      </c>
      <c r="CL8" s="68" t="s">
        <v>129</v>
      </c>
      <c r="CM8" s="70" t="s">
        <v>129</v>
      </c>
      <c r="CN8" s="70" t="s">
        <v>129</v>
      </c>
      <c r="CO8" s="71" t="s">
        <v>129</v>
      </c>
      <c r="CP8" s="71" t="s">
        <v>129</v>
      </c>
      <c r="CQ8" s="71" t="s">
        <v>129</v>
      </c>
      <c r="CR8" s="71" t="s">
        <v>129</v>
      </c>
      <c r="CS8" s="71" t="s">
        <v>129</v>
      </c>
      <c r="CT8" s="71" t="s">
        <v>129</v>
      </c>
      <c r="CU8" s="71" t="s">
        <v>129</v>
      </c>
      <c r="CV8" s="71" t="s">
        <v>129</v>
      </c>
      <c r="CW8" s="71" t="s">
        <v>129</v>
      </c>
      <c r="CX8" s="71" t="s">
        <v>129</v>
      </c>
      <c r="CY8" s="68" t="s">
        <v>129</v>
      </c>
      <c r="CZ8" s="71">
        <v>1009.8</v>
      </c>
      <c r="DA8" s="71">
        <v>757.4</v>
      </c>
      <c r="DB8" s="71">
        <v>470.3</v>
      </c>
      <c r="DC8" s="71">
        <v>219.7</v>
      </c>
      <c r="DD8" s="71">
        <v>0</v>
      </c>
      <c r="DE8" s="71">
        <v>1637.3</v>
      </c>
      <c r="DF8" s="71">
        <v>1098.3</v>
      </c>
      <c r="DG8" s="71">
        <v>655.5</v>
      </c>
      <c r="DH8" s="71">
        <v>316.8</v>
      </c>
      <c r="DI8" s="71">
        <v>113.9</v>
      </c>
      <c r="DJ8" s="68">
        <v>120.3</v>
      </c>
      <c r="DK8" s="71">
        <v>62.8</v>
      </c>
      <c r="DL8" s="71">
        <v>64</v>
      </c>
      <c r="DM8" s="71">
        <v>67</v>
      </c>
      <c r="DN8" s="71">
        <v>60.4</v>
      </c>
      <c r="DO8" s="71">
        <v>54.1</v>
      </c>
      <c r="DP8" s="71">
        <v>153.69999999999999</v>
      </c>
      <c r="DQ8" s="71">
        <v>149.69999999999999</v>
      </c>
      <c r="DR8" s="71">
        <v>152.30000000000001</v>
      </c>
      <c r="DS8" s="71">
        <v>148.5</v>
      </c>
      <c r="DT8" s="71">
        <v>159.30000000000001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138</v>
      </c>
      <c r="C10" s="78" t="s">
        <v>139</v>
      </c>
      <c r="D10" s="78" t="s">
        <v>140</v>
      </c>
      <c r="E10" s="78" t="s">
        <v>141</v>
      </c>
      <c r="F10" s="78" t="s">
        <v>142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Noguchi</cp:lastModifiedBy>
  <cp:lastPrinted>2019-01-22T09:38:46Z</cp:lastPrinted>
  <dcterms:created xsi:type="dcterms:W3CDTF">2018-12-07T10:35:35Z</dcterms:created>
  <dcterms:modified xsi:type="dcterms:W3CDTF">2019-02-01T05:48:49Z</dcterms:modified>
  <cp:category/>
</cp:coreProperties>
</file>