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F63" i="12"/>
  <c r="BG33" i="10" l="1"/>
  <c r="BG32" i="10"/>
  <c r="BG31"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U35" i="10"/>
  <c r="BW34" i="10"/>
  <c r="BE34" i="10"/>
  <c r="U34" i="10"/>
  <c r="BW33" i="10"/>
  <c r="U33" i="10"/>
  <c r="C33" i="10"/>
  <c r="C34" i="10" s="1"/>
  <c r="BW32" i="10"/>
  <c r="U32" i="10"/>
  <c r="C32" i="10"/>
  <c r="U31" i="10"/>
  <c r="C31" i="10"/>
  <c r="AM31" i="10" l="1"/>
  <c r="AM32" i="10" s="1"/>
  <c r="AM33" i="10" s="1"/>
  <c r="AM34" i="10" s="1"/>
  <c r="AM35"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<sst xmlns="http://schemas.openxmlformats.org/spreadsheetml/2006/main" count="1202" uniqueCount="604">
  <si>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</si>
  <si>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</si>
  <si>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</si>
  <si>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</si>
  <si>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</si>
  <si>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</si>
  <si>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</si>
  <si>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</si>
  <si>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</si>
  <si>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</si>
  <si>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</si>
  <si>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</si>
  <si>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</si>
  <si>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</si>
  <si>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</si>
  <si>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</si>
  <si>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</si>
  <si>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</si>
  <si>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</si>
  <si>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</si>
  <si>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</si>
  <si>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</si>
  <si>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</si>
  <si>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</si>
  <si>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</si>
  <si>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</si>
  <si>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</si>
  <si>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</si>
  <si>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</si>
  <si>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</si>
  <si>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</si>
  <si>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</si>
  <si>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</si>
  <si>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</si>
  <si>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</si>
  <si>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</si>
  <si>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</si>
  <si>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</si>
  <si>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</si>
  <si>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</si>
  <si>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</si>
  <si>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</si>
  <si>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</si>
  <si>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</si>
  <si>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</si>
  <si>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</si>
  <si>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</si>
  <si>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</si>
  <si>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</si>
  <si>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</si>
  <si>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</si>
  <si>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</si>
  <si>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</si>
  <si>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</si>
  <si>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</si>
  <si>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</si>
  <si>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</si>
  <si>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</si>
  <si>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</si>
  <si>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</si>
  <si>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</si>
  <si>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</si>
  <si>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</si>
  <si>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</si>
  <si>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</si>
  <si>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</si>
  <si>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</si>
  <si>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</si>
  <si>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</si>
  <si>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</si>
  <si>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</si>
  <si>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</si>
  <si>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</si>
  <si>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</si>
  <si>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</si>
  <si>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</si>
  <si>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</si>
  <si>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</si>
  <si>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</si>
  <si>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</si>
  <si>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</si>
  <si>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</si>
  <si>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</si>
  <si>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</si>
  <si>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</si>
  <si>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</si>
  <si>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</si>
  <si>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</si>
  <si>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</si>
  <si>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</si>
  <si>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</si>
  <si>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</si>
  <si>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</si>
  <si>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</si>
  <si>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</si>
  <si>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</si>
  <si>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</si>
  <si>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</si>
  <si>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</si>
  <si>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</si>
  <si>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</si>
  <si>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</si>
  <si>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</si>
  <si>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</si>
  <si>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</si>
  <si>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</si>
  <si>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</si>
  <si>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</si>
  <si>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</si>
  <si>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</si>
  <si>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</si>
  <si>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</si>
  <si>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</si>
  <si>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</si>
  <si>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</si>
  <si>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</si>
  <si>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</si>
  <si>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</si>
  <si>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</si>
  <si>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</si>
  <si>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</si>
  <si>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</si>
  <si>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</si>
  <si>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</si>
  <si>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</si>
  <si>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</si>
  <si>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</si>
  <si>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</si>
  <si>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</si>
  <si>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</si>
  <si>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</si>
  <si>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</si>
  <si>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</si>
  <si>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</si>
  <si>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</si>
  <si>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</si>
  <si>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</si>
  <si>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</si>
  <si>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病院事業会計</t>
    <phoneticPr fontId="5"/>
  </si>
  <si>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</si>
  <si>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</si>
  <si>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</si>
  <si>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</si>
  <si>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</si>
  <si>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</si>
  <si>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</si>
  <si>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</si>
  <si>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</si>
  <si>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</si>
  <si>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</si>
  <si>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</si>
  <si>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</si>
  <si>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</si>
  <si>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</si>
  <si>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</si>
  <si>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</si>
  <si>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</si>
  <si>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</si>
  <si>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</si>
  <si>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</si>
  <si>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</si>
  <si>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</si>
  <si>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</si>
  <si>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</si>
  <si>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</si>
  <si>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</si>
  <si>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</si>
  <si>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</si>
  <si>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</si>
  <si>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</si>
  <si>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</si>
  <si>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</si>
  <si>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</si>
  <si>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</si>
  <si>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</si>
  <si>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</si>
  <si>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</si>
  <si>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</si>
  <si>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</si>
  <si>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</si>
  <si>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</si>
  <si>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山形県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</si>
  <si>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</si>
  <si>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</si>
  <si>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</si>
  <si>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</si>
  <si>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</si>
  <si>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</si>
  <si>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</si>
  <si>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</si>
  <si>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</si>
  <si>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</si>
  <si>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</si>
  <si>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</si>
  <si>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</si>
  <si>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</si>
  <si>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</si>
  <si>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</si>
  <si>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</si>
  <si>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</si>
  <si>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</si>
  <si>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</si>
  <si>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</si>
  <si>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</si>
  <si>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</si>
  <si>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</si>
  <si>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</si>
  <si>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</si>
  <si>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</si>
  <si>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</si>
  <si>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</si>
  <si>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</si>
  <si>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</si>
  <si>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</si>
  <si>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</si>
  <si>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</si>
  <si>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</si>
  <si>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</si>
  <si>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</si>
  <si>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</si>
  <si>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</si>
  <si>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</si>
  <si>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</si>
  <si>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</si>
  <si>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</si>
  <si>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</si>
  <si>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</si>
  <si>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</si>
  <si>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</si>
  <si>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</si>
  <si>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</si>
  <si>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</si>
  <si>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</si>
  <si>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</si>
  <si>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</si>
  <si>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</si>
  <si>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</si>
  <si>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</si>
  <si>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</si>
  <si>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</si>
  <si>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</si>
  <si>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</si>
  <si>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</si>
  <si>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</si>
  <si>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</si>
  <si>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</si>
  <si>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</si>
  <si>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</si>
  <si>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</si>
  <si>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</si>
  <si>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</si>
  <si>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</si>
  <si>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</si>
  <si>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</si>
  <si>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</si>
  <si>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</si>
  <si>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</si>
  <si>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</si>
  <si>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</si>
  <si>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</si>
  <si>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</si>
  <si>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</si>
  <si>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</si>
  <si>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</si>
  <si>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</si>
  <si>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</si>
  <si>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</si>
  <si>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</si>
  <si>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</si>
  <si>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</si>
  <si>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</si>
  <si>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</si>
  <si>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</si>
  <si>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</si>
  <si>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</si>
  <si>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</si>
  <si>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</si>
  <si>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</si>
  <si>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</si>
  <si>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</si>
  <si>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</si>
  <si>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</si>
  <si>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</si>
  <si>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</si>
  <si>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</si>
  <si>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</si>
  <si>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</si>
  <si>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</si>
  <si>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</si>
  <si>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</si>
  <si>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</si>
  <si>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</si>
  <si>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</si>
  <si>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</si>
  <si>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</si>
  <si>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</si>
  <si>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</si>
  <si>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</si>
  <si>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</si>
  <si>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</si>
  <si>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</si>
  <si>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</si>
  <si>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</si>
  <si>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</si>
  <si>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</si>
  <si>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</si>
  <si>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</si>
  <si>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</si>
  <si>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</si>
  <si>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</si>
  <si>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</si>
  <si>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</si>
  <si>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</si>
  <si>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</si>
  <si>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</si>
  <si>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</si>
  <si>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</si>
  <si>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</si>
  <si>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</si>
  <si>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</si>
  <si>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</si>
  <si>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</si>
  <si>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</si>
  <si>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</si>
  <si>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</si>
  <si>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</si>
  <si>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</si>
  <si>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山形県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</si>
  <si>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</si>
  <si>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</si>
  <si>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</si>
  <si>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</si>
  <si>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</si>
  <si>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</si>
  <si>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</si>
  <si>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</si>
  <si>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</si>
  <si>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</si>
  <si>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</si>
  <si>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</si>
  <si>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</si>
  <si>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</si>
  <si>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</si>
  <si>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</si>
  <si>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</si>
  <si>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</si>
  <si>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</si>
  <si>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</si>
  <si>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</si>
  <si>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市町村振興資金特別会計</t>
    <phoneticPr fontId="5"/>
  </si>
  <si>
    <t>母子父子寡婦福祉資金特別会計</t>
    <phoneticPr fontId="5"/>
  </si>
  <si>
    <t>小規模企業者等設備導入資金特別会計</t>
    <phoneticPr fontId="5"/>
  </si>
  <si>
    <t>農業改良資金特別会計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</si>
  <si>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</si>
  <si>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</si>
  <si>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</si>
  <si>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</si>
  <si>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</si>
  <si>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</si>
  <si>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</si>
  <si>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</si>
  <si>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</si>
  <si>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</si>
  <si>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</si>
  <si>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</si>
  <si>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</si>
  <si>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</si>
  <si>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</si>
  <si>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</si>
  <si>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</si>
  <si>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</si>
  <si>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法適用企業</t>
    <phoneticPr fontId="5"/>
  </si>
  <si>
    <t>公営企業資産運用事業会計</t>
    <phoneticPr fontId="5"/>
  </si>
  <si>
    <t>水道用水供給事業会計</t>
    <phoneticPr fontId="5"/>
  </si>
  <si>
    <t>病院事業会計</t>
    <phoneticPr fontId="5"/>
  </si>
  <si>
    <t>港湾整備事業特別会計</t>
    <phoneticPr fontId="5"/>
  </si>
  <si>
    <t>法非適用企業</t>
    <phoneticPr fontId="5"/>
  </si>
  <si>
    <t>流域下水道事業特別会計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</si>
  <si>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</si>
  <si>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</si>
  <si>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</si>
  <si>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</si>
  <si>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</si>
  <si>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</si>
  <si>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</si>
  <si>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</si>
  <si>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</si>
  <si>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</si>
  <si>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</si>
  <si>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</si>
  <si>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</si>
  <si>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</si>
  <si>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</si>
  <si>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</si>
  <si>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</si>
  <si>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</si>
  <si>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</si>
  <si>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</si>
  <si>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</si>
  <si>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</si>
  <si>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</si>
  <si>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</si>
  <si>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</si>
  <si>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</si>
  <si>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</si>
  <si>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</si>
  <si>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</si>
  <si>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</si>
  <si>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</si>
  <si>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</si>
  <si>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</si>
  <si>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</si>
  <si>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</si>
  <si>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</si>
  <si>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</si>
  <si>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</si>
  <si>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</si>
  <si>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</si>
  <si>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</si>
  <si>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</si>
  <si>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</si>
  <si>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</si>
  <si>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</si>
  <si>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</si>
  <si>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</si>
  <si>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</si>
  <si>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</si>
  <si>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</si>
  <si>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</si>
  <si>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</si>
  <si>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</si>
  <si>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</si>
  <si>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</si>
  <si>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</si>
  <si>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</si>
  <si>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</si>
  <si>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</si>
  <si>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</si>
  <si>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</si>
  <si>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</si>
  <si>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</si>
  <si>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</si>
  <si>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</si>
  <si>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</si>
  <si>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</si>
  <si>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</si>
  <si>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</si>
  <si>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</si>
  <si>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</si>
  <si>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</si>
  <si>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</si>
  <si>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</si>
  <si>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</si>
  <si>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</si>
  <si>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</si>
  <si>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</si>
  <si>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</si>
  <si>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</si>
  <si>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</si>
  <si>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</si>
  <si>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</si>
  <si>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</si>
  <si>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</si>
  <si>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</si>
  <si>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</si>
  <si>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</si>
  <si>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</si>
  <si>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</si>
  <si>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</si>
  <si>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</si>
  <si>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</si>
  <si>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</si>
  <si>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</si>
  <si>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</si>
  <si>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</si>
  <si>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</si>
  <si>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</si>
  <si>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</si>
  <si>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</si>
  <si>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</si>
  <si>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</si>
  <si>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</si>
  <si>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</si>
  <si>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</si>
  <si>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</si>
  <si>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</si>
  <si>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</si>
  <si>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</si>
  <si>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</si>
  <si>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</si>
  <si>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</si>
  <si>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</si>
  <si>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</si>
  <si>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</si>
  <si>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</si>
  <si>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</si>
  <si>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</si>
  <si>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</si>
  <si>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</si>
  <si>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</si>
  <si>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</si>
  <si>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</si>
  <si>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</si>
  <si>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</si>
  <si>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</si>
  <si>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</si>
  <si>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</si>
  <si>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</si>
  <si>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</si>
  <si>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</si>
  <si>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</si>
  <si>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</si>
  <si>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</si>
  <si>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</si>
  <si>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</si>
  <si>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</si>
  <si>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</si>
  <si>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</si>
  <si>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</si>
  <si>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</si>
  <si>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</si>
  <si>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</si>
  <si>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</si>
  <si>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</si>
  <si>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</si>
  <si>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</si>
  <si>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</si>
  <si>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1.72</t>
  </si>
  <si>
    <t>病院事業会計</t>
  </si>
  <si>
    <t>▲ 0.29</t>
  </si>
  <si>
    <t>▲ 1.19</t>
  </si>
  <si>
    <t>電気事業会計</t>
  </si>
  <si>
    <t>水道用水供給事業会計</t>
  </si>
  <si>
    <t>一般会計</t>
  </si>
  <si>
    <t>公営企業資産運用事業会計</t>
  </si>
  <si>
    <t>工業用水道事業会計</t>
  </si>
  <si>
    <t>流域下水道事業特別会計</t>
  </si>
  <si>
    <t>港湾整備事業特別会計</t>
  </si>
  <si>
    <t>その他会計（赤字）</t>
  </si>
  <si>
    <t>その他会計（黒字）</t>
  </si>
  <si>
    <t>置賜広域病院企業団</t>
  </si>
  <si>
    <t>○</t>
  </si>
  <si>
    <t>山形県公立大学法人</t>
  </si>
  <si>
    <t>(公財)やまがた教育振興財団</t>
  </si>
  <si>
    <t>(社)山形県私立学校振興基金協会</t>
  </si>
  <si>
    <t>(公財)山形県生涯学習文化財団</t>
  </si>
  <si>
    <t>(株)モンテディオ山形</t>
  </si>
  <si>
    <t>株式会社山形テレビ</t>
  </si>
  <si>
    <t>株式会社さくらんぼテレビジョン</t>
  </si>
  <si>
    <t>山形ジェイアール直行特急保有(株)</t>
  </si>
  <si>
    <t>山形鉄道(株)</t>
  </si>
  <si>
    <t>山形空港ビル(株)</t>
  </si>
  <si>
    <t>庄内空港ビル(株)</t>
  </si>
  <si>
    <t>(一財)山形県消防協会</t>
  </si>
  <si>
    <t>(公財)山形県生活衛生営業指導センター</t>
  </si>
  <si>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</si>
  <si>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</si>
  <si>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</si>
  <si>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</si>
  <si>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</si>
  <si>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</si>
  <si>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(財)山形大学産業研究所</t>
  </si>
  <si>
    <t>(公財)山形県産業技術振興機構</t>
  </si>
  <si>
    <t>(公財)山形コンベンションビューロー</t>
  </si>
  <si>
    <t>(公財)山形県国際交流協会</t>
  </si>
  <si>
    <t>(公社)山形県観光物産協会</t>
    <rPh sb="1" eb="3">
      <t>コウシャ</t>
    </rPh>
    <rPh sb="4" eb="7">
      <t>ヤマガタケン</t>
    </rPh>
    <rPh sb="7" eb="9">
      <t>カンコウ</t>
    </rPh>
    <rPh sb="9" eb="11">
      <t>ブッサン</t>
    </rPh>
    <rPh sb="11" eb="13">
      <t>キョウカイ</t>
    </rPh>
    <phoneticPr fontId="3"/>
  </si>
  <si>
    <t>(公財)やまがた農業支援センター</t>
  </si>
  <si>
    <t>(公社)山形県青果物生産出荷安定基金協会</t>
  </si>
  <si>
    <t>(公財)山形県水産振興協会</t>
  </si>
  <si>
    <t>(一社)山形県系統豚普及センター</t>
  </si>
  <si>
    <t>(公社)山形県畜産協会</t>
  </si>
  <si>
    <t>(株)山形県食肉公社</t>
  </si>
  <si>
    <t>(株)米沢食肉公社</t>
  </si>
  <si>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</si>
  <si>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</si>
  <si>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</si>
  <si>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</si>
  <si>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</si>
  <si>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</si>
  <si>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(公財)山形県埋蔵文化財センター</t>
  </si>
  <si>
    <t>(公財)山形美術館</t>
  </si>
  <si>
    <t>(公財)山形県体育協会</t>
  </si>
  <si>
    <t>(公財)山形県暴力追放運動推進センター</t>
  </si>
  <si>
    <t>（株）やまがた新電力</t>
  </si>
  <si>
    <t>地域医療介護総合確保基金</t>
    <rPh sb="0" eb="2">
      <t>チイキ</t>
    </rPh>
    <rPh sb="2" eb="4">
      <t>イリョウ</t>
    </rPh>
    <rPh sb="4" eb="6">
      <t>カイゴ</t>
    </rPh>
    <rPh sb="6" eb="8">
      <t>ソウゴウ</t>
    </rPh>
    <rPh sb="8" eb="10">
      <t>カクホ</t>
    </rPh>
    <rPh sb="10" eb="12">
      <t>キキン</t>
    </rPh>
    <phoneticPr fontId="11"/>
  </si>
  <si>
    <t>県有施設整備基金</t>
    <rPh sb="0" eb="2">
      <t>ケンユウ</t>
    </rPh>
    <rPh sb="2" eb="4">
      <t>シセツ</t>
    </rPh>
    <rPh sb="4" eb="6">
      <t>セイビ</t>
    </rPh>
    <rPh sb="6" eb="8">
      <t>キキン</t>
    </rPh>
    <phoneticPr fontId="2"/>
  </si>
  <si>
    <t>国民健康保険財政安定化基金</t>
    <rPh sb="0" eb="2">
      <t>コクミン</t>
    </rPh>
    <rPh sb="2" eb="4">
      <t>ケンコウ</t>
    </rPh>
    <rPh sb="4" eb="6">
      <t>ホケン</t>
    </rPh>
    <rPh sb="6" eb="8">
      <t>ザイセイ</t>
    </rPh>
    <rPh sb="8" eb="11">
      <t>アンテイカ</t>
    </rPh>
    <rPh sb="11" eb="13">
      <t>キキン</t>
    </rPh>
    <phoneticPr fontId="2"/>
  </si>
  <si>
    <t>介護保険財政安定化基金</t>
    <rPh sb="0" eb="2">
      <t>カイゴ</t>
    </rPh>
    <rPh sb="2" eb="4">
      <t>ホケン</t>
    </rPh>
    <rPh sb="4" eb="6">
      <t>ザイセイ</t>
    </rPh>
    <rPh sb="6" eb="9">
      <t>アンテイカ</t>
    </rPh>
    <rPh sb="9" eb="11">
      <t>キキン</t>
    </rPh>
    <phoneticPr fontId="2"/>
  </si>
  <si>
    <t>ふるさと農村地域活性化基金</t>
    <rPh sb="4" eb="6">
      <t>ノウソン</t>
    </rPh>
    <rPh sb="6" eb="8">
      <t>チイキ</t>
    </rPh>
    <rPh sb="8" eb="11">
      <t>カッセイカ</t>
    </rPh>
    <rPh sb="11" eb="13">
      <t>キキン</t>
    </rPh>
    <phoneticPr fontId="2"/>
  </si>
  <si>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</si>
  <si>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</si>
  <si>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</si>
  <si>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</si>
  <si>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</si>
  <si>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</si>
  <si>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実質公債費比率は、低金利に伴う地方債の元利償還金の減少等により、着実に低下している一方、 将来負担比率は平成24年度以降着実に低下していたが、平成28年度以降は充当可能財源が減少したこと等を受けて増加傾向にある。また、本県の将来負担比率はグループ内平均値と比較して高い水準にあるが、主な要因としては、地方公社・第三セクター等の負債等に係る一般会計等の負担見込額のうち、（公財）山形県林業公社の負担額が大きいまま推移していることが挙げられる（Ｈ28：9,018百万円→Ｈ29：8,722百万円）。各指標の改善に向けて、今後も経営改善のための見直しや公債費の適正化に取り組んでいく。</t>
    <rPh sb="10" eb="13">
      <t>テイキンリ</t>
    </rPh>
    <rPh sb="14" eb="15">
      <t>トモナ</t>
    </rPh>
    <rPh sb="16" eb="19">
      <t>チホウサイ</t>
    </rPh>
    <rPh sb="20" eb="22">
      <t>ガンリ</t>
    </rPh>
    <rPh sb="22" eb="25">
      <t>ショウカンキン</t>
    </rPh>
    <rPh sb="26" eb="28">
      <t>ゲンショウ</t>
    </rPh>
    <rPh sb="28" eb="29">
      <t>トウ</t>
    </rPh>
    <rPh sb="78" eb="80">
      <t>イコウ</t>
    </rPh>
    <rPh sb="101" eb="103">
      <t>ケイコウ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</si>
  <si>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</si>
  <si>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</si>
  <si>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</si>
  <si>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</si>
  <si>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将来負担比率と有形固定資産減価償却率がいずれもグループ内平均値より高い水準にあり、また、庁舎や学校等の一般財産のうち、一般的に大規模な改修工事が必要とされる建築後30 年を経過した建物が平成28 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</si>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</sst>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c:ext xmlns:c16="http://schemas.microsoft.com/office/drawing/2014/chart" uri="{C3380CC4-5D6E-409C-BE32-E72D297353CC}">
              <c16:uniqueId val="{00000000-7B03-449F-B1BF-6E04A21882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86891</c:v>
                </c:pt>
                <c:pt idx="1">
                  <c:v>79712</c:v>
                </c:pt>
                <c:pt idx="2">
                  <c:v>74966</c:v>
                </c:pt>
                <c:pt idx="3">
                  <c:v>86432</c:v>
                </c:pt>
                <c:pt idx="4">
                  <c:v>81813</c:v>
                </c:pt>
              </c:numCache>
            </c:numRef>
          </c:val>
          <c:smooth val="0"/>
          <c:extLst>
            <c:ext xmlns:c16="http://schemas.microsoft.com/office/drawing/2014/chart" uri="{C3380CC4-5D6E-409C-BE32-E72D297353CC}">
              <c16:uniqueId val="{00000001-7B03-449F-B1BF-6E04A21882CA}"/>
            </c:ext>
          </c:extLst>
        </c:ser>
        <c:dLbls>
          <c:showLegendKey val="0"/>
          <c:showVal val="0"/>
          <c:showCatName val="0"/>
          <c:showSerName val="0"/>
          <c:showPercent val="0"/>
          <c:showBubbleSize val="0"/>
        </c:dLbls>
        <c:marker val="1"/>
        <c:smooth val="0"/>
        <c:axId val="96815360"/>
        <c:axId val="96842112"/>
      </c:lineChart>
      <c:catAx>
        <c:axId val="96815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42112"/>
        <c:crosses val="autoZero"/>
        <c:auto val="1"/>
        <c:lblAlgn val="ctr"/>
        <c:lblOffset val="100"/>
        <c:tickLblSkip val="1"/>
        <c:tickMarkSkip val="1"/>
        <c:noMultiLvlLbl val="0"/>
      </c:catAx>
      <c:valAx>
        <c:axId val="96842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1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1.18</c:v>
                </c:pt>
                <c:pt idx="2">
                  <c:v>1.42</c:v>
                </c:pt>
                <c:pt idx="3">
                  <c:v>1.1399999999999999</c:v>
                </c:pt>
                <c:pt idx="4">
                  <c:v>1.36</c:v>
                </c:pt>
              </c:numCache>
            </c:numRef>
          </c:val>
          <c:extLst>
            <c:ext xmlns:c16="http://schemas.microsoft.com/office/drawing/2014/chart" uri="{C3380CC4-5D6E-409C-BE32-E72D297353CC}">
              <c16:uniqueId val="{00000000-A90C-4DC1-8220-B6B15BE1B4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2.87</c:v>
                </c:pt>
                <c:pt idx="1">
                  <c:v>3.4</c:v>
                </c:pt>
                <c:pt idx="2">
                  <c:v>3.43</c:v>
                </c:pt>
                <c:pt idx="3">
                  <c:v>2.0499999999999998</c:v>
                </c:pt>
                <c:pt idx="4">
                  <c:v>2.02</c:v>
                </c:pt>
              </c:numCache>
            </c:numRef>
          </c:val>
          <c:extLst>
            <c:ext xmlns:c16="http://schemas.microsoft.com/office/drawing/2014/chart" uri="{C3380CC4-5D6E-409C-BE32-E72D297353CC}">
              <c16:uniqueId val="{00000001-A90C-4DC1-8220-B6B15BE1B492}"/>
            </c:ext>
          </c:extLst>
        </c:ser>
        <c:dLbls>
          <c:showLegendKey val="0"/>
          <c:showVal val="0"/>
          <c:showCatName val="0"/>
          <c:showSerName val="0"/>
          <c:showPercent val="0"/>
          <c:showBubbleSize val="0"/>
        </c:dLbls>
        <c:gapWidth val="250"/>
        <c:overlap val="100"/>
        <c:axId val="132871680"/>
        <c:axId val="13287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0.66</c:v>
                </c:pt>
                <c:pt idx="2">
                  <c:v>0.32</c:v>
                </c:pt>
                <c:pt idx="3">
                  <c:v>-1.72</c:v>
                </c:pt>
                <c:pt idx="4">
                  <c:v>0.17</c:v>
                </c:pt>
              </c:numCache>
            </c:numRef>
          </c:val>
          <c:smooth val="0"/>
          <c:extLst>
            <c:ext xmlns:c16="http://schemas.microsoft.com/office/drawing/2014/chart" uri="{C3380CC4-5D6E-409C-BE32-E72D297353CC}">
              <c16:uniqueId val="{00000002-A90C-4DC1-8220-B6B15BE1B492}"/>
            </c:ext>
          </c:extLst>
        </c:ser>
        <c:dLbls>
          <c:showLegendKey val="0"/>
          <c:showVal val="0"/>
          <c:showCatName val="0"/>
          <c:showSerName val="0"/>
          <c:showPercent val="0"/>
          <c:showBubbleSize val="0"/>
        </c:dLbls>
        <c:marker val="1"/>
        <c:smooth val="0"/>
        <c:axId val="132871680"/>
        <c:axId val="132873600"/>
      </c:lineChart>
      <c:catAx>
        <c:axId val="1328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873600"/>
        <c:crosses val="autoZero"/>
        <c:auto val="1"/>
        <c:lblAlgn val="ctr"/>
        <c:lblOffset val="100"/>
        <c:tickLblSkip val="1"/>
        <c:tickMarkSkip val="1"/>
        <c:noMultiLvlLbl val="0"/>
      </c:catAx>
      <c:valAx>
        <c:axId val="13287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04E-418E-B3E2-94545B5457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4E-418E-B3E2-94545B545783}"/>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4E-418E-B3E2-94545B545783}"/>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0.12</c:v>
                </c:pt>
                <c:pt idx="4">
                  <c:v>#N/A</c:v>
                </c:pt>
                <c:pt idx="5">
                  <c:v>0.14000000000000001</c:v>
                </c:pt>
                <c:pt idx="6">
                  <c:v>#N/A</c:v>
                </c:pt>
                <c:pt idx="7">
                  <c:v>0.12</c:v>
                </c:pt>
                <c:pt idx="8">
                  <c:v>#N/A</c:v>
                </c:pt>
                <c:pt idx="9">
                  <c:v>0.1</c:v>
                </c:pt>
              </c:numCache>
            </c:numRef>
          </c:val>
          <c:extLst>
            <c:ext xmlns:c16="http://schemas.microsoft.com/office/drawing/2014/chart" uri="{C3380CC4-5D6E-409C-BE32-E72D297353CC}">
              <c16:uniqueId val="{00000003-404E-418E-B3E2-94545B545783}"/>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0.15</c:v>
                </c:pt>
                <c:pt idx="4">
                  <c:v>#N/A</c:v>
                </c:pt>
                <c:pt idx="5">
                  <c:v>0.13</c:v>
                </c:pt>
                <c:pt idx="6">
                  <c:v>#N/A</c:v>
                </c:pt>
                <c:pt idx="7">
                  <c:v>0.13</c:v>
                </c:pt>
                <c:pt idx="8">
                  <c:v>#N/A</c:v>
                </c:pt>
                <c:pt idx="9">
                  <c:v>0.17</c:v>
                </c:pt>
              </c:numCache>
            </c:numRef>
          </c:val>
          <c:extLst>
            <c:ext xmlns:c16="http://schemas.microsoft.com/office/drawing/2014/chart" uri="{C3380CC4-5D6E-409C-BE32-E72D297353CC}">
              <c16:uniqueId val="{00000004-404E-418E-B3E2-94545B545783}"/>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0.48</c:v>
                </c:pt>
                <c:pt idx="4">
                  <c:v>#N/A</c:v>
                </c:pt>
                <c:pt idx="5">
                  <c:v>0.89</c:v>
                </c:pt>
                <c:pt idx="6">
                  <c:v>#N/A</c:v>
                </c:pt>
                <c:pt idx="7">
                  <c:v>0.95</c:v>
                </c:pt>
                <c:pt idx="8">
                  <c:v>#N/A</c:v>
                </c:pt>
                <c:pt idx="9">
                  <c:v>0.89</c:v>
                </c:pt>
              </c:numCache>
            </c:numRef>
          </c:val>
          <c:extLst>
            <c:ext xmlns:c16="http://schemas.microsoft.com/office/drawing/2014/chart" uri="{C3380CC4-5D6E-409C-BE32-E72D297353CC}">
              <c16:uniqueId val="{00000005-404E-418E-B3E2-94545B54578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1.18</c:v>
                </c:pt>
                <c:pt idx="4">
                  <c:v>#N/A</c:v>
                </c:pt>
                <c:pt idx="5">
                  <c:v>1.41</c:v>
                </c:pt>
                <c:pt idx="6">
                  <c:v>#N/A</c:v>
                </c:pt>
                <c:pt idx="7">
                  <c:v>1.1399999999999999</c:v>
                </c:pt>
                <c:pt idx="8">
                  <c:v>#N/A</c:v>
                </c:pt>
                <c:pt idx="9">
                  <c:v>1.35</c:v>
                </c:pt>
              </c:numCache>
            </c:numRef>
          </c:val>
          <c:extLst>
            <c:ext xmlns:c16="http://schemas.microsoft.com/office/drawing/2014/chart" uri="{C3380CC4-5D6E-409C-BE32-E72D297353CC}">
              <c16:uniqueId val="{00000006-404E-418E-B3E2-94545B545783}"/>
            </c:ext>
          </c:extLst>
        </c:ser>
        <c:ser>
          <c:idx val="7"/>
          <c:order val="7"/>
          <c:tx>
            <c:strRef>
              <c:f>データシート!$A$34</c:f>
              <c:strCache>
                <c:ptCount val="1"/>
                <c:pt idx="0">
                  <c:v>水道用水供給事業会計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3.41</c:v>
                </c:pt>
                <c:pt idx="4">
                  <c:v>#N/A</c:v>
                </c:pt>
                <c:pt idx="5">
                  <c:v>3.83</c:v>
                </c:pt>
                <c:pt idx="6">
                  <c:v>#N/A</c:v>
                </c:pt>
                <c:pt idx="7">
                  <c:v>4.2300000000000004</c:v>
                </c:pt>
                <c:pt idx="8">
                  <c:v>#N/A</c:v>
                </c:pt>
                <c:pt idx="9">
                  <c:v>5.0199999999999996</c:v>
                </c:pt>
              </c:numCache>
            </c:numRef>
          </c:val>
          <c:extLst>
            <c:ext xmlns:c16="http://schemas.microsoft.com/office/drawing/2014/chart" uri="{C3380CC4-5D6E-409C-BE32-E72D297353CC}">
              <c16:uniqueId val="{00000007-404E-418E-B3E2-94545B545783}"/>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4.22</c:v>
                </c:pt>
                <c:pt idx="2">
                  <c:v>#N/A</c:v>
                </c:pt>
                <c:pt idx="3">
                  <c:v>4.4000000000000004</c:v>
                </c:pt>
                <c:pt idx="4">
                  <c:v>#N/A</c:v>
                </c:pt>
                <c:pt idx="5">
                  <c:v>4.7300000000000004</c:v>
                </c:pt>
                <c:pt idx="6">
                  <c:v>#N/A</c:v>
                </c:pt>
                <c:pt idx="7">
                  <c:v>4.9800000000000004</c:v>
                </c:pt>
                <c:pt idx="8">
                  <c:v>#N/A</c:v>
                </c:pt>
                <c:pt idx="9">
                  <c:v>5.32</c:v>
                </c:pt>
              </c:numCache>
            </c:numRef>
          </c:val>
          <c:extLst>
            <c:ext xmlns:c16="http://schemas.microsoft.com/office/drawing/2014/chart" uri="{C3380CC4-5D6E-409C-BE32-E72D297353CC}">
              <c16:uniqueId val="{00000008-404E-418E-B3E2-94545B54578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c:v>
                </c:pt>
                <c:pt idx="2">
                  <c:v>#N/A</c:v>
                </c:pt>
                <c:pt idx="3">
                  <c:v>0.72</c:v>
                </c:pt>
                <c:pt idx="4">
                  <c:v>#N/A</c:v>
                </c:pt>
                <c:pt idx="5">
                  <c:v>0.26</c:v>
                </c:pt>
                <c:pt idx="6">
                  <c:v>0.28999999999999998</c:v>
                </c:pt>
                <c:pt idx="7">
                  <c:v>#N/A</c:v>
                </c:pt>
                <c:pt idx="8">
                  <c:v>1.19</c:v>
                </c:pt>
                <c:pt idx="9">
                  <c:v>#N/A</c:v>
                </c:pt>
              </c:numCache>
            </c:numRef>
          </c:val>
          <c:extLst>
            <c:ext xmlns:c16="http://schemas.microsoft.com/office/drawing/2014/chart" uri="{C3380CC4-5D6E-409C-BE32-E72D297353CC}">
              <c16:uniqueId val="{00000009-404E-418E-B3E2-94545B545783}"/>
            </c:ext>
          </c:extLst>
        </c:ser>
        <c:dLbls>
          <c:showLegendKey val="0"/>
          <c:showVal val="0"/>
          <c:showCatName val="0"/>
          <c:showSerName val="0"/>
          <c:showPercent val="0"/>
          <c:showBubbleSize val="0"/>
        </c:dLbls>
        <c:gapWidth val="150"/>
        <c:overlap val="100"/>
        <c:axId val="133115264"/>
        <c:axId val="133129344"/>
      </c:barChart>
      <c:catAx>
        <c:axId val="1331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29344"/>
        <c:crosses val="autoZero"/>
        <c:auto val="1"/>
        <c:lblAlgn val="ctr"/>
        <c:lblOffset val="100"/>
        <c:tickLblSkip val="1"/>
        <c:tickMarkSkip val="1"/>
        <c:noMultiLvlLbl val="0"/>
      </c:catAx>
      <c:valAx>
        <c:axId val="13312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1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61458</c:v>
                </c:pt>
                <c:pt idx="5">
                  <c:v>63707</c:v>
                </c:pt>
                <c:pt idx="8">
                  <c:v>64115</c:v>
                </c:pt>
                <c:pt idx="11">
                  <c:v>64084</c:v>
                </c:pt>
                <c:pt idx="14">
                  <c:v>69430</c:v>
                </c:pt>
              </c:numCache>
            </c:numRef>
          </c:val>
          <c:extLst>
            <c:ext xmlns:c16="http://schemas.microsoft.com/office/drawing/2014/chart" uri="{C3380CC4-5D6E-409C-BE32-E72D297353CC}">
              <c16:uniqueId val="{00000000-E56A-4333-BD27-3712B1E9A1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67</c:v>
                </c:pt>
                <c:pt idx="3">
                  <c:v>43</c:v>
                </c:pt>
                <c:pt idx="6">
                  <c:v>36</c:v>
                </c:pt>
                <c:pt idx="9">
                  <c:v>5</c:v>
                </c:pt>
                <c:pt idx="12">
                  <c:v>19</c:v>
                </c:pt>
              </c:numCache>
            </c:numRef>
          </c:val>
          <c:extLst>
            <c:ext xmlns:c16="http://schemas.microsoft.com/office/drawing/2014/chart" uri="{C3380CC4-5D6E-409C-BE32-E72D297353CC}">
              <c16:uniqueId val="{00000001-E56A-4333-BD27-3712B1E9A1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630</c:v>
                </c:pt>
                <c:pt idx="3">
                  <c:v>571</c:v>
                </c:pt>
                <c:pt idx="6">
                  <c:v>415</c:v>
                </c:pt>
                <c:pt idx="9">
                  <c:v>379</c:v>
                </c:pt>
                <c:pt idx="12">
                  <c:v>241</c:v>
                </c:pt>
              </c:numCache>
            </c:numRef>
          </c:val>
          <c:extLst>
            <c:ext xmlns:c16="http://schemas.microsoft.com/office/drawing/2014/chart" uri="{C3380CC4-5D6E-409C-BE32-E72D297353CC}">
              <c16:uniqueId val="{00000002-E56A-4333-BD27-3712B1E9A1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668</c:v>
                </c:pt>
                <c:pt idx="3">
                  <c:v>708</c:v>
                </c:pt>
                <c:pt idx="6">
                  <c:v>686</c:v>
                </c:pt>
                <c:pt idx="9">
                  <c:v>882</c:v>
                </c:pt>
                <c:pt idx="12">
                  <c:v>979</c:v>
                </c:pt>
              </c:numCache>
            </c:numRef>
          </c:val>
          <c:extLst>
            <c:ext xmlns:c16="http://schemas.microsoft.com/office/drawing/2014/chart" uri="{C3380CC4-5D6E-409C-BE32-E72D297353CC}">
              <c16:uniqueId val="{00000003-E56A-4333-BD27-3712B1E9A1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3293</c:v>
                </c:pt>
                <c:pt idx="3">
                  <c:v>3258</c:v>
                </c:pt>
                <c:pt idx="6">
                  <c:v>3283</c:v>
                </c:pt>
                <c:pt idx="9">
                  <c:v>3061</c:v>
                </c:pt>
                <c:pt idx="12">
                  <c:v>3051</c:v>
                </c:pt>
              </c:numCache>
            </c:numRef>
          </c:val>
          <c:extLst>
            <c:ext xmlns:c16="http://schemas.microsoft.com/office/drawing/2014/chart" uri="{C3380CC4-5D6E-409C-BE32-E72D297353CC}">
              <c16:uniqueId val="{00000004-E56A-4333-BD27-3712B1E9A1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1159</c:v>
                </c:pt>
                <c:pt idx="3">
                  <c:v>1159</c:v>
                </c:pt>
                <c:pt idx="6">
                  <c:v>1159</c:v>
                </c:pt>
                <c:pt idx="9">
                  <c:v>1159</c:v>
                </c:pt>
                <c:pt idx="12">
                  <c:v>1159</c:v>
                </c:pt>
              </c:numCache>
            </c:numRef>
          </c:val>
          <c:extLst>
            <c:ext xmlns:c16="http://schemas.microsoft.com/office/drawing/2014/chart" uri="{C3380CC4-5D6E-409C-BE32-E72D297353CC}">
              <c16:uniqueId val="{00000005-E56A-4333-BD27-3712B1E9A1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6A-4333-BD27-3712B1E9A1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92254</c:v>
                </c:pt>
                <c:pt idx="3">
                  <c:v>94678</c:v>
                </c:pt>
                <c:pt idx="6">
                  <c:v>93671</c:v>
                </c:pt>
                <c:pt idx="9">
                  <c:v>92445</c:v>
                </c:pt>
                <c:pt idx="12">
                  <c:v>96534</c:v>
                </c:pt>
              </c:numCache>
            </c:numRef>
          </c:val>
          <c:extLst>
            <c:ext xmlns:c16="http://schemas.microsoft.com/office/drawing/2014/chart" uri="{C3380CC4-5D6E-409C-BE32-E72D297353CC}">
              <c16:uniqueId val="{00000007-E56A-4333-BD27-3712B1E9A1E8}"/>
            </c:ext>
          </c:extLst>
        </c:ser>
        <c:dLbls>
          <c:showLegendKey val="0"/>
          <c:showVal val="0"/>
          <c:showCatName val="0"/>
          <c:showSerName val="0"/>
          <c:showPercent val="0"/>
          <c:showBubbleSize val="0"/>
        </c:dLbls>
        <c:gapWidth val="100"/>
        <c:overlap val="100"/>
        <c:axId val="95550080"/>
        <c:axId val="13319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36613</c:v>
                </c:pt>
                <c:pt idx="2">
                  <c:v>#N/A</c:v>
                </c:pt>
                <c:pt idx="3">
                  <c:v>#N/A</c:v>
                </c:pt>
                <c:pt idx="4">
                  <c:v>36710</c:v>
                </c:pt>
                <c:pt idx="5">
                  <c:v>#N/A</c:v>
                </c:pt>
                <c:pt idx="6">
                  <c:v>#N/A</c:v>
                </c:pt>
                <c:pt idx="7">
                  <c:v>35135</c:v>
                </c:pt>
                <c:pt idx="8">
                  <c:v>#N/A</c:v>
                </c:pt>
                <c:pt idx="9">
                  <c:v>#N/A</c:v>
                </c:pt>
                <c:pt idx="10">
                  <c:v>33847</c:v>
                </c:pt>
                <c:pt idx="11">
                  <c:v>#N/A</c:v>
                </c:pt>
                <c:pt idx="12">
                  <c:v>#N/A</c:v>
                </c:pt>
                <c:pt idx="13">
                  <c:v>32553</c:v>
                </c:pt>
                <c:pt idx="14">
                  <c:v>#N/A</c:v>
                </c:pt>
              </c:numCache>
            </c:numRef>
          </c:val>
          <c:smooth val="0"/>
          <c:extLst>
            <c:ext xmlns:c16="http://schemas.microsoft.com/office/drawing/2014/chart" uri="{C3380CC4-5D6E-409C-BE32-E72D297353CC}">
              <c16:uniqueId val="{00000008-E56A-4333-BD27-3712B1E9A1E8}"/>
            </c:ext>
          </c:extLst>
        </c:ser>
        <c:dLbls>
          <c:showLegendKey val="0"/>
          <c:showVal val="0"/>
          <c:showCatName val="0"/>
          <c:showSerName val="0"/>
          <c:showPercent val="0"/>
          <c:showBubbleSize val="0"/>
        </c:dLbls>
        <c:marker val="1"/>
        <c:smooth val="0"/>
        <c:axId val="95550080"/>
        <c:axId val="133198592"/>
      </c:lineChart>
      <c:catAx>
        <c:axId val="955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98592"/>
        <c:crosses val="autoZero"/>
        <c:auto val="1"/>
        <c:lblAlgn val="ctr"/>
        <c:lblOffset val="100"/>
        <c:tickLblSkip val="1"/>
        <c:tickMarkSkip val="1"/>
        <c:noMultiLvlLbl val="0"/>
      </c:catAx>
      <c:valAx>
        <c:axId val="13319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711625</c:v>
                </c:pt>
                <c:pt idx="5">
                  <c:v>706496</c:v>
                </c:pt>
                <c:pt idx="8">
                  <c:v>698158</c:v>
                </c:pt>
                <c:pt idx="11">
                  <c:v>686501</c:v>
                </c:pt>
                <c:pt idx="14">
                  <c:v>673672</c:v>
                </c:pt>
              </c:numCache>
            </c:numRef>
          </c:val>
          <c:extLst>
            <c:ext xmlns:c16="http://schemas.microsoft.com/office/drawing/2014/chart" uri="{C3380CC4-5D6E-409C-BE32-E72D297353CC}">
              <c16:uniqueId val="{00000000-EA28-4045-8AEC-080B674666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23098</c:v>
                </c:pt>
                <c:pt idx="5">
                  <c:v>21370</c:v>
                </c:pt>
                <c:pt idx="8">
                  <c:v>20083</c:v>
                </c:pt>
                <c:pt idx="11">
                  <c:v>20362</c:v>
                </c:pt>
                <c:pt idx="14">
                  <c:v>14115</c:v>
                </c:pt>
              </c:numCache>
            </c:numRef>
          </c:val>
          <c:extLst>
            <c:ext xmlns:c16="http://schemas.microsoft.com/office/drawing/2014/chart" uri="{C3380CC4-5D6E-409C-BE32-E72D297353CC}">
              <c16:uniqueId val="{00000001-EA28-4045-8AEC-080B674666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48846</c:v>
                </c:pt>
                <c:pt idx="5">
                  <c:v>48606</c:v>
                </c:pt>
                <c:pt idx="8">
                  <c:v>49142</c:v>
                </c:pt>
                <c:pt idx="11">
                  <c:v>45184</c:v>
                </c:pt>
                <c:pt idx="14">
                  <c:v>36349</c:v>
                </c:pt>
              </c:numCache>
            </c:numRef>
          </c:val>
          <c:extLst>
            <c:ext xmlns:c16="http://schemas.microsoft.com/office/drawing/2014/chart" uri="{C3380CC4-5D6E-409C-BE32-E72D297353CC}">
              <c16:uniqueId val="{00000002-EA28-4045-8AEC-080B674666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28-4045-8AEC-080B674666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28-4045-8AEC-080B674666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12859</c:v>
                </c:pt>
                <c:pt idx="3">
                  <c:v>12038</c:v>
                </c:pt>
                <c:pt idx="6">
                  <c:v>10548</c:v>
                </c:pt>
                <c:pt idx="9">
                  <c:v>11677</c:v>
                </c:pt>
                <c:pt idx="12">
                  <c:v>10442</c:v>
                </c:pt>
              </c:numCache>
            </c:numRef>
          </c:val>
          <c:extLst>
            <c:ext xmlns:c16="http://schemas.microsoft.com/office/drawing/2014/chart" uri="{C3380CC4-5D6E-409C-BE32-E72D297353CC}">
              <c16:uniqueId val="{00000005-EA28-4045-8AEC-080B674666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162422</c:v>
                </c:pt>
                <c:pt idx="3">
                  <c:v>149605</c:v>
                </c:pt>
                <c:pt idx="6">
                  <c:v>151080</c:v>
                </c:pt>
                <c:pt idx="9">
                  <c:v>146784</c:v>
                </c:pt>
                <c:pt idx="12">
                  <c:v>142209</c:v>
                </c:pt>
              </c:numCache>
            </c:numRef>
          </c:val>
          <c:extLst>
            <c:ext xmlns:c16="http://schemas.microsoft.com/office/drawing/2014/chart" uri="{C3380CC4-5D6E-409C-BE32-E72D297353CC}">
              <c16:uniqueId val="{00000006-EA28-4045-8AEC-080B674666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8758</c:v>
                </c:pt>
                <c:pt idx="3">
                  <c:v>8951</c:v>
                </c:pt>
                <c:pt idx="6">
                  <c:v>8655</c:v>
                </c:pt>
                <c:pt idx="9">
                  <c:v>7995</c:v>
                </c:pt>
                <c:pt idx="12">
                  <c:v>7451</c:v>
                </c:pt>
              </c:numCache>
            </c:numRef>
          </c:val>
          <c:extLst>
            <c:ext xmlns:c16="http://schemas.microsoft.com/office/drawing/2014/chart" uri="{C3380CC4-5D6E-409C-BE32-E72D297353CC}">
              <c16:uniqueId val="{00000007-EA28-4045-8AEC-080B674666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31386</c:v>
                </c:pt>
                <c:pt idx="3">
                  <c:v>30804</c:v>
                </c:pt>
                <c:pt idx="6">
                  <c:v>29101</c:v>
                </c:pt>
                <c:pt idx="9">
                  <c:v>27675</c:v>
                </c:pt>
                <c:pt idx="12">
                  <c:v>27357</c:v>
                </c:pt>
              </c:numCache>
            </c:numRef>
          </c:val>
          <c:extLst>
            <c:ext xmlns:c16="http://schemas.microsoft.com/office/drawing/2014/chart" uri="{C3380CC4-5D6E-409C-BE32-E72D297353CC}">
              <c16:uniqueId val="{00000008-EA28-4045-8AEC-080B674666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2894</c:v>
                </c:pt>
                <c:pt idx="3">
                  <c:v>1982</c:v>
                </c:pt>
                <c:pt idx="6">
                  <c:v>1482</c:v>
                </c:pt>
                <c:pt idx="9">
                  <c:v>1143</c:v>
                </c:pt>
                <c:pt idx="12">
                  <c:v>910</c:v>
                </c:pt>
              </c:numCache>
            </c:numRef>
          </c:val>
          <c:extLst>
            <c:ext xmlns:c16="http://schemas.microsoft.com/office/drawing/2014/chart" uri="{C3380CC4-5D6E-409C-BE32-E72D297353CC}">
              <c16:uniqueId val="{00000009-EA28-4045-8AEC-080B674666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1201715</c:v>
                </c:pt>
                <c:pt idx="3">
                  <c:v>1196851</c:v>
                </c:pt>
                <c:pt idx="6">
                  <c:v>1192010</c:v>
                </c:pt>
                <c:pt idx="9">
                  <c:v>1185507</c:v>
                </c:pt>
                <c:pt idx="12">
                  <c:v>1168669</c:v>
                </c:pt>
              </c:numCache>
            </c:numRef>
          </c:val>
          <c:extLst>
            <c:ext xmlns:c16="http://schemas.microsoft.com/office/drawing/2014/chart" uri="{C3380CC4-5D6E-409C-BE32-E72D297353CC}">
              <c16:uniqueId val="{0000000A-EA28-4045-8AEC-080B67466630}"/>
            </c:ext>
          </c:extLst>
        </c:ser>
        <c:dLbls>
          <c:showLegendKey val="0"/>
          <c:showVal val="0"/>
          <c:showCatName val="0"/>
          <c:showSerName val="0"/>
          <c:showPercent val="0"/>
          <c:showBubbleSize val="0"/>
        </c:dLbls>
        <c:gapWidth val="100"/>
        <c:overlap val="100"/>
        <c:axId val="134557056"/>
        <c:axId val="13457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636465</c:v>
                </c:pt>
                <c:pt idx="2">
                  <c:v>#N/A</c:v>
                </c:pt>
                <c:pt idx="3">
                  <c:v>#N/A</c:v>
                </c:pt>
                <c:pt idx="4">
                  <c:v>623758</c:v>
                </c:pt>
                <c:pt idx="5">
                  <c:v>#N/A</c:v>
                </c:pt>
                <c:pt idx="6">
                  <c:v>#N/A</c:v>
                </c:pt>
                <c:pt idx="7">
                  <c:v>625493</c:v>
                </c:pt>
                <c:pt idx="8">
                  <c:v>#N/A</c:v>
                </c:pt>
                <c:pt idx="9">
                  <c:v>#N/A</c:v>
                </c:pt>
                <c:pt idx="10">
                  <c:v>628735</c:v>
                </c:pt>
                <c:pt idx="11">
                  <c:v>#N/A</c:v>
                </c:pt>
                <c:pt idx="12">
                  <c:v>#N/A</c:v>
                </c:pt>
                <c:pt idx="13">
                  <c:v>632902</c:v>
                </c:pt>
                <c:pt idx="14">
                  <c:v>#N/A</c:v>
                </c:pt>
              </c:numCache>
            </c:numRef>
          </c:val>
          <c:smooth val="0"/>
          <c:extLst>
            <c:ext xmlns:c16="http://schemas.microsoft.com/office/drawing/2014/chart" uri="{C3380CC4-5D6E-409C-BE32-E72D297353CC}">
              <c16:uniqueId val="{0000000B-EA28-4045-8AEC-080B67466630}"/>
            </c:ext>
          </c:extLst>
        </c:ser>
        <c:dLbls>
          <c:showLegendKey val="0"/>
          <c:showVal val="0"/>
          <c:showCatName val="0"/>
          <c:showSerName val="0"/>
          <c:showPercent val="0"/>
          <c:showBubbleSize val="0"/>
        </c:dLbls>
        <c:marker val="1"/>
        <c:smooth val="0"/>
        <c:axId val="134557056"/>
        <c:axId val="134571520"/>
      </c:lineChart>
      <c:catAx>
        <c:axId val="1345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71520"/>
        <c:crosses val="autoZero"/>
        <c:auto val="1"/>
        <c:lblAlgn val="ctr"/>
        <c:lblOffset val="100"/>
        <c:tickLblSkip val="1"/>
        <c:tickMarkSkip val="1"/>
        <c:noMultiLvlLbl val="0"/>
      </c:catAx>
      <c:valAx>
        <c:axId val="1345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5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11502</c:v>
                </c:pt>
                <c:pt idx="1">
                  <c:v>6766</c:v>
                </c:pt>
                <c:pt idx="2">
                  <c:v>6638</c:v>
                </c:pt>
              </c:numCache>
            </c:numRef>
          </c:val>
          <c:extLst>
            <c:ext xmlns:c16="http://schemas.microsoft.com/office/drawing/2014/chart" uri="{C3380CC4-5D6E-409C-BE32-E72D297353CC}">
              <c16:uniqueId val="{00000000-33B3-421E-877F-3E030038C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18656</c:v>
                </c:pt>
                <c:pt idx="1">
                  <c:v>18576</c:v>
                </c:pt>
                <c:pt idx="2">
                  <c:v>17883</c:v>
                </c:pt>
              </c:numCache>
            </c:numRef>
          </c:val>
          <c:extLst>
            <c:ext xmlns:c16="http://schemas.microsoft.com/office/drawing/2014/chart" uri="{C3380CC4-5D6E-409C-BE32-E72D297353CC}">
              <c16:uniqueId val="{00000001-33B3-421E-877F-3E030038C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12321</c:v>
                </c:pt>
                <c:pt idx="1">
                  <c:v>14193</c:v>
                </c:pt>
                <c:pt idx="2">
                  <c:v>14629</c:v>
                </c:pt>
              </c:numCache>
            </c:numRef>
          </c:val>
          <c:extLst>
            <c:ext xmlns:c16="http://schemas.microsoft.com/office/drawing/2014/chart" uri="{C3380CC4-5D6E-409C-BE32-E72D297353CC}">
              <c16:uniqueId val="{00000002-33B3-421E-877F-3E030038CED0}"/>
            </c:ext>
          </c:extLst>
        </c:ser>
        <c:dLbls>
          <c:showLegendKey val="0"/>
          <c:showVal val="0"/>
          <c:showCatName val="0"/>
          <c:showSerName val="0"/>
          <c:showPercent val="0"/>
          <c:showBubbleSize val="0"/>
        </c:dLbls>
        <c:gapWidth val="120"/>
        <c:overlap val="100"/>
        <c:axId val="133297664"/>
        <c:axId val="133299200"/>
      </c:barChart>
      <c:catAx>
        <c:axId val="1332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299200"/>
        <c:crosses val="autoZero"/>
        <c:auto val="1"/>
        <c:lblAlgn val="ctr"/>
        <c:lblOffset val="100"/>
        <c:tickLblSkip val="1"/>
        <c:tickMarkSkip val="1"/>
        <c:noMultiLvlLbl val="0"/>
      </c:catAx>
      <c:valAx>
        <c:axId val="133299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2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{C20345F8-6F09-4952-AC81-FD54444A7CC2}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9F-4DD0-BD93-914775CF7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{41CCC5DF-93D3-4DEC-80D1-5517FA85DCBE}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F-4DD0-BD93-914775CF7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{D343960F-FFE6-41A7-916B-224C4C591E12}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F-4DD0-BD93-914775CF7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{933FE148-7EFC-484F-9543-AFD4710E55C5}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F-4DD0-BD93-914775CF7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{3D46E673-BC02-49F7-B58E-CD95DEA1DCF7}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F-4DD0-BD93-914775CF7D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{A6340D7E-4CD5-4A0D-A902-A2926AE4A665}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9F-4DD0-BD93-914775CF7D8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{1B459ECE-BB87-41BC-91E5-3C8826ED720C}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9F-4DD0-BD93-914775CF7D8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{0ECC4A79-1821-4390-8B57-F049673522D8}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9F-4DD0-BD93-914775CF7D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{2A2C0768-094A-417D-AB87-0FCBBEA0925C}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9F-4DD0-BD93-914775CF7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61.4</c:v>
                </c:pt>
                <c:pt idx="32">
                  <c:v>62.8</c:v>
                </c:pt>
              </c:numCache>
            </c:numRef>
          </c:xVal>
          <c:yVal>
            <c:numRef>
              <c:f>公会計指標分析・財政指標組合せ分析表!$BP$51:$DC$51</c:f>
              <c:numCache>
                <c:formatCode>#,##0.0;"▲ "#,##0.0</c:formatCode>
                <c:ptCount val="40"/>
                <c:pt idx="24">
                  <c:v>233.1</c:v>
                </c:pt>
                <c:pt idx="32">
                  <c:v>236.6</c:v>
                </c:pt>
              </c:numCache>
            </c:numRef>
          </c:yVal>
          <c:smooth val="0"/>
          <c:extLst>
            <c:ext xmlns:c16="http://schemas.microsoft.com/office/drawing/2014/chart" uri="{C3380CC4-5D6E-409C-BE32-E72D297353CC}">
              <c16:uniqueId val="{00000009-669F-4DD0-BD93-914775CF7D8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{102ED002-B810-448C-85C7-4CCE08713651}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9F-4DD0-BD93-914775CF7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{83268E4D-86DB-4A67-8A2C-7F3881A10A58}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F-4DD0-BD93-914775CF7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{084D524B-A348-4166-96F3-1504B0F070F2}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F-4DD0-BD93-914775CF7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{243C510D-6821-48E0-9A02-4A04FBB5D50B}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F-4DD0-BD93-914775CF7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{15556ED4-EA7A-423C-915D-936738494054}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F-4DD0-BD93-914775CF7D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{DE9743FF-5F86-4EE4-9C4D-17AA1F45A6D5}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9F-4DD0-BD93-914775CF7D8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{28FA271F-1653-4AFF-B3A5-470318F70859}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9F-4DD0-BD93-914775CF7D8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{7C9FCB59-396C-4663-A041-D5519D73EE4A}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9F-4DD0-BD93-914775CF7D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{8D54A288-52EA-4761-B600-54B5B50C7E77}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9F-4DD0-BD93-914775CF7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669F-4DD0-BD93-914775CF7D85}"/>
            </c:ext>
          </c:extLst>
        </c:ser>
        <c:dLbls>
          <c:showLegendKey val="0"/>
          <c:showVal val="1"/>
          <c:showCatName val="0"/>
          <c:showSerName val="0"/>
          <c:showPercent val="0"/>
          <c:showBubbleSize val="0"/>
        </c:dLbls>
        <c:axId val="248575368"/>
        <c:axId val="248244040"/>
      </c:scatterChart>
      <c:valAx>
        <c:axId val="248575368"/>
        <c:scaling>
          <c:orientation val="minMax"/>
          <c:max val="63.6"/>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244040"/>
        <c:crosses val="autoZero"/>
        <c:crossBetween val="midCat"/>
      </c:valAx>
      <c:valAx>
        <c:axId val="248244040"/>
        <c:scaling>
          <c:orientation val="minMax"/>
          <c:max val="248"/>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575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{893C18F3-B6F4-499F-A52C-AE133E2E42CE}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F02-4863-821B-1C2F809D3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{5727BC51-DC15-4EAF-BF72-19CEAFAD4ADB}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02-4863-821B-1C2F809D3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{7030F460-40B4-4C79-8E6C-F6C3C2661A59}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02-4863-821B-1C2F809D3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{5AB6B2C5-EBAB-4513-A2D7-44B6A6C804C4}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02-4863-821B-1C2F809D3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{B71F930B-B074-4432-9A8B-2341B0E20F53}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02-4863-821B-1C2F809D32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{5C852257-F301-4F4E-9D5E-0DA41F1E3833}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F02-4863-821B-1C2F809D32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{F18D3AF5-100F-4C92-A140-CAAC6EF2FDC8}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F02-4863-821B-1C2F809D32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{1A591DF1-C5C6-453B-9636-46DE2F7069A2}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F02-4863-821B-1C2F809D32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{958AEF26-C0C0-480C-A18A-9FA22B193E6B}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F02-4863-821B-1C2F809D3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13.6</c:v>
                </c:pt>
                <c:pt idx="16">
                  <c:v>13.2</c:v>
                </c:pt>
                <c:pt idx="24">
                  <c:v>12.9</c:v>
                </c:pt>
                <c:pt idx="32">
                  <c:v>12.5</c:v>
                </c:pt>
              </c:numCache>
            </c:numRef>
          </c:xVal>
          <c:yVal>
            <c:numRef>
              <c:f>公会計指標分析・財政指標組合せ分析表!$BP$73:$DC$73</c:f>
              <c:numCache>
                <c:formatCode>#,##0.0;"▲ "#,##0.0</c:formatCode>
                <c:ptCount val="40"/>
                <c:pt idx="0">
                  <c:v>233.3</c:v>
                </c:pt>
                <c:pt idx="8">
                  <c:v>230.2</c:v>
                </c:pt>
                <c:pt idx="16">
                  <c:v>227.7</c:v>
                </c:pt>
                <c:pt idx="24">
                  <c:v>233.1</c:v>
                </c:pt>
                <c:pt idx="32">
                  <c:v>236.6</c:v>
                </c:pt>
              </c:numCache>
            </c:numRef>
          </c:yVal>
          <c:smooth val="0"/>
          <c:extLst>
            <c:ext xmlns:c16="http://schemas.microsoft.com/office/drawing/2014/chart" uri="{C3380CC4-5D6E-409C-BE32-E72D297353CC}">
              <c16:uniqueId val="{00000009-8F02-4863-821B-1C2F809D326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{3F65C0C9-F334-45FA-AC6F-5990ACC08324}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F02-4863-821B-1C2F809D3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{3E0BDF48-8D03-4051-B39B-DC113D67B295}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02-4863-821B-1C2F809D3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{A6855D3A-75F7-4A32-B63D-97FDB4C1DE10}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02-4863-821B-1C2F809D3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{BFDF1A81-D48E-4A4B-B418-F10A4F32C58E}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02-4863-821B-1C2F809D3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{663199E8-C56E-4079-9A7F-EAAEA579B08B}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02-4863-821B-1C2F809D32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{D0DBECF3-8C6E-48C0-94FB-1F147CBD71F9}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F02-4863-821B-1C2F809D32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{9A213ADC-44F0-4D4A-80DE-24580A8F0C5A}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F02-4863-821B-1C2F809D32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{97B38695-ADB5-473B-A4C1-D4E0BB73FD18}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F02-4863-821B-1C2F809D32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{5B04742B-5E30-4C3B-85D1-54DE2176C256}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F02-4863-821B-1C2F809D3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12.2</c:v>
                </c:pt>
              </c:numCache>
            </c:numRef>
          </c:xVal>
          <c:yVal>
            <c:numRef>
              <c:f>公会計指標分析・財政指標組合せ分析表!$BP$77:$DC$77</c:f>
              <c:numCache>
                <c:formatCode>#,##0.0;"▲ "#,##0.0</c:formatCode>
                <c:ptCount val="40"/>
                <c:pt idx="0">
                  <c:v>233.9</c:v>
                </c:pt>
                <c:pt idx="8">
                  <c:v>216</c:v>
                </c:pt>
                <c:pt idx="16">
                  <c:v>169.1</c:v>
                </c:pt>
                <c:pt idx="24">
                  <c:v>174.6</c:v>
                </c:pt>
                <c:pt idx="32">
                  <c:v>173</c:v>
                </c:pt>
              </c:numCache>
            </c:numRef>
          </c:yVal>
          <c:smooth val="0"/>
          <c:extLst>
            <c:ext xmlns:c16="http://schemas.microsoft.com/office/drawing/2014/chart" uri="{C3380CC4-5D6E-409C-BE32-E72D297353CC}">
              <c16:uniqueId val="{00000013-8F02-4863-821B-1C2F809D3268}"/>
            </c:ext>
          </c:extLst>
        </c:ser>
        <c:dLbls>
          <c:showLegendKey val="0"/>
          <c:showVal val="1"/>
          <c:showCatName val="0"/>
          <c:showSerName val="0"/>
          <c:showPercent val="0"/>
          <c:showBubbleSize val="0"/>
        </c:dLbls>
        <c:axId val="390270544"/>
        <c:axId val="248338696"/>
      </c:scatterChart>
      <c:valAx>
        <c:axId val="390270544"/>
        <c:scaling>
          <c:orientation val="minMax"/>
          <c:max val="17.3"/>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38696"/>
        <c:crosses val="autoZero"/>
        <c:crossBetween val="midCat"/>
      </c:valAx>
      <c:valAx>
        <c:axId val="248338696"/>
        <c:scaling>
          <c:orientation val="minMax"/>
          <c:max val="248"/>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270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全国的な低金利に伴う利子分の減等により、実質的な元利償還金は減少したものの、地域産業応援ファンドの原資償還の増により、平成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年度に比べ増加した。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財源対策債償還費や道路橋りょう費分の事業費補正は減少したものの、臨時財政対策債償還費や地域産業応援ファンドの原資償還のための特定財源の増により、平成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年度の算入公債費等は平成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年度の分子は、実質的な元利償還金の減等により平成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年度においては、類似団体の平均を上回ったが、早期健全化基準未満であり、近年改善傾向にあるため、今後も公債費平準化等の取組みを通じて、自由度の高い県政運営の実現を目指していく。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投資的経費に係る地方債の償還が、臨時財政対策債等地方債の新規発行額を上回ったことにより、一般会計等に係る地方債の現在高が減少した。また、職員の減に伴い、退職手当支給に係る負担見込額も減少するなど、将来負担額は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地方債現在高等に係る基準財政需要額算入見込額の減少や減債基金の取崩しによる充当可能基金の減少等により、充当可能財源は減少している。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減少傾向が続いていたが、充当可能財源の減少により、平成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早期健全化基準未満であるが、今後とも徹底した歳出の見直しや計画的な県債の償還等により将来負担比率の更なる改善を図る。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・「財政調整基金」に決算剰余金を平成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億円積み立てたほか、「国民健康保険財政安定化基金」に国からの補助金の交付を受けて、平成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億円の積立等を行った。一方で、財源不足に対応するため、平成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億円、「減債基金」から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年度における「県有施設整備基金」への積立等により微増の予定だが、中長期的には減少傾向にある。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・県有施設整備基金：県庁舎、総合支庁その他大規模な施設の建設及び改修の資金への充当</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・国民健康保険財政安定化基金：国民健康保険の財政の安定化</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年度に国の補助金を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億円、一般財源を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年度に国の補助金を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億円、一般財源を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b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・国民健康保険財政安定化基金：国の補助金を平成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・県有施設整備基金：県有施設の建設及び改修の資金として、平成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・国民健康保険財政安定化基金：市町村に対する貸付等に活用するため、平成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億円程度を取り崩す予定としており、平成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年度に市町村からの納付金をもとに同額を積み立てる予定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歳入・歳出の両面から、財源不足の解消に向けた対応策を講じることにより、「財政調整基金」取崩の抑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・償還への財源に充当するため、平成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・「財政調整基金」と同様に、歳入・歳出の両面から、財源不足の解消に向けた対応策を講じることにより、「減債基金」取崩の抑制に努める。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本県の有形固定資産減価償却率は、都道府県平均より高く、老朽化の進行により今後も上昇する見込みである</a:t>
          </a:r>
          <a:r>
            <a:rPr kumimoji="1" lang="ja-JP" altLang="en-US" sz="110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a:t>
          </a:r>
          <a:r>
            <a:rPr kumimoji="1" lang="ja-JP" altLang="en-US" sz="1100" baseline="0">
              <a:solidFill>
                <a:schemeClr val="dk1"/>
              </a:solidFill>
              <a:effectLst/>
              <a:latin typeface="+mn-lt"/>
              <a:ea typeface="+mn-ea"/>
              <a:cs typeface="+mn-cs"/>
            </a:rPr>
            <a:t>いる。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引き続き、上記基本方針に基づく県有施設の適正な管理を推進していく。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xdr:cNvSpPr txBox="1"/>
      </xdr:nvSpPr>
      <xdr:spPr>
        <a:xfrm>
          <a:off x="4258945" y="520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1965</xdr:rowOff>
    </xdr:from>
    <xdr:to>
      <xdr:col>23</xdr:col>
      <xdr:colOff>136525</xdr:colOff>
      <xdr:row>26</xdr:row>
      <xdr:rowOff>103565</xdr:rowOff>
    </xdr:to>
    <xdr:sp macro="" textlink="">
      <xdr:nvSpPr>
        <xdr:cNvPr id="79" name="楕円 78"/>
        <xdr:cNvSpPr/>
      </xdr:nvSpPr>
      <xdr:spPr>
        <a:xfrm>
          <a:off x="4157345" y="43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126442</xdr:rowOff>
    </xdr:from>
    <xdr:ext cx="405111" cy="259045"/>
    <xdr:sp macro="" textlink="">
      <xdr:nvSpPr>
        <xdr:cNvPr id="80" name="有形固定資産減価償却率該当値テキスト"/>
        <xdr:cNvSpPr txBox="1"/>
      </xdr:nvSpPr>
      <xdr:spPr>
        <a:xfrm>
          <a:off x="4258945" y="431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145899</xdr:rowOff>
    </xdr:from>
    <xdr:to>
      <xdr:col>19</xdr:col>
      <xdr:colOff>187325</xdr:colOff>
      <xdr:row>27</xdr:row>
      <xdr:rowOff>76049</xdr:rowOff>
    </xdr:to>
    <xdr:sp macro="" textlink="">
      <xdr:nvSpPr>
        <xdr:cNvPr id="81" name="楕円 80"/>
        <xdr:cNvSpPr/>
      </xdr:nvSpPr>
      <xdr:spPr>
        <a:xfrm>
          <a:off x="3537585" y="4504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52765</xdr:rowOff>
    </xdr:from>
    <xdr:to>
      <xdr:col>23</xdr:col>
      <xdr:colOff>85725</xdr:colOff>
      <xdr:row>27</xdr:row>
      <xdr:rowOff>25249</xdr:rowOff>
    </xdr:to>
    <xdr:cxnSp macro="">
      <xdr:nvCxnSpPr>
        <xdr:cNvPr id="82" name="直線コネクタ 81"/>
        <xdr:cNvCxnSpPr/>
      </xdr:nvCxnSpPr>
      <xdr:spPr>
        <a:xfrm flipV="1">
          <a:off x="3588385" y="4411405"/>
          <a:ext cx="619760" cy="1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3" name="n_1aveValue有形固定資産減価償却率"/>
        <xdr:cNvSpPr txBox="1"/>
      </xdr:nvSpPr>
      <xdr:spPr>
        <a:xfrm>
          <a:off x="339598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92576</xdr:rowOff>
    </xdr:from>
    <xdr:ext cx="405111" cy="259045"/>
    <xdr:sp macro="" textlink="">
      <xdr:nvSpPr>
        <xdr:cNvPr id="85" name="n_1mainValue有形固定資産減価償却率"/>
        <xdr:cNvSpPr txBox="1"/>
      </xdr:nvSpPr>
      <xdr:spPr>
        <a:xfrm>
          <a:off x="3395989" y="4283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社会保障関係経費などの義務的経費の増加や、地方交付税と臨時財政対策債を合わせた実質的な地方交付税の減少等により不足した一般財源を補うため、財政調整基金の取崩額が前年度より大きくなったことから、充当可能基金残高が減少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一方、将来負担額は、過去の投資的経費に係る地方債の償還の進行により一般会計等に係る地方債現在高が減少したことや、公営企業債の元金償還に充当する一般会計からの負担見込額の減少等により、前年度に引き続き減少した。結果的にグループ内平均値に比べ償還可能年数が長くなっているが、今後も事務事業の見直しや計画的な地方債の償還等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62865</xdr:rowOff>
    </xdr:from>
    <xdr:to>
      <xdr:col>76</xdr:col>
      <xdr:colOff>73025</xdr:colOff>
      <xdr:row>27</xdr:row>
      <xdr:rowOff>164465</xdr:rowOff>
    </xdr:to>
    <xdr:sp macro="" textlink="">
      <xdr:nvSpPr>
        <xdr:cNvPr id="123" name="楕円 122"/>
        <xdr:cNvSpPr/>
      </xdr:nvSpPr>
      <xdr:spPr>
        <a:xfrm>
          <a:off x="13001625" y="4589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85742</xdr:rowOff>
    </xdr:from>
    <xdr:ext cx="405111" cy="259045"/>
    <xdr:sp macro="" textlink="">
      <xdr:nvSpPr>
        <xdr:cNvPr id="124" name="債務償還可能年数該当値テキスト"/>
        <xdr:cNvSpPr txBox="1"/>
      </xdr:nvSpPr>
      <xdr:spPr>
        <a:xfrm>
          <a:off x="13080365" y="444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7" name="正方形/長方形 10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8" name="正方形/長方形 107"/>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09" name="正方形/長方形 108"/>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0" name="正方形/長方形 109"/>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1" name="正方形/長方形 110"/>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2" name="正方形/長方形 111"/>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3" name="正方形/長方形 11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4" name="正方形/長方形 113"/>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5" name="正方形/長方形 114"/>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6" name="正方形/長方形 115"/>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7" name="正方形/長方形 116"/>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8" name="正方形/長方形 117"/>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19" name="正方形/長方形 11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0" name="正方形/長方形 11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1" name="テキスト ボックス 12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7" name="正方形/長方形 1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8" name="正方形/長方形 1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09" name="テキスト ボックス 1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年度以降リーマンショック等の影響による景気低迷から、法人関係税をはじめとした県税収入の減により財政力指数が低下したが、平成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年度以降は、復興需要に伴う企業業績の回復により若干の上昇傾向にある。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年度は、法人事業税等の増加により、基準財政収入額が増加したため、単年度の財政力指数は前年度を上回り、３ヵ年平均も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40</xdr:row>
      <xdr:rowOff>127000</xdr:rowOff>
    </xdr:to>
    <xdr:cxnSp macro="">
      <xdr:nvCxnSpPr>
        <xdr:cNvPr id="65" name="直線コネクタ 64"/>
        <xdr:cNvCxnSpPr/>
      </xdr:nvCxnSpPr>
      <xdr:spPr>
        <a:xfrm flipV="1">
          <a:off x="4114800" y="674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7" name="フローチャート: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42</xdr:row>
      <xdr:rowOff>25400</xdr:rowOff>
    </xdr:to>
    <xdr:cxnSp macro="">
      <xdr:nvCxnSpPr>
        <xdr:cNvPr id="68" name="直線コネクタ 67"/>
        <xdr:cNvCxnSpPr/>
      </xdr:nvCxnSpPr>
      <xdr:spPr>
        <a:xfrm flipV="1">
          <a:off x="3225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69" name="フローチャート: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44</xdr:row>
      <xdr:rowOff>165100</xdr:rowOff>
    </xdr:to>
    <xdr:cxnSp macro="">
      <xdr:nvCxnSpPr>
        <xdr:cNvPr id="71" name="直線コネクタ 70"/>
        <xdr:cNvCxnSpPr/>
      </xdr:nvCxnSpPr>
      <xdr:spPr>
        <a:xfrm flipV="1">
          <a:off x="2336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2" name="フローチャート: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3" name="テキスト ボックス 7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4" name="直線コネクタ 73"/>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5" name="フローチャート: 判断 74"/>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6" name="テキスト ボックス 7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78" name="テキスト ボックス 77"/>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4" name="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5"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6" name="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7" name="テキスト ボックス 86"/>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88" name="楕円 87"/>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89" name="テキスト ボックス 8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0" name="楕円 89"/>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1" name="テキスト ボックス 90"/>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2" name="楕円 91"/>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3" name="テキスト ボックス 92"/>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年度は、前年度より比率が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ポイント改善し、グループ内平均値を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ポイント下回った。これは、職員数の減等に伴う職員給の減少や公債費の減少により、経常経費充当一般財源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が減少したほか、建設業･製造業等の業績が堅調に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推移したことに伴う法人事業税の増など、地方税の増加によって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、経常一般財源等が増加したことによるものである。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引き続き、事務事業の見直し・改善や行政経費の節減・効率化等徹底した歳出の見直し及び歳入の確保により自由度の高い財政への転換に努め、経常収支比率の改善を目指す。</a:t>
          </a: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19" name="直線コネクタ 118"/>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1" name="直線コネクタ 12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2"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3" name="直線コネクタ 122"/>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90170</xdr:rowOff>
    </xdr:to>
    <xdr:cxnSp macro="">
      <xdr:nvCxnSpPr>
        <xdr:cNvPr id="124" name="直線コネクタ 123"/>
        <xdr:cNvCxnSpPr/>
      </xdr:nvCxnSpPr>
      <xdr:spPr>
        <a:xfrm flipV="1">
          <a:off x="4114800" y="107950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25"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6" name="フローチャート: 判断 125"/>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90170</xdr:rowOff>
    </xdr:to>
    <xdr:cxnSp macro="">
      <xdr:nvCxnSpPr>
        <xdr:cNvPr id="127" name="直線コネクタ 126"/>
        <xdr:cNvCxnSpPr/>
      </xdr:nvCxnSpPr>
      <xdr:spPr>
        <a:xfrm>
          <a:off x="3225800" y="107226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28" name="フローチャート: 判断 127"/>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29" name="テキスト ボックス 128"/>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92710</xdr:rowOff>
    </xdr:to>
    <xdr:cxnSp macro="">
      <xdr:nvCxnSpPr>
        <xdr:cNvPr id="130" name="直線コネクタ 129"/>
        <xdr:cNvCxnSpPr/>
      </xdr:nvCxnSpPr>
      <xdr:spPr>
        <a:xfrm>
          <a:off x="2336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1" name="フローチャート: 判断 130"/>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2" name="テキスト ボックス 131"/>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146050</xdr:rowOff>
    </xdr:to>
    <xdr:cxnSp macro="">
      <xdr:nvCxnSpPr>
        <xdr:cNvPr id="133" name="直線コネクタ 132"/>
        <xdr:cNvCxnSpPr/>
      </xdr:nvCxnSpPr>
      <xdr:spPr>
        <a:xfrm>
          <a:off x="1447800" y="1028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4" name="フローチャート: 判断 133"/>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35" name="テキスト ボックス 134"/>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36" name="フローチャート: 判断 135"/>
        <xdr:cNvSpPr/>
      </xdr:nvSpPr>
      <xdr:spPr>
        <a:xfrm>
          <a:off x="1397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37" name="テキスト ボックス 136"/>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3" name="楕円 14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5" name="楕円 14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46" name="テキスト ボックス 145"/>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47" name="楕円 146"/>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48" name="テキスト ボックス 147"/>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49" name="楕円 148"/>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0" name="テキスト ボックス 149"/>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1" name="楕円 150"/>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2" name="テキスト ボックス 151"/>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年度は震災関連事業費の減少に伴い減少、平成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年度は給与改定や退職者の増加に伴い増加、平成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年度は職員数の減等に伴う給料の減少等に伴い減少したが、平成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年度は人口の減少割合が人件費及び物件費の減少割合を上回ったことに伴い増加している。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人口１人当たりの決算額は、継続的にグループ内平均値を上回っている。この要因としては、</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人件費がグループ平均を上回っていることや</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、県立高等学校管理運営費等が多額なこと等がある。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今後も知事部局一般会計職員の定員管理について、これまでの取組みを後退させず、効率化に努めるなど、たゆむことなく行財政改革に取り組み、財政の健全化に努めていく。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7" name="直線コネクタ 16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8" name="テキスト ボックス 16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69" name="直線コネクタ 16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0" name="テキスト ボックス 16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1" name="直線コネクタ 17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2" name="テキスト ボックス 17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3" name="直線コネクタ 17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4" name="テキスト ボックス 17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5" name="直線コネクタ 17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6" name="テキスト ボックス 17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0" name="直線コネクタ 179"/>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1" name="人件費・物件費等の状況最小値テキスト"/>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2" name="直線コネクタ 181"/>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3" name="人件費・物件費等の状況最大値テキスト"/>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4" name="直線コネクタ 183"/>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83107</xdr:rowOff>
    </xdr:from>
    <xdr:to>
      <xdr:col>23</xdr:col>
      <xdr:colOff>133350</xdr:colOff>
      <xdr:row>86</xdr:row>
      <xdr:rowOff>25389</xdr:rowOff>
    </xdr:to>
    <xdr:cxnSp macro="">
      <xdr:nvCxnSpPr>
        <xdr:cNvPr id="185" name="直線コネクタ 184"/>
        <xdr:cNvCxnSpPr/>
      </xdr:nvCxnSpPr>
      <xdr:spPr>
        <a:xfrm>
          <a:off x="4114800" y="14656357"/>
          <a:ext cx="838200" cy="1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61823</xdr:rowOff>
    </xdr:from>
    <xdr:ext cx="762000" cy="259045"/>
    <xdr:sp macro="" textlink="">
      <xdr:nvSpPr>
        <xdr:cNvPr id="186" name="人件費・物件費等の状況平均値テキスト"/>
        <xdr:cNvSpPr txBox="1"/>
      </xdr:nvSpPr>
      <xdr:spPr>
        <a:xfrm>
          <a:off x="5041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87" name="フローチャート: 判断 186"/>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83107</xdr:rowOff>
    </xdr:from>
    <xdr:to>
      <xdr:col>19</xdr:col>
      <xdr:colOff>133350</xdr:colOff>
      <xdr:row>85</xdr:row>
      <xdr:rowOff>110976</xdr:rowOff>
    </xdr:to>
    <xdr:cxnSp macro="">
      <xdr:nvCxnSpPr>
        <xdr:cNvPr id="188" name="直線コネクタ 187"/>
        <xdr:cNvCxnSpPr/>
      </xdr:nvCxnSpPr>
      <xdr:spPr>
        <a:xfrm flipV="1">
          <a:off x="3225800" y="14656357"/>
          <a:ext cx="889000" cy="2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89" name="フローチャート: 判断 188"/>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91682</xdr:rowOff>
    </xdr:from>
    <xdr:ext cx="736600" cy="259045"/>
    <xdr:sp macro="" textlink="">
      <xdr:nvSpPr>
        <xdr:cNvPr id="190" name="テキスト ボックス 189"/>
        <xdr:cNvSpPr txBox="1"/>
      </xdr:nvSpPr>
      <xdr:spPr>
        <a:xfrm>
          <a:off x="3733800" y="1432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105428</xdr:rowOff>
    </xdr:from>
    <xdr:to>
      <xdr:col>15</xdr:col>
      <xdr:colOff>82550</xdr:colOff>
      <xdr:row>85</xdr:row>
      <xdr:rowOff>110976</xdr:rowOff>
    </xdr:to>
    <xdr:cxnSp macro="">
      <xdr:nvCxnSpPr>
        <xdr:cNvPr id="191" name="直線コネクタ 190"/>
        <xdr:cNvCxnSpPr/>
      </xdr:nvCxnSpPr>
      <xdr:spPr>
        <a:xfrm>
          <a:off x="2336800" y="14678678"/>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2" name="フローチャート: 判断 191"/>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158126</xdr:rowOff>
    </xdr:from>
    <xdr:ext cx="762000" cy="259045"/>
    <xdr:sp macro="" textlink="">
      <xdr:nvSpPr>
        <xdr:cNvPr id="193" name="テキスト ボックス 192"/>
        <xdr:cNvSpPr txBox="1"/>
      </xdr:nvSpPr>
      <xdr:spPr>
        <a:xfrm>
          <a:off x="2844800" y="142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136199</xdr:rowOff>
    </xdr:from>
    <xdr:to>
      <xdr:col>11</xdr:col>
      <xdr:colOff>31750</xdr:colOff>
      <xdr:row>85</xdr:row>
      <xdr:rowOff>105428</xdr:rowOff>
    </xdr:to>
    <xdr:cxnSp macro="">
      <xdr:nvCxnSpPr>
        <xdr:cNvPr id="194" name="直線コネクタ 193"/>
        <xdr:cNvCxnSpPr/>
      </xdr:nvCxnSpPr>
      <xdr:spPr>
        <a:xfrm>
          <a:off x="1447800" y="14537999"/>
          <a:ext cx="889000" cy="1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5" name="フローチャート: 判断 194"/>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196" name="テキスト ボックス 195"/>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197" name="フローチャート: 判断 196"/>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198" name="テキスト ボックス 197"/>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146039</xdr:rowOff>
    </xdr:from>
    <xdr:to>
      <xdr:col>23</xdr:col>
      <xdr:colOff>184150</xdr:colOff>
      <xdr:row>86</xdr:row>
      <xdr:rowOff>76189</xdr:rowOff>
    </xdr:to>
    <xdr:sp macro="" textlink="">
      <xdr:nvSpPr>
        <xdr:cNvPr id="204" name="楕円 203"/>
        <xdr:cNvSpPr/>
      </xdr:nvSpPr>
      <xdr:spPr>
        <a:xfrm>
          <a:off x="4902200" y="147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118116</xdr:rowOff>
    </xdr:from>
    <xdr:ext cx="762000" cy="259045"/>
    <xdr:sp macro="" textlink="">
      <xdr:nvSpPr>
        <xdr:cNvPr id="205" name="人件費・物件費等の状況該当値テキスト"/>
        <xdr:cNvSpPr txBox="1"/>
      </xdr:nvSpPr>
      <xdr:spPr>
        <a:xfrm>
          <a:off x="5041900" y="1469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32307</xdr:rowOff>
    </xdr:from>
    <xdr:to>
      <xdr:col>19</xdr:col>
      <xdr:colOff>184150</xdr:colOff>
      <xdr:row>85</xdr:row>
      <xdr:rowOff>133907</xdr:rowOff>
    </xdr:to>
    <xdr:sp macro="" textlink="">
      <xdr:nvSpPr>
        <xdr:cNvPr id="206" name="楕円 205"/>
        <xdr:cNvSpPr/>
      </xdr:nvSpPr>
      <xdr:spPr>
        <a:xfrm>
          <a:off x="4064000" y="146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118684</xdr:rowOff>
    </xdr:from>
    <xdr:ext cx="736600" cy="259045"/>
    <xdr:sp macro="" textlink="">
      <xdr:nvSpPr>
        <xdr:cNvPr id="207" name="テキスト ボックス 206"/>
        <xdr:cNvSpPr txBox="1"/>
      </xdr:nvSpPr>
      <xdr:spPr>
        <a:xfrm>
          <a:off x="3733800" y="14691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60176</xdr:rowOff>
    </xdr:from>
    <xdr:to>
      <xdr:col>15</xdr:col>
      <xdr:colOff>133350</xdr:colOff>
      <xdr:row>85</xdr:row>
      <xdr:rowOff>161776</xdr:rowOff>
    </xdr:to>
    <xdr:sp macro="" textlink="">
      <xdr:nvSpPr>
        <xdr:cNvPr id="208" name="楕円 207"/>
        <xdr:cNvSpPr/>
      </xdr:nvSpPr>
      <xdr:spPr>
        <a:xfrm>
          <a:off x="3175000" y="146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146553</xdr:rowOff>
    </xdr:from>
    <xdr:ext cx="762000" cy="259045"/>
    <xdr:sp macro="" textlink="">
      <xdr:nvSpPr>
        <xdr:cNvPr id="209" name="テキスト ボックス 208"/>
        <xdr:cNvSpPr txBox="1"/>
      </xdr:nvSpPr>
      <xdr:spPr>
        <a:xfrm>
          <a:off x="2844800" y="1471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54628</xdr:rowOff>
    </xdr:from>
    <xdr:to>
      <xdr:col>11</xdr:col>
      <xdr:colOff>82550</xdr:colOff>
      <xdr:row>85</xdr:row>
      <xdr:rowOff>156228</xdr:rowOff>
    </xdr:to>
    <xdr:sp macro="" textlink="">
      <xdr:nvSpPr>
        <xdr:cNvPr id="210" name="楕円 209"/>
        <xdr:cNvSpPr/>
      </xdr:nvSpPr>
      <xdr:spPr>
        <a:xfrm>
          <a:off x="2286000" y="14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141005</xdr:rowOff>
    </xdr:from>
    <xdr:ext cx="762000" cy="259045"/>
    <xdr:sp macro="" textlink="">
      <xdr:nvSpPr>
        <xdr:cNvPr id="211" name="テキスト ボックス 210"/>
        <xdr:cNvSpPr txBox="1"/>
      </xdr:nvSpPr>
      <xdr:spPr>
        <a:xfrm>
          <a:off x="1955800" y="1471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85399</xdr:rowOff>
    </xdr:from>
    <xdr:to>
      <xdr:col>7</xdr:col>
      <xdr:colOff>31750</xdr:colOff>
      <xdr:row>85</xdr:row>
      <xdr:rowOff>15549</xdr:rowOff>
    </xdr:to>
    <xdr:sp macro="" textlink="">
      <xdr:nvSpPr>
        <xdr:cNvPr id="212" name="楕円 211"/>
        <xdr:cNvSpPr/>
      </xdr:nvSpPr>
      <xdr:spPr>
        <a:xfrm>
          <a:off x="1397000" y="144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326</xdr:rowOff>
    </xdr:from>
    <xdr:ext cx="762000" cy="259045"/>
    <xdr:sp macro="" textlink="">
      <xdr:nvSpPr>
        <xdr:cNvPr id="213" name="テキスト ボックス 212"/>
        <xdr:cNvSpPr txBox="1"/>
      </xdr:nvSpPr>
      <xdr:spPr>
        <a:xfrm>
          <a:off x="1066800" y="145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は、国家公務員が平成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年１月１日に実施した昇給号俸数の１号俸抑制を、本県が実施していないこと等により、ラスパイレス指数が上昇した。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また、給与制度の総合的見直し及び給与構造の見直しに伴う相違等により、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はラスパイレス指数が上昇したが、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年度の本県の給料表の改定率が国家公務員の俸給表の改定率を下回ったこと等により、ラスパイレス指数は前年同値となっている。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持続可能な財政基盤を確立するため、引き続き、適正な給与管理に努めていくこととしている。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当該資料作成時点において平成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年４月１日現在のラスパイレス指数が未公表であるため、</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の数値については、前年度の数値を引用している。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2" name="直線コネクタ 241"/>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4" name="直線コネクタ 24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6" name="直線コネクタ 24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47" name="直線コネクタ 246"/>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48"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49" name="フローチャート: 判断 248"/>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50" name="直線コネクタ 249"/>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1" name="フローチャート: 判断 25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2" name="テキスト ボックス 25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34471</xdr:rowOff>
    </xdr:to>
    <xdr:cxnSp macro="">
      <xdr:nvCxnSpPr>
        <xdr:cNvPr id="253" name="直線コネクタ 252"/>
        <xdr:cNvCxnSpPr/>
      </xdr:nvCxnSpPr>
      <xdr:spPr>
        <a:xfrm>
          <a:off x="14401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4" name="フローチャート: 判断 253"/>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55" name="テキスト ボックス 254"/>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56" name="直線コネクタ 255"/>
        <xdr:cNvCxnSpPr/>
      </xdr:nvCxnSpPr>
      <xdr:spPr>
        <a:xfrm>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7" name="フローチャート: 判断 256"/>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58" name="テキスト ボックス 257"/>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66" name="楕円 26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67"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68" name="楕円 26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69" name="テキスト ボックス 26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0" name="楕円 26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1" name="テキスト ボックス 27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72" name="楕円 27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73" name="テキスト ボックス 27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4" name="楕円 273"/>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5" name="テキスト ボックス 274"/>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持続可能な財政基盤の確立のため、これまでの行財政改革の取組みを後退させることなく、引き続き簡素で効率的な組織機構の実現に向けて不断の見直しを行う。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このため、県が業務を行っている各分野において、民間活力の活用を検討しながら、行政サービス提供主体の多様化等による組織機構の構造的な見直しを推進していく。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一方、人口減少対策や災害対応、やまがた創生の実現等、本県を取り巻く新たな行政課題についても的確に対応していく必要がある。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なお、教育委員会、警察本部の特に配慮を要する教育、治安などの分野の現場機能に係るものについては、別途、適正な定員管理に取り組むものとする。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1" name="直線コネクタ 300"/>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2" name="定員管理の状況最小値テキスト"/>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3" name="直線コネクタ 302"/>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4" name="定員管理の状況最大値テキスト"/>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5" name="直線コネクタ 304"/>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71138</xdr:rowOff>
    </xdr:from>
    <xdr:to>
      <xdr:col>81</xdr:col>
      <xdr:colOff>44450</xdr:colOff>
      <xdr:row>62</xdr:row>
      <xdr:rowOff>142756</xdr:rowOff>
    </xdr:to>
    <xdr:cxnSp macro="">
      <xdr:nvCxnSpPr>
        <xdr:cNvPr id="306" name="直線コネクタ 305"/>
        <xdr:cNvCxnSpPr/>
      </xdr:nvCxnSpPr>
      <xdr:spPr>
        <a:xfrm>
          <a:off x="16179800" y="10701038"/>
          <a:ext cx="838200" cy="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93375</xdr:rowOff>
    </xdr:from>
    <xdr:ext cx="762000" cy="259045"/>
    <xdr:sp macro="" textlink="">
      <xdr:nvSpPr>
        <xdr:cNvPr id="307" name="定員管理の状況平均値テキスト"/>
        <xdr:cNvSpPr txBox="1"/>
      </xdr:nvSpPr>
      <xdr:spPr>
        <a:xfrm>
          <a:off x="17106900" y="10723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08" name="フローチャート: 判断 307"/>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56756</xdr:rowOff>
    </xdr:from>
    <xdr:to>
      <xdr:col>77</xdr:col>
      <xdr:colOff>44450</xdr:colOff>
      <xdr:row>62</xdr:row>
      <xdr:rowOff>71138</xdr:rowOff>
    </xdr:to>
    <xdr:cxnSp macro="">
      <xdr:nvCxnSpPr>
        <xdr:cNvPr id="309" name="直線コネクタ 308"/>
        <xdr:cNvCxnSpPr/>
      </xdr:nvCxnSpPr>
      <xdr:spPr>
        <a:xfrm>
          <a:off x="15290800" y="1068665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0" name="フローチャート: 判断 309"/>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20441</xdr:rowOff>
    </xdr:from>
    <xdr:ext cx="736600" cy="259045"/>
    <xdr:sp macro="" textlink="">
      <xdr:nvSpPr>
        <xdr:cNvPr id="311" name="テキスト ボックス 310"/>
        <xdr:cNvSpPr txBox="1"/>
      </xdr:nvSpPr>
      <xdr:spPr>
        <a:xfrm>
          <a:off x="15798800" y="103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56756</xdr:rowOff>
    </xdr:from>
    <xdr:to>
      <xdr:col>72</xdr:col>
      <xdr:colOff>203200</xdr:colOff>
      <xdr:row>62</xdr:row>
      <xdr:rowOff>65829</xdr:rowOff>
    </xdr:to>
    <xdr:cxnSp macro="">
      <xdr:nvCxnSpPr>
        <xdr:cNvPr id="312" name="直線コネクタ 311"/>
        <xdr:cNvCxnSpPr/>
      </xdr:nvCxnSpPr>
      <xdr:spPr>
        <a:xfrm flipV="1">
          <a:off x="14401800" y="10686656"/>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3" name="フローチャート: 判断 312"/>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85737</xdr:rowOff>
    </xdr:from>
    <xdr:ext cx="762000" cy="259045"/>
    <xdr:sp macro="" textlink="">
      <xdr:nvSpPr>
        <xdr:cNvPr id="314" name="テキスト ボックス 313"/>
        <xdr:cNvSpPr txBox="1"/>
      </xdr:nvSpPr>
      <xdr:spPr>
        <a:xfrm>
          <a:off x="14909800" y="103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63609</xdr:rowOff>
    </xdr:from>
    <xdr:to>
      <xdr:col>68</xdr:col>
      <xdr:colOff>152400</xdr:colOff>
      <xdr:row>62</xdr:row>
      <xdr:rowOff>65829</xdr:rowOff>
    </xdr:to>
    <xdr:cxnSp macro="">
      <xdr:nvCxnSpPr>
        <xdr:cNvPr id="315" name="直線コネクタ 314"/>
        <xdr:cNvCxnSpPr/>
      </xdr:nvCxnSpPr>
      <xdr:spPr>
        <a:xfrm>
          <a:off x="13512800" y="1069350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16" name="フローチャート: 判断 315"/>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46484</xdr:rowOff>
    </xdr:from>
    <xdr:ext cx="762000" cy="259045"/>
    <xdr:sp macro="" textlink="">
      <xdr:nvSpPr>
        <xdr:cNvPr id="317" name="テキスト ボックス 316"/>
        <xdr:cNvSpPr txBox="1"/>
      </xdr:nvSpPr>
      <xdr:spPr>
        <a:xfrm>
          <a:off x="14020800" y="101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18" name="フローチャート: 判断 317"/>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19" name="テキスト ボックス 318"/>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91956</xdr:rowOff>
    </xdr:from>
    <xdr:to>
      <xdr:col>81</xdr:col>
      <xdr:colOff>95250</xdr:colOff>
      <xdr:row>63</xdr:row>
      <xdr:rowOff>22106</xdr:rowOff>
    </xdr:to>
    <xdr:sp macro="" textlink="">
      <xdr:nvSpPr>
        <xdr:cNvPr id="325" name="楕円 324"/>
        <xdr:cNvSpPr/>
      </xdr:nvSpPr>
      <xdr:spPr>
        <a:xfrm>
          <a:off x="16967200" y="10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108483</xdr:rowOff>
    </xdr:from>
    <xdr:ext cx="762000" cy="259045"/>
    <xdr:sp macro="" textlink="">
      <xdr:nvSpPr>
        <xdr:cNvPr id="326" name="定員管理の状況該当値テキスト"/>
        <xdr:cNvSpPr txBox="1"/>
      </xdr:nvSpPr>
      <xdr:spPr>
        <a:xfrm>
          <a:off x="17106900" y="10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20338</xdr:rowOff>
    </xdr:from>
    <xdr:to>
      <xdr:col>77</xdr:col>
      <xdr:colOff>95250</xdr:colOff>
      <xdr:row>62</xdr:row>
      <xdr:rowOff>121938</xdr:rowOff>
    </xdr:to>
    <xdr:sp macro="" textlink="">
      <xdr:nvSpPr>
        <xdr:cNvPr id="327" name="楕円 326"/>
        <xdr:cNvSpPr/>
      </xdr:nvSpPr>
      <xdr:spPr>
        <a:xfrm>
          <a:off x="16129000" y="106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106715</xdr:rowOff>
    </xdr:from>
    <xdr:ext cx="736600" cy="259045"/>
    <xdr:sp macro="" textlink="">
      <xdr:nvSpPr>
        <xdr:cNvPr id="328" name="テキスト ボックス 327"/>
        <xdr:cNvSpPr txBox="1"/>
      </xdr:nvSpPr>
      <xdr:spPr>
        <a:xfrm>
          <a:off x="15798800" y="1073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5956</xdr:rowOff>
    </xdr:from>
    <xdr:to>
      <xdr:col>73</xdr:col>
      <xdr:colOff>44450</xdr:colOff>
      <xdr:row>62</xdr:row>
      <xdr:rowOff>107556</xdr:rowOff>
    </xdr:to>
    <xdr:sp macro="" textlink="">
      <xdr:nvSpPr>
        <xdr:cNvPr id="329" name="楕円 328"/>
        <xdr:cNvSpPr/>
      </xdr:nvSpPr>
      <xdr:spPr>
        <a:xfrm>
          <a:off x="15240000" y="106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92333</xdr:rowOff>
    </xdr:from>
    <xdr:ext cx="762000" cy="259045"/>
    <xdr:sp macro="" textlink="">
      <xdr:nvSpPr>
        <xdr:cNvPr id="330" name="テキスト ボックス 329"/>
        <xdr:cNvSpPr txBox="1"/>
      </xdr:nvSpPr>
      <xdr:spPr>
        <a:xfrm>
          <a:off x="14909800" y="1072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15029</xdr:rowOff>
    </xdr:from>
    <xdr:to>
      <xdr:col>68</xdr:col>
      <xdr:colOff>203200</xdr:colOff>
      <xdr:row>62</xdr:row>
      <xdr:rowOff>116629</xdr:rowOff>
    </xdr:to>
    <xdr:sp macro="" textlink="">
      <xdr:nvSpPr>
        <xdr:cNvPr id="331" name="楕円 330"/>
        <xdr:cNvSpPr/>
      </xdr:nvSpPr>
      <xdr:spPr>
        <a:xfrm>
          <a:off x="14351000" y="106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101406</xdr:rowOff>
    </xdr:from>
    <xdr:ext cx="762000" cy="259045"/>
    <xdr:sp macro="" textlink="">
      <xdr:nvSpPr>
        <xdr:cNvPr id="332" name="テキスト ボックス 331"/>
        <xdr:cNvSpPr txBox="1"/>
      </xdr:nvSpPr>
      <xdr:spPr>
        <a:xfrm>
          <a:off x="14020800" y="1073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12809</xdr:rowOff>
    </xdr:from>
    <xdr:to>
      <xdr:col>64</xdr:col>
      <xdr:colOff>152400</xdr:colOff>
      <xdr:row>62</xdr:row>
      <xdr:rowOff>114409</xdr:rowOff>
    </xdr:to>
    <xdr:sp macro="" textlink="">
      <xdr:nvSpPr>
        <xdr:cNvPr id="333" name="楕円 332"/>
        <xdr:cNvSpPr/>
      </xdr:nvSpPr>
      <xdr:spPr>
        <a:xfrm>
          <a:off x="13462000" y="10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99186</xdr:rowOff>
    </xdr:from>
    <xdr:ext cx="762000" cy="259045"/>
    <xdr:sp macro="" textlink="">
      <xdr:nvSpPr>
        <xdr:cNvPr id="334" name="テキスト ボックス 333"/>
        <xdr:cNvSpPr txBox="1"/>
      </xdr:nvSpPr>
      <xdr:spPr>
        <a:xfrm>
          <a:off x="13131800" y="107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年度以降は実質的な元利償還金の減少等により、改善傾向にある。平成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年度については、類似団体平均を上回ったものの、昨年度と比較して、実質公債費比率は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今後も県債発行の抑制に努めるとともに、公債費平準化等の取組みを通じて、実質公債費比率の上昇を抑える。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40822</xdr:rowOff>
    </xdr:from>
    <xdr:to>
      <xdr:col>81</xdr:col>
      <xdr:colOff>44450</xdr:colOff>
      <xdr:row>40</xdr:row>
      <xdr:rowOff>109765</xdr:rowOff>
    </xdr:to>
    <xdr:cxnSp macro="">
      <xdr:nvCxnSpPr>
        <xdr:cNvPr id="369" name="直線コネクタ 368"/>
        <xdr:cNvCxnSpPr/>
      </xdr:nvCxnSpPr>
      <xdr:spPr>
        <a:xfrm flipV="1">
          <a:off x="16179800" y="68988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126292</xdr:rowOff>
    </xdr:from>
    <xdr:ext cx="762000" cy="259045"/>
    <xdr:sp macro="" textlink="">
      <xdr:nvSpPr>
        <xdr:cNvPr id="370"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109765</xdr:rowOff>
    </xdr:from>
    <xdr:to>
      <xdr:col>77</xdr:col>
      <xdr:colOff>44450</xdr:colOff>
      <xdr:row>40</xdr:row>
      <xdr:rowOff>161472</xdr:rowOff>
    </xdr:to>
    <xdr:cxnSp macro="">
      <xdr:nvCxnSpPr>
        <xdr:cNvPr id="372" name="直線コネクタ 371"/>
        <xdr:cNvCxnSpPr/>
      </xdr:nvCxnSpPr>
      <xdr:spPr>
        <a:xfrm flipV="1">
          <a:off x="15290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4" name="テキスト ボックス 373"/>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58965</xdr:rowOff>
    </xdr:to>
    <xdr:cxnSp macro="">
      <xdr:nvCxnSpPr>
        <xdr:cNvPr id="375" name="直線コネクタ 374"/>
        <xdr:cNvCxnSpPr/>
      </xdr:nvCxnSpPr>
      <xdr:spPr>
        <a:xfrm flipV="1">
          <a:off x="14401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7" name="テキスト ボックス 376"/>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110672</xdr:rowOff>
    </xdr:to>
    <xdr:cxnSp macro="">
      <xdr:nvCxnSpPr>
        <xdr:cNvPr id="378" name="直線コネクタ 377"/>
        <xdr:cNvCxnSpPr/>
      </xdr:nvCxnSpPr>
      <xdr:spPr>
        <a:xfrm flipV="1">
          <a:off x="13512800" y="70884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79" name="フローチャート: 判断 378"/>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0" name="テキスト ボックス 37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81" name="フローチャート: 判断 380"/>
        <xdr:cNvSpPr/>
      </xdr:nvSpPr>
      <xdr:spPr>
        <a:xfrm>
          <a:off x="13462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82" name="テキスト ボックス 381"/>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161472</xdr:rowOff>
    </xdr:from>
    <xdr:to>
      <xdr:col>81</xdr:col>
      <xdr:colOff>95250</xdr:colOff>
      <xdr:row>40</xdr:row>
      <xdr:rowOff>91622</xdr:rowOff>
    </xdr:to>
    <xdr:sp macro="" textlink="">
      <xdr:nvSpPr>
        <xdr:cNvPr id="388" name="楕円 387"/>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133549</xdr:rowOff>
    </xdr:from>
    <xdr:ext cx="762000" cy="259045"/>
    <xdr:sp macro="" textlink="">
      <xdr:nvSpPr>
        <xdr:cNvPr id="389"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58965</xdr:rowOff>
    </xdr:from>
    <xdr:to>
      <xdr:col>77</xdr:col>
      <xdr:colOff>95250</xdr:colOff>
      <xdr:row>40</xdr:row>
      <xdr:rowOff>160565</xdr:rowOff>
    </xdr:to>
    <xdr:sp macro="" textlink="">
      <xdr:nvSpPr>
        <xdr:cNvPr id="390" name="楕円 389"/>
        <xdr:cNvSpPr/>
      </xdr:nvSpPr>
      <xdr:spPr>
        <a:xfrm>
          <a:off x="16129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170742</xdr:rowOff>
    </xdr:from>
    <xdr:ext cx="736600" cy="259045"/>
    <xdr:sp macro="" textlink="">
      <xdr:nvSpPr>
        <xdr:cNvPr id="391" name="テキスト ボックス 390"/>
        <xdr:cNvSpPr txBox="1"/>
      </xdr:nvSpPr>
      <xdr:spPr>
        <a:xfrm>
          <a:off x="15798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392" name="楕円 391"/>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3" name="テキスト ボックス 39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394" name="楕円 393"/>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5" name="テキスト ボックス 394"/>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396" name="楕円 395"/>
        <xdr:cNvSpPr/>
      </xdr:nvSpPr>
      <xdr:spPr>
        <a:xfrm>
          <a:off x="13462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397" name="テキスト ボックス 396"/>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年度より減少傾向が続いていたが、平成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年度以降増加している。主なる要因としては、交付税算入率の大きい地方債残高が減少したことによる基準財政需要額算入見込額の減少や、充当可能基金額の減少による。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分母については、減少傾向が続いており、平成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年度においても減少した。主なる要因としては、標準税収入額は増加したものの、それを上回って普通交付税額が減少したことによる。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将来負担比率全体としては、県債発行の抑制に努めること等により、今後も改善を図っていく。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147041</xdr:rowOff>
    </xdr:from>
    <xdr:to>
      <xdr:col>81</xdr:col>
      <xdr:colOff>44450</xdr:colOff>
      <xdr:row>20</xdr:row>
      <xdr:rowOff>163931</xdr:rowOff>
    </xdr:to>
    <xdr:cxnSp macro="">
      <xdr:nvCxnSpPr>
        <xdr:cNvPr id="427" name="直線コネクタ 426"/>
        <xdr:cNvCxnSpPr/>
      </xdr:nvCxnSpPr>
      <xdr:spPr>
        <a:xfrm>
          <a:off x="16179800" y="3576041"/>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120980</xdr:rowOff>
    </xdr:from>
    <xdr:to>
      <xdr:col>77</xdr:col>
      <xdr:colOff>44450</xdr:colOff>
      <xdr:row>20</xdr:row>
      <xdr:rowOff>147041</xdr:rowOff>
    </xdr:to>
    <xdr:cxnSp macro="">
      <xdr:nvCxnSpPr>
        <xdr:cNvPr id="430" name="直線コネクタ 429"/>
        <xdr:cNvCxnSpPr/>
      </xdr:nvCxnSpPr>
      <xdr:spPr>
        <a:xfrm>
          <a:off x="15290800" y="35499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120980</xdr:rowOff>
    </xdr:from>
    <xdr:to>
      <xdr:col>72</xdr:col>
      <xdr:colOff>203200</xdr:colOff>
      <xdr:row>20</xdr:row>
      <xdr:rowOff>133045</xdr:rowOff>
    </xdr:to>
    <xdr:cxnSp macro="">
      <xdr:nvCxnSpPr>
        <xdr:cNvPr id="433" name="直線コネクタ 432"/>
        <xdr:cNvCxnSpPr/>
      </xdr:nvCxnSpPr>
      <xdr:spPr>
        <a:xfrm flipV="1">
          <a:off x="14401800" y="35499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133045</xdr:rowOff>
    </xdr:from>
    <xdr:to>
      <xdr:col>68</xdr:col>
      <xdr:colOff>152400</xdr:colOff>
      <xdr:row>20</xdr:row>
      <xdr:rowOff>148006</xdr:rowOff>
    </xdr:to>
    <xdr:cxnSp macro="">
      <xdr:nvCxnSpPr>
        <xdr:cNvPr id="436" name="直線コネクタ 435"/>
        <xdr:cNvCxnSpPr/>
      </xdr:nvCxnSpPr>
      <xdr:spPr>
        <a:xfrm flipV="1">
          <a:off x="13512800" y="3562045"/>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125493</xdr:rowOff>
    </xdr:from>
    <xdr:ext cx="762000" cy="259045"/>
    <xdr:sp macro="" textlink="">
      <xdr:nvSpPr>
        <xdr:cNvPr id="438" name="テキスト ボックス 437"/>
        <xdr:cNvSpPr txBox="1"/>
      </xdr:nvSpPr>
      <xdr:spPr>
        <a:xfrm>
          <a:off x="14020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39" name="フローチャート: 判断 438"/>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15028</xdr:rowOff>
    </xdr:from>
    <xdr:ext cx="762000" cy="259045"/>
    <xdr:sp macro="" textlink="">
      <xdr:nvSpPr>
        <xdr:cNvPr id="440" name="テキスト ボックス 439"/>
        <xdr:cNvSpPr txBox="1"/>
      </xdr:nvSpPr>
      <xdr:spPr>
        <a:xfrm>
          <a:off x="13131800" y="36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113131</xdr:rowOff>
    </xdr:from>
    <xdr:to>
      <xdr:col>81</xdr:col>
      <xdr:colOff>95250</xdr:colOff>
      <xdr:row>21</xdr:row>
      <xdr:rowOff>43281</xdr:rowOff>
    </xdr:to>
    <xdr:sp macro="" textlink="">
      <xdr:nvSpPr>
        <xdr:cNvPr id="446" name="楕円 445"/>
        <xdr:cNvSpPr/>
      </xdr:nvSpPr>
      <xdr:spPr>
        <a:xfrm>
          <a:off x="169672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9008</xdr:rowOff>
    </xdr:from>
    <xdr:ext cx="762000" cy="259045"/>
    <xdr:sp macro="" textlink="">
      <xdr:nvSpPr>
        <xdr:cNvPr id="447" name="将来負担の状況該当値テキスト"/>
        <xdr:cNvSpPr txBox="1"/>
      </xdr:nvSpPr>
      <xdr:spPr>
        <a:xfrm>
          <a:off x="17106900" y="34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96241</xdr:rowOff>
    </xdr:from>
    <xdr:to>
      <xdr:col>77</xdr:col>
      <xdr:colOff>95250</xdr:colOff>
      <xdr:row>21</xdr:row>
      <xdr:rowOff>26391</xdr:rowOff>
    </xdr:to>
    <xdr:sp macro="" textlink="">
      <xdr:nvSpPr>
        <xdr:cNvPr id="448" name="楕円 447"/>
        <xdr:cNvSpPr/>
      </xdr:nvSpPr>
      <xdr:spPr>
        <a:xfrm>
          <a:off x="16129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11168</xdr:rowOff>
    </xdr:from>
    <xdr:ext cx="736600" cy="259045"/>
    <xdr:sp macro="" textlink="">
      <xdr:nvSpPr>
        <xdr:cNvPr id="449" name="テキスト ボックス 448"/>
        <xdr:cNvSpPr txBox="1"/>
      </xdr:nvSpPr>
      <xdr:spPr>
        <a:xfrm>
          <a:off x="15798800" y="361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70180</xdr:rowOff>
    </xdr:from>
    <xdr:to>
      <xdr:col>73</xdr:col>
      <xdr:colOff>44450</xdr:colOff>
      <xdr:row>21</xdr:row>
      <xdr:rowOff>330</xdr:rowOff>
    </xdr:to>
    <xdr:sp macro="" textlink="">
      <xdr:nvSpPr>
        <xdr:cNvPr id="450" name="楕円 449"/>
        <xdr:cNvSpPr/>
      </xdr:nvSpPr>
      <xdr:spPr>
        <a:xfrm>
          <a:off x="15240000" y="34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156557</xdr:rowOff>
    </xdr:from>
    <xdr:ext cx="762000" cy="259045"/>
    <xdr:sp macro="" textlink="">
      <xdr:nvSpPr>
        <xdr:cNvPr id="451" name="テキスト ボックス 450"/>
        <xdr:cNvSpPr txBox="1"/>
      </xdr:nvSpPr>
      <xdr:spPr>
        <a:xfrm>
          <a:off x="14909800" y="35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82245</xdr:rowOff>
    </xdr:from>
    <xdr:to>
      <xdr:col>68</xdr:col>
      <xdr:colOff>203200</xdr:colOff>
      <xdr:row>21</xdr:row>
      <xdr:rowOff>12395</xdr:rowOff>
    </xdr:to>
    <xdr:sp macro="" textlink="">
      <xdr:nvSpPr>
        <xdr:cNvPr id="452" name="楕円 451"/>
        <xdr:cNvSpPr/>
      </xdr:nvSpPr>
      <xdr:spPr>
        <a:xfrm>
          <a:off x="14351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168622</xdr:rowOff>
    </xdr:from>
    <xdr:ext cx="762000" cy="259045"/>
    <xdr:sp macro="" textlink="">
      <xdr:nvSpPr>
        <xdr:cNvPr id="453" name="テキスト ボックス 452"/>
        <xdr:cNvSpPr txBox="1"/>
      </xdr:nvSpPr>
      <xdr:spPr>
        <a:xfrm>
          <a:off x="14020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97206</xdr:rowOff>
    </xdr:from>
    <xdr:to>
      <xdr:col>64</xdr:col>
      <xdr:colOff>152400</xdr:colOff>
      <xdr:row>21</xdr:row>
      <xdr:rowOff>27356</xdr:rowOff>
    </xdr:to>
    <xdr:sp macro="" textlink="">
      <xdr:nvSpPr>
        <xdr:cNvPr id="454" name="楕円 453"/>
        <xdr:cNvSpPr/>
      </xdr:nvSpPr>
      <xdr:spPr>
        <a:xfrm>
          <a:off x="13462000" y="35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37533</xdr:rowOff>
    </xdr:from>
    <xdr:ext cx="762000" cy="259045"/>
    <xdr:sp macro="" textlink="">
      <xdr:nvSpPr>
        <xdr:cNvPr id="455" name="テキスト ボックス 454"/>
        <xdr:cNvSpPr txBox="1"/>
      </xdr:nvSpPr>
      <xdr:spPr>
        <a:xfrm>
          <a:off x="13131800" y="329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年度は、行財政改革の推進により経常経費充当一般財源</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が減少したが、平成</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年度は、給与改定等による人件費増加のため悪化した。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年度は、地方交付税の減少等による経常一般財源等の減少に加え、退職者数の増加に伴う退職金の増加等により、前年度から</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年度は職員数の減等に伴う給料の減少等により人件費総額は減少したが、地方譲与税の減少等により経常一般財源等が減少したため、前年度から悪化した。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年度は職員数の減等に伴う給料の減少等によ</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人件費総額</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、法人事業税の増加等によ</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また、本県は、グループ内他団体に比べ、比率が依然として高い数値となっている。これは、ラスパイレス指数が高いことが要因である。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知事部局一般会計職員の定員管理について、これまでの取組みを後退させず、効率化に努めるなど、たゆむことなく行財政改革に取り組むことにより、比率の改善を目指す。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39</xdr:row>
      <xdr:rowOff>50800</xdr:rowOff>
    </xdr:to>
    <xdr:cxnSp macro="">
      <xdr:nvCxnSpPr>
        <xdr:cNvPr id="65" name="直線コネクタ 64"/>
        <xdr:cNvCxnSpPr/>
      </xdr:nvCxnSpPr>
      <xdr:spPr>
        <a:xfrm flipV="1">
          <a:off x="3987800" y="6546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50800</xdr:rowOff>
    </xdr:to>
    <xdr:cxnSp macro="">
      <xdr:nvCxnSpPr>
        <xdr:cNvPr id="68" name="直線コネクタ 67"/>
        <xdr:cNvCxnSpPr/>
      </xdr:nvCxnSpPr>
      <xdr:spPr>
        <a:xfrm>
          <a:off x="3098800" y="666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38</xdr:row>
      <xdr:rowOff>146050</xdr:rowOff>
    </xdr:to>
    <xdr:cxnSp macro="">
      <xdr:nvCxnSpPr>
        <xdr:cNvPr id="71" name="直線コネクタ 70"/>
        <xdr:cNvCxnSpPr/>
      </xdr:nvCxnSpPr>
      <xdr:spPr>
        <a:xfrm>
          <a:off x="2209800" y="6470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88900</xdr:rowOff>
    </xdr:from>
    <xdr:to>
      <xdr:col>11</xdr:col>
      <xdr:colOff>9525</xdr:colOff>
      <xdr:row>37</xdr:row>
      <xdr:rowOff>127000</xdr:rowOff>
    </xdr:to>
    <xdr:cxnSp macro="">
      <xdr:nvCxnSpPr>
        <xdr:cNvPr id="74" name="直線コネクタ 73"/>
        <xdr:cNvCxnSpPr/>
      </xdr:nvCxnSpPr>
      <xdr:spPr>
        <a:xfrm>
          <a:off x="1320800" y="643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78" name="テキスト ボックス 77"/>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4" name="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0</xdr:rowOff>
    </xdr:from>
    <xdr:to>
      <xdr:col>20</xdr:col>
      <xdr:colOff>38100</xdr:colOff>
      <xdr:row>39</xdr:row>
      <xdr:rowOff>101600</xdr:rowOff>
    </xdr:to>
    <xdr:sp macro="" textlink="">
      <xdr:nvSpPr>
        <xdr:cNvPr id="86" name="楕円 85"/>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86377</xdr:rowOff>
    </xdr:from>
    <xdr:ext cx="736600" cy="259045"/>
    <xdr:sp macro="" textlink="">
      <xdr:nvSpPr>
        <xdr:cNvPr id="87" name="テキスト ボックス 86"/>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8" name="楕円 87"/>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89" name="テキスト ボックス 88"/>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0" name="楕円 89"/>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1" name="テキスト ボックス 90"/>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2" name="楕円 91"/>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93" name="テキスト ボックス 92"/>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地方交付税等の経常一般財源等の増減により、若干の上下動はあるものの、平成</a:t>
          </a:r>
          <a:r>
            <a:rPr kumimoji="0"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年度まではグループ内平均値と同様の傾向で推移している。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年度は、地方交付税の減少等により経常一般財源</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が減少したものの、</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経常収支比率は前年度と同水準となった。</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地方譲与税の減少等により経常一般財源等が減少したが、県立施設の移譲に伴う指定管理経費の減少等により、前年度から改善している。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年度は、法人事業税の増加等により</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一般財源等が増加したが、情報ネットワーク事業費の増加等により、経常収支比率は前年度と同水準となった。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今後とも、継続して歳出の見直しに努め、一層の改善を図っていく。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88900</xdr:rowOff>
    </xdr:from>
    <xdr:to>
      <xdr:col>82</xdr:col>
      <xdr:colOff>107950</xdr:colOff>
      <xdr:row>13</xdr:row>
      <xdr:rowOff>88900</xdr:rowOff>
    </xdr:to>
    <xdr:cxnSp macro="">
      <xdr:nvCxnSpPr>
        <xdr:cNvPr id="128" name="直線コネクタ 127"/>
        <xdr:cNvCxnSpPr/>
      </xdr:nvCxnSpPr>
      <xdr:spPr>
        <a:xfrm>
          <a:off x="15671800" y="231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29" name="物件費平均値テキスト"/>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88900</xdr:rowOff>
    </xdr:from>
    <xdr:to>
      <xdr:col>78</xdr:col>
      <xdr:colOff>69850</xdr:colOff>
      <xdr:row>14</xdr:row>
      <xdr:rowOff>107950</xdr:rowOff>
    </xdr:to>
    <xdr:cxnSp macro="">
      <xdr:nvCxnSpPr>
        <xdr:cNvPr id="131" name="直線コネクタ 130"/>
        <xdr:cNvCxnSpPr/>
      </xdr:nvCxnSpPr>
      <xdr:spPr>
        <a:xfrm flipV="1">
          <a:off x="14782800" y="2317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3" name="テキスト ボックス 13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14</xdr:row>
      <xdr:rowOff>107950</xdr:rowOff>
    </xdr:to>
    <xdr:cxnSp macro="">
      <xdr:nvCxnSpPr>
        <xdr:cNvPr id="134" name="直線コネクタ 133"/>
        <xdr:cNvCxnSpPr/>
      </xdr:nvCxnSpPr>
      <xdr:spPr>
        <a:xfrm>
          <a:off x="13893800" y="25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36" name="テキスト ボックス 135"/>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15</xdr:row>
      <xdr:rowOff>31750</xdr:rowOff>
    </xdr:to>
    <xdr:cxnSp macro="">
      <xdr:nvCxnSpPr>
        <xdr:cNvPr id="137" name="直線コネクタ 136"/>
        <xdr:cNvCxnSpPr/>
      </xdr:nvCxnSpPr>
      <xdr:spPr>
        <a:xfrm flipV="1">
          <a:off x="13004800" y="250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9" name="テキスト ボックス 138"/>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38100</xdr:rowOff>
    </xdr:from>
    <xdr:to>
      <xdr:col>82</xdr:col>
      <xdr:colOff>158750</xdr:colOff>
      <xdr:row>13</xdr:row>
      <xdr:rowOff>139700</xdr:rowOff>
    </xdr:to>
    <xdr:sp macro="" textlink="">
      <xdr:nvSpPr>
        <xdr:cNvPr id="147" name="楕円 146"/>
        <xdr:cNvSpPr/>
      </xdr:nvSpPr>
      <xdr:spPr>
        <a:xfrm>
          <a:off x="164592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118127</xdr:rowOff>
    </xdr:from>
    <xdr:ext cx="762000" cy="259045"/>
    <xdr:sp macro="" textlink="">
      <xdr:nvSpPr>
        <xdr:cNvPr id="148" name="物件費該当値テキスト"/>
        <xdr:cNvSpPr txBox="1"/>
      </xdr:nvSpPr>
      <xdr:spPr>
        <a:xfrm>
          <a:off x="16598900" y="21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38100</xdr:rowOff>
    </xdr:from>
    <xdr:to>
      <xdr:col>78</xdr:col>
      <xdr:colOff>120650</xdr:colOff>
      <xdr:row>13</xdr:row>
      <xdr:rowOff>139700</xdr:rowOff>
    </xdr:to>
    <xdr:sp macro="" textlink="">
      <xdr:nvSpPr>
        <xdr:cNvPr id="149" name="楕円 148"/>
        <xdr:cNvSpPr/>
      </xdr:nvSpPr>
      <xdr:spPr>
        <a:xfrm>
          <a:off x="15621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149877</xdr:rowOff>
    </xdr:from>
    <xdr:ext cx="736600" cy="259045"/>
    <xdr:sp macro="" textlink="">
      <xdr:nvSpPr>
        <xdr:cNvPr id="150" name="テキスト ボックス 149"/>
        <xdr:cNvSpPr txBox="1"/>
      </xdr:nvSpPr>
      <xdr:spPr>
        <a:xfrm>
          <a:off x="15290800" y="203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1" name="楕円 150"/>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2" name="テキスト ボックス 151"/>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57150</xdr:rowOff>
    </xdr:from>
    <xdr:to>
      <xdr:col>69</xdr:col>
      <xdr:colOff>142875</xdr:colOff>
      <xdr:row>14</xdr:row>
      <xdr:rowOff>158750</xdr:rowOff>
    </xdr:to>
    <xdr:sp macro="" textlink="">
      <xdr:nvSpPr>
        <xdr:cNvPr id="153" name="楕円 152"/>
        <xdr:cNvSpPr/>
      </xdr:nvSpPr>
      <xdr:spPr>
        <a:xfrm>
          <a:off x="13843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168927</xdr:rowOff>
    </xdr:from>
    <xdr:ext cx="762000" cy="259045"/>
    <xdr:sp macro="" textlink="">
      <xdr:nvSpPr>
        <xdr:cNvPr id="154" name="テキスト ボックス 153"/>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5" name="楕円 154"/>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6" name="テキスト ボックス 155"/>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年度以降、グループ内平均値を下回り、比較的良好な水準で推移している。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要因としては、生活保護費に係る保護率がグループ内他団体と比較して低いこと等により、経常経費充当一般財源等が少額であることが挙げられる。なお、平成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年度は、経常経費充当一般財源等が増加したが、法人事業税の増加等により経常収支比率は前年度と同水準となった。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今後も社会保障関係経費の増加に伴う扶助費の増加が見込まれるが、引き続き効率的かつ適切な予算執行に努めていく。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53</xdr:row>
      <xdr:rowOff>161290</xdr:rowOff>
    </xdr:to>
    <xdr:cxnSp macro="">
      <xdr:nvCxnSpPr>
        <xdr:cNvPr id="185" name="直線コネクタ 184"/>
        <xdr:cNvCxnSpPr/>
      </xdr:nvCxnSpPr>
      <xdr:spPr>
        <a:xfrm>
          <a:off x="3987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53</xdr:row>
      <xdr:rowOff>161290</xdr:rowOff>
    </xdr:to>
    <xdr:cxnSp macro="">
      <xdr:nvCxnSpPr>
        <xdr:cNvPr id="188" name="直線コネクタ 187"/>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161290</xdr:rowOff>
    </xdr:to>
    <xdr:cxnSp macro="">
      <xdr:nvCxnSpPr>
        <xdr:cNvPr id="191" name="直線コネクタ 190"/>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161290</xdr:rowOff>
    </xdr:to>
    <xdr:cxnSp macro="">
      <xdr:nvCxnSpPr>
        <xdr:cNvPr id="194" name="直線コネクタ 193"/>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8" name="テキスト ボックス 197"/>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4" name="楕円 203"/>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5"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6" name="楕円 205"/>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7" name="テキスト ボックス 206"/>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8" name="楕円 207"/>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9" name="テキスト ボックス 208"/>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0" name="楕円 209"/>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1" name="テキスト ボックス 210"/>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2" name="楕円 211"/>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3" name="テキスト ボックス 212"/>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例年、除雪に係る維持補修費がグループ内他団体と比較して多額であること等から、グループ内平均値を上回る傾向で推移している。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年度は、１月下旬から２月下旬までの集中的な降雪に伴って、道路除雪費が前年度から約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億円増加した。その結果、経常収支比率は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ポイント悪化し、直近５年の中では最も悪い比率となった。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今後とも、所要経費は確保するとともに、計画的、効率的かつ効果的な予算の執行に努め、比率の改善を目指す。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88900</xdr:rowOff>
    </xdr:to>
    <xdr:cxnSp macro="">
      <xdr:nvCxnSpPr>
        <xdr:cNvPr id="243" name="直線コネクタ 242"/>
        <xdr:cNvCxnSpPr/>
      </xdr:nvCxnSpPr>
      <xdr:spPr>
        <a:xfrm>
          <a:off x="15671800" y="976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165100</xdr:rowOff>
    </xdr:to>
    <xdr:cxnSp macro="">
      <xdr:nvCxnSpPr>
        <xdr:cNvPr id="246" name="直線コネクタ 245"/>
        <xdr:cNvCxnSpPr/>
      </xdr:nvCxnSpPr>
      <xdr:spPr>
        <a:xfrm>
          <a:off x="14782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146050</xdr:rowOff>
    </xdr:to>
    <xdr:cxnSp macro="">
      <xdr:nvCxnSpPr>
        <xdr:cNvPr id="249" name="直線コネクタ 248"/>
        <xdr:cNvCxnSpPr/>
      </xdr:nvCxnSpPr>
      <xdr:spPr>
        <a:xfrm flipV="1">
          <a:off x="13893800" y="969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146050</xdr:rowOff>
    </xdr:to>
    <xdr:cxnSp macro="">
      <xdr:nvCxnSpPr>
        <xdr:cNvPr id="252" name="直線コネクタ 251"/>
        <xdr:cNvCxnSpPr/>
      </xdr:nvCxnSpPr>
      <xdr:spPr>
        <a:xfrm>
          <a:off x="13004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56" name="テキスト ボックス 255"/>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2" name="楕円 26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4" name="楕円 26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5" name="テキスト ボックス 264"/>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6" name="楕円 26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7" name="テキスト ボックス 26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68" name="楕円 26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69" name="テキスト ボックス 26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0" name="楕円 26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1" name="テキスト ボックス 27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年度以降はグループ内平均値と同水準もしくはそれ以下で推移しているものの、年々増加傾向にある。平成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年度も、教育・保育給付費負担金や介護給付費などの社会保障関係経費の増加等により、前年度比で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今後も、社会保障関係経費の自然増などによる比率の増加が見込まれるが、補助費等に係る事務事業の見直し・改善や歳出の適正化等を推進し、比率の改善を図っていく。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143328</xdr:rowOff>
    </xdr:to>
    <xdr:cxnSp macro="">
      <xdr:nvCxnSpPr>
        <xdr:cNvPr id="304" name="直線コネクタ 303"/>
        <xdr:cNvCxnSpPr/>
      </xdr:nvCxnSpPr>
      <xdr:spPr>
        <a:xfrm>
          <a:off x="15671800" y="6217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15620</xdr:rowOff>
    </xdr:from>
    <xdr:ext cx="762000" cy="259045"/>
    <xdr:sp macro="" textlink="">
      <xdr:nvSpPr>
        <xdr:cNvPr id="305" name="補助費等平均値テキスト"/>
        <xdr:cNvSpPr txBox="1"/>
      </xdr:nvSpPr>
      <xdr:spPr>
        <a:xfrm>
          <a:off x="16598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45357</xdr:rowOff>
    </xdr:to>
    <xdr:cxnSp macro="">
      <xdr:nvCxnSpPr>
        <xdr:cNvPr id="307" name="直線コネクタ 306"/>
        <xdr:cNvCxnSpPr/>
      </xdr:nvCxnSpPr>
      <xdr:spPr>
        <a:xfrm>
          <a:off x="14782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09" name="テキスト ボックス 308"/>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35</xdr:row>
      <xdr:rowOff>118836</xdr:rowOff>
    </xdr:to>
    <xdr:cxnSp macro="">
      <xdr:nvCxnSpPr>
        <xdr:cNvPr id="310" name="直線コネクタ 309"/>
        <xdr:cNvCxnSpPr/>
      </xdr:nvCxnSpPr>
      <xdr:spPr>
        <a:xfrm>
          <a:off x="13893800" y="57930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2" name="テキスト ボックス 311"/>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135164</xdr:rowOff>
    </xdr:to>
    <xdr:cxnSp macro="">
      <xdr:nvCxnSpPr>
        <xdr:cNvPr id="313" name="直線コネクタ 312"/>
        <xdr:cNvCxnSpPr/>
      </xdr:nvCxnSpPr>
      <xdr:spPr>
        <a:xfrm>
          <a:off x="13004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56441</xdr:rowOff>
    </xdr:from>
    <xdr:ext cx="762000" cy="259045"/>
    <xdr:sp macro="" textlink="">
      <xdr:nvSpPr>
        <xdr:cNvPr id="315" name="テキスト ボックス 314"/>
        <xdr:cNvSpPr txBox="1"/>
      </xdr:nvSpPr>
      <xdr:spPr>
        <a:xfrm>
          <a:off x="13512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16" name="フローチャート: 判断 315"/>
        <xdr:cNvSpPr/>
      </xdr:nvSpPr>
      <xdr:spPr>
        <a:xfrm>
          <a:off x="12954000" y="56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17" name="テキスト ボックス 316"/>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3" name="楕円 322"/>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24"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25" name="楕円 324"/>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6" name="テキスト ボックス 325"/>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27" name="楕円 326"/>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28" name="テキスト ボックス 327"/>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29" name="楕円 328"/>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30" name="テキスト ボックス 329"/>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1" name="楕円 330"/>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105427</xdr:rowOff>
    </xdr:from>
    <xdr:ext cx="762000" cy="259045"/>
    <xdr:sp macro="" textlink="">
      <xdr:nvSpPr>
        <xdr:cNvPr id="332" name="テキスト ボックス 331"/>
        <xdr:cNvSpPr txBox="1"/>
      </xdr:nvSpPr>
      <xdr:spPr>
        <a:xfrm>
          <a:off x="12623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年度はグループ内平均値を上回ったものの、過去の高利率時の県債の償還が完了したこと等により経常経費充当一般財源等が減少したため、平成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今後も持続可能な県政運営実現のため、「臨時財政対策債と補正予算債を除いた県債残高」の縮減に努め、公債費負担の軽減を図り、自由度の高い県政運営の実現を目指していく。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8" name="直線コネクタ 357"/>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9"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0" name="直線コネクタ 359"/>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61"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62" name="直線コネクタ 361"/>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44450</xdr:rowOff>
    </xdr:from>
    <xdr:to>
      <xdr:col>24</xdr:col>
      <xdr:colOff>25400</xdr:colOff>
      <xdr:row>79</xdr:row>
      <xdr:rowOff>95250</xdr:rowOff>
    </xdr:to>
    <xdr:cxnSp macro="">
      <xdr:nvCxnSpPr>
        <xdr:cNvPr id="363" name="直線コネクタ 362"/>
        <xdr:cNvCxnSpPr/>
      </xdr:nvCxnSpPr>
      <xdr:spPr>
        <a:xfrm flipV="1">
          <a:off x="3987800" y="1358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5" name="フローチャート: 判断 364"/>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95250</xdr:rowOff>
    </xdr:from>
    <xdr:to>
      <xdr:col>19</xdr:col>
      <xdr:colOff>187325</xdr:colOff>
      <xdr:row>79</xdr:row>
      <xdr:rowOff>95250</xdr:rowOff>
    </xdr:to>
    <xdr:cxnSp macro="">
      <xdr:nvCxnSpPr>
        <xdr:cNvPr id="366" name="直線コネクタ 365"/>
        <xdr:cNvCxnSpPr/>
      </xdr:nvCxnSpPr>
      <xdr:spPr>
        <a:xfrm>
          <a:off x="30988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7" name="フローチャート: 判断 366"/>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130827</xdr:rowOff>
    </xdr:from>
    <xdr:ext cx="736600" cy="259045"/>
    <xdr:sp macro="" textlink="">
      <xdr:nvSpPr>
        <xdr:cNvPr id="368" name="テキスト ボックス 367"/>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95250</xdr:rowOff>
    </xdr:from>
    <xdr:to>
      <xdr:col>15</xdr:col>
      <xdr:colOff>98425</xdr:colOff>
      <xdr:row>79</xdr:row>
      <xdr:rowOff>120650</xdr:rowOff>
    </xdr:to>
    <xdr:cxnSp macro="">
      <xdr:nvCxnSpPr>
        <xdr:cNvPr id="369" name="直線コネクタ 368"/>
        <xdr:cNvCxnSpPr/>
      </xdr:nvCxnSpPr>
      <xdr:spPr>
        <a:xfrm flipV="1">
          <a:off x="2209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70" name="フローチャート: 判断 369"/>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156227</xdr:rowOff>
    </xdr:from>
    <xdr:ext cx="762000" cy="259045"/>
    <xdr:sp macro="" textlink="">
      <xdr:nvSpPr>
        <xdr:cNvPr id="371" name="テキスト ボックス 370"/>
        <xdr:cNvSpPr txBox="1"/>
      </xdr:nvSpPr>
      <xdr:spPr>
        <a:xfrm>
          <a:off x="2717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120650</xdr:rowOff>
    </xdr:from>
    <xdr:to>
      <xdr:col>11</xdr:col>
      <xdr:colOff>9525</xdr:colOff>
      <xdr:row>79</xdr:row>
      <xdr:rowOff>120650</xdr:rowOff>
    </xdr:to>
    <xdr:cxnSp macro="">
      <xdr:nvCxnSpPr>
        <xdr:cNvPr id="372" name="直線コネクタ 371"/>
        <xdr:cNvCxnSpPr/>
      </xdr:nvCxnSpPr>
      <xdr:spPr>
        <a:xfrm>
          <a:off x="13208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73" name="フローチャート: 判断 372"/>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4" name="テキスト ボックス 373"/>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127000</xdr:rowOff>
    </xdr:from>
    <xdr:to>
      <xdr:col>6</xdr:col>
      <xdr:colOff>171450</xdr:colOff>
      <xdr:row>81</xdr:row>
      <xdr:rowOff>57150</xdr:rowOff>
    </xdr:to>
    <xdr:sp macro="" textlink="">
      <xdr:nvSpPr>
        <xdr:cNvPr id="375" name="フローチャート: 判断 374"/>
        <xdr:cNvSpPr/>
      </xdr:nvSpPr>
      <xdr:spPr>
        <a:xfrm>
          <a:off x="12700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41927</xdr:rowOff>
    </xdr:from>
    <xdr:ext cx="762000" cy="259045"/>
    <xdr:sp macro="" textlink="">
      <xdr:nvSpPr>
        <xdr:cNvPr id="376" name="テキスト ボックス 375"/>
        <xdr:cNvSpPr txBox="1"/>
      </xdr:nvSpPr>
      <xdr:spPr>
        <a:xfrm>
          <a:off x="939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165100</xdr:rowOff>
    </xdr:from>
    <xdr:to>
      <xdr:col>24</xdr:col>
      <xdr:colOff>76200</xdr:colOff>
      <xdr:row>79</xdr:row>
      <xdr:rowOff>95250</xdr:rowOff>
    </xdr:to>
    <xdr:sp macro="" textlink="">
      <xdr:nvSpPr>
        <xdr:cNvPr id="382" name="楕円 381"/>
        <xdr:cNvSpPr/>
      </xdr:nvSpPr>
      <xdr:spPr>
        <a:xfrm>
          <a:off x="4775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137177</xdr:rowOff>
    </xdr:from>
    <xdr:ext cx="762000" cy="259045"/>
    <xdr:sp macro="" textlink="">
      <xdr:nvSpPr>
        <xdr:cNvPr id="383" name="公債費該当値テキスト"/>
        <xdr:cNvSpPr txBox="1"/>
      </xdr:nvSpPr>
      <xdr:spPr>
        <a:xfrm>
          <a:off x="4914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44450</xdr:rowOff>
    </xdr:from>
    <xdr:to>
      <xdr:col>20</xdr:col>
      <xdr:colOff>38100</xdr:colOff>
      <xdr:row>79</xdr:row>
      <xdr:rowOff>146050</xdr:rowOff>
    </xdr:to>
    <xdr:sp macro="" textlink="">
      <xdr:nvSpPr>
        <xdr:cNvPr id="384" name="楕円 383"/>
        <xdr:cNvSpPr/>
      </xdr:nvSpPr>
      <xdr:spPr>
        <a:xfrm>
          <a:off x="3937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130827</xdr:rowOff>
    </xdr:from>
    <xdr:ext cx="736600" cy="259045"/>
    <xdr:sp macro="" textlink="">
      <xdr:nvSpPr>
        <xdr:cNvPr id="385" name="テキスト ボックス 384"/>
        <xdr:cNvSpPr txBox="1"/>
      </xdr:nvSpPr>
      <xdr:spPr>
        <a:xfrm>
          <a:off x="3606800" y="1367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44450</xdr:rowOff>
    </xdr:from>
    <xdr:to>
      <xdr:col>15</xdr:col>
      <xdr:colOff>149225</xdr:colOff>
      <xdr:row>79</xdr:row>
      <xdr:rowOff>146050</xdr:rowOff>
    </xdr:to>
    <xdr:sp macro="" textlink="">
      <xdr:nvSpPr>
        <xdr:cNvPr id="386" name="楕円 385"/>
        <xdr:cNvSpPr/>
      </xdr:nvSpPr>
      <xdr:spPr>
        <a:xfrm>
          <a:off x="3048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87" name="テキスト ボックス 386"/>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69850</xdr:rowOff>
    </xdr:from>
    <xdr:to>
      <xdr:col>11</xdr:col>
      <xdr:colOff>60325</xdr:colOff>
      <xdr:row>80</xdr:row>
      <xdr:rowOff>0</xdr:rowOff>
    </xdr:to>
    <xdr:sp macro="" textlink="">
      <xdr:nvSpPr>
        <xdr:cNvPr id="388" name="楕円 387"/>
        <xdr:cNvSpPr/>
      </xdr:nvSpPr>
      <xdr:spPr>
        <a:xfrm>
          <a:off x="2159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69850</xdr:rowOff>
    </xdr:from>
    <xdr:to>
      <xdr:col>6</xdr:col>
      <xdr:colOff>171450</xdr:colOff>
      <xdr:row>80</xdr:row>
      <xdr:rowOff>0</xdr:rowOff>
    </xdr:to>
    <xdr:sp macro="" textlink="">
      <xdr:nvSpPr>
        <xdr:cNvPr id="390" name="楕円 389"/>
        <xdr:cNvSpPr/>
      </xdr:nvSpPr>
      <xdr:spPr>
        <a:xfrm>
          <a:off x="1270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1" name="テキスト ボックス 390"/>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年度以降、グループ内平均値と同水準で推移している。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年度は職員数の減等に伴い</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人件費が減少したものの、道路除雪費の増等に伴う維持</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補修</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費の増加、及び税等交付金の増加に伴う補助費等の増加により、公債費以外の経常経費充当一般財源</a:t>
          </a:r>
          <a:r>
            <a:rPr kumimoji="0"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同水準となった。また、法人事業税の増等に伴い地方税が増加したものの、基準財政収入額の増に伴う地方交付税の減少により、経常一般財源等も前年度と同水準となった。よって、経常収支比率は、前年度の比率から変更なく</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、グループ内平均値を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今後、一層の事務事業の見直し・改善や行政経費の節減・効率化など、徹底した歳出の見直し及び歳入の確保に努め、自由度の高い県政運営の実現を目指していく。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46990</xdr:rowOff>
    </xdr:to>
    <xdr:cxnSp macro="">
      <xdr:nvCxnSpPr>
        <xdr:cNvPr id="420" name="直線コネクタ 419"/>
        <xdr:cNvCxnSpPr/>
      </xdr:nvCxnSpPr>
      <xdr:spPr>
        <a:xfrm>
          <a:off x="15671800" y="12905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21" name="公債費以外平均値テキスト"/>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46990</xdr:rowOff>
    </xdr:to>
    <xdr:cxnSp macro="">
      <xdr:nvCxnSpPr>
        <xdr:cNvPr id="423" name="直線コネクタ 422"/>
        <xdr:cNvCxnSpPr/>
      </xdr:nvCxnSpPr>
      <xdr:spPr>
        <a:xfrm>
          <a:off x="14782800" y="12841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5" name="テキスト ボックス 424"/>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154432</xdr:rowOff>
    </xdr:to>
    <xdr:cxnSp macro="">
      <xdr:nvCxnSpPr>
        <xdr:cNvPr id="426" name="直線コネクタ 425"/>
        <xdr:cNvCxnSpPr/>
      </xdr:nvCxnSpPr>
      <xdr:spPr>
        <a:xfrm>
          <a:off x="13893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8" name="テキスト ボックス 427"/>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26416</xdr:rowOff>
    </xdr:to>
    <xdr:cxnSp macro="">
      <xdr:nvCxnSpPr>
        <xdr:cNvPr id="429" name="直線コネクタ 428"/>
        <xdr:cNvCxnSpPr/>
      </xdr:nvCxnSpPr>
      <xdr:spPr>
        <a:xfrm>
          <a:off x="13004800" y="12658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71137</xdr:rowOff>
    </xdr:from>
    <xdr:ext cx="762000" cy="259045"/>
    <xdr:sp macro="" textlink="">
      <xdr:nvSpPr>
        <xdr:cNvPr id="431" name="テキスト ボックス 430"/>
        <xdr:cNvSpPr txBox="1"/>
      </xdr:nvSpPr>
      <xdr:spPr>
        <a:xfrm>
          <a:off x="135128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32" name="フローチャート: 判断 431"/>
        <xdr:cNvSpPr/>
      </xdr:nvSpPr>
      <xdr:spPr>
        <a:xfrm>
          <a:off x="12954000" y="124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33" name="テキスト ボックス 432"/>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39" name="楕円 438"/>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0"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1" name="楕円 440"/>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42" name="テキスト ボックス 441"/>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3" name="楕円 442"/>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18559</xdr:rowOff>
    </xdr:from>
    <xdr:ext cx="762000" cy="259045"/>
    <xdr:sp macro="" textlink="">
      <xdr:nvSpPr>
        <xdr:cNvPr id="444" name="テキスト ボックス 443"/>
        <xdr:cNvSpPr txBox="1"/>
      </xdr:nvSpPr>
      <xdr:spPr>
        <a:xfrm>
          <a:off x="14401800" y="12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5" name="楕円 444"/>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6" name="テキスト ボックス 445"/>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47" name="楕円 446"/>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7129</xdr:rowOff>
    </xdr:from>
    <xdr:ext cx="762000" cy="259045"/>
    <xdr:sp macro="" textlink="">
      <xdr:nvSpPr>
        <xdr:cNvPr id="448" name="テキスト ボックス 447"/>
        <xdr:cNvSpPr txBox="1"/>
      </xdr:nvSpPr>
      <xdr:spPr>
        <a:xfrm>
          <a:off x="12623800" y="1269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122961</xdr:rowOff>
    </xdr:from>
    <xdr:to>
      <xdr:col>29</xdr:col>
      <xdr:colOff>127000</xdr:colOff>
      <xdr:row>14</xdr:row>
      <xdr:rowOff>152177</xdr:rowOff>
    </xdr:to>
    <xdr:cxnSp macro="">
      <xdr:nvCxnSpPr>
        <xdr:cNvPr id="48" name="直線コネクタ 47"/>
        <xdr:cNvCxnSpPr/>
      </xdr:nvCxnSpPr>
      <xdr:spPr bwMode="auto">
        <a:xfrm flipV="1">
          <a:off x="5003800" y="2570886"/>
          <a:ext cx="6477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146050</xdr:rowOff>
    </xdr:from>
    <xdr:to>
      <xdr:col>26</xdr:col>
      <xdr:colOff>50800</xdr:colOff>
      <xdr:row>14</xdr:row>
      <xdr:rowOff>152177</xdr:rowOff>
    </xdr:to>
    <xdr:cxnSp macro="">
      <xdr:nvCxnSpPr>
        <xdr:cNvPr id="51" name="直線コネクタ 50"/>
        <xdr:cNvCxnSpPr/>
      </xdr:nvCxnSpPr>
      <xdr:spPr bwMode="auto">
        <a:xfrm>
          <a:off x="4305300" y="2593975"/>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15</xdr:row>
      <xdr:rowOff>18400</xdr:rowOff>
    </xdr:to>
    <xdr:cxnSp macro="">
      <xdr:nvCxnSpPr>
        <xdr:cNvPr id="54" name="直線コネクタ 53"/>
        <xdr:cNvCxnSpPr/>
      </xdr:nvCxnSpPr>
      <xdr:spPr bwMode="auto">
        <a:xfrm flipV="1">
          <a:off x="3606800" y="2593975"/>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18400</xdr:rowOff>
    </xdr:from>
    <xdr:to>
      <xdr:col>18</xdr:col>
      <xdr:colOff>177800</xdr:colOff>
      <xdr:row>16</xdr:row>
      <xdr:rowOff>28138</xdr:rowOff>
    </xdr:to>
    <xdr:cxnSp macro="">
      <xdr:nvCxnSpPr>
        <xdr:cNvPr id="57" name="直線コネクタ 56"/>
        <xdr:cNvCxnSpPr/>
      </xdr:nvCxnSpPr>
      <xdr:spPr bwMode="auto">
        <a:xfrm flipV="1">
          <a:off x="2908300" y="2637775"/>
          <a:ext cx="698500" cy="18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72161</xdr:rowOff>
    </xdr:from>
    <xdr:to>
      <xdr:col>29</xdr:col>
      <xdr:colOff>177800</xdr:colOff>
      <xdr:row>15</xdr:row>
      <xdr:rowOff>2311</xdr:rowOff>
    </xdr:to>
    <xdr:sp macro="" textlink="">
      <xdr:nvSpPr>
        <xdr:cNvPr id="67" name="楕円 66"/>
        <xdr:cNvSpPr/>
      </xdr:nvSpPr>
      <xdr:spPr bwMode="auto">
        <a:xfrm>
          <a:off x="5600700" y="25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88688</xdr:rowOff>
    </xdr:from>
    <xdr:ext cx="762000" cy="259045"/>
    <xdr:sp macro="" textlink="">
      <xdr:nvSpPr>
        <xdr:cNvPr id="68" name="人口1人当たり決算額の推移該当値テキスト130"/>
        <xdr:cNvSpPr txBox="1"/>
      </xdr:nvSpPr>
      <xdr:spPr>
        <a:xfrm>
          <a:off x="5740400" y="236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101377</xdr:rowOff>
    </xdr:from>
    <xdr:to>
      <xdr:col>26</xdr:col>
      <xdr:colOff>101600</xdr:colOff>
      <xdr:row>15</xdr:row>
      <xdr:rowOff>31527</xdr:rowOff>
    </xdr:to>
    <xdr:sp macro="" textlink="">
      <xdr:nvSpPr>
        <xdr:cNvPr id="69" name="楕円 68"/>
        <xdr:cNvSpPr/>
      </xdr:nvSpPr>
      <xdr:spPr bwMode="auto">
        <a:xfrm>
          <a:off x="4953000" y="254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41704</xdr:rowOff>
    </xdr:from>
    <xdr:ext cx="736600" cy="259045"/>
    <xdr:sp macro="" textlink="">
      <xdr:nvSpPr>
        <xdr:cNvPr id="70" name="テキスト ボックス 69"/>
        <xdr:cNvSpPr txBox="1"/>
      </xdr:nvSpPr>
      <xdr:spPr>
        <a:xfrm>
          <a:off x="4622800" y="231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95250</xdr:rowOff>
    </xdr:from>
    <xdr:to>
      <xdr:col>22</xdr:col>
      <xdr:colOff>165100</xdr:colOff>
      <xdr:row>15</xdr:row>
      <xdr:rowOff>25400</xdr:rowOff>
    </xdr:to>
    <xdr:sp macro="" textlink="">
      <xdr:nvSpPr>
        <xdr:cNvPr id="71" name="楕円 70"/>
        <xdr:cNvSpPr/>
      </xdr:nvSpPr>
      <xdr:spPr bwMode="auto">
        <a:xfrm>
          <a:off x="4254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35577</xdr:rowOff>
    </xdr:from>
    <xdr:ext cx="762000" cy="259045"/>
    <xdr:sp macro="" textlink="">
      <xdr:nvSpPr>
        <xdr:cNvPr id="72" name="テキスト ボックス 71"/>
        <xdr:cNvSpPr txBox="1"/>
      </xdr:nvSpPr>
      <xdr:spPr>
        <a:xfrm>
          <a:off x="3924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139050</xdr:rowOff>
    </xdr:from>
    <xdr:to>
      <xdr:col>19</xdr:col>
      <xdr:colOff>38100</xdr:colOff>
      <xdr:row>15</xdr:row>
      <xdr:rowOff>69200</xdr:rowOff>
    </xdr:to>
    <xdr:sp macro="" textlink="">
      <xdr:nvSpPr>
        <xdr:cNvPr id="73" name="楕円 72"/>
        <xdr:cNvSpPr/>
      </xdr:nvSpPr>
      <xdr:spPr bwMode="auto">
        <a:xfrm>
          <a:off x="3556000" y="258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79377</xdr:rowOff>
    </xdr:from>
    <xdr:ext cx="762000" cy="259045"/>
    <xdr:sp macro="" textlink="">
      <xdr:nvSpPr>
        <xdr:cNvPr id="74" name="テキスト ボックス 73"/>
        <xdr:cNvSpPr txBox="1"/>
      </xdr:nvSpPr>
      <xdr:spPr>
        <a:xfrm>
          <a:off x="3225800" y="235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148788</xdr:rowOff>
    </xdr:from>
    <xdr:to>
      <xdr:col>15</xdr:col>
      <xdr:colOff>101600</xdr:colOff>
      <xdr:row>16</xdr:row>
      <xdr:rowOff>78938</xdr:rowOff>
    </xdr:to>
    <xdr:sp macro="" textlink="">
      <xdr:nvSpPr>
        <xdr:cNvPr id="75" name="楕円 74"/>
        <xdr:cNvSpPr/>
      </xdr:nvSpPr>
      <xdr:spPr bwMode="auto">
        <a:xfrm>
          <a:off x="2857500" y="276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89115</xdr:rowOff>
    </xdr:from>
    <xdr:ext cx="762000" cy="259045"/>
    <xdr:sp macro="" textlink="">
      <xdr:nvSpPr>
        <xdr:cNvPr id="76" name="テキスト ボックス 75"/>
        <xdr:cNvSpPr txBox="1"/>
      </xdr:nvSpPr>
      <xdr:spPr>
        <a:xfrm>
          <a:off x="2527300" y="253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57872</xdr:rowOff>
    </xdr:from>
    <xdr:to>
      <xdr:col>29</xdr:col>
      <xdr:colOff>127000</xdr:colOff>
      <xdr:row>36</xdr:row>
      <xdr:rowOff>97008</xdr:rowOff>
    </xdr:to>
    <xdr:cxnSp macro="">
      <xdr:nvCxnSpPr>
        <xdr:cNvPr id="109" name="直線コネクタ 108"/>
        <xdr:cNvCxnSpPr/>
      </xdr:nvCxnSpPr>
      <xdr:spPr bwMode="auto">
        <a:xfrm>
          <a:off x="5003800" y="7011122"/>
          <a:ext cx="6477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60850</xdr:rowOff>
    </xdr:from>
    <xdr:ext cx="762000" cy="259045"/>
    <xdr:sp macro="" textlink="">
      <xdr:nvSpPr>
        <xdr:cNvPr id="110" name="人口1人当たり決算額の推移平均値テキスト445"/>
        <xdr:cNvSpPr txBox="1"/>
      </xdr:nvSpPr>
      <xdr:spPr>
        <a:xfrm>
          <a:off x="5740400" y="701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19375</xdr:rowOff>
    </xdr:from>
    <xdr:to>
      <xdr:col>26</xdr:col>
      <xdr:colOff>50800</xdr:colOff>
      <xdr:row>36</xdr:row>
      <xdr:rowOff>57872</xdr:rowOff>
    </xdr:to>
    <xdr:cxnSp macro="">
      <xdr:nvCxnSpPr>
        <xdr:cNvPr id="112" name="直線コネクタ 111"/>
        <xdr:cNvCxnSpPr/>
      </xdr:nvCxnSpPr>
      <xdr:spPr bwMode="auto">
        <a:xfrm>
          <a:off x="4305300" y="6972625"/>
          <a:ext cx="6985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4" name="テキスト ボックス 113"/>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313080</xdr:rowOff>
    </xdr:from>
    <xdr:to>
      <xdr:col>22</xdr:col>
      <xdr:colOff>114300</xdr:colOff>
      <xdr:row>36</xdr:row>
      <xdr:rowOff>19375</xdr:rowOff>
    </xdr:to>
    <xdr:cxnSp macro="">
      <xdr:nvCxnSpPr>
        <xdr:cNvPr id="115" name="直線コネクタ 114"/>
        <xdr:cNvCxnSpPr/>
      </xdr:nvCxnSpPr>
      <xdr:spPr bwMode="auto">
        <a:xfrm>
          <a:off x="3606800" y="6923430"/>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17" name="テキスト ボックス 116"/>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313080</xdr:rowOff>
    </xdr:from>
    <xdr:to>
      <xdr:col>18</xdr:col>
      <xdr:colOff>177800</xdr:colOff>
      <xdr:row>35</xdr:row>
      <xdr:rowOff>330454</xdr:rowOff>
    </xdr:to>
    <xdr:cxnSp macro="">
      <xdr:nvCxnSpPr>
        <xdr:cNvPr id="118" name="直線コネクタ 117"/>
        <xdr:cNvCxnSpPr/>
      </xdr:nvCxnSpPr>
      <xdr:spPr bwMode="auto">
        <a:xfrm flipV="1">
          <a:off x="2908300" y="6923430"/>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1" name="フローチャート: 判断 120"/>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2" name="テキスト ボックス 121"/>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46208</xdr:rowOff>
    </xdr:from>
    <xdr:to>
      <xdr:col>29</xdr:col>
      <xdr:colOff>177800</xdr:colOff>
      <xdr:row>36</xdr:row>
      <xdr:rowOff>147808</xdr:rowOff>
    </xdr:to>
    <xdr:sp macro="" textlink="">
      <xdr:nvSpPr>
        <xdr:cNvPr id="128" name="楕円 127"/>
        <xdr:cNvSpPr/>
      </xdr:nvSpPr>
      <xdr:spPr bwMode="auto">
        <a:xfrm>
          <a:off x="56007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234185</xdr:rowOff>
    </xdr:from>
    <xdr:ext cx="762000" cy="259045"/>
    <xdr:sp macro="" textlink="">
      <xdr:nvSpPr>
        <xdr:cNvPr id="129" name="人口1人当たり決算額の推移該当値テキスト445"/>
        <xdr:cNvSpPr txBox="1"/>
      </xdr:nvSpPr>
      <xdr:spPr>
        <a:xfrm>
          <a:off x="5740400" y="684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7072</xdr:rowOff>
    </xdr:from>
    <xdr:to>
      <xdr:col>26</xdr:col>
      <xdr:colOff>101600</xdr:colOff>
      <xdr:row>36</xdr:row>
      <xdr:rowOff>108672</xdr:rowOff>
    </xdr:to>
    <xdr:sp macro="" textlink="">
      <xdr:nvSpPr>
        <xdr:cNvPr id="130" name="楕円 129"/>
        <xdr:cNvSpPr/>
      </xdr:nvSpPr>
      <xdr:spPr bwMode="auto">
        <a:xfrm>
          <a:off x="4953000" y="696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118849</xdr:rowOff>
    </xdr:from>
    <xdr:ext cx="736600" cy="259045"/>
    <xdr:sp macro="" textlink="">
      <xdr:nvSpPr>
        <xdr:cNvPr id="131" name="テキスト ボックス 130"/>
        <xdr:cNvSpPr txBox="1"/>
      </xdr:nvSpPr>
      <xdr:spPr>
        <a:xfrm>
          <a:off x="4622800" y="672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311475</xdr:rowOff>
    </xdr:from>
    <xdr:to>
      <xdr:col>22</xdr:col>
      <xdr:colOff>165100</xdr:colOff>
      <xdr:row>36</xdr:row>
      <xdr:rowOff>70175</xdr:rowOff>
    </xdr:to>
    <xdr:sp macro="" textlink="">
      <xdr:nvSpPr>
        <xdr:cNvPr id="132" name="楕円 131"/>
        <xdr:cNvSpPr/>
      </xdr:nvSpPr>
      <xdr:spPr bwMode="auto">
        <a:xfrm>
          <a:off x="4254500" y="69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80352</xdr:rowOff>
    </xdr:from>
    <xdr:ext cx="762000" cy="259045"/>
    <xdr:sp macro="" textlink="">
      <xdr:nvSpPr>
        <xdr:cNvPr id="133" name="テキスト ボックス 132"/>
        <xdr:cNvSpPr txBox="1"/>
      </xdr:nvSpPr>
      <xdr:spPr>
        <a:xfrm>
          <a:off x="3924300" y="669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262280</xdr:rowOff>
    </xdr:from>
    <xdr:to>
      <xdr:col>19</xdr:col>
      <xdr:colOff>38100</xdr:colOff>
      <xdr:row>36</xdr:row>
      <xdr:rowOff>20980</xdr:rowOff>
    </xdr:to>
    <xdr:sp macro="" textlink="">
      <xdr:nvSpPr>
        <xdr:cNvPr id="134" name="楕円 133"/>
        <xdr:cNvSpPr/>
      </xdr:nvSpPr>
      <xdr:spPr bwMode="auto">
        <a:xfrm>
          <a:off x="35560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5757</xdr:rowOff>
    </xdr:from>
    <xdr:ext cx="762000" cy="259045"/>
    <xdr:sp macro="" textlink="">
      <xdr:nvSpPr>
        <xdr:cNvPr id="135" name="テキスト ボックス 134"/>
        <xdr:cNvSpPr txBox="1"/>
      </xdr:nvSpPr>
      <xdr:spPr>
        <a:xfrm>
          <a:off x="3225800" y="69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279654</xdr:rowOff>
    </xdr:from>
    <xdr:to>
      <xdr:col>15</xdr:col>
      <xdr:colOff>101600</xdr:colOff>
      <xdr:row>36</xdr:row>
      <xdr:rowOff>38354</xdr:rowOff>
    </xdr:to>
    <xdr:sp macro="" textlink="">
      <xdr:nvSpPr>
        <xdr:cNvPr id="136" name="楕円 135"/>
        <xdr:cNvSpPr/>
      </xdr:nvSpPr>
      <xdr:spPr bwMode="auto">
        <a:xfrm>
          <a:off x="2857500" y="689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23131</xdr:rowOff>
    </xdr:from>
    <xdr:ext cx="762000" cy="259045"/>
    <xdr:sp macro="" textlink="">
      <xdr:nvSpPr>
        <xdr:cNvPr id="137" name="テキスト ボックス 136"/>
        <xdr:cNvSpPr txBox="1"/>
      </xdr:nvSpPr>
      <xdr:spPr>
        <a:xfrm>
          <a:off x="2527300" y="69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53244</xdr:rowOff>
    </xdr:from>
    <xdr:to>
      <xdr:col>24</xdr:col>
      <xdr:colOff>63500</xdr:colOff>
      <xdr:row>33</xdr:row>
      <xdr:rowOff>106096</xdr:rowOff>
    </xdr:to>
    <xdr:cxnSp macro="">
      <xdr:nvCxnSpPr>
        <xdr:cNvPr id="59" name="直線コネクタ 58"/>
        <xdr:cNvCxnSpPr/>
      </xdr:nvCxnSpPr>
      <xdr:spPr>
        <a:xfrm flipV="1">
          <a:off x="3797300" y="5711094"/>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106096</xdr:rowOff>
    </xdr:from>
    <xdr:to>
      <xdr:col>19</xdr:col>
      <xdr:colOff>177800</xdr:colOff>
      <xdr:row>33</xdr:row>
      <xdr:rowOff>124018</xdr:rowOff>
    </xdr:to>
    <xdr:cxnSp macro="">
      <xdr:nvCxnSpPr>
        <xdr:cNvPr id="62" name="直線コネクタ 61"/>
        <xdr:cNvCxnSpPr/>
      </xdr:nvCxnSpPr>
      <xdr:spPr>
        <a:xfrm flipV="1">
          <a:off x="2908300" y="576394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124018</xdr:rowOff>
    </xdr:from>
    <xdr:to>
      <xdr:col>15</xdr:col>
      <xdr:colOff>50800</xdr:colOff>
      <xdr:row>34</xdr:row>
      <xdr:rowOff>124201</xdr:rowOff>
    </xdr:to>
    <xdr:cxnSp macro="">
      <xdr:nvCxnSpPr>
        <xdr:cNvPr id="65" name="直線コネクタ 64"/>
        <xdr:cNvCxnSpPr/>
      </xdr:nvCxnSpPr>
      <xdr:spPr>
        <a:xfrm flipV="1">
          <a:off x="2019300" y="5781868"/>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124201</xdr:rowOff>
    </xdr:from>
    <xdr:to>
      <xdr:col>10</xdr:col>
      <xdr:colOff>114300</xdr:colOff>
      <xdr:row>35</xdr:row>
      <xdr:rowOff>77704</xdr:rowOff>
    </xdr:to>
    <xdr:cxnSp macro="">
      <xdr:nvCxnSpPr>
        <xdr:cNvPr id="68" name="直線コネクタ 67"/>
        <xdr:cNvCxnSpPr/>
      </xdr:nvCxnSpPr>
      <xdr:spPr>
        <a:xfrm flipV="1">
          <a:off x="1130300" y="5953501"/>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2444</xdr:rowOff>
    </xdr:from>
    <xdr:to>
      <xdr:col>24</xdr:col>
      <xdr:colOff>114300</xdr:colOff>
      <xdr:row>33</xdr:row>
      <xdr:rowOff>104044</xdr:rowOff>
    </xdr:to>
    <xdr:sp macro="" textlink="">
      <xdr:nvSpPr>
        <xdr:cNvPr id="78" name="楕円 77"/>
        <xdr:cNvSpPr/>
      </xdr:nvSpPr>
      <xdr:spPr>
        <a:xfrm>
          <a:off x="4584700" y="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25321</xdr:rowOff>
    </xdr:from>
    <xdr:ext cx="599010" cy="259045"/>
    <xdr:sp macro="" textlink="">
      <xdr:nvSpPr>
        <xdr:cNvPr id="79" name="人件費該当値テキスト"/>
        <xdr:cNvSpPr txBox="1"/>
      </xdr:nvSpPr>
      <xdr:spPr>
        <a:xfrm>
          <a:off x="4686300" y="55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55296</xdr:rowOff>
    </xdr:from>
    <xdr:to>
      <xdr:col>20</xdr:col>
      <xdr:colOff>38100</xdr:colOff>
      <xdr:row>33</xdr:row>
      <xdr:rowOff>156896</xdr:rowOff>
    </xdr:to>
    <xdr:sp macro="" textlink="">
      <xdr:nvSpPr>
        <xdr:cNvPr id="80" name="楕円 79"/>
        <xdr:cNvSpPr/>
      </xdr:nvSpPr>
      <xdr:spPr>
        <a:xfrm>
          <a:off x="3746500" y="57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1973</xdr:rowOff>
    </xdr:from>
    <xdr:ext cx="599010" cy="259045"/>
    <xdr:sp macro="" textlink="">
      <xdr:nvSpPr>
        <xdr:cNvPr id="81" name="テキスト ボックス 80"/>
        <xdr:cNvSpPr txBox="1"/>
      </xdr:nvSpPr>
      <xdr:spPr>
        <a:xfrm>
          <a:off x="3485095" y="548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73218</xdr:rowOff>
    </xdr:from>
    <xdr:to>
      <xdr:col>15</xdr:col>
      <xdr:colOff>101600</xdr:colOff>
      <xdr:row>34</xdr:row>
      <xdr:rowOff>3368</xdr:rowOff>
    </xdr:to>
    <xdr:sp macro="" textlink="">
      <xdr:nvSpPr>
        <xdr:cNvPr id="82" name="楕円 81"/>
        <xdr:cNvSpPr/>
      </xdr:nvSpPr>
      <xdr:spPr>
        <a:xfrm>
          <a:off x="2857500" y="57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19895</xdr:rowOff>
    </xdr:from>
    <xdr:ext cx="599010" cy="259045"/>
    <xdr:sp macro="" textlink="">
      <xdr:nvSpPr>
        <xdr:cNvPr id="83" name="テキスト ボックス 82"/>
        <xdr:cNvSpPr txBox="1"/>
      </xdr:nvSpPr>
      <xdr:spPr>
        <a:xfrm>
          <a:off x="2608795" y="55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73401</xdr:rowOff>
    </xdr:from>
    <xdr:to>
      <xdr:col>10</xdr:col>
      <xdr:colOff>165100</xdr:colOff>
      <xdr:row>35</xdr:row>
      <xdr:rowOff>3551</xdr:rowOff>
    </xdr:to>
    <xdr:sp macro="" textlink="">
      <xdr:nvSpPr>
        <xdr:cNvPr id="84" name="楕円 83"/>
        <xdr:cNvSpPr/>
      </xdr:nvSpPr>
      <xdr:spPr>
        <a:xfrm>
          <a:off x="1968500" y="59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20078</xdr:rowOff>
    </xdr:from>
    <xdr:ext cx="599010" cy="259045"/>
    <xdr:sp macro="" textlink="">
      <xdr:nvSpPr>
        <xdr:cNvPr id="85" name="テキスト ボックス 84"/>
        <xdr:cNvSpPr txBox="1"/>
      </xdr:nvSpPr>
      <xdr:spPr>
        <a:xfrm>
          <a:off x="1719795" y="56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26904</xdr:rowOff>
    </xdr:from>
    <xdr:to>
      <xdr:col>6</xdr:col>
      <xdr:colOff>38100</xdr:colOff>
      <xdr:row>35</xdr:row>
      <xdr:rowOff>128504</xdr:rowOff>
    </xdr:to>
    <xdr:sp macro="" textlink="">
      <xdr:nvSpPr>
        <xdr:cNvPr id="86" name="楕円 85"/>
        <xdr:cNvSpPr/>
      </xdr:nvSpPr>
      <xdr:spPr>
        <a:xfrm>
          <a:off x="1079500" y="60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145031</xdr:rowOff>
    </xdr:from>
    <xdr:ext cx="599010" cy="259045"/>
    <xdr:sp macro="" textlink="">
      <xdr:nvSpPr>
        <xdr:cNvPr id="87" name="テキスト ボックス 86"/>
        <xdr:cNvSpPr txBox="1"/>
      </xdr:nvSpPr>
      <xdr:spPr>
        <a:xfrm>
          <a:off x="830795" y="58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57600</xdr:rowOff>
    </xdr:from>
    <xdr:to>
      <xdr:col>24</xdr:col>
      <xdr:colOff>63500</xdr:colOff>
      <xdr:row>57</xdr:row>
      <xdr:rowOff>65960</xdr:rowOff>
    </xdr:to>
    <xdr:cxnSp macro="">
      <xdr:nvCxnSpPr>
        <xdr:cNvPr id="117" name="直線コネクタ 116"/>
        <xdr:cNvCxnSpPr/>
      </xdr:nvCxnSpPr>
      <xdr:spPr>
        <a:xfrm flipV="1">
          <a:off x="3797300" y="9830250"/>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12434</xdr:rowOff>
    </xdr:from>
    <xdr:ext cx="534377" cy="259045"/>
    <xdr:sp macro="" textlink="">
      <xdr:nvSpPr>
        <xdr:cNvPr id="118" name="物件費平均値テキスト"/>
        <xdr:cNvSpPr txBox="1"/>
      </xdr:nvSpPr>
      <xdr:spPr>
        <a:xfrm>
          <a:off x="4686300" y="944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140353</xdr:rowOff>
    </xdr:from>
    <xdr:to>
      <xdr:col>19</xdr:col>
      <xdr:colOff>177800</xdr:colOff>
      <xdr:row>57</xdr:row>
      <xdr:rowOff>65960</xdr:rowOff>
    </xdr:to>
    <xdr:cxnSp macro="">
      <xdr:nvCxnSpPr>
        <xdr:cNvPr id="120" name="直線コネクタ 119"/>
        <xdr:cNvCxnSpPr/>
      </xdr:nvCxnSpPr>
      <xdr:spPr>
        <a:xfrm>
          <a:off x="2908300" y="9741553"/>
          <a:ext cx="889000" cy="9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140353</xdr:rowOff>
    </xdr:from>
    <xdr:to>
      <xdr:col>15</xdr:col>
      <xdr:colOff>50800</xdr:colOff>
      <xdr:row>57</xdr:row>
      <xdr:rowOff>9202</xdr:rowOff>
    </xdr:to>
    <xdr:cxnSp macro="">
      <xdr:nvCxnSpPr>
        <xdr:cNvPr id="123" name="直線コネクタ 122"/>
        <xdr:cNvCxnSpPr/>
      </xdr:nvCxnSpPr>
      <xdr:spPr>
        <a:xfrm flipV="1">
          <a:off x="2019300" y="9741553"/>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127409</xdr:rowOff>
    </xdr:from>
    <xdr:ext cx="534377" cy="259045"/>
    <xdr:sp macro="" textlink="">
      <xdr:nvSpPr>
        <xdr:cNvPr id="125" name="テキスト ボックス 124"/>
        <xdr:cNvSpPr txBox="1"/>
      </xdr:nvSpPr>
      <xdr:spPr>
        <a:xfrm>
          <a:off x="2641111" y="93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93066</xdr:rowOff>
    </xdr:from>
    <xdr:to>
      <xdr:col>10</xdr:col>
      <xdr:colOff>114300</xdr:colOff>
      <xdr:row>57</xdr:row>
      <xdr:rowOff>9202</xdr:rowOff>
    </xdr:to>
    <xdr:cxnSp macro="">
      <xdr:nvCxnSpPr>
        <xdr:cNvPr id="126" name="直線コネクタ 125"/>
        <xdr:cNvCxnSpPr/>
      </xdr:nvCxnSpPr>
      <xdr:spPr>
        <a:xfrm>
          <a:off x="1130300" y="9694266"/>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6800</xdr:rowOff>
    </xdr:from>
    <xdr:to>
      <xdr:col>24</xdr:col>
      <xdr:colOff>114300</xdr:colOff>
      <xdr:row>57</xdr:row>
      <xdr:rowOff>108400</xdr:rowOff>
    </xdr:to>
    <xdr:sp macro="" textlink="">
      <xdr:nvSpPr>
        <xdr:cNvPr id="136" name="楕円 135"/>
        <xdr:cNvSpPr/>
      </xdr:nvSpPr>
      <xdr:spPr>
        <a:xfrm>
          <a:off x="45847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156677</xdr:rowOff>
    </xdr:from>
    <xdr:ext cx="534377" cy="259045"/>
    <xdr:sp macro="" textlink="">
      <xdr:nvSpPr>
        <xdr:cNvPr id="137" name="物件費該当値テキスト"/>
        <xdr:cNvSpPr txBox="1"/>
      </xdr:nvSpPr>
      <xdr:spPr>
        <a:xfrm>
          <a:off x="4686300" y="97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15160</xdr:rowOff>
    </xdr:from>
    <xdr:to>
      <xdr:col>20</xdr:col>
      <xdr:colOff>38100</xdr:colOff>
      <xdr:row>57</xdr:row>
      <xdr:rowOff>116760</xdr:rowOff>
    </xdr:to>
    <xdr:sp macro="" textlink="">
      <xdr:nvSpPr>
        <xdr:cNvPr id="138" name="楕円 137"/>
        <xdr:cNvSpPr/>
      </xdr:nvSpPr>
      <xdr:spPr>
        <a:xfrm>
          <a:off x="3746500" y="97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107887</xdr:rowOff>
    </xdr:from>
    <xdr:ext cx="534377" cy="259045"/>
    <xdr:sp macro="" textlink="">
      <xdr:nvSpPr>
        <xdr:cNvPr id="139" name="テキスト ボックス 138"/>
        <xdr:cNvSpPr txBox="1"/>
      </xdr:nvSpPr>
      <xdr:spPr>
        <a:xfrm>
          <a:off x="3517411" y="98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89553</xdr:rowOff>
    </xdr:from>
    <xdr:to>
      <xdr:col>15</xdr:col>
      <xdr:colOff>101600</xdr:colOff>
      <xdr:row>57</xdr:row>
      <xdr:rowOff>19703</xdr:rowOff>
    </xdr:to>
    <xdr:sp macro="" textlink="">
      <xdr:nvSpPr>
        <xdr:cNvPr id="140" name="楕円 139"/>
        <xdr:cNvSpPr/>
      </xdr:nvSpPr>
      <xdr:spPr>
        <a:xfrm>
          <a:off x="2857500" y="96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10830</xdr:rowOff>
    </xdr:from>
    <xdr:ext cx="534377" cy="259045"/>
    <xdr:sp macro="" textlink="">
      <xdr:nvSpPr>
        <xdr:cNvPr id="141" name="テキスト ボックス 140"/>
        <xdr:cNvSpPr txBox="1"/>
      </xdr:nvSpPr>
      <xdr:spPr>
        <a:xfrm>
          <a:off x="2641111" y="97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129852</xdr:rowOff>
    </xdr:from>
    <xdr:to>
      <xdr:col>10</xdr:col>
      <xdr:colOff>165100</xdr:colOff>
      <xdr:row>57</xdr:row>
      <xdr:rowOff>60002</xdr:rowOff>
    </xdr:to>
    <xdr:sp macro="" textlink="">
      <xdr:nvSpPr>
        <xdr:cNvPr id="142" name="楕円 141"/>
        <xdr:cNvSpPr/>
      </xdr:nvSpPr>
      <xdr:spPr>
        <a:xfrm>
          <a:off x="1968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76529</xdr:rowOff>
    </xdr:from>
    <xdr:ext cx="534377" cy="259045"/>
    <xdr:sp macro="" textlink="">
      <xdr:nvSpPr>
        <xdr:cNvPr id="143" name="テキスト ボックス 142"/>
        <xdr:cNvSpPr txBox="1"/>
      </xdr:nvSpPr>
      <xdr:spPr>
        <a:xfrm>
          <a:off x="1752111" y="95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42266</xdr:rowOff>
    </xdr:from>
    <xdr:to>
      <xdr:col>6</xdr:col>
      <xdr:colOff>38100</xdr:colOff>
      <xdr:row>56</xdr:row>
      <xdr:rowOff>143866</xdr:rowOff>
    </xdr:to>
    <xdr:sp macro="" textlink="">
      <xdr:nvSpPr>
        <xdr:cNvPr id="144" name="楕円 143"/>
        <xdr:cNvSpPr/>
      </xdr:nvSpPr>
      <xdr:spPr>
        <a:xfrm>
          <a:off x="1079500" y="96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160393</xdr:rowOff>
    </xdr:from>
    <xdr:ext cx="534377" cy="259045"/>
    <xdr:sp macro="" textlink="">
      <xdr:nvSpPr>
        <xdr:cNvPr id="145" name="テキスト ボックス 144"/>
        <xdr:cNvSpPr txBox="1"/>
      </xdr:nvSpPr>
      <xdr:spPr>
        <a:xfrm>
          <a:off x="863111" y="94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59908</xdr:rowOff>
    </xdr:from>
    <xdr:to>
      <xdr:col>24</xdr:col>
      <xdr:colOff>63500</xdr:colOff>
      <xdr:row>74</xdr:row>
      <xdr:rowOff>119997</xdr:rowOff>
    </xdr:to>
    <xdr:cxnSp macro="">
      <xdr:nvCxnSpPr>
        <xdr:cNvPr id="174" name="直線コネクタ 173"/>
        <xdr:cNvCxnSpPr/>
      </xdr:nvCxnSpPr>
      <xdr:spPr>
        <a:xfrm flipV="1">
          <a:off x="3797300" y="12575758"/>
          <a:ext cx="838200" cy="2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98024</xdr:rowOff>
    </xdr:from>
    <xdr:ext cx="469744" cy="259045"/>
    <xdr:sp macro="" textlink="">
      <xdr:nvSpPr>
        <xdr:cNvPr id="175" name="維持補修費平均値テキスト"/>
        <xdr:cNvSpPr txBox="1"/>
      </xdr:nvSpPr>
      <xdr:spPr>
        <a:xfrm>
          <a:off x="4686300" y="1295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119997</xdr:rowOff>
    </xdr:from>
    <xdr:to>
      <xdr:col>19</xdr:col>
      <xdr:colOff>177800</xdr:colOff>
      <xdr:row>75</xdr:row>
      <xdr:rowOff>56097</xdr:rowOff>
    </xdr:to>
    <xdr:cxnSp macro="">
      <xdr:nvCxnSpPr>
        <xdr:cNvPr id="177" name="直線コネクタ 176"/>
        <xdr:cNvCxnSpPr/>
      </xdr:nvCxnSpPr>
      <xdr:spPr>
        <a:xfrm flipV="1">
          <a:off x="2908300" y="12807297"/>
          <a:ext cx="889000" cy="1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108039</xdr:rowOff>
    </xdr:from>
    <xdr:ext cx="469744" cy="259045"/>
    <xdr:sp macro="" textlink="">
      <xdr:nvSpPr>
        <xdr:cNvPr id="179" name="テキスト ボックス 178"/>
        <xdr:cNvSpPr txBox="1"/>
      </xdr:nvSpPr>
      <xdr:spPr>
        <a:xfrm>
          <a:off x="3549728" y="131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60888</xdr:rowOff>
    </xdr:from>
    <xdr:to>
      <xdr:col>15</xdr:col>
      <xdr:colOff>50800</xdr:colOff>
      <xdr:row>75</xdr:row>
      <xdr:rowOff>56097</xdr:rowOff>
    </xdr:to>
    <xdr:cxnSp macro="">
      <xdr:nvCxnSpPr>
        <xdr:cNvPr id="180" name="直線コネクタ 179"/>
        <xdr:cNvCxnSpPr/>
      </xdr:nvCxnSpPr>
      <xdr:spPr>
        <a:xfrm>
          <a:off x="2019300" y="12748188"/>
          <a:ext cx="889000" cy="1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132751</xdr:rowOff>
    </xdr:from>
    <xdr:ext cx="469744" cy="259045"/>
    <xdr:sp macro="" textlink="">
      <xdr:nvSpPr>
        <xdr:cNvPr id="182" name="テキスト ボックス 181"/>
        <xdr:cNvSpPr txBox="1"/>
      </xdr:nvSpPr>
      <xdr:spPr>
        <a:xfrm>
          <a:off x="2673428"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60888</xdr:rowOff>
    </xdr:from>
    <xdr:to>
      <xdr:col>10</xdr:col>
      <xdr:colOff>114300</xdr:colOff>
      <xdr:row>74</xdr:row>
      <xdr:rowOff>148082</xdr:rowOff>
    </xdr:to>
    <xdr:cxnSp macro="">
      <xdr:nvCxnSpPr>
        <xdr:cNvPr id="183" name="直線コネクタ 182"/>
        <xdr:cNvCxnSpPr/>
      </xdr:nvCxnSpPr>
      <xdr:spPr>
        <a:xfrm flipV="1">
          <a:off x="1130300" y="12748188"/>
          <a:ext cx="8890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164645</xdr:rowOff>
    </xdr:from>
    <xdr:ext cx="469744" cy="259045"/>
    <xdr:sp macro="" textlink="">
      <xdr:nvSpPr>
        <xdr:cNvPr id="185" name="テキスト ボックス 184"/>
        <xdr:cNvSpPr txBox="1"/>
      </xdr:nvSpPr>
      <xdr:spPr>
        <a:xfrm>
          <a:off x="1784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122409</xdr:rowOff>
    </xdr:from>
    <xdr:ext cx="469744" cy="259045"/>
    <xdr:sp macro="" textlink="">
      <xdr:nvSpPr>
        <xdr:cNvPr id="187" name="テキスト ボックス 186"/>
        <xdr:cNvSpPr txBox="1"/>
      </xdr:nvSpPr>
      <xdr:spPr>
        <a:xfrm>
          <a:off x="895428"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9108</xdr:rowOff>
    </xdr:from>
    <xdr:to>
      <xdr:col>24</xdr:col>
      <xdr:colOff>114300</xdr:colOff>
      <xdr:row>73</xdr:row>
      <xdr:rowOff>110708</xdr:rowOff>
    </xdr:to>
    <xdr:sp macro="" textlink="">
      <xdr:nvSpPr>
        <xdr:cNvPr id="193" name="楕円 192"/>
        <xdr:cNvSpPr/>
      </xdr:nvSpPr>
      <xdr:spPr>
        <a:xfrm>
          <a:off x="4584700" y="125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31985</xdr:rowOff>
    </xdr:from>
    <xdr:ext cx="469744" cy="259045"/>
    <xdr:sp macro="" textlink="">
      <xdr:nvSpPr>
        <xdr:cNvPr id="194" name="維持補修費該当値テキスト"/>
        <xdr:cNvSpPr txBox="1"/>
      </xdr:nvSpPr>
      <xdr:spPr>
        <a:xfrm>
          <a:off x="4686300" y="1237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69197</xdr:rowOff>
    </xdr:from>
    <xdr:to>
      <xdr:col>20</xdr:col>
      <xdr:colOff>38100</xdr:colOff>
      <xdr:row>74</xdr:row>
      <xdr:rowOff>170797</xdr:rowOff>
    </xdr:to>
    <xdr:sp macro="" textlink="">
      <xdr:nvSpPr>
        <xdr:cNvPr id="195" name="楕円 194"/>
        <xdr:cNvSpPr/>
      </xdr:nvSpPr>
      <xdr:spPr>
        <a:xfrm>
          <a:off x="3746500" y="127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15874</xdr:rowOff>
    </xdr:from>
    <xdr:ext cx="469744" cy="259045"/>
    <xdr:sp macro="" textlink="">
      <xdr:nvSpPr>
        <xdr:cNvPr id="196" name="テキスト ボックス 195"/>
        <xdr:cNvSpPr txBox="1"/>
      </xdr:nvSpPr>
      <xdr:spPr>
        <a:xfrm>
          <a:off x="3549728" y="125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5297</xdr:rowOff>
    </xdr:from>
    <xdr:to>
      <xdr:col>15</xdr:col>
      <xdr:colOff>101600</xdr:colOff>
      <xdr:row>75</xdr:row>
      <xdr:rowOff>106897</xdr:rowOff>
    </xdr:to>
    <xdr:sp macro="" textlink="">
      <xdr:nvSpPr>
        <xdr:cNvPr id="197" name="楕円 196"/>
        <xdr:cNvSpPr/>
      </xdr:nvSpPr>
      <xdr:spPr>
        <a:xfrm>
          <a:off x="2857500" y="128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123424</xdr:rowOff>
    </xdr:from>
    <xdr:ext cx="469744" cy="259045"/>
    <xdr:sp macro="" textlink="">
      <xdr:nvSpPr>
        <xdr:cNvPr id="198" name="テキスト ボックス 197"/>
        <xdr:cNvSpPr txBox="1"/>
      </xdr:nvSpPr>
      <xdr:spPr>
        <a:xfrm>
          <a:off x="2673428" y="126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10088</xdr:rowOff>
    </xdr:from>
    <xdr:to>
      <xdr:col>10</xdr:col>
      <xdr:colOff>165100</xdr:colOff>
      <xdr:row>74</xdr:row>
      <xdr:rowOff>111688</xdr:rowOff>
    </xdr:to>
    <xdr:sp macro="" textlink="">
      <xdr:nvSpPr>
        <xdr:cNvPr id="199" name="楕円 198"/>
        <xdr:cNvSpPr/>
      </xdr:nvSpPr>
      <xdr:spPr>
        <a:xfrm>
          <a:off x="1968500" y="12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128215</xdr:rowOff>
    </xdr:from>
    <xdr:ext cx="469744" cy="259045"/>
    <xdr:sp macro="" textlink="">
      <xdr:nvSpPr>
        <xdr:cNvPr id="200" name="テキスト ボックス 199"/>
        <xdr:cNvSpPr txBox="1"/>
      </xdr:nvSpPr>
      <xdr:spPr>
        <a:xfrm>
          <a:off x="1784428" y="124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97282</xdr:rowOff>
    </xdr:from>
    <xdr:to>
      <xdr:col>6</xdr:col>
      <xdr:colOff>38100</xdr:colOff>
      <xdr:row>75</xdr:row>
      <xdr:rowOff>27432</xdr:rowOff>
    </xdr:to>
    <xdr:sp macro="" textlink="">
      <xdr:nvSpPr>
        <xdr:cNvPr id="201" name="楕円 200"/>
        <xdr:cNvSpPr/>
      </xdr:nvSpPr>
      <xdr:spPr>
        <a:xfrm>
          <a:off x="1079500" y="127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43959</xdr:rowOff>
    </xdr:from>
    <xdr:ext cx="469744" cy="259045"/>
    <xdr:sp macro="" textlink="">
      <xdr:nvSpPr>
        <xdr:cNvPr id="202" name="テキスト ボックス 201"/>
        <xdr:cNvSpPr txBox="1"/>
      </xdr:nvSpPr>
      <xdr:spPr>
        <a:xfrm>
          <a:off x="895428" y="125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86233</xdr:rowOff>
    </xdr:from>
    <xdr:to>
      <xdr:col>24</xdr:col>
      <xdr:colOff>63500</xdr:colOff>
      <xdr:row>98</xdr:row>
      <xdr:rowOff>110110</xdr:rowOff>
    </xdr:to>
    <xdr:cxnSp macro="">
      <xdr:nvCxnSpPr>
        <xdr:cNvPr id="230" name="直線コネクタ 229"/>
        <xdr:cNvCxnSpPr/>
      </xdr:nvCxnSpPr>
      <xdr:spPr>
        <a:xfrm flipV="1">
          <a:off x="3797300" y="16888333"/>
          <a:ext cx="8382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101854</xdr:rowOff>
    </xdr:from>
    <xdr:to>
      <xdr:col>19</xdr:col>
      <xdr:colOff>177800</xdr:colOff>
      <xdr:row>98</xdr:row>
      <xdr:rowOff>110110</xdr:rowOff>
    </xdr:to>
    <xdr:cxnSp macro="">
      <xdr:nvCxnSpPr>
        <xdr:cNvPr id="233" name="直線コネクタ 232"/>
        <xdr:cNvCxnSpPr/>
      </xdr:nvCxnSpPr>
      <xdr:spPr>
        <a:xfrm>
          <a:off x="2908300" y="16903954"/>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101854</xdr:rowOff>
    </xdr:from>
    <xdr:to>
      <xdr:col>15</xdr:col>
      <xdr:colOff>50800</xdr:colOff>
      <xdr:row>98</xdr:row>
      <xdr:rowOff>123571</xdr:rowOff>
    </xdr:to>
    <xdr:cxnSp macro="">
      <xdr:nvCxnSpPr>
        <xdr:cNvPr id="236" name="直線コネクタ 235"/>
        <xdr:cNvCxnSpPr/>
      </xdr:nvCxnSpPr>
      <xdr:spPr>
        <a:xfrm flipV="1">
          <a:off x="2019300" y="1690395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123571</xdr:rowOff>
    </xdr:from>
    <xdr:to>
      <xdr:col>10</xdr:col>
      <xdr:colOff>114300</xdr:colOff>
      <xdr:row>98</xdr:row>
      <xdr:rowOff>142367</xdr:rowOff>
    </xdr:to>
    <xdr:cxnSp macro="">
      <xdr:nvCxnSpPr>
        <xdr:cNvPr id="239" name="直線コネクタ 238"/>
        <xdr:cNvCxnSpPr/>
      </xdr:nvCxnSpPr>
      <xdr:spPr>
        <a:xfrm flipV="1">
          <a:off x="1130300" y="1692567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80154</xdr:rowOff>
    </xdr:from>
    <xdr:ext cx="534377" cy="259045"/>
    <xdr:sp macro="" textlink="">
      <xdr:nvSpPr>
        <xdr:cNvPr id="243" name="テキスト ボックス 242"/>
        <xdr:cNvSpPr txBox="1"/>
      </xdr:nvSpPr>
      <xdr:spPr>
        <a:xfrm>
          <a:off x="863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35433</xdr:rowOff>
    </xdr:from>
    <xdr:to>
      <xdr:col>24</xdr:col>
      <xdr:colOff>114300</xdr:colOff>
      <xdr:row>98</xdr:row>
      <xdr:rowOff>137033</xdr:rowOff>
    </xdr:to>
    <xdr:sp macro="" textlink="">
      <xdr:nvSpPr>
        <xdr:cNvPr id="249" name="楕円 248"/>
        <xdr:cNvSpPr/>
      </xdr:nvSpPr>
      <xdr:spPr>
        <a:xfrm>
          <a:off x="4584700" y="168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121810</xdr:rowOff>
    </xdr:from>
    <xdr:ext cx="469744" cy="259045"/>
    <xdr:sp macro="" textlink="">
      <xdr:nvSpPr>
        <xdr:cNvPr id="250" name="扶助費該当値テキスト"/>
        <xdr:cNvSpPr txBox="1"/>
      </xdr:nvSpPr>
      <xdr:spPr>
        <a:xfrm>
          <a:off x="4686300" y="1675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59310</xdr:rowOff>
    </xdr:from>
    <xdr:to>
      <xdr:col>20</xdr:col>
      <xdr:colOff>38100</xdr:colOff>
      <xdr:row>98</xdr:row>
      <xdr:rowOff>160910</xdr:rowOff>
    </xdr:to>
    <xdr:sp macro="" textlink="">
      <xdr:nvSpPr>
        <xdr:cNvPr id="251" name="楕円 250"/>
        <xdr:cNvSpPr/>
      </xdr:nvSpPr>
      <xdr:spPr>
        <a:xfrm>
          <a:off x="3746500" y="168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152037</xdr:rowOff>
    </xdr:from>
    <xdr:ext cx="469744" cy="259045"/>
    <xdr:sp macro="" textlink="">
      <xdr:nvSpPr>
        <xdr:cNvPr id="252" name="テキスト ボックス 251"/>
        <xdr:cNvSpPr txBox="1"/>
      </xdr:nvSpPr>
      <xdr:spPr>
        <a:xfrm>
          <a:off x="3549728" y="169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51054</xdr:rowOff>
    </xdr:from>
    <xdr:to>
      <xdr:col>15</xdr:col>
      <xdr:colOff>101600</xdr:colOff>
      <xdr:row>98</xdr:row>
      <xdr:rowOff>152654</xdr:rowOff>
    </xdr:to>
    <xdr:sp macro="" textlink="">
      <xdr:nvSpPr>
        <xdr:cNvPr id="253" name="楕円 252"/>
        <xdr:cNvSpPr/>
      </xdr:nvSpPr>
      <xdr:spPr>
        <a:xfrm>
          <a:off x="2857500" y="168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143781</xdr:rowOff>
    </xdr:from>
    <xdr:ext cx="469744" cy="259045"/>
    <xdr:sp macro="" textlink="">
      <xdr:nvSpPr>
        <xdr:cNvPr id="254" name="テキスト ボックス 253"/>
        <xdr:cNvSpPr txBox="1"/>
      </xdr:nvSpPr>
      <xdr:spPr>
        <a:xfrm>
          <a:off x="2673428"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72771</xdr:rowOff>
    </xdr:from>
    <xdr:to>
      <xdr:col>10</xdr:col>
      <xdr:colOff>165100</xdr:colOff>
      <xdr:row>99</xdr:row>
      <xdr:rowOff>2921</xdr:rowOff>
    </xdr:to>
    <xdr:sp macro="" textlink="">
      <xdr:nvSpPr>
        <xdr:cNvPr id="255" name="楕円 254"/>
        <xdr:cNvSpPr/>
      </xdr:nvSpPr>
      <xdr:spPr>
        <a:xfrm>
          <a:off x="1968500" y="168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165498</xdr:rowOff>
    </xdr:from>
    <xdr:ext cx="469744" cy="259045"/>
    <xdr:sp macro="" textlink="">
      <xdr:nvSpPr>
        <xdr:cNvPr id="256" name="テキスト ボックス 255"/>
        <xdr:cNvSpPr txBox="1"/>
      </xdr:nvSpPr>
      <xdr:spPr>
        <a:xfrm>
          <a:off x="1784428" y="169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91567</xdr:rowOff>
    </xdr:from>
    <xdr:to>
      <xdr:col>6</xdr:col>
      <xdr:colOff>38100</xdr:colOff>
      <xdr:row>99</xdr:row>
      <xdr:rowOff>21717</xdr:rowOff>
    </xdr:to>
    <xdr:sp macro="" textlink="">
      <xdr:nvSpPr>
        <xdr:cNvPr id="257" name="楕円 256"/>
        <xdr:cNvSpPr/>
      </xdr:nvSpPr>
      <xdr:spPr>
        <a:xfrm>
          <a:off x="1079500" y="16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12844</xdr:rowOff>
    </xdr:from>
    <xdr:ext cx="469744" cy="259045"/>
    <xdr:sp macro="" textlink="">
      <xdr:nvSpPr>
        <xdr:cNvPr id="258" name="テキスト ボックス 257"/>
        <xdr:cNvSpPr txBox="1"/>
      </xdr:nvSpPr>
      <xdr:spPr>
        <a:xfrm>
          <a:off x="895428" y="169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7988</xdr:rowOff>
    </xdr:from>
    <xdr:to>
      <xdr:col>55</xdr:col>
      <xdr:colOff>0</xdr:colOff>
      <xdr:row>34</xdr:row>
      <xdr:rowOff>64643</xdr:rowOff>
    </xdr:to>
    <xdr:cxnSp macro="">
      <xdr:nvCxnSpPr>
        <xdr:cNvPr id="286" name="直線コネクタ 285"/>
        <xdr:cNvCxnSpPr/>
      </xdr:nvCxnSpPr>
      <xdr:spPr>
        <a:xfrm flipV="1">
          <a:off x="9639300" y="5837288"/>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54813</xdr:rowOff>
    </xdr:from>
    <xdr:to>
      <xdr:col>50</xdr:col>
      <xdr:colOff>114300</xdr:colOff>
      <xdr:row>34</xdr:row>
      <xdr:rowOff>64643</xdr:rowOff>
    </xdr:to>
    <xdr:cxnSp macro="">
      <xdr:nvCxnSpPr>
        <xdr:cNvPr id="289" name="直線コネクタ 288"/>
        <xdr:cNvCxnSpPr/>
      </xdr:nvCxnSpPr>
      <xdr:spPr>
        <a:xfrm>
          <a:off x="8750300" y="588411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54813</xdr:rowOff>
    </xdr:from>
    <xdr:to>
      <xdr:col>45</xdr:col>
      <xdr:colOff>177800</xdr:colOff>
      <xdr:row>37</xdr:row>
      <xdr:rowOff>104686</xdr:rowOff>
    </xdr:to>
    <xdr:cxnSp macro="">
      <xdr:nvCxnSpPr>
        <xdr:cNvPr id="292" name="直線コネクタ 291"/>
        <xdr:cNvCxnSpPr/>
      </xdr:nvCxnSpPr>
      <xdr:spPr>
        <a:xfrm flipV="1">
          <a:off x="7861300" y="5884113"/>
          <a:ext cx="889000" cy="5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104686</xdr:rowOff>
    </xdr:from>
    <xdr:to>
      <xdr:col>41</xdr:col>
      <xdr:colOff>50800</xdr:colOff>
      <xdr:row>38</xdr:row>
      <xdr:rowOff>109220</xdr:rowOff>
    </xdr:to>
    <xdr:cxnSp macro="">
      <xdr:nvCxnSpPr>
        <xdr:cNvPr id="295" name="直線コネクタ 294"/>
        <xdr:cNvCxnSpPr/>
      </xdr:nvCxnSpPr>
      <xdr:spPr>
        <a:xfrm flipV="1">
          <a:off x="6972300" y="6448336"/>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67060</xdr:rowOff>
    </xdr:from>
    <xdr:ext cx="534377" cy="259045"/>
    <xdr:sp macro="" textlink="">
      <xdr:nvSpPr>
        <xdr:cNvPr id="297" name="テキスト ボックス 296"/>
        <xdr:cNvSpPr txBox="1"/>
      </xdr:nvSpPr>
      <xdr:spPr>
        <a:xfrm>
          <a:off x="7594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167310</xdr:rowOff>
    </xdr:from>
    <xdr:to>
      <xdr:col>36</xdr:col>
      <xdr:colOff>165100</xdr:colOff>
      <xdr:row>39</xdr:row>
      <xdr:rowOff>97460</xdr:rowOff>
    </xdr:to>
    <xdr:sp macro="" textlink="">
      <xdr:nvSpPr>
        <xdr:cNvPr id="298" name="フローチャート: 判断 297"/>
        <xdr:cNvSpPr/>
      </xdr:nvSpPr>
      <xdr:spPr>
        <a:xfrm>
          <a:off x="6921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88587</xdr:rowOff>
    </xdr:from>
    <xdr:ext cx="534377" cy="259045"/>
    <xdr:sp macro="" textlink="">
      <xdr:nvSpPr>
        <xdr:cNvPr id="299" name="テキスト ボックス 298"/>
        <xdr:cNvSpPr txBox="1"/>
      </xdr:nvSpPr>
      <xdr:spPr>
        <a:xfrm>
          <a:off x="6705111" y="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128638</xdr:rowOff>
    </xdr:from>
    <xdr:to>
      <xdr:col>55</xdr:col>
      <xdr:colOff>50800</xdr:colOff>
      <xdr:row>34</xdr:row>
      <xdr:rowOff>58788</xdr:rowOff>
    </xdr:to>
    <xdr:sp macro="" textlink="">
      <xdr:nvSpPr>
        <xdr:cNvPr id="305" name="楕円 304"/>
        <xdr:cNvSpPr/>
      </xdr:nvSpPr>
      <xdr:spPr>
        <a:xfrm>
          <a:off x="10426700" y="57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107065</xdr:rowOff>
    </xdr:from>
    <xdr:ext cx="599010" cy="259045"/>
    <xdr:sp macro="" textlink="">
      <xdr:nvSpPr>
        <xdr:cNvPr id="306" name="補助費等該当値テキスト"/>
        <xdr:cNvSpPr txBox="1"/>
      </xdr:nvSpPr>
      <xdr:spPr>
        <a:xfrm>
          <a:off x="10528300" y="57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13843</xdr:rowOff>
    </xdr:from>
    <xdr:to>
      <xdr:col>50</xdr:col>
      <xdr:colOff>165100</xdr:colOff>
      <xdr:row>34</xdr:row>
      <xdr:rowOff>115443</xdr:rowOff>
    </xdr:to>
    <xdr:sp macro="" textlink="">
      <xdr:nvSpPr>
        <xdr:cNvPr id="307" name="楕円 306"/>
        <xdr:cNvSpPr/>
      </xdr:nvSpPr>
      <xdr:spPr>
        <a:xfrm>
          <a:off x="9588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106570</xdr:rowOff>
    </xdr:from>
    <xdr:ext cx="599010" cy="259045"/>
    <xdr:sp macro="" textlink="">
      <xdr:nvSpPr>
        <xdr:cNvPr id="308" name="テキスト ボックス 307"/>
        <xdr:cNvSpPr txBox="1"/>
      </xdr:nvSpPr>
      <xdr:spPr>
        <a:xfrm>
          <a:off x="9327095" y="593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4013</xdr:rowOff>
    </xdr:from>
    <xdr:to>
      <xdr:col>46</xdr:col>
      <xdr:colOff>38100</xdr:colOff>
      <xdr:row>34</xdr:row>
      <xdr:rowOff>105613</xdr:rowOff>
    </xdr:to>
    <xdr:sp macro="" textlink="">
      <xdr:nvSpPr>
        <xdr:cNvPr id="309" name="楕円 308"/>
        <xdr:cNvSpPr/>
      </xdr:nvSpPr>
      <xdr:spPr>
        <a:xfrm>
          <a:off x="8699500" y="58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96740</xdr:rowOff>
    </xdr:from>
    <xdr:ext cx="599010" cy="259045"/>
    <xdr:sp macro="" textlink="">
      <xdr:nvSpPr>
        <xdr:cNvPr id="310" name="テキスト ボックス 309"/>
        <xdr:cNvSpPr txBox="1"/>
      </xdr:nvSpPr>
      <xdr:spPr>
        <a:xfrm>
          <a:off x="8450795" y="59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53886</xdr:rowOff>
    </xdr:from>
    <xdr:to>
      <xdr:col>41</xdr:col>
      <xdr:colOff>101600</xdr:colOff>
      <xdr:row>37</xdr:row>
      <xdr:rowOff>155486</xdr:rowOff>
    </xdr:to>
    <xdr:sp macro="" textlink="">
      <xdr:nvSpPr>
        <xdr:cNvPr id="311" name="楕円 310"/>
        <xdr:cNvSpPr/>
      </xdr:nvSpPr>
      <xdr:spPr>
        <a:xfrm>
          <a:off x="7810500" y="63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563</xdr:rowOff>
    </xdr:from>
    <xdr:ext cx="534377" cy="259045"/>
    <xdr:sp macro="" textlink="">
      <xdr:nvSpPr>
        <xdr:cNvPr id="312" name="テキスト ボックス 311"/>
        <xdr:cNvSpPr txBox="1"/>
      </xdr:nvSpPr>
      <xdr:spPr>
        <a:xfrm>
          <a:off x="7594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58420</xdr:rowOff>
    </xdr:from>
    <xdr:to>
      <xdr:col>36</xdr:col>
      <xdr:colOff>165100</xdr:colOff>
      <xdr:row>38</xdr:row>
      <xdr:rowOff>160020</xdr:rowOff>
    </xdr:to>
    <xdr:sp macro="" textlink="">
      <xdr:nvSpPr>
        <xdr:cNvPr id="313" name="楕円 312"/>
        <xdr:cNvSpPr/>
      </xdr:nvSpPr>
      <xdr:spPr>
        <a:xfrm>
          <a:off x="692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5097</xdr:rowOff>
    </xdr:from>
    <xdr:ext cx="534377" cy="259045"/>
    <xdr:sp macro="" textlink="">
      <xdr:nvSpPr>
        <xdr:cNvPr id="314" name="テキスト ボックス 313"/>
        <xdr:cNvSpPr txBox="1"/>
      </xdr:nvSpPr>
      <xdr:spPr>
        <a:xfrm>
          <a:off x="6705111" y="63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91783</xdr:rowOff>
    </xdr:from>
    <xdr:to>
      <xdr:col>54</xdr:col>
      <xdr:colOff>189865</xdr:colOff>
      <xdr:row>57</xdr:row>
      <xdr:rowOff>110325</xdr:rowOff>
    </xdr:to>
    <xdr:cxnSp macro="">
      <xdr:nvCxnSpPr>
        <xdr:cNvPr id="337" name="直線コネクタ 336"/>
        <xdr:cNvCxnSpPr/>
      </xdr:nvCxnSpPr>
      <xdr:spPr>
        <a:xfrm flipV="1">
          <a:off x="10475595" y="8664283"/>
          <a:ext cx="1270" cy="1218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114152</xdr:rowOff>
    </xdr:from>
    <xdr:ext cx="534377" cy="259045"/>
    <xdr:sp macro="" textlink="">
      <xdr:nvSpPr>
        <xdr:cNvPr id="338" name="普通建設事業費最小値テキスト"/>
        <xdr:cNvSpPr txBox="1"/>
      </xdr:nvSpPr>
      <xdr:spPr>
        <a:xfrm>
          <a:off x="10528300" y="98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110325</xdr:rowOff>
    </xdr:from>
    <xdr:to>
      <xdr:col>55</xdr:col>
      <xdr:colOff>88900</xdr:colOff>
      <xdr:row>57</xdr:row>
      <xdr:rowOff>110325</xdr:rowOff>
    </xdr:to>
    <xdr:cxnSp macro="">
      <xdr:nvCxnSpPr>
        <xdr:cNvPr id="339" name="直線コネクタ 338"/>
        <xdr:cNvCxnSpPr/>
      </xdr:nvCxnSpPr>
      <xdr:spPr>
        <a:xfrm>
          <a:off x="10388600" y="988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38460</xdr:rowOff>
    </xdr:from>
    <xdr:ext cx="599010" cy="259045"/>
    <xdr:sp macro="" textlink="">
      <xdr:nvSpPr>
        <xdr:cNvPr id="340" name="普通建設事業費最大値テキスト"/>
        <xdr:cNvSpPr txBox="1"/>
      </xdr:nvSpPr>
      <xdr:spPr>
        <a:xfrm>
          <a:off x="10528300" y="843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91783</xdr:rowOff>
    </xdr:from>
    <xdr:to>
      <xdr:col>55</xdr:col>
      <xdr:colOff>88900</xdr:colOff>
      <xdr:row>50</xdr:row>
      <xdr:rowOff>91783</xdr:rowOff>
    </xdr:to>
    <xdr:cxnSp macro="">
      <xdr:nvCxnSpPr>
        <xdr:cNvPr id="341" name="直線コネクタ 340"/>
        <xdr:cNvCxnSpPr/>
      </xdr:nvCxnSpPr>
      <xdr:spPr>
        <a:xfrm>
          <a:off x="10388600" y="86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51664</xdr:rowOff>
    </xdr:from>
    <xdr:to>
      <xdr:col>55</xdr:col>
      <xdr:colOff>0</xdr:colOff>
      <xdr:row>57</xdr:row>
      <xdr:rowOff>110325</xdr:rowOff>
    </xdr:to>
    <xdr:cxnSp macro="">
      <xdr:nvCxnSpPr>
        <xdr:cNvPr id="342" name="直線コネクタ 341"/>
        <xdr:cNvCxnSpPr/>
      </xdr:nvCxnSpPr>
      <xdr:spPr>
        <a:xfrm>
          <a:off x="9639300" y="9824314"/>
          <a:ext cx="838200" cy="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89882</xdr:rowOff>
    </xdr:from>
    <xdr:ext cx="599010" cy="259045"/>
    <xdr:sp macro="" textlink="">
      <xdr:nvSpPr>
        <xdr:cNvPr id="343" name="普通建設事業費平均値テキスト"/>
        <xdr:cNvSpPr txBox="1"/>
      </xdr:nvSpPr>
      <xdr:spPr>
        <a:xfrm>
          <a:off x="10528300" y="93481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67005</xdr:rowOff>
    </xdr:from>
    <xdr:to>
      <xdr:col>55</xdr:col>
      <xdr:colOff>50800</xdr:colOff>
      <xdr:row>55</xdr:row>
      <xdr:rowOff>168605</xdr:rowOff>
    </xdr:to>
    <xdr:sp macro="" textlink="">
      <xdr:nvSpPr>
        <xdr:cNvPr id="344" name="フローチャート: 判断 343"/>
        <xdr:cNvSpPr/>
      </xdr:nvSpPr>
      <xdr:spPr>
        <a:xfrm>
          <a:off x="10426700" y="94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51664</xdr:rowOff>
    </xdr:from>
    <xdr:to>
      <xdr:col>50</xdr:col>
      <xdr:colOff>114300</xdr:colOff>
      <xdr:row>58</xdr:row>
      <xdr:rowOff>25832</xdr:rowOff>
    </xdr:to>
    <xdr:cxnSp macro="">
      <xdr:nvCxnSpPr>
        <xdr:cNvPr id="345" name="直線コネクタ 344"/>
        <xdr:cNvCxnSpPr/>
      </xdr:nvCxnSpPr>
      <xdr:spPr>
        <a:xfrm flipV="1">
          <a:off x="8750300" y="9824314"/>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149466</xdr:rowOff>
    </xdr:from>
    <xdr:to>
      <xdr:col>50</xdr:col>
      <xdr:colOff>165100</xdr:colOff>
      <xdr:row>56</xdr:row>
      <xdr:rowOff>79616</xdr:rowOff>
    </xdr:to>
    <xdr:sp macro="" textlink="">
      <xdr:nvSpPr>
        <xdr:cNvPr id="346" name="フローチャート: 判断 345"/>
        <xdr:cNvSpPr/>
      </xdr:nvSpPr>
      <xdr:spPr>
        <a:xfrm>
          <a:off x="9588500" y="957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96143</xdr:rowOff>
    </xdr:from>
    <xdr:ext cx="599010" cy="259045"/>
    <xdr:sp macro="" textlink="">
      <xdr:nvSpPr>
        <xdr:cNvPr id="347" name="テキスト ボックス 346"/>
        <xdr:cNvSpPr txBox="1"/>
      </xdr:nvSpPr>
      <xdr:spPr>
        <a:xfrm>
          <a:off x="9327095" y="935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137008</xdr:rowOff>
    </xdr:from>
    <xdr:to>
      <xdr:col>45</xdr:col>
      <xdr:colOff>177800</xdr:colOff>
      <xdr:row>58</xdr:row>
      <xdr:rowOff>25832</xdr:rowOff>
    </xdr:to>
    <xdr:cxnSp macro="">
      <xdr:nvCxnSpPr>
        <xdr:cNvPr id="348" name="直線コネクタ 347"/>
        <xdr:cNvCxnSpPr/>
      </xdr:nvCxnSpPr>
      <xdr:spPr>
        <a:xfrm>
          <a:off x="7861300" y="9909658"/>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36055</xdr:rowOff>
    </xdr:from>
    <xdr:to>
      <xdr:col>46</xdr:col>
      <xdr:colOff>38100</xdr:colOff>
      <xdr:row>56</xdr:row>
      <xdr:rowOff>137655</xdr:rowOff>
    </xdr:to>
    <xdr:sp macro="" textlink="">
      <xdr:nvSpPr>
        <xdr:cNvPr id="349" name="フローチャート: 判断 348"/>
        <xdr:cNvSpPr/>
      </xdr:nvSpPr>
      <xdr:spPr>
        <a:xfrm>
          <a:off x="8699500" y="96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154182</xdr:rowOff>
    </xdr:from>
    <xdr:ext cx="534377" cy="259045"/>
    <xdr:sp macro="" textlink="">
      <xdr:nvSpPr>
        <xdr:cNvPr id="350" name="テキスト ボックス 349"/>
        <xdr:cNvSpPr txBox="1"/>
      </xdr:nvSpPr>
      <xdr:spPr>
        <a:xfrm>
          <a:off x="8483111" y="94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45834</xdr:rowOff>
    </xdr:from>
    <xdr:to>
      <xdr:col>41</xdr:col>
      <xdr:colOff>50800</xdr:colOff>
      <xdr:row>57</xdr:row>
      <xdr:rowOff>137008</xdr:rowOff>
    </xdr:to>
    <xdr:cxnSp macro="">
      <xdr:nvCxnSpPr>
        <xdr:cNvPr id="351" name="直線コネクタ 350"/>
        <xdr:cNvCxnSpPr/>
      </xdr:nvCxnSpPr>
      <xdr:spPr>
        <a:xfrm>
          <a:off x="6972300" y="9818484"/>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67119</xdr:rowOff>
    </xdr:from>
    <xdr:to>
      <xdr:col>41</xdr:col>
      <xdr:colOff>101600</xdr:colOff>
      <xdr:row>56</xdr:row>
      <xdr:rowOff>168719</xdr:rowOff>
    </xdr:to>
    <xdr:sp macro="" textlink="">
      <xdr:nvSpPr>
        <xdr:cNvPr id="352" name="フローチャート: 判断 351"/>
        <xdr:cNvSpPr/>
      </xdr:nvSpPr>
      <xdr:spPr>
        <a:xfrm>
          <a:off x="7810500" y="96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13796</xdr:rowOff>
    </xdr:from>
    <xdr:ext cx="534377" cy="259045"/>
    <xdr:sp macro="" textlink="">
      <xdr:nvSpPr>
        <xdr:cNvPr id="353" name="テキスト ボックス 352"/>
        <xdr:cNvSpPr txBox="1"/>
      </xdr:nvSpPr>
      <xdr:spPr>
        <a:xfrm>
          <a:off x="7594111" y="94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144526</xdr:rowOff>
    </xdr:from>
    <xdr:to>
      <xdr:col>36</xdr:col>
      <xdr:colOff>165100</xdr:colOff>
      <xdr:row>57</xdr:row>
      <xdr:rowOff>74676</xdr:rowOff>
    </xdr:to>
    <xdr:sp macro="" textlink="">
      <xdr:nvSpPr>
        <xdr:cNvPr id="354" name="フローチャート: 判断 353"/>
        <xdr:cNvSpPr/>
      </xdr:nvSpPr>
      <xdr:spPr>
        <a:xfrm>
          <a:off x="6921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91203</xdr:rowOff>
    </xdr:from>
    <xdr:ext cx="534377" cy="259045"/>
    <xdr:sp macro="" textlink="">
      <xdr:nvSpPr>
        <xdr:cNvPr id="355" name="テキスト ボックス 354"/>
        <xdr:cNvSpPr txBox="1"/>
      </xdr:nvSpPr>
      <xdr:spPr>
        <a:xfrm>
          <a:off x="6705111" y="95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59525</xdr:rowOff>
    </xdr:from>
    <xdr:to>
      <xdr:col>55</xdr:col>
      <xdr:colOff>50800</xdr:colOff>
      <xdr:row>57</xdr:row>
      <xdr:rowOff>161125</xdr:rowOff>
    </xdr:to>
    <xdr:sp macro="" textlink="">
      <xdr:nvSpPr>
        <xdr:cNvPr id="361" name="楕円 360"/>
        <xdr:cNvSpPr/>
      </xdr:nvSpPr>
      <xdr:spPr>
        <a:xfrm>
          <a:off x="104267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145902</xdr:rowOff>
    </xdr:from>
    <xdr:ext cx="534377" cy="259045"/>
    <xdr:sp macro="" textlink="">
      <xdr:nvSpPr>
        <xdr:cNvPr id="362" name="普通建設事業費該当値テキスト"/>
        <xdr:cNvSpPr txBox="1"/>
      </xdr:nvSpPr>
      <xdr:spPr>
        <a:xfrm>
          <a:off x="10528300" y="97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xdr:rowOff>
    </xdr:from>
    <xdr:to>
      <xdr:col>50</xdr:col>
      <xdr:colOff>165100</xdr:colOff>
      <xdr:row>57</xdr:row>
      <xdr:rowOff>102464</xdr:rowOff>
    </xdr:to>
    <xdr:sp macro="" textlink="">
      <xdr:nvSpPr>
        <xdr:cNvPr id="363" name="楕円 362"/>
        <xdr:cNvSpPr/>
      </xdr:nvSpPr>
      <xdr:spPr>
        <a:xfrm>
          <a:off x="9588500" y="97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93591</xdr:rowOff>
    </xdr:from>
    <xdr:ext cx="534377" cy="259045"/>
    <xdr:sp macro="" textlink="">
      <xdr:nvSpPr>
        <xdr:cNvPr id="364" name="テキスト ボックス 363"/>
        <xdr:cNvSpPr txBox="1"/>
      </xdr:nvSpPr>
      <xdr:spPr>
        <a:xfrm>
          <a:off x="9359411" y="98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146482</xdr:rowOff>
    </xdr:from>
    <xdr:to>
      <xdr:col>46</xdr:col>
      <xdr:colOff>38100</xdr:colOff>
      <xdr:row>58</xdr:row>
      <xdr:rowOff>76632</xdr:rowOff>
    </xdr:to>
    <xdr:sp macro="" textlink="">
      <xdr:nvSpPr>
        <xdr:cNvPr id="365" name="楕円 364"/>
        <xdr:cNvSpPr/>
      </xdr:nvSpPr>
      <xdr:spPr>
        <a:xfrm>
          <a:off x="8699500" y="99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67759</xdr:rowOff>
    </xdr:from>
    <xdr:ext cx="534377" cy="259045"/>
    <xdr:sp macro="" textlink="">
      <xdr:nvSpPr>
        <xdr:cNvPr id="366" name="テキスト ボックス 365"/>
        <xdr:cNvSpPr txBox="1"/>
      </xdr:nvSpPr>
      <xdr:spPr>
        <a:xfrm>
          <a:off x="8483111" y="100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86208</xdr:rowOff>
    </xdr:from>
    <xdr:to>
      <xdr:col>41</xdr:col>
      <xdr:colOff>101600</xdr:colOff>
      <xdr:row>58</xdr:row>
      <xdr:rowOff>16358</xdr:rowOff>
    </xdr:to>
    <xdr:sp macro="" textlink="">
      <xdr:nvSpPr>
        <xdr:cNvPr id="367" name="楕円 366"/>
        <xdr:cNvSpPr/>
      </xdr:nvSpPr>
      <xdr:spPr>
        <a:xfrm>
          <a:off x="7810500" y="98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7485</xdr:rowOff>
    </xdr:from>
    <xdr:ext cx="534377" cy="259045"/>
    <xdr:sp macro="" textlink="">
      <xdr:nvSpPr>
        <xdr:cNvPr id="368" name="テキスト ボックス 367"/>
        <xdr:cNvSpPr txBox="1"/>
      </xdr:nvSpPr>
      <xdr:spPr>
        <a:xfrm>
          <a:off x="7594111" y="99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166484</xdr:rowOff>
    </xdr:from>
    <xdr:to>
      <xdr:col>36</xdr:col>
      <xdr:colOff>165100</xdr:colOff>
      <xdr:row>57</xdr:row>
      <xdr:rowOff>96634</xdr:rowOff>
    </xdr:to>
    <xdr:sp macro="" textlink="">
      <xdr:nvSpPr>
        <xdr:cNvPr id="369" name="楕円 368"/>
        <xdr:cNvSpPr/>
      </xdr:nvSpPr>
      <xdr:spPr>
        <a:xfrm>
          <a:off x="6921500" y="97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87761</xdr:rowOff>
    </xdr:from>
    <xdr:ext cx="534377" cy="259045"/>
    <xdr:sp macro="" textlink="">
      <xdr:nvSpPr>
        <xdr:cNvPr id="370" name="テキスト ボックス 369"/>
        <xdr:cNvSpPr txBox="1"/>
      </xdr:nvSpPr>
      <xdr:spPr>
        <a:xfrm>
          <a:off x="6705111" y="98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9" name="テキスト ボックス 3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5" name="直線コネクタ 394"/>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6"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7" name="直線コネクタ 396"/>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398"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399" name="直線コネクタ 398"/>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94143</xdr:rowOff>
    </xdr:from>
    <xdr:to>
      <xdr:col>55</xdr:col>
      <xdr:colOff>0</xdr:colOff>
      <xdr:row>77</xdr:row>
      <xdr:rowOff>30494</xdr:rowOff>
    </xdr:to>
    <xdr:cxnSp macro="">
      <xdr:nvCxnSpPr>
        <xdr:cNvPr id="400" name="直線コネクタ 399"/>
        <xdr:cNvCxnSpPr/>
      </xdr:nvCxnSpPr>
      <xdr:spPr>
        <a:xfrm flipV="1">
          <a:off x="9639300" y="12952893"/>
          <a:ext cx="838200" cy="2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1" name="普通建設事業費 （ うち新規整備　）平均値テキスト"/>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2" name="フローチャート: 判断 401"/>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115436</xdr:rowOff>
    </xdr:from>
    <xdr:to>
      <xdr:col>50</xdr:col>
      <xdr:colOff>114300</xdr:colOff>
      <xdr:row>77</xdr:row>
      <xdr:rowOff>30494</xdr:rowOff>
    </xdr:to>
    <xdr:cxnSp macro="">
      <xdr:nvCxnSpPr>
        <xdr:cNvPr id="403" name="直線コネクタ 402"/>
        <xdr:cNvCxnSpPr/>
      </xdr:nvCxnSpPr>
      <xdr:spPr>
        <a:xfrm>
          <a:off x="8750300" y="13145636"/>
          <a:ext cx="889000" cy="8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4" name="フローチャート: 判断 403"/>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5" name="テキスト ボックス 404"/>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58809</xdr:rowOff>
    </xdr:from>
    <xdr:to>
      <xdr:col>45</xdr:col>
      <xdr:colOff>177800</xdr:colOff>
      <xdr:row>76</xdr:row>
      <xdr:rowOff>115436</xdr:rowOff>
    </xdr:to>
    <xdr:cxnSp macro="">
      <xdr:nvCxnSpPr>
        <xdr:cNvPr id="406" name="直線コネクタ 405"/>
        <xdr:cNvCxnSpPr/>
      </xdr:nvCxnSpPr>
      <xdr:spPr>
        <a:xfrm>
          <a:off x="7861300" y="13089009"/>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7" name="フローチャート: 判断 406"/>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97854</xdr:rowOff>
    </xdr:from>
    <xdr:ext cx="534377" cy="259045"/>
    <xdr:sp macro="" textlink="">
      <xdr:nvSpPr>
        <xdr:cNvPr id="408" name="テキスト ボックス 407"/>
        <xdr:cNvSpPr txBox="1"/>
      </xdr:nvSpPr>
      <xdr:spPr>
        <a:xfrm>
          <a:off x="8483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09" name="フローチャート: 判断 408"/>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111962</xdr:rowOff>
    </xdr:from>
    <xdr:ext cx="534377" cy="259045"/>
    <xdr:sp macro="" textlink="">
      <xdr:nvSpPr>
        <xdr:cNvPr id="410" name="テキスト ボックス 409"/>
        <xdr:cNvSpPr txBox="1"/>
      </xdr:nvSpPr>
      <xdr:spPr>
        <a:xfrm>
          <a:off x="7594111" y="122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43343</xdr:rowOff>
    </xdr:from>
    <xdr:to>
      <xdr:col>55</xdr:col>
      <xdr:colOff>50800</xdr:colOff>
      <xdr:row>75</xdr:row>
      <xdr:rowOff>144943</xdr:rowOff>
    </xdr:to>
    <xdr:sp macro="" textlink="">
      <xdr:nvSpPr>
        <xdr:cNvPr id="416" name="楕円 415"/>
        <xdr:cNvSpPr/>
      </xdr:nvSpPr>
      <xdr:spPr>
        <a:xfrm>
          <a:off x="10426700" y="129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21770</xdr:rowOff>
    </xdr:from>
    <xdr:ext cx="534377" cy="259045"/>
    <xdr:sp macro="" textlink="">
      <xdr:nvSpPr>
        <xdr:cNvPr id="417" name="普通建設事業費 （ うち新規整備　）該当値テキスト"/>
        <xdr:cNvSpPr txBox="1"/>
      </xdr:nvSpPr>
      <xdr:spPr>
        <a:xfrm>
          <a:off x="10528300" y="128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151144</xdr:rowOff>
    </xdr:from>
    <xdr:to>
      <xdr:col>50</xdr:col>
      <xdr:colOff>165100</xdr:colOff>
      <xdr:row>77</xdr:row>
      <xdr:rowOff>81294</xdr:rowOff>
    </xdr:to>
    <xdr:sp macro="" textlink="">
      <xdr:nvSpPr>
        <xdr:cNvPr id="418" name="楕円 417"/>
        <xdr:cNvSpPr/>
      </xdr:nvSpPr>
      <xdr:spPr>
        <a:xfrm>
          <a:off x="95885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72421</xdr:rowOff>
    </xdr:from>
    <xdr:ext cx="534377" cy="259045"/>
    <xdr:sp macro="" textlink="">
      <xdr:nvSpPr>
        <xdr:cNvPr id="419" name="テキスト ボックス 418"/>
        <xdr:cNvSpPr txBox="1"/>
      </xdr:nvSpPr>
      <xdr:spPr>
        <a:xfrm>
          <a:off x="93594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64636</xdr:rowOff>
    </xdr:from>
    <xdr:to>
      <xdr:col>46</xdr:col>
      <xdr:colOff>38100</xdr:colOff>
      <xdr:row>76</xdr:row>
      <xdr:rowOff>166236</xdr:rowOff>
    </xdr:to>
    <xdr:sp macro="" textlink="">
      <xdr:nvSpPr>
        <xdr:cNvPr id="420" name="楕円 419"/>
        <xdr:cNvSpPr/>
      </xdr:nvSpPr>
      <xdr:spPr>
        <a:xfrm>
          <a:off x="8699500" y="130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157363</xdr:rowOff>
    </xdr:from>
    <xdr:ext cx="534377" cy="259045"/>
    <xdr:sp macro="" textlink="">
      <xdr:nvSpPr>
        <xdr:cNvPr id="421" name="テキスト ボックス 420"/>
        <xdr:cNvSpPr txBox="1"/>
      </xdr:nvSpPr>
      <xdr:spPr>
        <a:xfrm>
          <a:off x="8483111" y="131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8009</xdr:rowOff>
    </xdr:from>
    <xdr:to>
      <xdr:col>41</xdr:col>
      <xdr:colOff>101600</xdr:colOff>
      <xdr:row>76</xdr:row>
      <xdr:rowOff>109609</xdr:rowOff>
    </xdr:to>
    <xdr:sp macro="" textlink="">
      <xdr:nvSpPr>
        <xdr:cNvPr id="422" name="楕円 421"/>
        <xdr:cNvSpPr/>
      </xdr:nvSpPr>
      <xdr:spPr>
        <a:xfrm>
          <a:off x="7810500" y="130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100736</xdr:rowOff>
    </xdr:from>
    <xdr:ext cx="534377" cy="259045"/>
    <xdr:sp macro="" textlink="">
      <xdr:nvSpPr>
        <xdr:cNvPr id="423" name="テキスト ボックス 422"/>
        <xdr:cNvSpPr txBox="1"/>
      </xdr:nvSpPr>
      <xdr:spPr>
        <a:xfrm>
          <a:off x="7594111" y="131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6" name="直線コネクタ 445"/>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7"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8" name="直線コネクタ 447"/>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9"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0" name="直線コネクタ 449"/>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17971</xdr:rowOff>
    </xdr:from>
    <xdr:to>
      <xdr:col>55</xdr:col>
      <xdr:colOff>0</xdr:colOff>
      <xdr:row>98</xdr:row>
      <xdr:rowOff>134995</xdr:rowOff>
    </xdr:to>
    <xdr:cxnSp macro="">
      <xdr:nvCxnSpPr>
        <xdr:cNvPr id="451" name="直線コネクタ 450"/>
        <xdr:cNvCxnSpPr/>
      </xdr:nvCxnSpPr>
      <xdr:spPr>
        <a:xfrm>
          <a:off x="9639300" y="16820071"/>
          <a:ext cx="838200" cy="1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2"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3" name="フローチャート: 判断 452"/>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17971</xdr:rowOff>
    </xdr:from>
    <xdr:to>
      <xdr:col>50</xdr:col>
      <xdr:colOff>114300</xdr:colOff>
      <xdr:row>98</xdr:row>
      <xdr:rowOff>103620</xdr:rowOff>
    </xdr:to>
    <xdr:cxnSp macro="">
      <xdr:nvCxnSpPr>
        <xdr:cNvPr id="454" name="直線コネクタ 453"/>
        <xdr:cNvCxnSpPr/>
      </xdr:nvCxnSpPr>
      <xdr:spPr>
        <a:xfrm flipV="1">
          <a:off x="8750300" y="1682007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5" name="フローチャート: 判断 454"/>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72286</xdr:rowOff>
    </xdr:from>
    <xdr:ext cx="534377" cy="259045"/>
    <xdr:sp macro="" textlink="">
      <xdr:nvSpPr>
        <xdr:cNvPr id="456" name="テキスト ボックス 455"/>
        <xdr:cNvSpPr txBox="1"/>
      </xdr:nvSpPr>
      <xdr:spPr>
        <a:xfrm>
          <a:off x="93594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xdr:rowOff>
    </xdr:from>
    <xdr:to>
      <xdr:col>45</xdr:col>
      <xdr:colOff>177800</xdr:colOff>
      <xdr:row>98</xdr:row>
      <xdr:rowOff>103620</xdr:rowOff>
    </xdr:to>
    <xdr:cxnSp macro="">
      <xdr:nvCxnSpPr>
        <xdr:cNvPr id="457" name="直線コネクタ 456"/>
        <xdr:cNvCxnSpPr/>
      </xdr:nvCxnSpPr>
      <xdr:spPr>
        <a:xfrm>
          <a:off x="7861300" y="16816070"/>
          <a:ext cx="889000" cy="8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8" name="フローチャート: 判断 457"/>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9" name="テキスト ボックス 458"/>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0" name="フローチャート: 判断 459"/>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61" name="テキスト ボックス 460"/>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84195</xdr:rowOff>
    </xdr:from>
    <xdr:to>
      <xdr:col>55</xdr:col>
      <xdr:colOff>50800</xdr:colOff>
      <xdr:row>99</xdr:row>
      <xdr:rowOff>14345</xdr:rowOff>
    </xdr:to>
    <xdr:sp macro="" textlink="">
      <xdr:nvSpPr>
        <xdr:cNvPr id="467" name="楕円 466"/>
        <xdr:cNvSpPr/>
      </xdr:nvSpPr>
      <xdr:spPr>
        <a:xfrm>
          <a:off x="10426700" y="16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170572</xdr:rowOff>
    </xdr:from>
    <xdr:ext cx="534377" cy="259045"/>
    <xdr:sp macro="" textlink="">
      <xdr:nvSpPr>
        <xdr:cNvPr id="468" name="普通建設事業費 （ うち更新整備　）該当値テキスト"/>
        <xdr:cNvSpPr txBox="1"/>
      </xdr:nvSpPr>
      <xdr:spPr>
        <a:xfrm>
          <a:off x="10528300" y="168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138621</xdr:rowOff>
    </xdr:from>
    <xdr:to>
      <xdr:col>50</xdr:col>
      <xdr:colOff>165100</xdr:colOff>
      <xdr:row>98</xdr:row>
      <xdr:rowOff>68771</xdr:rowOff>
    </xdr:to>
    <xdr:sp macro="" textlink="">
      <xdr:nvSpPr>
        <xdr:cNvPr id="469" name="楕円 468"/>
        <xdr:cNvSpPr/>
      </xdr:nvSpPr>
      <xdr:spPr>
        <a:xfrm>
          <a:off x="9588500" y="167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59898</xdr:rowOff>
    </xdr:from>
    <xdr:ext cx="534377" cy="259045"/>
    <xdr:sp macro="" textlink="">
      <xdr:nvSpPr>
        <xdr:cNvPr id="470" name="テキスト ボックス 469"/>
        <xdr:cNvSpPr txBox="1"/>
      </xdr:nvSpPr>
      <xdr:spPr>
        <a:xfrm>
          <a:off x="9359411" y="168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52820</xdr:rowOff>
    </xdr:from>
    <xdr:to>
      <xdr:col>46</xdr:col>
      <xdr:colOff>38100</xdr:colOff>
      <xdr:row>98</xdr:row>
      <xdr:rowOff>154420</xdr:rowOff>
    </xdr:to>
    <xdr:sp macro="" textlink="">
      <xdr:nvSpPr>
        <xdr:cNvPr id="471" name="楕円 470"/>
        <xdr:cNvSpPr/>
      </xdr:nvSpPr>
      <xdr:spPr>
        <a:xfrm>
          <a:off x="8699500" y="168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145547</xdr:rowOff>
    </xdr:from>
    <xdr:ext cx="534377" cy="259045"/>
    <xdr:sp macro="" textlink="">
      <xdr:nvSpPr>
        <xdr:cNvPr id="472" name="テキスト ボックス 471"/>
        <xdr:cNvSpPr txBox="1"/>
      </xdr:nvSpPr>
      <xdr:spPr>
        <a:xfrm>
          <a:off x="8483111" y="169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73" name="楕円 472"/>
        <xdr:cNvSpPr/>
      </xdr:nvSpPr>
      <xdr:spPr>
        <a:xfrm>
          <a:off x="781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81297</xdr:rowOff>
    </xdr:from>
    <xdr:ext cx="534377" cy="259045"/>
    <xdr:sp macro="" textlink="">
      <xdr:nvSpPr>
        <xdr:cNvPr id="474" name="テキスト ボックス 473"/>
        <xdr:cNvSpPr txBox="1"/>
      </xdr:nvSpPr>
      <xdr:spPr>
        <a:xfrm>
          <a:off x="7594111" y="165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4" name="直線コネクタ 493"/>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5"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6" name="直線コネクタ 495"/>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7"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8" name="直線コネクタ 497"/>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82162</xdr:rowOff>
    </xdr:from>
    <xdr:to>
      <xdr:col>85</xdr:col>
      <xdr:colOff>127000</xdr:colOff>
      <xdr:row>38</xdr:row>
      <xdr:rowOff>90322</xdr:rowOff>
    </xdr:to>
    <xdr:cxnSp macro="">
      <xdr:nvCxnSpPr>
        <xdr:cNvPr id="499" name="直線コネクタ 498"/>
        <xdr:cNvCxnSpPr/>
      </xdr:nvCxnSpPr>
      <xdr:spPr>
        <a:xfrm>
          <a:off x="15481300" y="6597262"/>
          <a:ext cx="8382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0"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1" name="フローチャート: 判断 500"/>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54981</xdr:rowOff>
    </xdr:from>
    <xdr:to>
      <xdr:col>81</xdr:col>
      <xdr:colOff>50800</xdr:colOff>
      <xdr:row>38</xdr:row>
      <xdr:rowOff>82162</xdr:rowOff>
    </xdr:to>
    <xdr:cxnSp macro="">
      <xdr:nvCxnSpPr>
        <xdr:cNvPr id="502" name="直線コネクタ 501"/>
        <xdr:cNvCxnSpPr/>
      </xdr:nvCxnSpPr>
      <xdr:spPr>
        <a:xfrm>
          <a:off x="14592300" y="6570081"/>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3" name="フローチャート: 判断 502"/>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4" name="テキスト ボックス 503"/>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131287</xdr:rowOff>
    </xdr:from>
    <xdr:to>
      <xdr:col>76</xdr:col>
      <xdr:colOff>114300</xdr:colOff>
      <xdr:row>38</xdr:row>
      <xdr:rowOff>54981</xdr:rowOff>
    </xdr:to>
    <xdr:cxnSp macro="">
      <xdr:nvCxnSpPr>
        <xdr:cNvPr id="505" name="直線コネクタ 504"/>
        <xdr:cNvCxnSpPr/>
      </xdr:nvCxnSpPr>
      <xdr:spPr>
        <a:xfrm>
          <a:off x="13703300" y="6474937"/>
          <a:ext cx="889000" cy="9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6" name="フローチャート: 判断 505"/>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7" name="テキスト ボックス 506"/>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131287</xdr:rowOff>
    </xdr:from>
    <xdr:to>
      <xdr:col>71</xdr:col>
      <xdr:colOff>177800</xdr:colOff>
      <xdr:row>37</xdr:row>
      <xdr:rowOff>161920</xdr:rowOff>
    </xdr:to>
    <xdr:cxnSp macro="">
      <xdr:nvCxnSpPr>
        <xdr:cNvPr id="508" name="直線コネクタ 507"/>
        <xdr:cNvCxnSpPr/>
      </xdr:nvCxnSpPr>
      <xdr:spPr>
        <a:xfrm flipV="1">
          <a:off x="12814300" y="6474937"/>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09" name="フローチャート: 判断 508"/>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7800</xdr:rowOff>
    </xdr:from>
    <xdr:ext cx="469744" cy="259045"/>
    <xdr:sp macro="" textlink="">
      <xdr:nvSpPr>
        <xdr:cNvPr id="510" name="テキスト ボックス 509"/>
        <xdr:cNvSpPr txBox="1"/>
      </xdr:nvSpPr>
      <xdr:spPr>
        <a:xfrm>
          <a:off x="13468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1" name="フローチャート: 判断 510"/>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2" name="テキスト ボックス 511"/>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39522</xdr:rowOff>
    </xdr:from>
    <xdr:to>
      <xdr:col>85</xdr:col>
      <xdr:colOff>177800</xdr:colOff>
      <xdr:row>38</xdr:row>
      <xdr:rowOff>141122</xdr:rowOff>
    </xdr:to>
    <xdr:sp macro="" textlink="">
      <xdr:nvSpPr>
        <xdr:cNvPr id="518" name="楕円 517"/>
        <xdr:cNvSpPr/>
      </xdr:nvSpPr>
      <xdr:spPr>
        <a:xfrm>
          <a:off x="16268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125899</xdr:rowOff>
    </xdr:from>
    <xdr:ext cx="469744" cy="259045"/>
    <xdr:sp macro="" textlink="">
      <xdr:nvSpPr>
        <xdr:cNvPr id="519" name="災害復旧事業費該当値テキスト"/>
        <xdr:cNvSpPr txBox="1"/>
      </xdr:nvSpPr>
      <xdr:spPr>
        <a:xfrm>
          <a:off x="16370300" y="646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31362</xdr:rowOff>
    </xdr:from>
    <xdr:to>
      <xdr:col>81</xdr:col>
      <xdr:colOff>101600</xdr:colOff>
      <xdr:row>38</xdr:row>
      <xdr:rowOff>132962</xdr:rowOff>
    </xdr:to>
    <xdr:sp macro="" textlink="">
      <xdr:nvSpPr>
        <xdr:cNvPr id="520" name="楕円 519"/>
        <xdr:cNvSpPr/>
      </xdr:nvSpPr>
      <xdr:spPr>
        <a:xfrm>
          <a:off x="15430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124089</xdr:rowOff>
    </xdr:from>
    <xdr:ext cx="469744" cy="259045"/>
    <xdr:sp macro="" textlink="">
      <xdr:nvSpPr>
        <xdr:cNvPr id="521" name="テキスト ボックス 520"/>
        <xdr:cNvSpPr txBox="1"/>
      </xdr:nvSpPr>
      <xdr:spPr>
        <a:xfrm>
          <a:off x="152337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4181</xdr:rowOff>
    </xdr:from>
    <xdr:to>
      <xdr:col>76</xdr:col>
      <xdr:colOff>165100</xdr:colOff>
      <xdr:row>38</xdr:row>
      <xdr:rowOff>105781</xdr:rowOff>
    </xdr:to>
    <xdr:sp macro="" textlink="">
      <xdr:nvSpPr>
        <xdr:cNvPr id="522" name="楕円 521"/>
        <xdr:cNvSpPr/>
      </xdr:nvSpPr>
      <xdr:spPr>
        <a:xfrm>
          <a:off x="14541500" y="65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96908</xdr:rowOff>
    </xdr:from>
    <xdr:ext cx="469744" cy="259045"/>
    <xdr:sp macro="" textlink="">
      <xdr:nvSpPr>
        <xdr:cNvPr id="523" name="テキスト ボックス 522"/>
        <xdr:cNvSpPr txBox="1"/>
      </xdr:nvSpPr>
      <xdr:spPr>
        <a:xfrm>
          <a:off x="14357428" y="661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80487</xdr:rowOff>
    </xdr:from>
    <xdr:to>
      <xdr:col>72</xdr:col>
      <xdr:colOff>38100</xdr:colOff>
      <xdr:row>38</xdr:row>
      <xdr:rowOff>10637</xdr:rowOff>
    </xdr:to>
    <xdr:sp macro="" textlink="">
      <xdr:nvSpPr>
        <xdr:cNvPr id="524" name="楕円 523"/>
        <xdr:cNvSpPr/>
      </xdr:nvSpPr>
      <xdr:spPr>
        <a:xfrm>
          <a:off x="13652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27164</xdr:rowOff>
    </xdr:from>
    <xdr:ext cx="469744" cy="259045"/>
    <xdr:sp macro="" textlink="">
      <xdr:nvSpPr>
        <xdr:cNvPr id="525" name="テキスト ボックス 524"/>
        <xdr:cNvSpPr txBox="1"/>
      </xdr:nvSpPr>
      <xdr:spPr>
        <a:xfrm>
          <a:off x="13468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111120</xdr:rowOff>
    </xdr:from>
    <xdr:to>
      <xdr:col>67</xdr:col>
      <xdr:colOff>101600</xdr:colOff>
      <xdr:row>38</xdr:row>
      <xdr:rowOff>41270</xdr:rowOff>
    </xdr:to>
    <xdr:sp macro="" textlink="">
      <xdr:nvSpPr>
        <xdr:cNvPr id="526" name="楕円 525"/>
        <xdr:cNvSpPr/>
      </xdr:nvSpPr>
      <xdr:spPr>
        <a:xfrm>
          <a:off x="12763500" y="64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32397</xdr:rowOff>
    </xdr:from>
    <xdr:ext cx="469744" cy="259045"/>
    <xdr:sp macro="" textlink="">
      <xdr:nvSpPr>
        <xdr:cNvPr id="527" name="テキスト ボックス 526"/>
        <xdr:cNvSpPr txBox="1"/>
      </xdr:nvSpPr>
      <xdr:spPr>
        <a:xfrm>
          <a:off x="12579428" y="65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5" name="テキスト ボックス 58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3" name="テキスト ボックス 59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599" name="直線コネクタ 598"/>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0"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1" name="直線コネクタ 600"/>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2"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3" name="直線コネクタ 602"/>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127062</xdr:rowOff>
    </xdr:from>
    <xdr:to>
      <xdr:col>85</xdr:col>
      <xdr:colOff>127000</xdr:colOff>
      <xdr:row>73</xdr:row>
      <xdr:rowOff>104953</xdr:rowOff>
    </xdr:to>
    <xdr:cxnSp macro="">
      <xdr:nvCxnSpPr>
        <xdr:cNvPr id="604" name="直線コネクタ 603"/>
        <xdr:cNvCxnSpPr/>
      </xdr:nvCxnSpPr>
      <xdr:spPr>
        <a:xfrm flipV="1">
          <a:off x="15481300" y="12471462"/>
          <a:ext cx="838200" cy="14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59522</xdr:rowOff>
    </xdr:from>
    <xdr:ext cx="534377" cy="259045"/>
    <xdr:sp macro="" textlink="">
      <xdr:nvSpPr>
        <xdr:cNvPr id="605" name="公債費平均値テキスト"/>
        <xdr:cNvSpPr txBox="1"/>
      </xdr:nvSpPr>
      <xdr:spPr>
        <a:xfrm>
          <a:off x="16370300" y="125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6" name="フローチャート: 判断 605"/>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93588</xdr:rowOff>
    </xdr:from>
    <xdr:to>
      <xdr:col>81</xdr:col>
      <xdr:colOff>50800</xdr:colOff>
      <xdr:row>73</xdr:row>
      <xdr:rowOff>104953</xdr:rowOff>
    </xdr:to>
    <xdr:cxnSp macro="">
      <xdr:nvCxnSpPr>
        <xdr:cNvPr id="607" name="直線コネクタ 606"/>
        <xdr:cNvCxnSpPr/>
      </xdr:nvCxnSpPr>
      <xdr:spPr>
        <a:xfrm>
          <a:off x="14592300" y="12609438"/>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08" name="フローチャート: 判断 607"/>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169380</xdr:rowOff>
    </xdr:from>
    <xdr:ext cx="534377" cy="259045"/>
    <xdr:sp macro="" textlink="">
      <xdr:nvSpPr>
        <xdr:cNvPr id="609" name="テキスト ボックス 608"/>
        <xdr:cNvSpPr txBox="1"/>
      </xdr:nvSpPr>
      <xdr:spPr>
        <a:xfrm>
          <a:off x="15201411" y="12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90747</xdr:rowOff>
    </xdr:from>
    <xdr:to>
      <xdr:col>76</xdr:col>
      <xdr:colOff>114300</xdr:colOff>
      <xdr:row>73</xdr:row>
      <xdr:rowOff>93588</xdr:rowOff>
    </xdr:to>
    <xdr:cxnSp macro="">
      <xdr:nvCxnSpPr>
        <xdr:cNvPr id="610" name="直線コネクタ 609"/>
        <xdr:cNvCxnSpPr/>
      </xdr:nvCxnSpPr>
      <xdr:spPr>
        <a:xfrm>
          <a:off x="13703300" y="1260659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1" name="フローチャート: 判断 610"/>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12" name="テキスト ボックス 611"/>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90747</xdr:rowOff>
    </xdr:from>
    <xdr:to>
      <xdr:col>71</xdr:col>
      <xdr:colOff>177800</xdr:colOff>
      <xdr:row>73</xdr:row>
      <xdr:rowOff>156290</xdr:rowOff>
    </xdr:to>
    <xdr:cxnSp macro="">
      <xdr:nvCxnSpPr>
        <xdr:cNvPr id="613" name="直線コネクタ 612"/>
        <xdr:cNvCxnSpPr/>
      </xdr:nvCxnSpPr>
      <xdr:spPr>
        <a:xfrm flipV="1">
          <a:off x="12814300" y="12606597"/>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4" name="フローチャート: 判断 613"/>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144104</xdr:rowOff>
    </xdr:from>
    <xdr:ext cx="534377" cy="259045"/>
    <xdr:sp macro="" textlink="">
      <xdr:nvSpPr>
        <xdr:cNvPr id="615" name="テキスト ボックス 614"/>
        <xdr:cNvSpPr txBox="1"/>
      </xdr:nvSpPr>
      <xdr:spPr>
        <a:xfrm>
          <a:off x="13436111" y="126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75054</xdr:rowOff>
    </xdr:from>
    <xdr:to>
      <xdr:col>67</xdr:col>
      <xdr:colOff>101600</xdr:colOff>
      <xdr:row>74</xdr:row>
      <xdr:rowOff>5204</xdr:rowOff>
    </xdr:to>
    <xdr:sp macro="" textlink="">
      <xdr:nvSpPr>
        <xdr:cNvPr id="616" name="フローチャート: 判断 615"/>
        <xdr:cNvSpPr/>
      </xdr:nvSpPr>
      <xdr:spPr>
        <a:xfrm>
          <a:off x="12763500" y="12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21731</xdr:rowOff>
    </xdr:from>
    <xdr:ext cx="534377" cy="259045"/>
    <xdr:sp macro="" textlink="">
      <xdr:nvSpPr>
        <xdr:cNvPr id="617" name="テキスト ボックス 616"/>
        <xdr:cNvSpPr txBox="1"/>
      </xdr:nvSpPr>
      <xdr:spPr>
        <a:xfrm>
          <a:off x="12547111" y="123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76262</xdr:rowOff>
    </xdr:from>
    <xdr:to>
      <xdr:col>85</xdr:col>
      <xdr:colOff>177800</xdr:colOff>
      <xdr:row>73</xdr:row>
      <xdr:rowOff>6412</xdr:rowOff>
    </xdr:to>
    <xdr:sp macro="" textlink="">
      <xdr:nvSpPr>
        <xdr:cNvPr id="623" name="楕円 622"/>
        <xdr:cNvSpPr/>
      </xdr:nvSpPr>
      <xdr:spPr>
        <a:xfrm>
          <a:off x="16268700" y="124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99139</xdr:rowOff>
    </xdr:from>
    <xdr:ext cx="534377" cy="259045"/>
    <xdr:sp macro="" textlink="">
      <xdr:nvSpPr>
        <xdr:cNvPr id="624" name="公債費該当値テキスト"/>
        <xdr:cNvSpPr txBox="1"/>
      </xdr:nvSpPr>
      <xdr:spPr>
        <a:xfrm>
          <a:off x="16370300" y="122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54153</xdr:rowOff>
    </xdr:from>
    <xdr:to>
      <xdr:col>81</xdr:col>
      <xdr:colOff>101600</xdr:colOff>
      <xdr:row>73</xdr:row>
      <xdr:rowOff>155753</xdr:rowOff>
    </xdr:to>
    <xdr:sp macro="" textlink="">
      <xdr:nvSpPr>
        <xdr:cNvPr id="625" name="楕円 624"/>
        <xdr:cNvSpPr/>
      </xdr:nvSpPr>
      <xdr:spPr>
        <a:xfrm>
          <a:off x="154305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830</xdr:rowOff>
    </xdr:from>
    <xdr:ext cx="534377" cy="259045"/>
    <xdr:sp macro="" textlink="">
      <xdr:nvSpPr>
        <xdr:cNvPr id="626" name="テキスト ボックス 625"/>
        <xdr:cNvSpPr txBox="1"/>
      </xdr:nvSpPr>
      <xdr:spPr>
        <a:xfrm>
          <a:off x="15201411" y="123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42788</xdr:rowOff>
    </xdr:from>
    <xdr:to>
      <xdr:col>76</xdr:col>
      <xdr:colOff>165100</xdr:colOff>
      <xdr:row>73</xdr:row>
      <xdr:rowOff>144388</xdr:rowOff>
    </xdr:to>
    <xdr:sp macro="" textlink="">
      <xdr:nvSpPr>
        <xdr:cNvPr id="627" name="楕円 626"/>
        <xdr:cNvSpPr/>
      </xdr:nvSpPr>
      <xdr:spPr>
        <a:xfrm>
          <a:off x="14541500" y="125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135515</xdr:rowOff>
    </xdr:from>
    <xdr:ext cx="534377" cy="259045"/>
    <xdr:sp macro="" textlink="">
      <xdr:nvSpPr>
        <xdr:cNvPr id="628" name="テキスト ボックス 627"/>
        <xdr:cNvSpPr txBox="1"/>
      </xdr:nvSpPr>
      <xdr:spPr>
        <a:xfrm>
          <a:off x="14325111" y="126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39947</xdr:rowOff>
    </xdr:from>
    <xdr:to>
      <xdr:col>72</xdr:col>
      <xdr:colOff>38100</xdr:colOff>
      <xdr:row>73</xdr:row>
      <xdr:rowOff>141547</xdr:rowOff>
    </xdr:to>
    <xdr:sp macro="" textlink="">
      <xdr:nvSpPr>
        <xdr:cNvPr id="629" name="楕円 628"/>
        <xdr:cNvSpPr/>
      </xdr:nvSpPr>
      <xdr:spPr>
        <a:xfrm>
          <a:off x="13652500" y="125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158074</xdr:rowOff>
    </xdr:from>
    <xdr:ext cx="534377" cy="259045"/>
    <xdr:sp macro="" textlink="">
      <xdr:nvSpPr>
        <xdr:cNvPr id="630" name="テキスト ボックス 629"/>
        <xdr:cNvSpPr txBox="1"/>
      </xdr:nvSpPr>
      <xdr:spPr>
        <a:xfrm>
          <a:off x="13436111" y="1233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105490</xdr:rowOff>
    </xdr:from>
    <xdr:to>
      <xdr:col>67</xdr:col>
      <xdr:colOff>101600</xdr:colOff>
      <xdr:row>74</xdr:row>
      <xdr:rowOff>35640</xdr:rowOff>
    </xdr:to>
    <xdr:sp macro="" textlink="">
      <xdr:nvSpPr>
        <xdr:cNvPr id="631" name="楕円 630"/>
        <xdr:cNvSpPr/>
      </xdr:nvSpPr>
      <xdr:spPr>
        <a:xfrm>
          <a:off x="12763500" y="126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26767</xdr:rowOff>
    </xdr:from>
    <xdr:ext cx="534377" cy="259045"/>
    <xdr:sp macro="" textlink="">
      <xdr:nvSpPr>
        <xdr:cNvPr id="632" name="テキスト ボックス 631"/>
        <xdr:cNvSpPr txBox="1"/>
      </xdr:nvSpPr>
      <xdr:spPr>
        <a:xfrm>
          <a:off x="12547111" y="127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1" name="テキスト ボックス 64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43" name="テキスト ボックス 642"/>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112725</xdr:rowOff>
    </xdr:from>
    <xdr:to>
      <xdr:col>85</xdr:col>
      <xdr:colOff>126364</xdr:colOff>
      <xdr:row>99</xdr:row>
      <xdr:rowOff>26543</xdr:rowOff>
    </xdr:to>
    <xdr:cxnSp macro="">
      <xdr:nvCxnSpPr>
        <xdr:cNvPr id="655" name="直線コネクタ 654"/>
        <xdr:cNvCxnSpPr/>
      </xdr:nvCxnSpPr>
      <xdr:spPr>
        <a:xfrm flipV="1">
          <a:off x="16317595" y="15543225"/>
          <a:ext cx="1269" cy="145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30370</xdr:rowOff>
    </xdr:from>
    <xdr:ext cx="469744" cy="259045"/>
    <xdr:sp macro="" textlink="">
      <xdr:nvSpPr>
        <xdr:cNvPr id="656" name="積立金最小値テキスト"/>
        <xdr:cNvSpPr txBox="1"/>
      </xdr:nvSpPr>
      <xdr:spPr>
        <a:xfrm>
          <a:off x="16370300" y="1700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26543</xdr:rowOff>
    </xdr:from>
    <xdr:to>
      <xdr:col>86</xdr:col>
      <xdr:colOff>25400</xdr:colOff>
      <xdr:row>99</xdr:row>
      <xdr:rowOff>26543</xdr:rowOff>
    </xdr:to>
    <xdr:cxnSp macro="">
      <xdr:nvCxnSpPr>
        <xdr:cNvPr id="657" name="直線コネクタ 656"/>
        <xdr:cNvCxnSpPr/>
      </xdr:nvCxnSpPr>
      <xdr:spPr>
        <a:xfrm>
          <a:off x="16230600" y="1700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59402</xdr:rowOff>
    </xdr:from>
    <xdr:ext cx="534377" cy="259045"/>
    <xdr:sp macro="" textlink="">
      <xdr:nvSpPr>
        <xdr:cNvPr id="658" name="積立金最大値テキスト"/>
        <xdr:cNvSpPr txBox="1"/>
      </xdr:nvSpPr>
      <xdr:spPr>
        <a:xfrm>
          <a:off x="16370300" y="153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112725</xdr:rowOff>
    </xdr:from>
    <xdr:to>
      <xdr:col>86</xdr:col>
      <xdr:colOff>25400</xdr:colOff>
      <xdr:row>90</xdr:row>
      <xdr:rowOff>112725</xdr:rowOff>
    </xdr:to>
    <xdr:cxnSp macro="">
      <xdr:nvCxnSpPr>
        <xdr:cNvPr id="659" name="直線コネクタ 658"/>
        <xdr:cNvCxnSpPr/>
      </xdr:nvCxnSpPr>
      <xdr:spPr>
        <a:xfrm>
          <a:off x="16230600" y="1554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157378</xdr:rowOff>
    </xdr:from>
    <xdr:to>
      <xdr:col>85</xdr:col>
      <xdr:colOff>127000</xdr:colOff>
      <xdr:row>98</xdr:row>
      <xdr:rowOff>128194</xdr:rowOff>
    </xdr:to>
    <xdr:cxnSp macro="">
      <xdr:nvCxnSpPr>
        <xdr:cNvPr id="660" name="直線コネクタ 659"/>
        <xdr:cNvCxnSpPr/>
      </xdr:nvCxnSpPr>
      <xdr:spPr>
        <a:xfrm>
          <a:off x="15481300" y="16788028"/>
          <a:ext cx="8382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158335</xdr:rowOff>
    </xdr:from>
    <xdr:ext cx="534377" cy="259045"/>
    <xdr:sp macro="" textlink="">
      <xdr:nvSpPr>
        <xdr:cNvPr id="661" name="積立金平均値テキスト"/>
        <xdr:cNvSpPr txBox="1"/>
      </xdr:nvSpPr>
      <xdr:spPr>
        <a:xfrm>
          <a:off x="16370300" y="16274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135458</xdr:rowOff>
    </xdr:from>
    <xdr:to>
      <xdr:col>85</xdr:col>
      <xdr:colOff>177800</xdr:colOff>
      <xdr:row>96</xdr:row>
      <xdr:rowOff>65608</xdr:rowOff>
    </xdr:to>
    <xdr:sp macro="" textlink="">
      <xdr:nvSpPr>
        <xdr:cNvPr id="662" name="フローチャート: 判断 661"/>
        <xdr:cNvSpPr/>
      </xdr:nvSpPr>
      <xdr:spPr>
        <a:xfrm>
          <a:off x="16268700" y="1642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157378</xdr:rowOff>
    </xdr:from>
    <xdr:to>
      <xdr:col>81</xdr:col>
      <xdr:colOff>50800</xdr:colOff>
      <xdr:row>98</xdr:row>
      <xdr:rowOff>46965</xdr:rowOff>
    </xdr:to>
    <xdr:cxnSp macro="">
      <xdr:nvCxnSpPr>
        <xdr:cNvPr id="663" name="直線コネクタ 662"/>
        <xdr:cNvCxnSpPr/>
      </xdr:nvCxnSpPr>
      <xdr:spPr>
        <a:xfrm flipV="1">
          <a:off x="14592300" y="16788028"/>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88061</xdr:rowOff>
    </xdr:from>
    <xdr:to>
      <xdr:col>81</xdr:col>
      <xdr:colOff>101600</xdr:colOff>
      <xdr:row>95</xdr:row>
      <xdr:rowOff>18211</xdr:rowOff>
    </xdr:to>
    <xdr:sp macro="" textlink="">
      <xdr:nvSpPr>
        <xdr:cNvPr id="664" name="フローチャート: 判断 663"/>
        <xdr:cNvSpPr/>
      </xdr:nvSpPr>
      <xdr:spPr>
        <a:xfrm>
          <a:off x="15430500" y="1620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34738</xdr:rowOff>
    </xdr:from>
    <xdr:ext cx="534377" cy="259045"/>
    <xdr:sp macro="" textlink="">
      <xdr:nvSpPr>
        <xdr:cNvPr id="665" name="テキスト ボックス 664"/>
        <xdr:cNvSpPr txBox="1"/>
      </xdr:nvSpPr>
      <xdr:spPr>
        <a:xfrm>
          <a:off x="15201411" y="159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44526</xdr:rowOff>
    </xdr:from>
    <xdr:to>
      <xdr:col>76</xdr:col>
      <xdr:colOff>114300</xdr:colOff>
      <xdr:row>98</xdr:row>
      <xdr:rowOff>46965</xdr:rowOff>
    </xdr:to>
    <xdr:cxnSp macro="">
      <xdr:nvCxnSpPr>
        <xdr:cNvPr id="666" name="直線コネクタ 665"/>
        <xdr:cNvCxnSpPr/>
      </xdr:nvCxnSpPr>
      <xdr:spPr>
        <a:xfrm>
          <a:off x="13703300" y="1684662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155499</xdr:rowOff>
    </xdr:from>
    <xdr:to>
      <xdr:col>76</xdr:col>
      <xdr:colOff>165100</xdr:colOff>
      <xdr:row>96</xdr:row>
      <xdr:rowOff>85649</xdr:rowOff>
    </xdr:to>
    <xdr:sp macro="" textlink="">
      <xdr:nvSpPr>
        <xdr:cNvPr id="667" name="フローチャート: 判断 666"/>
        <xdr:cNvSpPr/>
      </xdr:nvSpPr>
      <xdr:spPr>
        <a:xfrm>
          <a:off x="14541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102176</xdr:rowOff>
    </xdr:from>
    <xdr:ext cx="534377" cy="259045"/>
    <xdr:sp macro="" textlink="">
      <xdr:nvSpPr>
        <xdr:cNvPr id="668" name="テキスト ボックス 667"/>
        <xdr:cNvSpPr txBox="1"/>
      </xdr:nvSpPr>
      <xdr:spPr>
        <a:xfrm>
          <a:off x="14325111" y="162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38658</xdr:rowOff>
    </xdr:from>
    <xdr:to>
      <xdr:col>71</xdr:col>
      <xdr:colOff>177800</xdr:colOff>
      <xdr:row>98</xdr:row>
      <xdr:rowOff>44526</xdr:rowOff>
    </xdr:to>
    <xdr:cxnSp macro="">
      <xdr:nvCxnSpPr>
        <xdr:cNvPr id="669" name="直線コネクタ 668"/>
        <xdr:cNvCxnSpPr/>
      </xdr:nvCxnSpPr>
      <xdr:spPr>
        <a:xfrm>
          <a:off x="12814300" y="15640608"/>
          <a:ext cx="889000" cy="12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160604</xdr:rowOff>
    </xdr:from>
    <xdr:to>
      <xdr:col>72</xdr:col>
      <xdr:colOff>38100</xdr:colOff>
      <xdr:row>97</xdr:row>
      <xdr:rowOff>90754</xdr:rowOff>
    </xdr:to>
    <xdr:sp macro="" textlink="">
      <xdr:nvSpPr>
        <xdr:cNvPr id="670" name="フローチャート: 判断 669"/>
        <xdr:cNvSpPr/>
      </xdr:nvSpPr>
      <xdr:spPr>
        <a:xfrm>
          <a:off x="13652500" y="1661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107281</xdr:rowOff>
    </xdr:from>
    <xdr:ext cx="469744" cy="259045"/>
    <xdr:sp macro="" textlink="">
      <xdr:nvSpPr>
        <xdr:cNvPr id="671" name="テキスト ボックス 670"/>
        <xdr:cNvSpPr txBox="1"/>
      </xdr:nvSpPr>
      <xdr:spPr>
        <a:xfrm>
          <a:off x="13468428" y="1639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151612</xdr:rowOff>
    </xdr:from>
    <xdr:to>
      <xdr:col>67</xdr:col>
      <xdr:colOff>101600</xdr:colOff>
      <xdr:row>91</xdr:row>
      <xdr:rowOff>81762</xdr:rowOff>
    </xdr:to>
    <xdr:sp macro="" textlink="">
      <xdr:nvSpPr>
        <xdr:cNvPr id="672" name="フローチャート: 判断 671"/>
        <xdr:cNvSpPr/>
      </xdr:nvSpPr>
      <xdr:spPr>
        <a:xfrm>
          <a:off x="12763500" y="155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98289</xdr:rowOff>
    </xdr:from>
    <xdr:ext cx="534377" cy="259045"/>
    <xdr:sp macro="" textlink="">
      <xdr:nvSpPr>
        <xdr:cNvPr id="673" name="テキスト ボックス 672"/>
        <xdr:cNvSpPr txBox="1"/>
      </xdr:nvSpPr>
      <xdr:spPr>
        <a:xfrm>
          <a:off x="12547111" y="153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77394</xdr:rowOff>
    </xdr:from>
    <xdr:to>
      <xdr:col>85</xdr:col>
      <xdr:colOff>177800</xdr:colOff>
      <xdr:row>99</xdr:row>
      <xdr:rowOff>7544</xdr:rowOff>
    </xdr:to>
    <xdr:sp macro="" textlink="">
      <xdr:nvSpPr>
        <xdr:cNvPr id="679" name="楕円 678"/>
        <xdr:cNvSpPr/>
      </xdr:nvSpPr>
      <xdr:spPr>
        <a:xfrm>
          <a:off x="16268700" y="168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163771</xdr:rowOff>
    </xdr:from>
    <xdr:ext cx="469744" cy="259045"/>
    <xdr:sp macro="" textlink="">
      <xdr:nvSpPr>
        <xdr:cNvPr id="680" name="積立金該当値テキスト"/>
        <xdr:cNvSpPr txBox="1"/>
      </xdr:nvSpPr>
      <xdr:spPr>
        <a:xfrm>
          <a:off x="16370300" y="167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106578</xdr:rowOff>
    </xdr:from>
    <xdr:to>
      <xdr:col>81</xdr:col>
      <xdr:colOff>101600</xdr:colOff>
      <xdr:row>98</xdr:row>
      <xdr:rowOff>36728</xdr:rowOff>
    </xdr:to>
    <xdr:sp macro="" textlink="">
      <xdr:nvSpPr>
        <xdr:cNvPr id="681" name="楕円 680"/>
        <xdr:cNvSpPr/>
      </xdr:nvSpPr>
      <xdr:spPr>
        <a:xfrm>
          <a:off x="15430500" y="167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27855</xdr:rowOff>
    </xdr:from>
    <xdr:ext cx="469744" cy="259045"/>
    <xdr:sp macro="" textlink="">
      <xdr:nvSpPr>
        <xdr:cNvPr id="682" name="テキスト ボックス 681"/>
        <xdr:cNvSpPr txBox="1"/>
      </xdr:nvSpPr>
      <xdr:spPr>
        <a:xfrm>
          <a:off x="15233728" y="1682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167615</xdr:rowOff>
    </xdr:from>
    <xdr:to>
      <xdr:col>76</xdr:col>
      <xdr:colOff>165100</xdr:colOff>
      <xdr:row>98</xdr:row>
      <xdr:rowOff>97765</xdr:rowOff>
    </xdr:to>
    <xdr:sp macro="" textlink="">
      <xdr:nvSpPr>
        <xdr:cNvPr id="683" name="楕円 682"/>
        <xdr:cNvSpPr/>
      </xdr:nvSpPr>
      <xdr:spPr>
        <a:xfrm>
          <a:off x="145415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88892</xdr:rowOff>
    </xdr:from>
    <xdr:ext cx="469744" cy="259045"/>
    <xdr:sp macro="" textlink="">
      <xdr:nvSpPr>
        <xdr:cNvPr id="684" name="テキスト ボックス 683"/>
        <xdr:cNvSpPr txBox="1"/>
      </xdr:nvSpPr>
      <xdr:spPr>
        <a:xfrm>
          <a:off x="14357428" y="168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165176</xdr:rowOff>
    </xdr:from>
    <xdr:to>
      <xdr:col>72</xdr:col>
      <xdr:colOff>38100</xdr:colOff>
      <xdr:row>98</xdr:row>
      <xdr:rowOff>95326</xdr:rowOff>
    </xdr:to>
    <xdr:sp macro="" textlink="">
      <xdr:nvSpPr>
        <xdr:cNvPr id="685" name="楕円 684"/>
        <xdr:cNvSpPr/>
      </xdr:nvSpPr>
      <xdr:spPr>
        <a:xfrm>
          <a:off x="13652500" y="167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86453</xdr:rowOff>
    </xdr:from>
    <xdr:ext cx="469744" cy="259045"/>
    <xdr:sp macro="" textlink="">
      <xdr:nvSpPr>
        <xdr:cNvPr id="686" name="テキスト ボックス 685"/>
        <xdr:cNvSpPr txBox="1"/>
      </xdr:nvSpPr>
      <xdr:spPr>
        <a:xfrm>
          <a:off x="13468428" y="168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159308</xdr:rowOff>
    </xdr:from>
    <xdr:to>
      <xdr:col>67</xdr:col>
      <xdr:colOff>101600</xdr:colOff>
      <xdr:row>91</xdr:row>
      <xdr:rowOff>89458</xdr:rowOff>
    </xdr:to>
    <xdr:sp macro="" textlink="">
      <xdr:nvSpPr>
        <xdr:cNvPr id="687" name="楕円 686"/>
        <xdr:cNvSpPr/>
      </xdr:nvSpPr>
      <xdr:spPr>
        <a:xfrm>
          <a:off x="12763500" y="155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80585</xdr:rowOff>
    </xdr:from>
    <xdr:ext cx="534377" cy="259045"/>
    <xdr:sp macro="" textlink="">
      <xdr:nvSpPr>
        <xdr:cNvPr id="688" name="テキスト ボックス 687"/>
        <xdr:cNvSpPr txBox="1"/>
      </xdr:nvSpPr>
      <xdr:spPr>
        <a:xfrm>
          <a:off x="12547111" y="156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0" name="テキスト ボックス 69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2" name="テキスト ボックス 70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4" name="テキスト ボックス 70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6" name="テキスト ボックス 70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8" name="テキスト ボックス 707"/>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12" name="直線コネクタ 711"/>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15" name="投資及び出資金最大値テキスト"/>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6" name="直線コネクタ 715"/>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120106</xdr:rowOff>
    </xdr:from>
    <xdr:to>
      <xdr:col>116</xdr:col>
      <xdr:colOff>63500</xdr:colOff>
      <xdr:row>37</xdr:row>
      <xdr:rowOff>115207</xdr:rowOff>
    </xdr:to>
    <xdr:cxnSp macro="">
      <xdr:nvCxnSpPr>
        <xdr:cNvPr id="717" name="直線コネクタ 716"/>
        <xdr:cNvCxnSpPr/>
      </xdr:nvCxnSpPr>
      <xdr:spPr>
        <a:xfrm>
          <a:off x="21323300" y="6292306"/>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24873</xdr:rowOff>
    </xdr:from>
    <xdr:ext cx="313932" cy="259045"/>
    <xdr:sp macro="" textlink="">
      <xdr:nvSpPr>
        <xdr:cNvPr id="718" name="投資及び出資金平均値テキスト"/>
        <xdr:cNvSpPr txBox="1"/>
      </xdr:nvSpPr>
      <xdr:spPr>
        <a:xfrm>
          <a:off x="22212300" y="6539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9" name="フローチャート: 判断 718"/>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111942</xdr:rowOff>
    </xdr:from>
    <xdr:to>
      <xdr:col>111</xdr:col>
      <xdr:colOff>177800</xdr:colOff>
      <xdr:row>36</xdr:row>
      <xdr:rowOff>120106</xdr:rowOff>
    </xdr:to>
    <xdr:cxnSp macro="">
      <xdr:nvCxnSpPr>
        <xdr:cNvPr id="720" name="直線コネクタ 719"/>
        <xdr:cNvCxnSpPr/>
      </xdr:nvCxnSpPr>
      <xdr:spPr>
        <a:xfrm>
          <a:off x="20434300" y="611269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21" name="フローチャート: 判断 720"/>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10177</xdr:rowOff>
    </xdr:from>
    <xdr:ext cx="378565" cy="259045"/>
    <xdr:sp macro="" textlink="">
      <xdr:nvSpPr>
        <xdr:cNvPr id="722" name="テキスト ボックス 721"/>
        <xdr:cNvSpPr txBox="1"/>
      </xdr:nvSpPr>
      <xdr:spPr>
        <a:xfrm>
          <a:off x="211213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69487</xdr:rowOff>
    </xdr:from>
    <xdr:to>
      <xdr:col>107</xdr:col>
      <xdr:colOff>50800</xdr:colOff>
      <xdr:row>35</xdr:row>
      <xdr:rowOff>111942</xdr:rowOff>
    </xdr:to>
    <xdr:cxnSp macro="">
      <xdr:nvCxnSpPr>
        <xdr:cNvPr id="723" name="直線コネクタ 722"/>
        <xdr:cNvCxnSpPr/>
      </xdr:nvCxnSpPr>
      <xdr:spPr>
        <a:xfrm>
          <a:off x="19545300" y="60702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24" name="フローチャート: 判断 723"/>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132641</xdr:rowOff>
    </xdr:from>
    <xdr:ext cx="378565" cy="259045"/>
    <xdr:sp macro="" textlink="">
      <xdr:nvSpPr>
        <xdr:cNvPr id="725" name="テキスト ボックス 724"/>
        <xdr:cNvSpPr txBox="1"/>
      </xdr:nvSpPr>
      <xdr:spPr>
        <a:xfrm>
          <a:off x="20245017" y="630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18869</xdr:rowOff>
    </xdr:from>
    <xdr:to>
      <xdr:col>102</xdr:col>
      <xdr:colOff>114300</xdr:colOff>
      <xdr:row>35</xdr:row>
      <xdr:rowOff>69487</xdr:rowOff>
    </xdr:to>
    <xdr:cxnSp macro="">
      <xdr:nvCxnSpPr>
        <xdr:cNvPr id="726" name="直線コネクタ 725"/>
        <xdr:cNvCxnSpPr/>
      </xdr:nvCxnSpPr>
      <xdr:spPr>
        <a:xfrm>
          <a:off x="18656300" y="5848169"/>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7" name="フローチャート: 判断 726"/>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31404</xdr:rowOff>
    </xdr:from>
    <xdr:ext cx="378565" cy="259045"/>
    <xdr:sp macro="" textlink="">
      <xdr:nvSpPr>
        <xdr:cNvPr id="728" name="テキスト ボックス 727"/>
        <xdr:cNvSpPr txBox="1"/>
      </xdr:nvSpPr>
      <xdr:spPr>
        <a:xfrm>
          <a:off x="19356017" y="620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9" name="フローチャート: 判断 728"/>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30" name="テキスト ボックス 729"/>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64407</xdr:rowOff>
    </xdr:from>
    <xdr:to>
      <xdr:col>116</xdr:col>
      <xdr:colOff>114300</xdr:colOff>
      <xdr:row>37</xdr:row>
      <xdr:rowOff>166007</xdr:rowOff>
    </xdr:to>
    <xdr:sp macro="" textlink="">
      <xdr:nvSpPr>
        <xdr:cNvPr id="736" name="楕円 735"/>
        <xdr:cNvSpPr/>
      </xdr:nvSpPr>
      <xdr:spPr>
        <a:xfrm>
          <a:off x="221107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87284</xdr:rowOff>
    </xdr:from>
    <xdr:ext cx="378565" cy="259045"/>
    <xdr:sp macro="" textlink="">
      <xdr:nvSpPr>
        <xdr:cNvPr id="737" name="投資及び出資金該当値テキスト"/>
        <xdr:cNvSpPr txBox="1"/>
      </xdr:nvSpPr>
      <xdr:spPr>
        <a:xfrm>
          <a:off x="22212300" y="625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69306</xdr:rowOff>
    </xdr:from>
    <xdr:to>
      <xdr:col>112</xdr:col>
      <xdr:colOff>38100</xdr:colOff>
      <xdr:row>36</xdr:row>
      <xdr:rowOff>170906</xdr:rowOff>
    </xdr:to>
    <xdr:sp macro="" textlink="">
      <xdr:nvSpPr>
        <xdr:cNvPr id="738" name="楕円 737"/>
        <xdr:cNvSpPr/>
      </xdr:nvSpPr>
      <xdr:spPr>
        <a:xfrm>
          <a:off x="21272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15983</xdr:rowOff>
    </xdr:from>
    <xdr:ext cx="378565" cy="259045"/>
    <xdr:sp macro="" textlink="">
      <xdr:nvSpPr>
        <xdr:cNvPr id="739" name="テキスト ボックス 738"/>
        <xdr:cNvSpPr txBox="1"/>
      </xdr:nvSpPr>
      <xdr:spPr>
        <a:xfrm>
          <a:off x="21121317" y="601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61142</xdr:rowOff>
    </xdr:from>
    <xdr:to>
      <xdr:col>107</xdr:col>
      <xdr:colOff>101600</xdr:colOff>
      <xdr:row>35</xdr:row>
      <xdr:rowOff>162742</xdr:rowOff>
    </xdr:to>
    <xdr:sp macro="" textlink="">
      <xdr:nvSpPr>
        <xdr:cNvPr id="740" name="楕円 739"/>
        <xdr:cNvSpPr/>
      </xdr:nvSpPr>
      <xdr:spPr>
        <a:xfrm>
          <a:off x="20383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7819</xdr:rowOff>
    </xdr:from>
    <xdr:ext cx="378565" cy="259045"/>
    <xdr:sp macro="" textlink="">
      <xdr:nvSpPr>
        <xdr:cNvPr id="741" name="テキスト ボックス 740"/>
        <xdr:cNvSpPr txBox="1"/>
      </xdr:nvSpPr>
      <xdr:spPr>
        <a:xfrm>
          <a:off x="20245017" y="583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18687</xdr:rowOff>
    </xdr:from>
    <xdr:to>
      <xdr:col>102</xdr:col>
      <xdr:colOff>165100</xdr:colOff>
      <xdr:row>35</xdr:row>
      <xdr:rowOff>120287</xdr:rowOff>
    </xdr:to>
    <xdr:sp macro="" textlink="">
      <xdr:nvSpPr>
        <xdr:cNvPr id="742" name="楕円 741"/>
        <xdr:cNvSpPr/>
      </xdr:nvSpPr>
      <xdr:spPr>
        <a:xfrm>
          <a:off x="19494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136814</xdr:rowOff>
    </xdr:from>
    <xdr:ext cx="378565" cy="259045"/>
    <xdr:sp macro="" textlink="">
      <xdr:nvSpPr>
        <xdr:cNvPr id="743" name="テキスト ボックス 742"/>
        <xdr:cNvSpPr txBox="1"/>
      </xdr:nvSpPr>
      <xdr:spPr>
        <a:xfrm>
          <a:off x="19356017" y="579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139519</xdr:rowOff>
    </xdr:from>
    <xdr:to>
      <xdr:col>98</xdr:col>
      <xdr:colOff>38100</xdr:colOff>
      <xdr:row>34</xdr:row>
      <xdr:rowOff>69669</xdr:rowOff>
    </xdr:to>
    <xdr:sp macro="" textlink="">
      <xdr:nvSpPr>
        <xdr:cNvPr id="744" name="楕円 743"/>
        <xdr:cNvSpPr/>
      </xdr:nvSpPr>
      <xdr:spPr>
        <a:xfrm>
          <a:off x="18605500" y="5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60796</xdr:rowOff>
    </xdr:from>
    <xdr:ext cx="378565" cy="259045"/>
    <xdr:sp macro="" textlink="">
      <xdr:nvSpPr>
        <xdr:cNvPr id="745" name="テキスト ボックス 744"/>
        <xdr:cNvSpPr txBox="1"/>
      </xdr:nvSpPr>
      <xdr:spPr>
        <a:xfrm>
          <a:off x="18467017" y="589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5" name="テキスト ボックス 76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9" name="直線コネクタ 768"/>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70"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71" name="直線コネクタ 770"/>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72"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73" name="直線コネクタ 772"/>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132597</xdr:rowOff>
    </xdr:from>
    <xdr:to>
      <xdr:col>116</xdr:col>
      <xdr:colOff>63500</xdr:colOff>
      <xdr:row>54</xdr:row>
      <xdr:rowOff>135797</xdr:rowOff>
    </xdr:to>
    <xdr:cxnSp macro="">
      <xdr:nvCxnSpPr>
        <xdr:cNvPr id="774" name="直線コネクタ 773"/>
        <xdr:cNvCxnSpPr/>
      </xdr:nvCxnSpPr>
      <xdr:spPr>
        <a:xfrm flipV="1">
          <a:off x="21323300" y="939089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84962</xdr:rowOff>
    </xdr:from>
    <xdr:ext cx="534377" cy="259045"/>
    <xdr:sp macro="" textlink="">
      <xdr:nvSpPr>
        <xdr:cNvPr id="775" name="貸付金平均値テキスト"/>
        <xdr:cNvSpPr txBox="1"/>
      </xdr:nvSpPr>
      <xdr:spPr>
        <a:xfrm>
          <a:off x="22212300" y="951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6" name="フローチャート: 判断 775"/>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99205</xdr:rowOff>
    </xdr:from>
    <xdr:to>
      <xdr:col>111</xdr:col>
      <xdr:colOff>177800</xdr:colOff>
      <xdr:row>54</xdr:row>
      <xdr:rowOff>135797</xdr:rowOff>
    </xdr:to>
    <xdr:cxnSp macro="">
      <xdr:nvCxnSpPr>
        <xdr:cNvPr id="777" name="直線コネクタ 776"/>
        <xdr:cNvCxnSpPr/>
      </xdr:nvCxnSpPr>
      <xdr:spPr>
        <a:xfrm>
          <a:off x="20434300" y="9357505"/>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8" name="フローチャート: 判断 777"/>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165266</xdr:rowOff>
    </xdr:from>
    <xdr:ext cx="534377" cy="259045"/>
    <xdr:sp macro="" textlink="">
      <xdr:nvSpPr>
        <xdr:cNvPr id="779" name="テキスト ボックス 778"/>
        <xdr:cNvSpPr txBox="1"/>
      </xdr:nvSpPr>
      <xdr:spPr>
        <a:xfrm>
          <a:off x="210434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38381</xdr:rowOff>
    </xdr:from>
    <xdr:to>
      <xdr:col>107</xdr:col>
      <xdr:colOff>50800</xdr:colOff>
      <xdr:row>54</xdr:row>
      <xdr:rowOff>99205</xdr:rowOff>
    </xdr:to>
    <xdr:cxnSp macro="">
      <xdr:nvCxnSpPr>
        <xdr:cNvPr id="780" name="直線コネクタ 779"/>
        <xdr:cNvCxnSpPr/>
      </xdr:nvCxnSpPr>
      <xdr:spPr>
        <a:xfrm>
          <a:off x="19545300" y="9296681"/>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81" name="フローチャート: 判断 780"/>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82" name="テキスト ボックス 781"/>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23750</xdr:rowOff>
    </xdr:from>
    <xdr:to>
      <xdr:col>102</xdr:col>
      <xdr:colOff>114300</xdr:colOff>
      <xdr:row>54</xdr:row>
      <xdr:rowOff>38381</xdr:rowOff>
    </xdr:to>
    <xdr:cxnSp macro="">
      <xdr:nvCxnSpPr>
        <xdr:cNvPr id="783" name="直線コネクタ 782"/>
        <xdr:cNvCxnSpPr/>
      </xdr:nvCxnSpPr>
      <xdr:spPr>
        <a:xfrm>
          <a:off x="18656300" y="928205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84" name="フローチャート: 判断 783"/>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31143</xdr:rowOff>
    </xdr:from>
    <xdr:ext cx="534377" cy="259045"/>
    <xdr:sp macro="" textlink="">
      <xdr:nvSpPr>
        <xdr:cNvPr id="785" name="テキスト ボックス 784"/>
        <xdr:cNvSpPr txBox="1"/>
      </xdr:nvSpPr>
      <xdr:spPr>
        <a:xfrm>
          <a:off x="19278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67901</xdr:rowOff>
    </xdr:from>
    <xdr:to>
      <xdr:col>98</xdr:col>
      <xdr:colOff>38100</xdr:colOff>
      <xdr:row>55</xdr:row>
      <xdr:rowOff>169501</xdr:rowOff>
    </xdr:to>
    <xdr:sp macro="" textlink="">
      <xdr:nvSpPr>
        <xdr:cNvPr id="786" name="フローチャート: 判断 785"/>
        <xdr:cNvSpPr/>
      </xdr:nvSpPr>
      <xdr:spPr>
        <a:xfrm>
          <a:off x="18605500" y="9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160628</xdr:rowOff>
    </xdr:from>
    <xdr:ext cx="534377" cy="259045"/>
    <xdr:sp macro="" textlink="">
      <xdr:nvSpPr>
        <xdr:cNvPr id="787" name="テキスト ボックス 786"/>
        <xdr:cNvSpPr txBox="1"/>
      </xdr:nvSpPr>
      <xdr:spPr>
        <a:xfrm>
          <a:off x="18389111" y="95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81797</xdr:rowOff>
    </xdr:from>
    <xdr:to>
      <xdr:col>116</xdr:col>
      <xdr:colOff>114300</xdr:colOff>
      <xdr:row>55</xdr:row>
      <xdr:rowOff>11947</xdr:rowOff>
    </xdr:to>
    <xdr:sp macro="" textlink="">
      <xdr:nvSpPr>
        <xdr:cNvPr id="793" name="楕円 792"/>
        <xdr:cNvSpPr/>
      </xdr:nvSpPr>
      <xdr:spPr>
        <a:xfrm>
          <a:off x="22110700" y="93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104674</xdr:rowOff>
    </xdr:from>
    <xdr:ext cx="534377" cy="259045"/>
    <xdr:sp macro="" textlink="">
      <xdr:nvSpPr>
        <xdr:cNvPr id="794" name="貸付金該当値テキスト"/>
        <xdr:cNvSpPr txBox="1"/>
      </xdr:nvSpPr>
      <xdr:spPr>
        <a:xfrm>
          <a:off x="22212300" y="919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84997</xdr:rowOff>
    </xdr:from>
    <xdr:to>
      <xdr:col>112</xdr:col>
      <xdr:colOff>38100</xdr:colOff>
      <xdr:row>55</xdr:row>
      <xdr:rowOff>15147</xdr:rowOff>
    </xdr:to>
    <xdr:sp macro="" textlink="">
      <xdr:nvSpPr>
        <xdr:cNvPr id="795" name="楕円 794"/>
        <xdr:cNvSpPr/>
      </xdr:nvSpPr>
      <xdr:spPr>
        <a:xfrm>
          <a:off x="21272500" y="93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31674</xdr:rowOff>
    </xdr:from>
    <xdr:ext cx="534377" cy="259045"/>
    <xdr:sp macro="" textlink="">
      <xdr:nvSpPr>
        <xdr:cNvPr id="796" name="テキスト ボックス 795"/>
        <xdr:cNvSpPr txBox="1"/>
      </xdr:nvSpPr>
      <xdr:spPr>
        <a:xfrm>
          <a:off x="21043411" y="91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48405</xdr:rowOff>
    </xdr:from>
    <xdr:to>
      <xdr:col>107</xdr:col>
      <xdr:colOff>101600</xdr:colOff>
      <xdr:row>54</xdr:row>
      <xdr:rowOff>150005</xdr:rowOff>
    </xdr:to>
    <xdr:sp macro="" textlink="">
      <xdr:nvSpPr>
        <xdr:cNvPr id="797" name="楕円 796"/>
        <xdr:cNvSpPr/>
      </xdr:nvSpPr>
      <xdr:spPr>
        <a:xfrm>
          <a:off x="20383500" y="93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166532</xdr:rowOff>
    </xdr:from>
    <xdr:ext cx="534377" cy="259045"/>
    <xdr:sp macro="" textlink="">
      <xdr:nvSpPr>
        <xdr:cNvPr id="798" name="テキスト ボックス 797"/>
        <xdr:cNvSpPr txBox="1"/>
      </xdr:nvSpPr>
      <xdr:spPr>
        <a:xfrm>
          <a:off x="20167111" y="90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159031</xdr:rowOff>
    </xdr:from>
    <xdr:to>
      <xdr:col>102</xdr:col>
      <xdr:colOff>165100</xdr:colOff>
      <xdr:row>54</xdr:row>
      <xdr:rowOff>89181</xdr:rowOff>
    </xdr:to>
    <xdr:sp macro="" textlink="">
      <xdr:nvSpPr>
        <xdr:cNvPr id="799" name="楕円 798"/>
        <xdr:cNvSpPr/>
      </xdr:nvSpPr>
      <xdr:spPr>
        <a:xfrm>
          <a:off x="19494500" y="92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105708</xdr:rowOff>
    </xdr:from>
    <xdr:ext cx="534377" cy="259045"/>
    <xdr:sp macro="" textlink="">
      <xdr:nvSpPr>
        <xdr:cNvPr id="800" name="テキスト ボックス 799"/>
        <xdr:cNvSpPr txBox="1"/>
      </xdr:nvSpPr>
      <xdr:spPr>
        <a:xfrm>
          <a:off x="19278111" y="90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144400</xdr:rowOff>
    </xdr:from>
    <xdr:to>
      <xdr:col>98</xdr:col>
      <xdr:colOff>38100</xdr:colOff>
      <xdr:row>54</xdr:row>
      <xdr:rowOff>74550</xdr:rowOff>
    </xdr:to>
    <xdr:sp macro="" textlink="">
      <xdr:nvSpPr>
        <xdr:cNvPr id="801" name="楕円 800"/>
        <xdr:cNvSpPr/>
      </xdr:nvSpPr>
      <xdr:spPr>
        <a:xfrm>
          <a:off x="18605500" y="92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91077</xdr:rowOff>
    </xdr:from>
    <xdr:ext cx="534377" cy="259045"/>
    <xdr:sp macro="" textlink="">
      <xdr:nvSpPr>
        <xdr:cNvPr id="802" name="テキスト ボックス 801"/>
        <xdr:cNvSpPr txBox="1"/>
      </xdr:nvSpPr>
      <xdr:spPr>
        <a:xfrm>
          <a:off x="18389111" y="90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1" name="直線コネクタ 81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2" name="テキスト ボックス 81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3" name="直線コネクタ 81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4" name="テキスト ボックス 813"/>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5" name="直線コネクタ 81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6" name="テキスト ボックス 815"/>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7" name="直線コネクタ 81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8" name="テキスト ボックス 817"/>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0" name="テキスト ボックス 819"/>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22" name="直線コネクタ 821"/>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23"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24" name="直線コネクタ 823"/>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5"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6" name="直線コネクタ 825"/>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145644</xdr:rowOff>
    </xdr:from>
    <xdr:to>
      <xdr:col>116</xdr:col>
      <xdr:colOff>63500</xdr:colOff>
      <xdr:row>76</xdr:row>
      <xdr:rowOff>10770</xdr:rowOff>
    </xdr:to>
    <xdr:cxnSp macro="">
      <xdr:nvCxnSpPr>
        <xdr:cNvPr id="827" name="直線コネクタ 826"/>
        <xdr:cNvCxnSpPr/>
      </xdr:nvCxnSpPr>
      <xdr:spPr>
        <a:xfrm flipV="1">
          <a:off x="21323300" y="130043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28"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9" name="フローチャート: 判断 828"/>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157074</xdr:rowOff>
    </xdr:from>
    <xdr:to>
      <xdr:col>111</xdr:col>
      <xdr:colOff>177800</xdr:colOff>
      <xdr:row>76</xdr:row>
      <xdr:rowOff>10770</xdr:rowOff>
    </xdr:to>
    <xdr:cxnSp macro="">
      <xdr:nvCxnSpPr>
        <xdr:cNvPr id="830" name="直線コネクタ 829"/>
        <xdr:cNvCxnSpPr/>
      </xdr:nvCxnSpPr>
      <xdr:spPr>
        <a:xfrm>
          <a:off x="20434300" y="130158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31" name="フローチャート: 判断 830"/>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32" name="テキスト ボックス 831"/>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122784</xdr:rowOff>
    </xdr:from>
    <xdr:to>
      <xdr:col>107</xdr:col>
      <xdr:colOff>50800</xdr:colOff>
      <xdr:row>75</xdr:row>
      <xdr:rowOff>157074</xdr:rowOff>
    </xdr:to>
    <xdr:cxnSp macro="">
      <xdr:nvCxnSpPr>
        <xdr:cNvPr id="833" name="直線コネクタ 832"/>
        <xdr:cNvCxnSpPr/>
      </xdr:nvCxnSpPr>
      <xdr:spPr>
        <a:xfrm>
          <a:off x="19545300" y="129815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4" name="フローチャート: 判断 833"/>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5" name="テキスト ボックス 834"/>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122784</xdr:rowOff>
    </xdr:from>
    <xdr:to>
      <xdr:col>102</xdr:col>
      <xdr:colOff>114300</xdr:colOff>
      <xdr:row>76</xdr:row>
      <xdr:rowOff>23571</xdr:rowOff>
    </xdr:to>
    <xdr:cxnSp macro="">
      <xdr:nvCxnSpPr>
        <xdr:cNvPr id="836" name="直線コネクタ 835"/>
        <xdr:cNvCxnSpPr/>
      </xdr:nvCxnSpPr>
      <xdr:spPr>
        <a:xfrm flipV="1">
          <a:off x="18656300" y="1298153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7" name="フローチャート: 判断 836"/>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38" name="テキスト ボックス 837"/>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9" name="フローチャート: 判断 838"/>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40" name="テキスト ボックス 839"/>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94844</xdr:rowOff>
    </xdr:from>
    <xdr:to>
      <xdr:col>116</xdr:col>
      <xdr:colOff>114300</xdr:colOff>
      <xdr:row>76</xdr:row>
      <xdr:rowOff>24994</xdr:rowOff>
    </xdr:to>
    <xdr:sp macro="" textlink="">
      <xdr:nvSpPr>
        <xdr:cNvPr id="846" name="楕円 845"/>
        <xdr:cNvSpPr/>
      </xdr:nvSpPr>
      <xdr:spPr>
        <a:xfrm>
          <a:off x="22110700" y="129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117721</xdr:rowOff>
    </xdr:from>
    <xdr:ext cx="469744" cy="259045"/>
    <xdr:sp macro="" textlink="">
      <xdr:nvSpPr>
        <xdr:cNvPr id="847" name="繰出金該当値テキスト"/>
        <xdr:cNvSpPr txBox="1"/>
      </xdr:nvSpPr>
      <xdr:spPr>
        <a:xfrm>
          <a:off x="22212300" y="128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131420</xdr:rowOff>
    </xdr:from>
    <xdr:to>
      <xdr:col>112</xdr:col>
      <xdr:colOff>38100</xdr:colOff>
      <xdr:row>76</xdr:row>
      <xdr:rowOff>61570</xdr:rowOff>
    </xdr:to>
    <xdr:sp macro="" textlink="">
      <xdr:nvSpPr>
        <xdr:cNvPr id="848" name="楕円 847"/>
        <xdr:cNvSpPr/>
      </xdr:nvSpPr>
      <xdr:spPr>
        <a:xfrm>
          <a:off x="212725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52697</xdr:rowOff>
    </xdr:from>
    <xdr:ext cx="469744" cy="259045"/>
    <xdr:sp macro="" textlink="">
      <xdr:nvSpPr>
        <xdr:cNvPr id="849" name="テキスト ボックス 848"/>
        <xdr:cNvSpPr txBox="1"/>
      </xdr:nvSpPr>
      <xdr:spPr>
        <a:xfrm>
          <a:off x="21075728" y="130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106273</xdr:rowOff>
    </xdr:from>
    <xdr:to>
      <xdr:col>107</xdr:col>
      <xdr:colOff>101600</xdr:colOff>
      <xdr:row>76</xdr:row>
      <xdr:rowOff>36423</xdr:rowOff>
    </xdr:to>
    <xdr:sp macro="" textlink="">
      <xdr:nvSpPr>
        <xdr:cNvPr id="850" name="楕円 849"/>
        <xdr:cNvSpPr/>
      </xdr:nvSpPr>
      <xdr:spPr>
        <a:xfrm>
          <a:off x="20383500" y="129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27551</xdr:rowOff>
    </xdr:from>
    <xdr:ext cx="469744" cy="259045"/>
    <xdr:sp macro="" textlink="">
      <xdr:nvSpPr>
        <xdr:cNvPr id="851" name="テキスト ボックス 850"/>
        <xdr:cNvSpPr txBox="1"/>
      </xdr:nvSpPr>
      <xdr:spPr>
        <a:xfrm>
          <a:off x="20199428" y="130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71984</xdr:rowOff>
    </xdr:from>
    <xdr:to>
      <xdr:col>102</xdr:col>
      <xdr:colOff>165100</xdr:colOff>
      <xdr:row>76</xdr:row>
      <xdr:rowOff>2133</xdr:rowOff>
    </xdr:to>
    <xdr:sp macro="" textlink="">
      <xdr:nvSpPr>
        <xdr:cNvPr id="852" name="楕円 851"/>
        <xdr:cNvSpPr/>
      </xdr:nvSpPr>
      <xdr:spPr>
        <a:xfrm>
          <a:off x="19494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18661</xdr:rowOff>
    </xdr:from>
    <xdr:ext cx="469744" cy="259045"/>
    <xdr:sp macro="" textlink="">
      <xdr:nvSpPr>
        <xdr:cNvPr id="853" name="テキスト ボックス 852"/>
        <xdr:cNvSpPr txBox="1"/>
      </xdr:nvSpPr>
      <xdr:spPr>
        <a:xfrm>
          <a:off x="19310428" y="127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144221</xdr:rowOff>
    </xdr:from>
    <xdr:to>
      <xdr:col>98</xdr:col>
      <xdr:colOff>38100</xdr:colOff>
      <xdr:row>76</xdr:row>
      <xdr:rowOff>74371</xdr:rowOff>
    </xdr:to>
    <xdr:sp macro="" textlink="">
      <xdr:nvSpPr>
        <xdr:cNvPr id="854" name="楕円 853"/>
        <xdr:cNvSpPr/>
      </xdr:nvSpPr>
      <xdr:spPr>
        <a:xfrm>
          <a:off x="18605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65498</xdr:rowOff>
    </xdr:from>
    <xdr:ext cx="469744" cy="259045"/>
    <xdr:sp macro="" textlink="">
      <xdr:nvSpPr>
        <xdr:cNvPr id="855" name="テキスト ボックス 854"/>
        <xdr:cNvSpPr txBox="1"/>
      </xdr:nvSpPr>
      <xdr:spPr>
        <a:xfrm>
          <a:off x="18421428" y="130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人件費については、グループ内平均値を上回る水準で推移しているが、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ラスパイレス指数が高いことが主な要因である。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年度は１月下旬から２月下旬までの集中的な降雪に伴う道路除雪費の増などから大幅に増加した。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扶助費については、グループ内平均値より低い水準で推移しているが、生活保護費に係る保護率がグループ内他団体と比較して低いことが一因である。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年度は地方消費税交付金の増などから増加した。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年度は山形県総合文化芸術館の整備進捗（Ｈ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：用地取得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67.6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：工事開始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億円）に伴う減などから減少した。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年度は地域産業応援ファンドの原資償還に伴う増などから増加した。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年度は国庫内示減に伴う地域医療介護総合確保基金の積立額減などから減少した。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1,106,984
1,100,338
9,323.15
578,426,667
569,506,636
4,455,396
328,186,284
1,162,625,994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236.6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105410</xdr:rowOff>
    </xdr:from>
    <xdr:to>
      <xdr:col>24</xdr:col>
      <xdr:colOff>63500</xdr:colOff>
      <xdr:row>35</xdr:row>
      <xdr:rowOff>141333</xdr:rowOff>
    </xdr:to>
    <xdr:cxnSp macro="">
      <xdr:nvCxnSpPr>
        <xdr:cNvPr id="63" name="直線コネクタ 62"/>
        <xdr:cNvCxnSpPr/>
      </xdr:nvCxnSpPr>
      <xdr:spPr>
        <a:xfrm flipV="1">
          <a:off x="3797300" y="61061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141333</xdr:rowOff>
    </xdr:from>
    <xdr:to>
      <xdr:col>19</xdr:col>
      <xdr:colOff>177800</xdr:colOff>
      <xdr:row>36</xdr:row>
      <xdr:rowOff>35197</xdr:rowOff>
    </xdr:to>
    <xdr:cxnSp macro="">
      <xdr:nvCxnSpPr>
        <xdr:cNvPr id="66" name="直線コネクタ 65"/>
        <xdr:cNvCxnSpPr/>
      </xdr:nvCxnSpPr>
      <xdr:spPr>
        <a:xfrm flipV="1">
          <a:off x="2908300" y="6142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35197</xdr:rowOff>
    </xdr:from>
    <xdr:to>
      <xdr:col>15</xdr:col>
      <xdr:colOff>50800</xdr:colOff>
      <xdr:row>36</xdr:row>
      <xdr:rowOff>44994</xdr:rowOff>
    </xdr:to>
    <xdr:cxnSp macro="">
      <xdr:nvCxnSpPr>
        <xdr:cNvPr id="69" name="直線コネクタ 68"/>
        <xdr:cNvCxnSpPr/>
      </xdr:nvCxnSpPr>
      <xdr:spPr>
        <a:xfrm flipV="1">
          <a:off x="2019300" y="6207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44994</xdr:rowOff>
    </xdr:from>
    <xdr:to>
      <xdr:col>10</xdr:col>
      <xdr:colOff>114300</xdr:colOff>
      <xdr:row>36</xdr:row>
      <xdr:rowOff>113574</xdr:rowOff>
    </xdr:to>
    <xdr:cxnSp macro="">
      <xdr:nvCxnSpPr>
        <xdr:cNvPr id="72" name="直線コネクタ 71"/>
        <xdr:cNvCxnSpPr/>
      </xdr:nvCxnSpPr>
      <xdr:spPr>
        <a:xfrm flipV="1">
          <a:off x="1130300" y="62171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2" name="楕円 81"/>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469744" cy="259045"/>
    <xdr:sp macro="" textlink="">
      <xdr:nvSpPr>
        <xdr:cNvPr id="83" name="議会費該当値テキスト"/>
        <xdr:cNvSpPr txBox="1"/>
      </xdr:nvSpPr>
      <xdr:spPr>
        <a:xfrm>
          <a:off x="4686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90533</xdr:rowOff>
    </xdr:from>
    <xdr:to>
      <xdr:col>20</xdr:col>
      <xdr:colOff>38100</xdr:colOff>
      <xdr:row>36</xdr:row>
      <xdr:rowOff>20683</xdr:rowOff>
    </xdr:to>
    <xdr:sp macro="" textlink="">
      <xdr:nvSpPr>
        <xdr:cNvPr id="84" name="楕円 83"/>
        <xdr:cNvSpPr/>
      </xdr:nvSpPr>
      <xdr:spPr>
        <a:xfrm>
          <a:off x="3746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11810</xdr:rowOff>
    </xdr:from>
    <xdr:ext cx="378565" cy="259045"/>
    <xdr:sp macro="" textlink="">
      <xdr:nvSpPr>
        <xdr:cNvPr id="85" name="テキスト ボックス 84"/>
        <xdr:cNvSpPr txBox="1"/>
      </xdr:nvSpPr>
      <xdr:spPr>
        <a:xfrm>
          <a:off x="35953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155847</xdr:rowOff>
    </xdr:from>
    <xdr:to>
      <xdr:col>15</xdr:col>
      <xdr:colOff>101600</xdr:colOff>
      <xdr:row>36</xdr:row>
      <xdr:rowOff>85997</xdr:rowOff>
    </xdr:to>
    <xdr:sp macro="" textlink="">
      <xdr:nvSpPr>
        <xdr:cNvPr id="86" name="楕円 85"/>
        <xdr:cNvSpPr/>
      </xdr:nvSpPr>
      <xdr:spPr>
        <a:xfrm>
          <a:off x="2857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102524</xdr:rowOff>
    </xdr:from>
    <xdr:ext cx="378565" cy="259045"/>
    <xdr:sp macro="" textlink="">
      <xdr:nvSpPr>
        <xdr:cNvPr id="87" name="テキスト ボックス 86"/>
        <xdr:cNvSpPr txBox="1"/>
      </xdr:nvSpPr>
      <xdr:spPr>
        <a:xfrm>
          <a:off x="2719017" y="593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165644</xdr:rowOff>
    </xdr:from>
    <xdr:to>
      <xdr:col>10</xdr:col>
      <xdr:colOff>165100</xdr:colOff>
      <xdr:row>36</xdr:row>
      <xdr:rowOff>95794</xdr:rowOff>
    </xdr:to>
    <xdr:sp macro="" textlink="">
      <xdr:nvSpPr>
        <xdr:cNvPr id="88" name="楕円 87"/>
        <xdr:cNvSpPr/>
      </xdr:nvSpPr>
      <xdr:spPr>
        <a:xfrm>
          <a:off x="1968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112321</xdr:rowOff>
    </xdr:from>
    <xdr:ext cx="378565" cy="259045"/>
    <xdr:sp macro="" textlink="">
      <xdr:nvSpPr>
        <xdr:cNvPr id="89" name="テキスト ボックス 88"/>
        <xdr:cNvSpPr txBox="1"/>
      </xdr:nvSpPr>
      <xdr:spPr>
        <a:xfrm>
          <a:off x="1830017" y="59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62774</xdr:rowOff>
    </xdr:from>
    <xdr:to>
      <xdr:col>6</xdr:col>
      <xdr:colOff>38100</xdr:colOff>
      <xdr:row>36</xdr:row>
      <xdr:rowOff>164374</xdr:rowOff>
    </xdr:to>
    <xdr:sp macro="" textlink="">
      <xdr:nvSpPr>
        <xdr:cNvPr id="90" name="楕円 89"/>
        <xdr:cNvSpPr/>
      </xdr:nvSpPr>
      <xdr:spPr>
        <a:xfrm>
          <a:off x="1079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9451</xdr:rowOff>
    </xdr:from>
    <xdr:ext cx="378565" cy="259045"/>
    <xdr:sp macro="" textlink="">
      <xdr:nvSpPr>
        <xdr:cNvPr id="91" name="テキスト ボックス 90"/>
        <xdr:cNvSpPr txBox="1"/>
      </xdr:nvSpPr>
      <xdr:spPr>
        <a:xfrm>
          <a:off x="941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63622</xdr:rowOff>
    </xdr:from>
    <xdr:to>
      <xdr:col>24</xdr:col>
      <xdr:colOff>63500</xdr:colOff>
      <xdr:row>56</xdr:row>
      <xdr:rowOff>139105</xdr:rowOff>
    </xdr:to>
    <xdr:cxnSp macro="">
      <xdr:nvCxnSpPr>
        <xdr:cNvPr id="117" name="直線コネクタ 116"/>
        <xdr:cNvCxnSpPr/>
      </xdr:nvCxnSpPr>
      <xdr:spPr>
        <a:xfrm>
          <a:off x="3797300" y="9321922"/>
          <a:ext cx="838200" cy="4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63622</xdr:rowOff>
    </xdr:from>
    <xdr:to>
      <xdr:col>19</xdr:col>
      <xdr:colOff>177800</xdr:colOff>
      <xdr:row>57</xdr:row>
      <xdr:rowOff>38796</xdr:rowOff>
    </xdr:to>
    <xdr:cxnSp macro="">
      <xdr:nvCxnSpPr>
        <xdr:cNvPr id="120" name="直線コネクタ 119"/>
        <xdr:cNvCxnSpPr/>
      </xdr:nvCxnSpPr>
      <xdr:spPr>
        <a:xfrm flipV="1">
          <a:off x="2908300" y="9321922"/>
          <a:ext cx="889000" cy="48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158171</xdr:rowOff>
    </xdr:from>
    <xdr:to>
      <xdr:col>15</xdr:col>
      <xdr:colOff>50800</xdr:colOff>
      <xdr:row>57</xdr:row>
      <xdr:rowOff>38796</xdr:rowOff>
    </xdr:to>
    <xdr:cxnSp macro="">
      <xdr:nvCxnSpPr>
        <xdr:cNvPr id="123" name="直線コネクタ 122"/>
        <xdr:cNvCxnSpPr/>
      </xdr:nvCxnSpPr>
      <xdr:spPr>
        <a:xfrm>
          <a:off x="2019300" y="9759371"/>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47007</xdr:rowOff>
    </xdr:from>
    <xdr:ext cx="534377" cy="259045"/>
    <xdr:sp macro="" textlink="">
      <xdr:nvSpPr>
        <xdr:cNvPr id="125" name="テキスト ボックス 124"/>
        <xdr:cNvSpPr txBox="1"/>
      </xdr:nvSpPr>
      <xdr:spPr>
        <a:xfrm>
          <a:off x="2641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78573</xdr:rowOff>
    </xdr:from>
    <xdr:to>
      <xdr:col>10</xdr:col>
      <xdr:colOff>114300</xdr:colOff>
      <xdr:row>56</xdr:row>
      <xdr:rowOff>158171</xdr:rowOff>
    </xdr:to>
    <xdr:cxnSp macro="">
      <xdr:nvCxnSpPr>
        <xdr:cNvPr id="126" name="直線コネクタ 125"/>
        <xdr:cNvCxnSpPr/>
      </xdr:nvCxnSpPr>
      <xdr:spPr>
        <a:xfrm>
          <a:off x="1130300" y="9165423"/>
          <a:ext cx="889000" cy="59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18249</xdr:rowOff>
    </xdr:from>
    <xdr:ext cx="534377" cy="259045"/>
    <xdr:sp macro="" textlink="">
      <xdr:nvSpPr>
        <xdr:cNvPr id="128" name="テキスト ボックス 127"/>
        <xdr:cNvSpPr txBox="1"/>
      </xdr:nvSpPr>
      <xdr:spPr>
        <a:xfrm>
          <a:off x="1752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88305</xdr:rowOff>
    </xdr:from>
    <xdr:to>
      <xdr:col>24</xdr:col>
      <xdr:colOff>114300</xdr:colOff>
      <xdr:row>57</xdr:row>
      <xdr:rowOff>18455</xdr:rowOff>
    </xdr:to>
    <xdr:sp macro="" textlink="">
      <xdr:nvSpPr>
        <xdr:cNvPr id="136" name="楕円 135"/>
        <xdr:cNvSpPr/>
      </xdr:nvSpPr>
      <xdr:spPr>
        <a:xfrm>
          <a:off x="4584700" y="9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66732</xdr:rowOff>
    </xdr:from>
    <xdr:ext cx="534377" cy="259045"/>
    <xdr:sp macro="" textlink="">
      <xdr:nvSpPr>
        <xdr:cNvPr id="137" name="総務費該当値テキスト"/>
        <xdr:cNvSpPr txBox="1"/>
      </xdr:nvSpPr>
      <xdr:spPr>
        <a:xfrm>
          <a:off x="4686300" y="96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12822</xdr:rowOff>
    </xdr:from>
    <xdr:to>
      <xdr:col>20</xdr:col>
      <xdr:colOff>38100</xdr:colOff>
      <xdr:row>54</xdr:row>
      <xdr:rowOff>114422</xdr:rowOff>
    </xdr:to>
    <xdr:sp macro="" textlink="">
      <xdr:nvSpPr>
        <xdr:cNvPr id="138" name="楕円 137"/>
        <xdr:cNvSpPr/>
      </xdr:nvSpPr>
      <xdr:spPr>
        <a:xfrm>
          <a:off x="3746500" y="92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105549</xdr:rowOff>
    </xdr:from>
    <xdr:ext cx="534377" cy="259045"/>
    <xdr:sp macro="" textlink="">
      <xdr:nvSpPr>
        <xdr:cNvPr id="139" name="テキスト ボックス 138"/>
        <xdr:cNvSpPr txBox="1"/>
      </xdr:nvSpPr>
      <xdr:spPr>
        <a:xfrm>
          <a:off x="3517411" y="93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159446</xdr:rowOff>
    </xdr:from>
    <xdr:to>
      <xdr:col>15</xdr:col>
      <xdr:colOff>101600</xdr:colOff>
      <xdr:row>57</xdr:row>
      <xdr:rowOff>89596</xdr:rowOff>
    </xdr:to>
    <xdr:sp macro="" textlink="">
      <xdr:nvSpPr>
        <xdr:cNvPr id="140" name="楕円 139"/>
        <xdr:cNvSpPr/>
      </xdr:nvSpPr>
      <xdr:spPr>
        <a:xfrm>
          <a:off x="2857500" y="9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80723</xdr:rowOff>
    </xdr:from>
    <xdr:ext cx="534377" cy="259045"/>
    <xdr:sp macro="" textlink="">
      <xdr:nvSpPr>
        <xdr:cNvPr id="141" name="テキスト ボックス 140"/>
        <xdr:cNvSpPr txBox="1"/>
      </xdr:nvSpPr>
      <xdr:spPr>
        <a:xfrm>
          <a:off x="2641111" y="98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107371</xdr:rowOff>
    </xdr:from>
    <xdr:to>
      <xdr:col>10</xdr:col>
      <xdr:colOff>165100</xdr:colOff>
      <xdr:row>57</xdr:row>
      <xdr:rowOff>37521</xdr:rowOff>
    </xdr:to>
    <xdr:sp macro="" textlink="">
      <xdr:nvSpPr>
        <xdr:cNvPr id="142" name="楕円 141"/>
        <xdr:cNvSpPr/>
      </xdr:nvSpPr>
      <xdr:spPr>
        <a:xfrm>
          <a:off x="1968500" y="97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28648</xdr:rowOff>
    </xdr:from>
    <xdr:ext cx="534377" cy="259045"/>
    <xdr:sp macro="" textlink="">
      <xdr:nvSpPr>
        <xdr:cNvPr id="143" name="テキスト ボックス 142"/>
        <xdr:cNvSpPr txBox="1"/>
      </xdr:nvSpPr>
      <xdr:spPr>
        <a:xfrm>
          <a:off x="1752111" y="98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27773</xdr:rowOff>
    </xdr:from>
    <xdr:to>
      <xdr:col>6</xdr:col>
      <xdr:colOff>38100</xdr:colOff>
      <xdr:row>53</xdr:row>
      <xdr:rowOff>129373</xdr:rowOff>
    </xdr:to>
    <xdr:sp macro="" textlink="">
      <xdr:nvSpPr>
        <xdr:cNvPr id="144" name="楕円 143"/>
        <xdr:cNvSpPr/>
      </xdr:nvSpPr>
      <xdr:spPr>
        <a:xfrm>
          <a:off x="1079500" y="91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145900</xdr:rowOff>
    </xdr:from>
    <xdr:ext cx="534377" cy="259045"/>
    <xdr:sp macro="" textlink="">
      <xdr:nvSpPr>
        <xdr:cNvPr id="145" name="テキスト ボックス 144"/>
        <xdr:cNvSpPr txBox="1"/>
      </xdr:nvSpPr>
      <xdr:spPr>
        <a:xfrm>
          <a:off x="863111" y="88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44283</xdr:rowOff>
    </xdr:from>
    <xdr:to>
      <xdr:col>24</xdr:col>
      <xdr:colOff>63500</xdr:colOff>
      <xdr:row>76</xdr:row>
      <xdr:rowOff>155428</xdr:rowOff>
    </xdr:to>
    <xdr:cxnSp macro="">
      <xdr:nvCxnSpPr>
        <xdr:cNvPr id="171" name="直線コネクタ 170"/>
        <xdr:cNvCxnSpPr/>
      </xdr:nvCxnSpPr>
      <xdr:spPr>
        <a:xfrm flipV="1">
          <a:off x="3797300" y="13074483"/>
          <a:ext cx="8382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141998</xdr:rowOff>
    </xdr:from>
    <xdr:ext cx="534377" cy="259045"/>
    <xdr:sp macro="" textlink="">
      <xdr:nvSpPr>
        <xdr:cNvPr id="172" name="民生費平均値テキスト"/>
        <xdr:cNvSpPr txBox="1"/>
      </xdr:nvSpPr>
      <xdr:spPr>
        <a:xfrm>
          <a:off x="4686300" y="1248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155428</xdr:rowOff>
    </xdr:from>
    <xdr:to>
      <xdr:col>19</xdr:col>
      <xdr:colOff>177800</xdr:colOff>
      <xdr:row>77</xdr:row>
      <xdr:rowOff>59919</xdr:rowOff>
    </xdr:to>
    <xdr:cxnSp macro="">
      <xdr:nvCxnSpPr>
        <xdr:cNvPr id="174" name="直線コネクタ 173"/>
        <xdr:cNvCxnSpPr/>
      </xdr:nvCxnSpPr>
      <xdr:spPr>
        <a:xfrm flipV="1">
          <a:off x="2908300" y="13185628"/>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59919</xdr:rowOff>
    </xdr:from>
    <xdr:to>
      <xdr:col>15</xdr:col>
      <xdr:colOff>50800</xdr:colOff>
      <xdr:row>77</xdr:row>
      <xdr:rowOff>165075</xdr:rowOff>
    </xdr:to>
    <xdr:cxnSp macro="">
      <xdr:nvCxnSpPr>
        <xdr:cNvPr id="177" name="直線コネクタ 176"/>
        <xdr:cNvCxnSpPr/>
      </xdr:nvCxnSpPr>
      <xdr:spPr>
        <a:xfrm flipV="1">
          <a:off x="2019300" y="1326156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164005</xdr:rowOff>
    </xdr:from>
    <xdr:ext cx="534377" cy="259045"/>
    <xdr:sp macro="" textlink="">
      <xdr:nvSpPr>
        <xdr:cNvPr id="179" name="テキスト ボックス 178"/>
        <xdr:cNvSpPr txBox="1"/>
      </xdr:nvSpPr>
      <xdr:spPr>
        <a:xfrm>
          <a:off x="2641111" y="126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165075</xdr:rowOff>
    </xdr:from>
    <xdr:to>
      <xdr:col>10</xdr:col>
      <xdr:colOff>114300</xdr:colOff>
      <xdr:row>78</xdr:row>
      <xdr:rowOff>50912</xdr:rowOff>
    </xdr:to>
    <xdr:cxnSp macro="">
      <xdr:nvCxnSpPr>
        <xdr:cNvPr id="180" name="直線コネクタ 179"/>
        <xdr:cNvCxnSpPr/>
      </xdr:nvCxnSpPr>
      <xdr:spPr>
        <a:xfrm flipV="1">
          <a:off x="1130300" y="13366725"/>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70690</xdr:rowOff>
    </xdr:from>
    <xdr:ext cx="534377" cy="259045"/>
    <xdr:sp macro="" textlink="">
      <xdr:nvSpPr>
        <xdr:cNvPr id="182" name="テキスト ボックス 181"/>
        <xdr:cNvSpPr txBox="1"/>
      </xdr:nvSpPr>
      <xdr:spPr>
        <a:xfrm>
          <a:off x="1752111" y="129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164933</xdr:rowOff>
    </xdr:from>
    <xdr:to>
      <xdr:col>24</xdr:col>
      <xdr:colOff>114300</xdr:colOff>
      <xdr:row>76</xdr:row>
      <xdr:rowOff>95083</xdr:rowOff>
    </xdr:to>
    <xdr:sp macro="" textlink="">
      <xdr:nvSpPr>
        <xdr:cNvPr id="190" name="楕円 189"/>
        <xdr:cNvSpPr/>
      </xdr:nvSpPr>
      <xdr:spPr>
        <a:xfrm>
          <a:off x="4584700" y="13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79860</xdr:rowOff>
    </xdr:from>
    <xdr:ext cx="534377" cy="259045"/>
    <xdr:sp macro="" textlink="">
      <xdr:nvSpPr>
        <xdr:cNvPr id="191" name="民生費該当値テキスト"/>
        <xdr:cNvSpPr txBox="1"/>
      </xdr:nvSpPr>
      <xdr:spPr>
        <a:xfrm>
          <a:off x="4686300" y="129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104628</xdr:rowOff>
    </xdr:from>
    <xdr:to>
      <xdr:col>20</xdr:col>
      <xdr:colOff>38100</xdr:colOff>
      <xdr:row>77</xdr:row>
      <xdr:rowOff>34778</xdr:rowOff>
    </xdr:to>
    <xdr:sp macro="" textlink="">
      <xdr:nvSpPr>
        <xdr:cNvPr id="192" name="楕円 191"/>
        <xdr:cNvSpPr/>
      </xdr:nvSpPr>
      <xdr:spPr>
        <a:xfrm>
          <a:off x="3746500" y="131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25905</xdr:rowOff>
    </xdr:from>
    <xdr:ext cx="534377" cy="259045"/>
    <xdr:sp macro="" textlink="">
      <xdr:nvSpPr>
        <xdr:cNvPr id="193" name="テキスト ボックス 192"/>
        <xdr:cNvSpPr txBox="1"/>
      </xdr:nvSpPr>
      <xdr:spPr>
        <a:xfrm>
          <a:off x="3517411" y="132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9119</xdr:rowOff>
    </xdr:from>
    <xdr:to>
      <xdr:col>15</xdr:col>
      <xdr:colOff>101600</xdr:colOff>
      <xdr:row>77</xdr:row>
      <xdr:rowOff>110719</xdr:rowOff>
    </xdr:to>
    <xdr:sp macro="" textlink="">
      <xdr:nvSpPr>
        <xdr:cNvPr id="194" name="楕円 193"/>
        <xdr:cNvSpPr/>
      </xdr:nvSpPr>
      <xdr:spPr>
        <a:xfrm>
          <a:off x="2857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101846</xdr:rowOff>
    </xdr:from>
    <xdr:ext cx="534377" cy="259045"/>
    <xdr:sp macro="" textlink="">
      <xdr:nvSpPr>
        <xdr:cNvPr id="195" name="テキスト ボックス 194"/>
        <xdr:cNvSpPr txBox="1"/>
      </xdr:nvSpPr>
      <xdr:spPr>
        <a:xfrm>
          <a:off x="2641111" y="133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114275</xdr:rowOff>
    </xdr:from>
    <xdr:to>
      <xdr:col>10</xdr:col>
      <xdr:colOff>165100</xdr:colOff>
      <xdr:row>78</xdr:row>
      <xdr:rowOff>44425</xdr:rowOff>
    </xdr:to>
    <xdr:sp macro="" textlink="">
      <xdr:nvSpPr>
        <xdr:cNvPr id="196" name="楕円 195"/>
        <xdr:cNvSpPr/>
      </xdr:nvSpPr>
      <xdr:spPr>
        <a:xfrm>
          <a:off x="1968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35552</xdr:rowOff>
    </xdr:from>
    <xdr:ext cx="534377" cy="259045"/>
    <xdr:sp macro="" textlink="">
      <xdr:nvSpPr>
        <xdr:cNvPr id="197" name="テキスト ボックス 196"/>
        <xdr:cNvSpPr txBox="1"/>
      </xdr:nvSpPr>
      <xdr:spPr>
        <a:xfrm>
          <a:off x="1752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xdr:rowOff>
    </xdr:from>
    <xdr:to>
      <xdr:col>6</xdr:col>
      <xdr:colOff>38100</xdr:colOff>
      <xdr:row>78</xdr:row>
      <xdr:rowOff>101712</xdr:rowOff>
    </xdr:to>
    <xdr:sp macro="" textlink="">
      <xdr:nvSpPr>
        <xdr:cNvPr id="198" name="楕円 197"/>
        <xdr:cNvSpPr/>
      </xdr:nvSpPr>
      <xdr:spPr>
        <a:xfrm>
          <a:off x="1079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118239</xdr:rowOff>
    </xdr:from>
    <xdr:ext cx="534377" cy="259045"/>
    <xdr:sp macro="" textlink="">
      <xdr:nvSpPr>
        <xdr:cNvPr id="199" name="テキスト ボックス 198"/>
        <xdr:cNvSpPr txBox="1"/>
      </xdr:nvSpPr>
      <xdr:spPr>
        <a:xfrm>
          <a:off x="863111" y="131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90436</xdr:rowOff>
    </xdr:from>
    <xdr:to>
      <xdr:col>24</xdr:col>
      <xdr:colOff>63500</xdr:colOff>
      <xdr:row>96</xdr:row>
      <xdr:rowOff>3150</xdr:rowOff>
    </xdr:to>
    <xdr:cxnSp macro="">
      <xdr:nvCxnSpPr>
        <xdr:cNvPr id="227" name="直線コネクタ 226"/>
        <xdr:cNvCxnSpPr/>
      </xdr:nvCxnSpPr>
      <xdr:spPr>
        <a:xfrm flipV="1">
          <a:off x="3797300" y="16378186"/>
          <a:ext cx="8382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81348</xdr:rowOff>
    </xdr:from>
    <xdr:ext cx="534377" cy="259045"/>
    <xdr:sp macro="" textlink="">
      <xdr:nvSpPr>
        <xdr:cNvPr id="228" name="衛生費平均値テキスト"/>
        <xdr:cNvSpPr txBox="1"/>
      </xdr:nvSpPr>
      <xdr:spPr>
        <a:xfrm>
          <a:off x="4686300" y="1654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3150</xdr:rowOff>
    </xdr:from>
    <xdr:to>
      <xdr:col>19</xdr:col>
      <xdr:colOff>177800</xdr:colOff>
      <xdr:row>96</xdr:row>
      <xdr:rowOff>72644</xdr:rowOff>
    </xdr:to>
    <xdr:cxnSp macro="">
      <xdr:nvCxnSpPr>
        <xdr:cNvPr id="230" name="直線コネクタ 229"/>
        <xdr:cNvCxnSpPr/>
      </xdr:nvCxnSpPr>
      <xdr:spPr>
        <a:xfrm flipV="1">
          <a:off x="2908300" y="16462350"/>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32" name="テキスト ボックス 231"/>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72644</xdr:rowOff>
    </xdr:from>
    <xdr:to>
      <xdr:col>15</xdr:col>
      <xdr:colOff>50800</xdr:colOff>
      <xdr:row>96</xdr:row>
      <xdr:rowOff>122213</xdr:rowOff>
    </xdr:to>
    <xdr:cxnSp macro="">
      <xdr:nvCxnSpPr>
        <xdr:cNvPr id="233" name="直線コネクタ 232"/>
        <xdr:cNvCxnSpPr/>
      </xdr:nvCxnSpPr>
      <xdr:spPr>
        <a:xfrm flipV="1">
          <a:off x="2019300" y="16531844"/>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35" name="テキスト ボックス 234"/>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122213</xdr:rowOff>
    </xdr:from>
    <xdr:to>
      <xdr:col>10</xdr:col>
      <xdr:colOff>114300</xdr:colOff>
      <xdr:row>96</xdr:row>
      <xdr:rowOff>144235</xdr:rowOff>
    </xdr:to>
    <xdr:cxnSp macro="">
      <xdr:nvCxnSpPr>
        <xdr:cNvPr id="236" name="直線コネクタ 235"/>
        <xdr:cNvCxnSpPr/>
      </xdr:nvCxnSpPr>
      <xdr:spPr>
        <a:xfrm flipV="1">
          <a:off x="1130300" y="1658141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38" name="テキスト ボックス 237"/>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39636</xdr:rowOff>
    </xdr:from>
    <xdr:to>
      <xdr:col>24</xdr:col>
      <xdr:colOff>114300</xdr:colOff>
      <xdr:row>95</xdr:row>
      <xdr:rowOff>141236</xdr:rowOff>
    </xdr:to>
    <xdr:sp macro="" textlink="">
      <xdr:nvSpPr>
        <xdr:cNvPr id="246" name="楕円 245"/>
        <xdr:cNvSpPr/>
      </xdr:nvSpPr>
      <xdr:spPr>
        <a:xfrm>
          <a:off x="45847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62513</xdr:rowOff>
    </xdr:from>
    <xdr:ext cx="534377" cy="259045"/>
    <xdr:sp macro="" textlink="">
      <xdr:nvSpPr>
        <xdr:cNvPr id="247" name="衛生費該当値テキスト"/>
        <xdr:cNvSpPr txBox="1"/>
      </xdr:nvSpPr>
      <xdr:spPr>
        <a:xfrm>
          <a:off x="4686300" y="161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123800</xdr:rowOff>
    </xdr:from>
    <xdr:to>
      <xdr:col>20</xdr:col>
      <xdr:colOff>38100</xdr:colOff>
      <xdr:row>96</xdr:row>
      <xdr:rowOff>53950</xdr:rowOff>
    </xdr:to>
    <xdr:sp macro="" textlink="">
      <xdr:nvSpPr>
        <xdr:cNvPr id="248" name="楕円 247"/>
        <xdr:cNvSpPr/>
      </xdr:nvSpPr>
      <xdr:spPr>
        <a:xfrm>
          <a:off x="3746500" y="164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70477</xdr:rowOff>
    </xdr:from>
    <xdr:ext cx="534377" cy="259045"/>
    <xdr:sp macro="" textlink="">
      <xdr:nvSpPr>
        <xdr:cNvPr id="249" name="テキスト ボックス 248"/>
        <xdr:cNvSpPr txBox="1"/>
      </xdr:nvSpPr>
      <xdr:spPr>
        <a:xfrm>
          <a:off x="3517411" y="161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21844</xdr:rowOff>
    </xdr:from>
    <xdr:to>
      <xdr:col>15</xdr:col>
      <xdr:colOff>101600</xdr:colOff>
      <xdr:row>96</xdr:row>
      <xdr:rowOff>123444</xdr:rowOff>
    </xdr:to>
    <xdr:sp macro="" textlink="">
      <xdr:nvSpPr>
        <xdr:cNvPr id="250" name="楕円 249"/>
        <xdr:cNvSpPr/>
      </xdr:nvSpPr>
      <xdr:spPr>
        <a:xfrm>
          <a:off x="2857500" y="164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139971</xdr:rowOff>
    </xdr:from>
    <xdr:ext cx="534377" cy="259045"/>
    <xdr:sp macro="" textlink="">
      <xdr:nvSpPr>
        <xdr:cNvPr id="251" name="テキスト ボックス 250"/>
        <xdr:cNvSpPr txBox="1"/>
      </xdr:nvSpPr>
      <xdr:spPr>
        <a:xfrm>
          <a:off x="2641111" y="16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71413</xdr:rowOff>
    </xdr:from>
    <xdr:to>
      <xdr:col>10</xdr:col>
      <xdr:colOff>165100</xdr:colOff>
      <xdr:row>97</xdr:row>
      <xdr:rowOff>1563</xdr:rowOff>
    </xdr:to>
    <xdr:sp macro="" textlink="">
      <xdr:nvSpPr>
        <xdr:cNvPr id="252" name="楕円 251"/>
        <xdr:cNvSpPr/>
      </xdr:nvSpPr>
      <xdr:spPr>
        <a:xfrm>
          <a:off x="1968500" y="1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18090</xdr:rowOff>
    </xdr:from>
    <xdr:ext cx="534377" cy="259045"/>
    <xdr:sp macro="" textlink="">
      <xdr:nvSpPr>
        <xdr:cNvPr id="253" name="テキスト ボックス 252"/>
        <xdr:cNvSpPr txBox="1"/>
      </xdr:nvSpPr>
      <xdr:spPr>
        <a:xfrm>
          <a:off x="1752111" y="1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93435</xdr:rowOff>
    </xdr:from>
    <xdr:to>
      <xdr:col>6</xdr:col>
      <xdr:colOff>38100</xdr:colOff>
      <xdr:row>97</xdr:row>
      <xdr:rowOff>23585</xdr:rowOff>
    </xdr:to>
    <xdr:sp macro="" textlink="">
      <xdr:nvSpPr>
        <xdr:cNvPr id="254" name="楕円 253"/>
        <xdr:cNvSpPr/>
      </xdr:nvSpPr>
      <xdr:spPr>
        <a:xfrm>
          <a:off x="10795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40112</xdr:rowOff>
    </xdr:from>
    <xdr:ext cx="534377" cy="259045"/>
    <xdr:sp macro="" textlink="">
      <xdr:nvSpPr>
        <xdr:cNvPr id="255" name="テキスト ボックス 254"/>
        <xdr:cNvSpPr txBox="1"/>
      </xdr:nvSpPr>
      <xdr:spPr>
        <a:xfrm>
          <a:off x="863111" y="163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123127</xdr:rowOff>
    </xdr:from>
    <xdr:to>
      <xdr:col>54</xdr:col>
      <xdr:colOff>189865</xdr:colOff>
      <xdr:row>38</xdr:row>
      <xdr:rowOff>11303</xdr:rowOff>
    </xdr:to>
    <xdr:cxnSp macro="">
      <xdr:nvCxnSpPr>
        <xdr:cNvPr id="277" name="直線コネクタ 276"/>
        <xdr:cNvCxnSpPr/>
      </xdr:nvCxnSpPr>
      <xdr:spPr>
        <a:xfrm flipV="1">
          <a:off x="10475595" y="5952427"/>
          <a:ext cx="1270" cy="573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15130</xdr:rowOff>
    </xdr:from>
    <xdr:ext cx="469744" cy="259045"/>
    <xdr:sp macro="" textlink="">
      <xdr:nvSpPr>
        <xdr:cNvPr id="278" name="労働費最小値テキスト"/>
        <xdr:cNvSpPr txBox="1"/>
      </xdr:nvSpPr>
      <xdr:spPr>
        <a:xfrm>
          <a:off x="10528300" y="65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11303</xdr:rowOff>
    </xdr:from>
    <xdr:to>
      <xdr:col>55</xdr:col>
      <xdr:colOff>88900</xdr:colOff>
      <xdr:row>38</xdr:row>
      <xdr:rowOff>11303</xdr:rowOff>
    </xdr:to>
    <xdr:cxnSp macro="">
      <xdr:nvCxnSpPr>
        <xdr:cNvPr id="279" name="直線コネクタ 278"/>
        <xdr:cNvCxnSpPr/>
      </xdr:nvCxnSpPr>
      <xdr:spPr>
        <a:xfrm>
          <a:off x="10388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69804</xdr:rowOff>
    </xdr:from>
    <xdr:ext cx="469744" cy="259045"/>
    <xdr:sp macro="" textlink="">
      <xdr:nvSpPr>
        <xdr:cNvPr id="280" name="労働費最大値テキスト"/>
        <xdr:cNvSpPr txBox="1"/>
      </xdr:nvSpPr>
      <xdr:spPr>
        <a:xfrm>
          <a:off x="10528300" y="57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123127</xdr:rowOff>
    </xdr:from>
    <xdr:to>
      <xdr:col>55</xdr:col>
      <xdr:colOff>88900</xdr:colOff>
      <xdr:row>34</xdr:row>
      <xdr:rowOff>123127</xdr:rowOff>
    </xdr:to>
    <xdr:cxnSp macro="">
      <xdr:nvCxnSpPr>
        <xdr:cNvPr id="281" name="直線コネクタ 280"/>
        <xdr:cNvCxnSpPr/>
      </xdr:nvCxnSpPr>
      <xdr:spPr>
        <a:xfrm>
          <a:off x="10388600" y="595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75502</xdr:rowOff>
    </xdr:from>
    <xdr:to>
      <xdr:col>55</xdr:col>
      <xdr:colOff>0</xdr:colOff>
      <xdr:row>36</xdr:row>
      <xdr:rowOff>22923</xdr:rowOff>
    </xdr:to>
    <xdr:cxnSp macro="">
      <xdr:nvCxnSpPr>
        <xdr:cNvPr id="282" name="直線コネクタ 281"/>
        <xdr:cNvCxnSpPr/>
      </xdr:nvCxnSpPr>
      <xdr:spPr>
        <a:xfrm>
          <a:off x="9639300" y="6076252"/>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126573</xdr:rowOff>
    </xdr:from>
    <xdr:ext cx="469744" cy="259045"/>
    <xdr:sp macro="" textlink="">
      <xdr:nvSpPr>
        <xdr:cNvPr id="283" name="労働費平均値テキスト"/>
        <xdr:cNvSpPr txBox="1"/>
      </xdr:nvSpPr>
      <xdr:spPr>
        <a:xfrm>
          <a:off x="10528300" y="6298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148146</xdr:rowOff>
    </xdr:from>
    <xdr:to>
      <xdr:col>55</xdr:col>
      <xdr:colOff>50800</xdr:colOff>
      <xdr:row>37</xdr:row>
      <xdr:rowOff>78296</xdr:rowOff>
    </xdr:to>
    <xdr:sp macro="" textlink="">
      <xdr:nvSpPr>
        <xdr:cNvPr id="284" name="フローチャート: 判断 283"/>
        <xdr:cNvSpPr/>
      </xdr:nvSpPr>
      <xdr:spPr>
        <a:xfrm>
          <a:off x="104267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75502</xdr:rowOff>
    </xdr:from>
    <xdr:to>
      <xdr:col>50</xdr:col>
      <xdr:colOff>114300</xdr:colOff>
      <xdr:row>35</xdr:row>
      <xdr:rowOff>77978</xdr:rowOff>
    </xdr:to>
    <xdr:cxnSp macro="">
      <xdr:nvCxnSpPr>
        <xdr:cNvPr id="285" name="直線コネクタ 284"/>
        <xdr:cNvCxnSpPr/>
      </xdr:nvCxnSpPr>
      <xdr:spPr>
        <a:xfrm flipV="1">
          <a:off x="8750300" y="607625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64326</xdr:rowOff>
    </xdr:from>
    <xdr:to>
      <xdr:col>50</xdr:col>
      <xdr:colOff>165100</xdr:colOff>
      <xdr:row>36</xdr:row>
      <xdr:rowOff>165926</xdr:rowOff>
    </xdr:to>
    <xdr:sp macro="" textlink="">
      <xdr:nvSpPr>
        <xdr:cNvPr id="286" name="フローチャート: 判断 285"/>
        <xdr:cNvSpPr/>
      </xdr:nvSpPr>
      <xdr:spPr>
        <a:xfrm>
          <a:off x="9588500" y="623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157053</xdr:rowOff>
    </xdr:from>
    <xdr:ext cx="469744" cy="259045"/>
    <xdr:sp macro="" textlink="">
      <xdr:nvSpPr>
        <xdr:cNvPr id="287" name="テキスト ボックス 286"/>
        <xdr:cNvSpPr txBox="1"/>
      </xdr:nvSpPr>
      <xdr:spPr>
        <a:xfrm>
          <a:off x="93917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123889</xdr:rowOff>
    </xdr:from>
    <xdr:to>
      <xdr:col>45</xdr:col>
      <xdr:colOff>177800</xdr:colOff>
      <xdr:row>35</xdr:row>
      <xdr:rowOff>77978</xdr:rowOff>
    </xdr:to>
    <xdr:cxnSp macro="">
      <xdr:nvCxnSpPr>
        <xdr:cNvPr id="288" name="直線コネクタ 287"/>
        <xdr:cNvCxnSpPr/>
      </xdr:nvCxnSpPr>
      <xdr:spPr>
        <a:xfrm>
          <a:off x="7861300" y="5953189"/>
          <a:ext cx="8890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135382</xdr:rowOff>
    </xdr:from>
    <xdr:to>
      <xdr:col>46</xdr:col>
      <xdr:colOff>38100</xdr:colOff>
      <xdr:row>35</xdr:row>
      <xdr:rowOff>65532</xdr:rowOff>
    </xdr:to>
    <xdr:sp macro="" textlink="">
      <xdr:nvSpPr>
        <xdr:cNvPr id="289" name="フローチャート: 判断 288"/>
        <xdr:cNvSpPr/>
      </xdr:nvSpPr>
      <xdr:spPr>
        <a:xfrm>
          <a:off x="8699500" y="59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82059</xdr:rowOff>
    </xdr:from>
    <xdr:ext cx="469744" cy="259045"/>
    <xdr:sp macro="" textlink="">
      <xdr:nvSpPr>
        <xdr:cNvPr id="290" name="テキスト ボックス 289"/>
        <xdr:cNvSpPr txBox="1"/>
      </xdr:nvSpPr>
      <xdr:spPr>
        <a:xfrm>
          <a:off x="851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97218</xdr:rowOff>
    </xdr:from>
    <xdr:to>
      <xdr:col>41</xdr:col>
      <xdr:colOff>50800</xdr:colOff>
      <xdr:row>34</xdr:row>
      <xdr:rowOff>123889</xdr:rowOff>
    </xdr:to>
    <xdr:cxnSp macro="">
      <xdr:nvCxnSpPr>
        <xdr:cNvPr id="291" name="直線コネクタ 290"/>
        <xdr:cNvCxnSpPr/>
      </xdr:nvCxnSpPr>
      <xdr:spPr>
        <a:xfrm>
          <a:off x="6972300" y="5412168"/>
          <a:ext cx="889000" cy="5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112713</xdr:rowOff>
    </xdr:from>
    <xdr:to>
      <xdr:col>41</xdr:col>
      <xdr:colOff>101600</xdr:colOff>
      <xdr:row>36</xdr:row>
      <xdr:rowOff>42863</xdr:rowOff>
    </xdr:to>
    <xdr:sp macro="" textlink="">
      <xdr:nvSpPr>
        <xdr:cNvPr id="292" name="フローチャート: 判断 291"/>
        <xdr:cNvSpPr/>
      </xdr:nvSpPr>
      <xdr:spPr>
        <a:xfrm>
          <a:off x="7810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33990</xdr:rowOff>
    </xdr:from>
    <xdr:ext cx="469744" cy="259045"/>
    <xdr:sp macro="" textlink="">
      <xdr:nvSpPr>
        <xdr:cNvPr id="293" name="テキスト ボックス 292"/>
        <xdr:cNvSpPr txBox="1"/>
      </xdr:nvSpPr>
      <xdr:spPr>
        <a:xfrm>
          <a:off x="7626428" y="620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19939</xdr:rowOff>
    </xdr:from>
    <xdr:to>
      <xdr:col>36</xdr:col>
      <xdr:colOff>165100</xdr:colOff>
      <xdr:row>33</xdr:row>
      <xdr:rowOff>121539</xdr:rowOff>
    </xdr:to>
    <xdr:sp macro="" textlink="">
      <xdr:nvSpPr>
        <xdr:cNvPr id="294" name="フローチャート: 判断 293"/>
        <xdr:cNvSpPr/>
      </xdr:nvSpPr>
      <xdr:spPr>
        <a:xfrm>
          <a:off x="6921500" y="56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112666</xdr:rowOff>
    </xdr:from>
    <xdr:ext cx="469744" cy="259045"/>
    <xdr:sp macro="" textlink="">
      <xdr:nvSpPr>
        <xdr:cNvPr id="295" name="テキスト ボックス 294"/>
        <xdr:cNvSpPr txBox="1"/>
      </xdr:nvSpPr>
      <xdr:spPr>
        <a:xfrm>
          <a:off x="6737428" y="57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143573</xdr:rowOff>
    </xdr:from>
    <xdr:to>
      <xdr:col>55</xdr:col>
      <xdr:colOff>50800</xdr:colOff>
      <xdr:row>36</xdr:row>
      <xdr:rowOff>73723</xdr:rowOff>
    </xdr:to>
    <xdr:sp macro="" textlink="">
      <xdr:nvSpPr>
        <xdr:cNvPr id="301" name="楕円 300"/>
        <xdr:cNvSpPr/>
      </xdr:nvSpPr>
      <xdr:spPr>
        <a:xfrm>
          <a:off x="104267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166450</xdr:rowOff>
    </xdr:from>
    <xdr:ext cx="469744" cy="259045"/>
    <xdr:sp macro="" textlink="">
      <xdr:nvSpPr>
        <xdr:cNvPr id="302" name="労働費該当値テキスト"/>
        <xdr:cNvSpPr txBox="1"/>
      </xdr:nvSpPr>
      <xdr:spPr>
        <a:xfrm>
          <a:off x="10528300" y="599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24702</xdr:rowOff>
    </xdr:from>
    <xdr:to>
      <xdr:col>50</xdr:col>
      <xdr:colOff>165100</xdr:colOff>
      <xdr:row>35</xdr:row>
      <xdr:rowOff>126302</xdr:rowOff>
    </xdr:to>
    <xdr:sp macro="" textlink="">
      <xdr:nvSpPr>
        <xdr:cNvPr id="303" name="楕円 302"/>
        <xdr:cNvSpPr/>
      </xdr:nvSpPr>
      <xdr:spPr>
        <a:xfrm>
          <a:off x="9588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142829</xdr:rowOff>
    </xdr:from>
    <xdr:ext cx="469744" cy="259045"/>
    <xdr:sp macro="" textlink="">
      <xdr:nvSpPr>
        <xdr:cNvPr id="304" name="テキスト ボックス 303"/>
        <xdr:cNvSpPr txBox="1"/>
      </xdr:nvSpPr>
      <xdr:spPr>
        <a:xfrm>
          <a:off x="9391728" y="58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27178</xdr:rowOff>
    </xdr:from>
    <xdr:to>
      <xdr:col>46</xdr:col>
      <xdr:colOff>38100</xdr:colOff>
      <xdr:row>35</xdr:row>
      <xdr:rowOff>128778</xdr:rowOff>
    </xdr:to>
    <xdr:sp macro="" textlink="">
      <xdr:nvSpPr>
        <xdr:cNvPr id="305" name="楕円 304"/>
        <xdr:cNvSpPr/>
      </xdr:nvSpPr>
      <xdr:spPr>
        <a:xfrm>
          <a:off x="8699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119905</xdr:rowOff>
    </xdr:from>
    <xdr:ext cx="469744" cy="259045"/>
    <xdr:sp macro="" textlink="">
      <xdr:nvSpPr>
        <xdr:cNvPr id="306" name="テキスト ボックス 305"/>
        <xdr:cNvSpPr txBox="1"/>
      </xdr:nvSpPr>
      <xdr:spPr>
        <a:xfrm>
          <a:off x="8515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73089</xdr:rowOff>
    </xdr:from>
    <xdr:to>
      <xdr:col>41</xdr:col>
      <xdr:colOff>101600</xdr:colOff>
      <xdr:row>35</xdr:row>
      <xdr:rowOff>3239</xdr:rowOff>
    </xdr:to>
    <xdr:sp macro="" textlink="">
      <xdr:nvSpPr>
        <xdr:cNvPr id="307" name="楕円 306"/>
        <xdr:cNvSpPr/>
      </xdr:nvSpPr>
      <xdr:spPr>
        <a:xfrm>
          <a:off x="7810500" y="5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19766</xdr:rowOff>
    </xdr:from>
    <xdr:ext cx="469744" cy="259045"/>
    <xdr:sp macro="" textlink="">
      <xdr:nvSpPr>
        <xdr:cNvPr id="308" name="テキスト ボックス 307"/>
        <xdr:cNvSpPr txBox="1"/>
      </xdr:nvSpPr>
      <xdr:spPr>
        <a:xfrm>
          <a:off x="7626428" y="567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46418</xdr:rowOff>
    </xdr:from>
    <xdr:to>
      <xdr:col>36</xdr:col>
      <xdr:colOff>165100</xdr:colOff>
      <xdr:row>31</xdr:row>
      <xdr:rowOff>148018</xdr:rowOff>
    </xdr:to>
    <xdr:sp macro="" textlink="">
      <xdr:nvSpPr>
        <xdr:cNvPr id="309" name="楕円 308"/>
        <xdr:cNvSpPr/>
      </xdr:nvSpPr>
      <xdr:spPr>
        <a:xfrm>
          <a:off x="6921500" y="53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164545</xdr:rowOff>
    </xdr:from>
    <xdr:ext cx="469744" cy="259045"/>
    <xdr:sp macro="" textlink="">
      <xdr:nvSpPr>
        <xdr:cNvPr id="310" name="テキスト ボックス 309"/>
        <xdr:cNvSpPr txBox="1"/>
      </xdr:nvSpPr>
      <xdr:spPr>
        <a:xfrm>
          <a:off x="6737428" y="513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1" name="テキスト ボックス 32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3" name="直線コネクタ 332"/>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4"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5" name="直線コネクタ 334"/>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6"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37" name="直線コネクタ 336"/>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71044</xdr:rowOff>
    </xdr:from>
    <xdr:to>
      <xdr:col>55</xdr:col>
      <xdr:colOff>0</xdr:colOff>
      <xdr:row>56</xdr:row>
      <xdr:rowOff>166256</xdr:rowOff>
    </xdr:to>
    <xdr:cxnSp macro="">
      <xdr:nvCxnSpPr>
        <xdr:cNvPr id="338" name="直線コネクタ 337"/>
        <xdr:cNvCxnSpPr/>
      </xdr:nvCxnSpPr>
      <xdr:spPr>
        <a:xfrm flipV="1">
          <a:off x="9639300" y="9672244"/>
          <a:ext cx="8382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39"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0" name="フローチャート: 判断 339"/>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166256</xdr:rowOff>
    </xdr:from>
    <xdr:to>
      <xdr:col>50</xdr:col>
      <xdr:colOff>114300</xdr:colOff>
      <xdr:row>57</xdr:row>
      <xdr:rowOff>58509</xdr:rowOff>
    </xdr:to>
    <xdr:cxnSp macro="">
      <xdr:nvCxnSpPr>
        <xdr:cNvPr id="341" name="直線コネクタ 340"/>
        <xdr:cNvCxnSpPr/>
      </xdr:nvCxnSpPr>
      <xdr:spPr>
        <a:xfrm flipV="1">
          <a:off x="8750300" y="97674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2" name="フローチャート: 判断 341"/>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43" name="テキスト ボックス 342"/>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58509</xdr:rowOff>
    </xdr:from>
    <xdr:to>
      <xdr:col>45</xdr:col>
      <xdr:colOff>177800</xdr:colOff>
      <xdr:row>57</xdr:row>
      <xdr:rowOff>71768</xdr:rowOff>
    </xdr:to>
    <xdr:cxnSp macro="">
      <xdr:nvCxnSpPr>
        <xdr:cNvPr id="344" name="直線コネクタ 343"/>
        <xdr:cNvCxnSpPr/>
      </xdr:nvCxnSpPr>
      <xdr:spPr>
        <a:xfrm flipV="1">
          <a:off x="7861300" y="98311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5" name="フローチャート: 判断 344"/>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94175</xdr:rowOff>
    </xdr:from>
    <xdr:ext cx="534377" cy="259045"/>
    <xdr:sp macro="" textlink="">
      <xdr:nvSpPr>
        <xdr:cNvPr id="346" name="テキスト ボックス 345"/>
        <xdr:cNvSpPr txBox="1"/>
      </xdr:nvSpPr>
      <xdr:spPr>
        <a:xfrm>
          <a:off x="8483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37287</xdr:rowOff>
    </xdr:from>
    <xdr:to>
      <xdr:col>41</xdr:col>
      <xdr:colOff>50800</xdr:colOff>
      <xdr:row>57</xdr:row>
      <xdr:rowOff>71768</xdr:rowOff>
    </xdr:to>
    <xdr:cxnSp macro="">
      <xdr:nvCxnSpPr>
        <xdr:cNvPr id="347" name="直線コネクタ 346"/>
        <xdr:cNvCxnSpPr/>
      </xdr:nvCxnSpPr>
      <xdr:spPr>
        <a:xfrm>
          <a:off x="6972300" y="9809937"/>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48" name="フローチャート: 判断 347"/>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141723</xdr:rowOff>
    </xdr:from>
    <xdr:ext cx="534377" cy="259045"/>
    <xdr:sp macro="" textlink="">
      <xdr:nvSpPr>
        <xdr:cNvPr id="349" name="テキスト ボックス 348"/>
        <xdr:cNvSpPr txBox="1"/>
      </xdr:nvSpPr>
      <xdr:spPr>
        <a:xfrm>
          <a:off x="7594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50" name="フローチャート: 判断 349"/>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154220</xdr:rowOff>
    </xdr:from>
    <xdr:ext cx="534377" cy="259045"/>
    <xdr:sp macro="" textlink="">
      <xdr:nvSpPr>
        <xdr:cNvPr id="351" name="テキスト ボックス 350"/>
        <xdr:cNvSpPr txBox="1"/>
      </xdr:nvSpPr>
      <xdr:spPr>
        <a:xfrm>
          <a:off x="6705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20244</xdr:rowOff>
    </xdr:from>
    <xdr:to>
      <xdr:col>55</xdr:col>
      <xdr:colOff>50800</xdr:colOff>
      <xdr:row>56</xdr:row>
      <xdr:rowOff>121844</xdr:rowOff>
    </xdr:to>
    <xdr:sp macro="" textlink="">
      <xdr:nvSpPr>
        <xdr:cNvPr id="357" name="楕円 356"/>
        <xdr:cNvSpPr/>
      </xdr:nvSpPr>
      <xdr:spPr>
        <a:xfrm>
          <a:off x="104267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170121</xdr:rowOff>
    </xdr:from>
    <xdr:ext cx="534377" cy="259045"/>
    <xdr:sp macro="" textlink="">
      <xdr:nvSpPr>
        <xdr:cNvPr id="358" name="農林水産業費該当値テキスト"/>
        <xdr:cNvSpPr txBox="1"/>
      </xdr:nvSpPr>
      <xdr:spPr>
        <a:xfrm>
          <a:off x="10528300" y="95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115456</xdr:rowOff>
    </xdr:from>
    <xdr:to>
      <xdr:col>50</xdr:col>
      <xdr:colOff>165100</xdr:colOff>
      <xdr:row>57</xdr:row>
      <xdr:rowOff>45606</xdr:rowOff>
    </xdr:to>
    <xdr:sp macro="" textlink="">
      <xdr:nvSpPr>
        <xdr:cNvPr id="359" name="楕円 358"/>
        <xdr:cNvSpPr/>
      </xdr:nvSpPr>
      <xdr:spPr>
        <a:xfrm>
          <a:off x="9588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62133</xdr:rowOff>
    </xdr:from>
    <xdr:ext cx="534377" cy="259045"/>
    <xdr:sp macro="" textlink="">
      <xdr:nvSpPr>
        <xdr:cNvPr id="360" name="テキスト ボックス 359"/>
        <xdr:cNvSpPr txBox="1"/>
      </xdr:nvSpPr>
      <xdr:spPr>
        <a:xfrm>
          <a:off x="93594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7709</xdr:rowOff>
    </xdr:from>
    <xdr:to>
      <xdr:col>46</xdr:col>
      <xdr:colOff>38100</xdr:colOff>
      <xdr:row>57</xdr:row>
      <xdr:rowOff>109309</xdr:rowOff>
    </xdr:to>
    <xdr:sp macro="" textlink="">
      <xdr:nvSpPr>
        <xdr:cNvPr id="361" name="楕円 360"/>
        <xdr:cNvSpPr/>
      </xdr:nvSpPr>
      <xdr:spPr>
        <a:xfrm>
          <a:off x="8699500" y="97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100436</xdr:rowOff>
    </xdr:from>
    <xdr:ext cx="534377" cy="259045"/>
    <xdr:sp macro="" textlink="">
      <xdr:nvSpPr>
        <xdr:cNvPr id="362" name="テキスト ボックス 361"/>
        <xdr:cNvSpPr txBox="1"/>
      </xdr:nvSpPr>
      <xdr:spPr>
        <a:xfrm>
          <a:off x="8483111" y="98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20968</xdr:rowOff>
    </xdr:from>
    <xdr:to>
      <xdr:col>41</xdr:col>
      <xdr:colOff>101600</xdr:colOff>
      <xdr:row>57</xdr:row>
      <xdr:rowOff>122568</xdr:rowOff>
    </xdr:to>
    <xdr:sp macro="" textlink="">
      <xdr:nvSpPr>
        <xdr:cNvPr id="363" name="楕円 362"/>
        <xdr:cNvSpPr/>
      </xdr:nvSpPr>
      <xdr:spPr>
        <a:xfrm>
          <a:off x="7810500" y="97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113695</xdr:rowOff>
    </xdr:from>
    <xdr:ext cx="534377" cy="259045"/>
    <xdr:sp macro="" textlink="">
      <xdr:nvSpPr>
        <xdr:cNvPr id="364" name="テキスト ボックス 363"/>
        <xdr:cNvSpPr txBox="1"/>
      </xdr:nvSpPr>
      <xdr:spPr>
        <a:xfrm>
          <a:off x="7594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157937</xdr:rowOff>
    </xdr:from>
    <xdr:to>
      <xdr:col>36</xdr:col>
      <xdr:colOff>165100</xdr:colOff>
      <xdr:row>57</xdr:row>
      <xdr:rowOff>88087</xdr:rowOff>
    </xdr:to>
    <xdr:sp macro="" textlink="">
      <xdr:nvSpPr>
        <xdr:cNvPr id="365" name="楕円 364"/>
        <xdr:cNvSpPr/>
      </xdr:nvSpPr>
      <xdr:spPr>
        <a:xfrm>
          <a:off x="6921500" y="9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79214</xdr:rowOff>
    </xdr:from>
    <xdr:ext cx="534377" cy="259045"/>
    <xdr:sp macro="" textlink="">
      <xdr:nvSpPr>
        <xdr:cNvPr id="366" name="テキスト ボックス 365"/>
        <xdr:cNvSpPr txBox="1"/>
      </xdr:nvSpPr>
      <xdr:spPr>
        <a:xfrm>
          <a:off x="6705111" y="98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0" name="直線コネクタ 389"/>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1"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2" name="直線コネクタ 391"/>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3"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4" name="直線コネクタ 393"/>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153971</xdr:rowOff>
    </xdr:from>
    <xdr:to>
      <xdr:col>55</xdr:col>
      <xdr:colOff>0</xdr:colOff>
      <xdr:row>75</xdr:row>
      <xdr:rowOff>12925</xdr:rowOff>
    </xdr:to>
    <xdr:cxnSp macro="">
      <xdr:nvCxnSpPr>
        <xdr:cNvPr id="395" name="直線コネクタ 394"/>
        <xdr:cNvCxnSpPr/>
      </xdr:nvCxnSpPr>
      <xdr:spPr>
        <a:xfrm>
          <a:off x="9639300" y="12841271"/>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396"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397" name="フローチャート: 判断 396"/>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50040</xdr:rowOff>
    </xdr:from>
    <xdr:to>
      <xdr:col>50</xdr:col>
      <xdr:colOff>114300</xdr:colOff>
      <xdr:row>74</xdr:row>
      <xdr:rowOff>153971</xdr:rowOff>
    </xdr:to>
    <xdr:cxnSp macro="">
      <xdr:nvCxnSpPr>
        <xdr:cNvPr id="398" name="直線コネクタ 397"/>
        <xdr:cNvCxnSpPr/>
      </xdr:nvCxnSpPr>
      <xdr:spPr>
        <a:xfrm>
          <a:off x="8750300" y="12737340"/>
          <a:ext cx="8890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399" name="フローチャート: 判断 398"/>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400" name="テキスト ボックス 399"/>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23016</xdr:rowOff>
    </xdr:from>
    <xdr:to>
      <xdr:col>45</xdr:col>
      <xdr:colOff>177800</xdr:colOff>
      <xdr:row>74</xdr:row>
      <xdr:rowOff>50040</xdr:rowOff>
    </xdr:to>
    <xdr:cxnSp macro="">
      <xdr:nvCxnSpPr>
        <xdr:cNvPr id="401" name="直線コネクタ 400"/>
        <xdr:cNvCxnSpPr/>
      </xdr:nvCxnSpPr>
      <xdr:spPr>
        <a:xfrm>
          <a:off x="7861300" y="12710316"/>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2" name="フローチャート: 判断 401"/>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03" name="テキスト ボックス 402"/>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23016</xdr:rowOff>
    </xdr:from>
    <xdr:to>
      <xdr:col>41</xdr:col>
      <xdr:colOff>50800</xdr:colOff>
      <xdr:row>74</xdr:row>
      <xdr:rowOff>23523</xdr:rowOff>
    </xdr:to>
    <xdr:cxnSp macro="">
      <xdr:nvCxnSpPr>
        <xdr:cNvPr id="404" name="直線コネクタ 403"/>
        <xdr:cNvCxnSpPr/>
      </xdr:nvCxnSpPr>
      <xdr:spPr>
        <a:xfrm flipV="1">
          <a:off x="6972300" y="12710316"/>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5" name="フローチャート: 判断 404"/>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06" name="テキスト ボックス 405"/>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07" name="フローチャート: 判断 406"/>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08" name="テキスト ボックス 407"/>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133575</xdr:rowOff>
    </xdr:from>
    <xdr:to>
      <xdr:col>55</xdr:col>
      <xdr:colOff>50800</xdr:colOff>
      <xdr:row>75</xdr:row>
      <xdr:rowOff>63725</xdr:rowOff>
    </xdr:to>
    <xdr:sp macro="" textlink="">
      <xdr:nvSpPr>
        <xdr:cNvPr id="414" name="楕円 413"/>
        <xdr:cNvSpPr/>
      </xdr:nvSpPr>
      <xdr:spPr>
        <a:xfrm>
          <a:off x="104267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156452</xdr:rowOff>
    </xdr:from>
    <xdr:ext cx="534377" cy="259045"/>
    <xdr:sp macro="" textlink="">
      <xdr:nvSpPr>
        <xdr:cNvPr id="415" name="商工費該当値テキスト"/>
        <xdr:cNvSpPr txBox="1"/>
      </xdr:nvSpPr>
      <xdr:spPr>
        <a:xfrm>
          <a:off x="10528300" y="126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103171</xdr:rowOff>
    </xdr:from>
    <xdr:to>
      <xdr:col>50</xdr:col>
      <xdr:colOff>165100</xdr:colOff>
      <xdr:row>75</xdr:row>
      <xdr:rowOff>33321</xdr:rowOff>
    </xdr:to>
    <xdr:sp macro="" textlink="">
      <xdr:nvSpPr>
        <xdr:cNvPr id="416" name="楕円 415"/>
        <xdr:cNvSpPr/>
      </xdr:nvSpPr>
      <xdr:spPr>
        <a:xfrm>
          <a:off x="9588500" y="127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49848</xdr:rowOff>
    </xdr:from>
    <xdr:ext cx="534377" cy="259045"/>
    <xdr:sp macro="" textlink="">
      <xdr:nvSpPr>
        <xdr:cNvPr id="417" name="テキスト ボックス 416"/>
        <xdr:cNvSpPr txBox="1"/>
      </xdr:nvSpPr>
      <xdr:spPr>
        <a:xfrm>
          <a:off x="9359411" y="12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170690</xdr:rowOff>
    </xdr:from>
    <xdr:to>
      <xdr:col>46</xdr:col>
      <xdr:colOff>38100</xdr:colOff>
      <xdr:row>74</xdr:row>
      <xdr:rowOff>100840</xdr:rowOff>
    </xdr:to>
    <xdr:sp macro="" textlink="">
      <xdr:nvSpPr>
        <xdr:cNvPr id="418" name="楕円 417"/>
        <xdr:cNvSpPr/>
      </xdr:nvSpPr>
      <xdr:spPr>
        <a:xfrm>
          <a:off x="8699500" y="12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117367</xdr:rowOff>
    </xdr:from>
    <xdr:ext cx="534377" cy="259045"/>
    <xdr:sp macro="" textlink="">
      <xdr:nvSpPr>
        <xdr:cNvPr id="419" name="テキスト ボックス 418"/>
        <xdr:cNvSpPr txBox="1"/>
      </xdr:nvSpPr>
      <xdr:spPr>
        <a:xfrm>
          <a:off x="8483111" y="124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143666</xdr:rowOff>
    </xdr:from>
    <xdr:to>
      <xdr:col>41</xdr:col>
      <xdr:colOff>101600</xdr:colOff>
      <xdr:row>74</xdr:row>
      <xdr:rowOff>73816</xdr:rowOff>
    </xdr:to>
    <xdr:sp macro="" textlink="">
      <xdr:nvSpPr>
        <xdr:cNvPr id="420" name="楕円 419"/>
        <xdr:cNvSpPr/>
      </xdr:nvSpPr>
      <xdr:spPr>
        <a:xfrm>
          <a:off x="7810500" y="126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90343</xdr:rowOff>
    </xdr:from>
    <xdr:ext cx="534377" cy="259045"/>
    <xdr:sp macro="" textlink="">
      <xdr:nvSpPr>
        <xdr:cNvPr id="421" name="テキスト ボックス 420"/>
        <xdr:cNvSpPr txBox="1"/>
      </xdr:nvSpPr>
      <xdr:spPr>
        <a:xfrm>
          <a:off x="7594111" y="12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144173</xdr:rowOff>
    </xdr:from>
    <xdr:to>
      <xdr:col>36</xdr:col>
      <xdr:colOff>165100</xdr:colOff>
      <xdr:row>74</xdr:row>
      <xdr:rowOff>74323</xdr:rowOff>
    </xdr:to>
    <xdr:sp macro="" textlink="">
      <xdr:nvSpPr>
        <xdr:cNvPr id="422" name="楕円 421"/>
        <xdr:cNvSpPr/>
      </xdr:nvSpPr>
      <xdr:spPr>
        <a:xfrm>
          <a:off x="6921500" y="126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90850</xdr:rowOff>
    </xdr:from>
    <xdr:ext cx="534377" cy="259045"/>
    <xdr:sp macro="" textlink="">
      <xdr:nvSpPr>
        <xdr:cNvPr id="423" name="テキスト ボックス 422"/>
        <xdr:cNvSpPr txBox="1"/>
      </xdr:nvSpPr>
      <xdr:spPr>
        <a:xfrm>
          <a:off x="6705111" y="124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48" name="直線コネクタ 447"/>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49"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0" name="直線コネクタ 449"/>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1"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2" name="直線コネクタ 451"/>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132139</xdr:rowOff>
    </xdr:from>
    <xdr:to>
      <xdr:col>55</xdr:col>
      <xdr:colOff>0</xdr:colOff>
      <xdr:row>97</xdr:row>
      <xdr:rowOff>168847</xdr:rowOff>
    </xdr:to>
    <xdr:cxnSp macro="">
      <xdr:nvCxnSpPr>
        <xdr:cNvPr id="453" name="直線コネクタ 452"/>
        <xdr:cNvCxnSpPr/>
      </xdr:nvCxnSpPr>
      <xdr:spPr>
        <a:xfrm flipV="1">
          <a:off x="9639300" y="16762789"/>
          <a:ext cx="8382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4"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5" name="フローチャート: 判断 454"/>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168847</xdr:rowOff>
    </xdr:from>
    <xdr:to>
      <xdr:col>50</xdr:col>
      <xdr:colOff>114300</xdr:colOff>
      <xdr:row>98</xdr:row>
      <xdr:rowOff>75546</xdr:rowOff>
    </xdr:to>
    <xdr:cxnSp macro="">
      <xdr:nvCxnSpPr>
        <xdr:cNvPr id="456" name="直線コネクタ 455"/>
        <xdr:cNvCxnSpPr/>
      </xdr:nvCxnSpPr>
      <xdr:spPr>
        <a:xfrm flipV="1">
          <a:off x="8750300" y="16799497"/>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57" name="フローチャート: 判断 456"/>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58" name="テキスト ボックス 457"/>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154460</xdr:rowOff>
    </xdr:from>
    <xdr:to>
      <xdr:col>45</xdr:col>
      <xdr:colOff>177800</xdr:colOff>
      <xdr:row>98</xdr:row>
      <xdr:rowOff>75546</xdr:rowOff>
    </xdr:to>
    <xdr:cxnSp macro="">
      <xdr:nvCxnSpPr>
        <xdr:cNvPr id="459" name="直線コネクタ 458"/>
        <xdr:cNvCxnSpPr/>
      </xdr:nvCxnSpPr>
      <xdr:spPr>
        <a:xfrm>
          <a:off x="7861300" y="16785110"/>
          <a:ext cx="889000" cy="9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0" name="フローチャート: 判断 459"/>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1" name="テキスト ボックス 460"/>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40635</xdr:rowOff>
    </xdr:from>
    <xdr:to>
      <xdr:col>41</xdr:col>
      <xdr:colOff>50800</xdr:colOff>
      <xdr:row>97</xdr:row>
      <xdr:rowOff>154460</xdr:rowOff>
    </xdr:to>
    <xdr:cxnSp macro="">
      <xdr:nvCxnSpPr>
        <xdr:cNvPr id="462" name="直線コネクタ 461"/>
        <xdr:cNvCxnSpPr/>
      </xdr:nvCxnSpPr>
      <xdr:spPr>
        <a:xfrm>
          <a:off x="6972300" y="16671285"/>
          <a:ext cx="889000" cy="1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3" name="フローチャート: 判断 462"/>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134969</xdr:rowOff>
    </xdr:from>
    <xdr:ext cx="534377" cy="259045"/>
    <xdr:sp macro="" textlink="">
      <xdr:nvSpPr>
        <xdr:cNvPr id="464" name="テキスト ボックス 463"/>
        <xdr:cNvSpPr txBox="1"/>
      </xdr:nvSpPr>
      <xdr:spPr>
        <a:xfrm>
          <a:off x="7594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5" name="フローチャート: 判断 464"/>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110907</xdr:rowOff>
    </xdr:from>
    <xdr:ext cx="534377" cy="259045"/>
    <xdr:sp macro="" textlink="">
      <xdr:nvSpPr>
        <xdr:cNvPr id="466" name="テキスト ボックス 465"/>
        <xdr:cNvSpPr txBox="1"/>
      </xdr:nvSpPr>
      <xdr:spPr>
        <a:xfrm>
          <a:off x="6705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81339</xdr:rowOff>
    </xdr:from>
    <xdr:to>
      <xdr:col>55</xdr:col>
      <xdr:colOff>50800</xdr:colOff>
      <xdr:row>98</xdr:row>
      <xdr:rowOff>11489</xdr:rowOff>
    </xdr:to>
    <xdr:sp macro="" textlink="">
      <xdr:nvSpPr>
        <xdr:cNvPr id="472" name="楕円 471"/>
        <xdr:cNvSpPr/>
      </xdr:nvSpPr>
      <xdr:spPr>
        <a:xfrm>
          <a:off x="104267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167716</xdr:rowOff>
    </xdr:from>
    <xdr:ext cx="534377" cy="259045"/>
    <xdr:sp macro="" textlink="">
      <xdr:nvSpPr>
        <xdr:cNvPr id="473" name="土木費該当値テキスト"/>
        <xdr:cNvSpPr txBox="1"/>
      </xdr:nvSpPr>
      <xdr:spPr>
        <a:xfrm>
          <a:off x="10528300" y="166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118047</xdr:rowOff>
    </xdr:from>
    <xdr:to>
      <xdr:col>50</xdr:col>
      <xdr:colOff>165100</xdr:colOff>
      <xdr:row>98</xdr:row>
      <xdr:rowOff>48197</xdr:rowOff>
    </xdr:to>
    <xdr:sp macro="" textlink="">
      <xdr:nvSpPr>
        <xdr:cNvPr id="474" name="楕円 473"/>
        <xdr:cNvSpPr/>
      </xdr:nvSpPr>
      <xdr:spPr>
        <a:xfrm>
          <a:off x="9588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39324</xdr:rowOff>
    </xdr:from>
    <xdr:ext cx="534377" cy="259045"/>
    <xdr:sp macro="" textlink="">
      <xdr:nvSpPr>
        <xdr:cNvPr id="475" name="テキスト ボックス 474"/>
        <xdr:cNvSpPr txBox="1"/>
      </xdr:nvSpPr>
      <xdr:spPr>
        <a:xfrm>
          <a:off x="93594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24746</xdr:rowOff>
    </xdr:from>
    <xdr:to>
      <xdr:col>46</xdr:col>
      <xdr:colOff>38100</xdr:colOff>
      <xdr:row>98</xdr:row>
      <xdr:rowOff>126346</xdr:rowOff>
    </xdr:to>
    <xdr:sp macro="" textlink="">
      <xdr:nvSpPr>
        <xdr:cNvPr id="476" name="楕円 475"/>
        <xdr:cNvSpPr/>
      </xdr:nvSpPr>
      <xdr:spPr>
        <a:xfrm>
          <a:off x="8699500" y="168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117473</xdr:rowOff>
    </xdr:from>
    <xdr:ext cx="534377" cy="259045"/>
    <xdr:sp macro="" textlink="">
      <xdr:nvSpPr>
        <xdr:cNvPr id="477" name="テキスト ボックス 476"/>
        <xdr:cNvSpPr txBox="1"/>
      </xdr:nvSpPr>
      <xdr:spPr>
        <a:xfrm>
          <a:off x="8483111" y="169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103660</xdr:rowOff>
    </xdr:from>
    <xdr:to>
      <xdr:col>41</xdr:col>
      <xdr:colOff>101600</xdr:colOff>
      <xdr:row>98</xdr:row>
      <xdr:rowOff>33810</xdr:rowOff>
    </xdr:to>
    <xdr:sp macro="" textlink="">
      <xdr:nvSpPr>
        <xdr:cNvPr id="478" name="楕円 477"/>
        <xdr:cNvSpPr/>
      </xdr:nvSpPr>
      <xdr:spPr>
        <a:xfrm>
          <a:off x="7810500" y="16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24937</xdr:rowOff>
    </xdr:from>
    <xdr:ext cx="534377" cy="259045"/>
    <xdr:sp macro="" textlink="">
      <xdr:nvSpPr>
        <xdr:cNvPr id="479" name="テキスト ボックス 478"/>
        <xdr:cNvSpPr txBox="1"/>
      </xdr:nvSpPr>
      <xdr:spPr>
        <a:xfrm>
          <a:off x="7594111" y="168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161285</xdr:rowOff>
    </xdr:from>
    <xdr:to>
      <xdr:col>36</xdr:col>
      <xdr:colOff>165100</xdr:colOff>
      <xdr:row>97</xdr:row>
      <xdr:rowOff>91435</xdr:rowOff>
    </xdr:to>
    <xdr:sp macro="" textlink="">
      <xdr:nvSpPr>
        <xdr:cNvPr id="480" name="楕円 479"/>
        <xdr:cNvSpPr/>
      </xdr:nvSpPr>
      <xdr:spPr>
        <a:xfrm>
          <a:off x="6921500" y="166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107962</xdr:rowOff>
    </xdr:from>
    <xdr:ext cx="534377" cy="259045"/>
    <xdr:sp macro="" textlink="">
      <xdr:nvSpPr>
        <xdr:cNvPr id="481" name="テキスト ボックス 480"/>
        <xdr:cNvSpPr txBox="1"/>
      </xdr:nvSpPr>
      <xdr:spPr>
        <a:xfrm>
          <a:off x="6705111" y="163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2" name="テキスト ボックス 49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02" name="直線コネクタ 501"/>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03" name="警察費最小値テキスト"/>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04" name="直線コネクタ 503"/>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05" name="警察費最大値テキスト"/>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06" name="直線コネクタ 505"/>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97637</xdr:rowOff>
    </xdr:from>
    <xdr:to>
      <xdr:col>85</xdr:col>
      <xdr:colOff>127000</xdr:colOff>
      <xdr:row>37</xdr:row>
      <xdr:rowOff>6655</xdr:rowOff>
    </xdr:to>
    <xdr:cxnSp macro="">
      <xdr:nvCxnSpPr>
        <xdr:cNvPr id="507" name="直線コネクタ 506"/>
        <xdr:cNvCxnSpPr/>
      </xdr:nvCxnSpPr>
      <xdr:spPr>
        <a:xfrm>
          <a:off x="15481300" y="6269837"/>
          <a:ext cx="8382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132122</xdr:rowOff>
    </xdr:from>
    <xdr:ext cx="534377" cy="259045"/>
    <xdr:sp macro="" textlink="">
      <xdr:nvSpPr>
        <xdr:cNvPr id="508" name="警察費平均値テキスト"/>
        <xdr:cNvSpPr txBox="1"/>
      </xdr:nvSpPr>
      <xdr:spPr>
        <a:xfrm>
          <a:off x="16370300" y="596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09" name="フローチャート: 判断 508"/>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126670</xdr:rowOff>
    </xdr:from>
    <xdr:to>
      <xdr:col>81</xdr:col>
      <xdr:colOff>50800</xdr:colOff>
      <xdr:row>36</xdr:row>
      <xdr:rowOff>97637</xdr:rowOff>
    </xdr:to>
    <xdr:cxnSp macro="">
      <xdr:nvCxnSpPr>
        <xdr:cNvPr id="510" name="直線コネクタ 509"/>
        <xdr:cNvCxnSpPr/>
      </xdr:nvCxnSpPr>
      <xdr:spPr>
        <a:xfrm>
          <a:off x="14592300" y="6127420"/>
          <a:ext cx="8890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1" name="フローチャート: 判断 510"/>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129303</xdr:rowOff>
    </xdr:from>
    <xdr:ext cx="534377" cy="259045"/>
    <xdr:sp macro="" textlink="">
      <xdr:nvSpPr>
        <xdr:cNvPr id="512" name="テキスト ボックス 511"/>
        <xdr:cNvSpPr txBox="1"/>
      </xdr:nvSpPr>
      <xdr:spPr>
        <a:xfrm>
          <a:off x="152014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126670</xdr:rowOff>
    </xdr:from>
    <xdr:to>
      <xdr:col>76</xdr:col>
      <xdr:colOff>114300</xdr:colOff>
      <xdr:row>38</xdr:row>
      <xdr:rowOff>33858</xdr:rowOff>
    </xdr:to>
    <xdr:cxnSp macro="">
      <xdr:nvCxnSpPr>
        <xdr:cNvPr id="513" name="直線コネクタ 512"/>
        <xdr:cNvCxnSpPr/>
      </xdr:nvCxnSpPr>
      <xdr:spPr>
        <a:xfrm flipV="1">
          <a:off x="13703300" y="6127420"/>
          <a:ext cx="889000" cy="4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37008</xdr:rowOff>
    </xdr:from>
    <xdr:to>
      <xdr:col>76</xdr:col>
      <xdr:colOff>165100</xdr:colOff>
      <xdr:row>36</xdr:row>
      <xdr:rowOff>138608</xdr:rowOff>
    </xdr:to>
    <xdr:sp macro="" textlink="">
      <xdr:nvSpPr>
        <xdr:cNvPr id="514" name="フローチャート: 判断 513"/>
        <xdr:cNvSpPr/>
      </xdr:nvSpPr>
      <xdr:spPr>
        <a:xfrm>
          <a:off x="14541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129735</xdr:rowOff>
    </xdr:from>
    <xdr:ext cx="534377" cy="259045"/>
    <xdr:sp macro="" textlink="">
      <xdr:nvSpPr>
        <xdr:cNvPr id="515" name="テキスト ボックス 514"/>
        <xdr:cNvSpPr txBox="1"/>
      </xdr:nvSpPr>
      <xdr:spPr>
        <a:xfrm>
          <a:off x="14325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33858</xdr:rowOff>
    </xdr:from>
    <xdr:to>
      <xdr:col>71</xdr:col>
      <xdr:colOff>177800</xdr:colOff>
      <xdr:row>39</xdr:row>
      <xdr:rowOff>9627</xdr:rowOff>
    </xdr:to>
    <xdr:cxnSp macro="">
      <xdr:nvCxnSpPr>
        <xdr:cNvPr id="516" name="直線コネクタ 515"/>
        <xdr:cNvCxnSpPr/>
      </xdr:nvCxnSpPr>
      <xdr:spPr>
        <a:xfrm flipV="1">
          <a:off x="12814300" y="6548958"/>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170053</xdr:rowOff>
    </xdr:from>
    <xdr:to>
      <xdr:col>72</xdr:col>
      <xdr:colOff>38100</xdr:colOff>
      <xdr:row>37</xdr:row>
      <xdr:rowOff>100203</xdr:rowOff>
    </xdr:to>
    <xdr:sp macro="" textlink="">
      <xdr:nvSpPr>
        <xdr:cNvPr id="517" name="フローチャート: 判断 516"/>
        <xdr:cNvSpPr/>
      </xdr:nvSpPr>
      <xdr:spPr>
        <a:xfrm>
          <a:off x="13652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116730</xdr:rowOff>
    </xdr:from>
    <xdr:ext cx="534377" cy="259045"/>
    <xdr:sp macro="" textlink="">
      <xdr:nvSpPr>
        <xdr:cNvPr id="518" name="テキスト ボックス 517"/>
        <xdr:cNvSpPr txBox="1"/>
      </xdr:nvSpPr>
      <xdr:spPr>
        <a:xfrm>
          <a:off x="13436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129362</xdr:rowOff>
    </xdr:from>
    <xdr:to>
      <xdr:col>67</xdr:col>
      <xdr:colOff>101600</xdr:colOff>
      <xdr:row>39</xdr:row>
      <xdr:rowOff>59512</xdr:rowOff>
    </xdr:to>
    <xdr:sp macro="" textlink="">
      <xdr:nvSpPr>
        <xdr:cNvPr id="519" name="フローチャート: 判断 518"/>
        <xdr:cNvSpPr/>
      </xdr:nvSpPr>
      <xdr:spPr>
        <a:xfrm>
          <a:off x="127635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76039</xdr:rowOff>
    </xdr:from>
    <xdr:ext cx="534377" cy="259045"/>
    <xdr:sp macro="" textlink="">
      <xdr:nvSpPr>
        <xdr:cNvPr id="520" name="テキスト ボックス 519"/>
        <xdr:cNvSpPr txBox="1"/>
      </xdr:nvSpPr>
      <xdr:spPr>
        <a:xfrm>
          <a:off x="12547111" y="64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127305</xdr:rowOff>
    </xdr:from>
    <xdr:to>
      <xdr:col>85</xdr:col>
      <xdr:colOff>177800</xdr:colOff>
      <xdr:row>37</xdr:row>
      <xdr:rowOff>57455</xdr:rowOff>
    </xdr:to>
    <xdr:sp macro="" textlink="">
      <xdr:nvSpPr>
        <xdr:cNvPr id="526" name="楕円 525"/>
        <xdr:cNvSpPr/>
      </xdr:nvSpPr>
      <xdr:spPr>
        <a:xfrm>
          <a:off x="16268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105732</xdr:rowOff>
    </xdr:from>
    <xdr:ext cx="534377" cy="259045"/>
    <xdr:sp macro="" textlink="">
      <xdr:nvSpPr>
        <xdr:cNvPr id="527" name="警察費該当値テキスト"/>
        <xdr:cNvSpPr txBox="1"/>
      </xdr:nvSpPr>
      <xdr:spPr>
        <a:xfrm>
          <a:off x="16370300" y="62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46837</xdr:rowOff>
    </xdr:from>
    <xdr:to>
      <xdr:col>81</xdr:col>
      <xdr:colOff>101600</xdr:colOff>
      <xdr:row>36</xdr:row>
      <xdr:rowOff>148437</xdr:rowOff>
    </xdr:to>
    <xdr:sp macro="" textlink="">
      <xdr:nvSpPr>
        <xdr:cNvPr id="528" name="楕円 527"/>
        <xdr:cNvSpPr/>
      </xdr:nvSpPr>
      <xdr:spPr>
        <a:xfrm>
          <a:off x="15430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139564</xdr:rowOff>
    </xdr:from>
    <xdr:ext cx="534377" cy="259045"/>
    <xdr:sp macro="" textlink="">
      <xdr:nvSpPr>
        <xdr:cNvPr id="529" name="テキスト ボックス 528"/>
        <xdr:cNvSpPr txBox="1"/>
      </xdr:nvSpPr>
      <xdr:spPr>
        <a:xfrm>
          <a:off x="15201411" y="6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75870</xdr:rowOff>
    </xdr:from>
    <xdr:to>
      <xdr:col>76</xdr:col>
      <xdr:colOff>165100</xdr:colOff>
      <xdr:row>36</xdr:row>
      <xdr:rowOff>6020</xdr:rowOff>
    </xdr:to>
    <xdr:sp macro="" textlink="">
      <xdr:nvSpPr>
        <xdr:cNvPr id="530" name="楕円 529"/>
        <xdr:cNvSpPr/>
      </xdr:nvSpPr>
      <xdr:spPr>
        <a:xfrm>
          <a:off x="14541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22547</xdr:rowOff>
    </xdr:from>
    <xdr:ext cx="534377" cy="259045"/>
    <xdr:sp macro="" textlink="">
      <xdr:nvSpPr>
        <xdr:cNvPr id="531" name="テキスト ボックス 530"/>
        <xdr:cNvSpPr txBox="1"/>
      </xdr:nvSpPr>
      <xdr:spPr>
        <a:xfrm>
          <a:off x="14325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154508</xdr:rowOff>
    </xdr:from>
    <xdr:to>
      <xdr:col>72</xdr:col>
      <xdr:colOff>38100</xdr:colOff>
      <xdr:row>38</xdr:row>
      <xdr:rowOff>84658</xdr:rowOff>
    </xdr:to>
    <xdr:sp macro="" textlink="">
      <xdr:nvSpPr>
        <xdr:cNvPr id="532" name="楕円 531"/>
        <xdr:cNvSpPr/>
      </xdr:nvSpPr>
      <xdr:spPr>
        <a:xfrm>
          <a:off x="13652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75785</xdr:rowOff>
    </xdr:from>
    <xdr:ext cx="534377" cy="259045"/>
    <xdr:sp macro="" textlink="">
      <xdr:nvSpPr>
        <xdr:cNvPr id="533" name="テキスト ボックス 532"/>
        <xdr:cNvSpPr txBox="1"/>
      </xdr:nvSpPr>
      <xdr:spPr>
        <a:xfrm>
          <a:off x="13436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130277</xdr:rowOff>
    </xdr:from>
    <xdr:to>
      <xdr:col>67</xdr:col>
      <xdr:colOff>101600</xdr:colOff>
      <xdr:row>39</xdr:row>
      <xdr:rowOff>60427</xdr:rowOff>
    </xdr:to>
    <xdr:sp macro="" textlink="">
      <xdr:nvSpPr>
        <xdr:cNvPr id="534" name="楕円 533"/>
        <xdr:cNvSpPr/>
      </xdr:nvSpPr>
      <xdr:spPr>
        <a:xfrm>
          <a:off x="12763500" y="66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51554</xdr:rowOff>
    </xdr:from>
    <xdr:ext cx="534377" cy="259045"/>
    <xdr:sp macro="" textlink="">
      <xdr:nvSpPr>
        <xdr:cNvPr id="535" name="テキスト ボックス 534"/>
        <xdr:cNvSpPr txBox="1"/>
      </xdr:nvSpPr>
      <xdr:spPr>
        <a:xfrm>
          <a:off x="12547111" y="67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56" name="直線コネクタ 555"/>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57" name="教育費最小値テキスト"/>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58" name="直線コネクタ 557"/>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59" name="教育費最大値テキスト"/>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0" name="直線コネクタ 559"/>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73909</xdr:rowOff>
    </xdr:from>
    <xdr:to>
      <xdr:col>85</xdr:col>
      <xdr:colOff>127000</xdr:colOff>
      <xdr:row>54</xdr:row>
      <xdr:rowOff>93477</xdr:rowOff>
    </xdr:to>
    <xdr:cxnSp macro="">
      <xdr:nvCxnSpPr>
        <xdr:cNvPr id="561" name="直線コネクタ 560"/>
        <xdr:cNvCxnSpPr/>
      </xdr:nvCxnSpPr>
      <xdr:spPr>
        <a:xfrm>
          <a:off x="15481300" y="9332209"/>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62491</xdr:rowOff>
    </xdr:from>
    <xdr:ext cx="599010" cy="259045"/>
    <xdr:sp macro="" textlink="">
      <xdr:nvSpPr>
        <xdr:cNvPr id="562" name="教育費平均値テキスト"/>
        <xdr:cNvSpPr txBox="1"/>
      </xdr:nvSpPr>
      <xdr:spPr>
        <a:xfrm>
          <a:off x="16370300" y="8977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3" name="フローチャート: 判断 562"/>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146238</xdr:rowOff>
    </xdr:from>
    <xdr:to>
      <xdr:col>81</xdr:col>
      <xdr:colOff>50800</xdr:colOff>
      <xdr:row>54</xdr:row>
      <xdr:rowOff>73909</xdr:rowOff>
    </xdr:to>
    <xdr:cxnSp macro="">
      <xdr:nvCxnSpPr>
        <xdr:cNvPr id="564" name="直線コネクタ 563"/>
        <xdr:cNvCxnSpPr/>
      </xdr:nvCxnSpPr>
      <xdr:spPr>
        <a:xfrm>
          <a:off x="14592300" y="9233088"/>
          <a:ext cx="8890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65" name="フローチャート: 判断 564"/>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67764</xdr:rowOff>
    </xdr:from>
    <xdr:ext cx="599010" cy="259045"/>
    <xdr:sp macro="" textlink="">
      <xdr:nvSpPr>
        <xdr:cNvPr id="566" name="テキスト ボックス 565"/>
        <xdr:cNvSpPr txBox="1"/>
      </xdr:nvSpPr>
      <xdr:spPr>
        <a:xfrm>
          <a:off x="15169095" y="898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146238</xdr:rowOff>
    </xdr:from>
    <xdr:to>
      <xdr:col>76</xdr:col>
      <xdr:colOff>114300</xdr:colOff>
      <xdr:row>55</xdr:row>
      <xdr:rowOff>31298</xdr:rowOff>
    </xdr:to>
    <xdr:cxnSp macro="">
      <xdr:nvCxnSpPr>
        <xdr:cNvPr id="567" name="直線コネクタ 566"/>
        <xdr:cNvCxnSpPr/>
      </xdr:nvCxnSpPr>
      <xdr:spPr>
        <a:xfrm flipV="1">
          <a:off x="13703300" y="9233088"/>
          <a:ext cx="889000" cy="2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68" name="フローチャート: 判断 567"/>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71990</xdr:rowOff>
    </xdr:from>
    <xdr:ext cx="599010" cy="259045"/>
    <xdr:sp macro="" textlink="">
      <xdr:nvSpPr>
        <xdr:cNvPr id="569" name="テキスト ボックス 568"/>
        <xdr:cNvSpPr txBox="1"/>
      </xdr:nvSpPr>
      <xdr:spPr>
        <a:xfrm>
          <a:off x="14292795" y="93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31298</xdr:rowOff>
    </xdr:from>
    <xdr:to>
      <xdr:col>71</xdr:col>
      <xdr:colOff>177800</xdr:colOff>
      <xdr:row>55</xdr:row>
      <xdr:rowOff>156799</xdr:rowOff>
    </xdr:to>
    <xdr:cxnSp macro="">
      <xdr:nvCxnSpPr>
        <xdr:cNvPr id="570" name="直線コネクタ 569"/>
        <xdr:cNvCxnSpPr/>
      </xdr:nvCxnSpPr>
      <xdr:spPr>
        <a:xfrm flipV="1">
          <a:off x="12814300" y="9461048"/>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1" name="フローチャート: 判断 570"/>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2" name="テキスト ボックス 571"/>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3" name="フローチャート: 判断 572"/>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4" name="テキスト ボックス 573"/>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42677</xdr:rowOff>
    </xdr:from>
    <xdr:to>
      <xdr:col>85</xdr:col>
      <xdr:colOff>177800</xdr:colOff>
      <xdr:row>54</xdr:row>
      <xdr:rowOff>144277</xdr:rowOff>
    </xdr:to>
    <xdr:sp macro="" textlink="">
      <xdr:nvSpPr>
        <xdr:cNvPr id="580" name="楕円 579"/>
        <xdr:cNvSpPr/>
      </xdr:nvSpPr>
      <xdr:spPr>
        <a:xfrm>
          <a:off x="16268700" y="93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21104</xdr:rowOff>
    </xdr:from>
    <xdr:ext cx="599010" cy="259045"/>
    <xdr:sp macro="" textlink="">
      <xdr:nvSpPr>
        <xdr:cNvPr id="581" name="教育費該当値テキスト"/>
        <xdr:cNvSpPr txBox="1"/>
      </xdr:nvSpPr>
      <xdr:spPr>
        <a:xfrm>
          <a:off x="16370300" y="92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23109</xdr:rowOff>
    </xdr:from>
    <xdr:to>
      <xdr:col>81</xdr:col>
      <xdr:colOff>101600</xdr:colOff>
      <xdr:row>54</xdr:row>
      <xdr:rowOff>124709</xdr:rowOff>
    </xdr:to>
    <xdr:sp macro="" textlink="">
      <xdr:nvSpPr>
        <xdr:cNvPr id="582" name="楕円 581"/>
        <xdr:cNvSpPr/>
      </xdr:nvSpPr>
      <xdr:spPr>
        <a:xfrm>
          <a:off x="15430500" y="92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115836</xdr:rowOff>
    </xdr:from>
    <xdr:ext cx="599010" cy="259045"/>
    <xdr:sp macro="" textlink="">
      <xdr:nvSpPr>
        <xdr:cNvPr id="583" name="テキスト ボックス 582"/>
        <xdr:cNvSpPr txBox="1"/>
      </xdr:nvSpPr>
      <xdr:spPr>
        <a:xfrm>
          <a:off x="15169095" y="93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95438</xdr:rowOff>
    </xdr:from>
    <xdr:to>
      <xdr:col>76</xdr:col>
      <xdr:colOff>165100</xdr:colOff>
      <xdr:row>54</xdr:row>
      <xdr:rowOff>25588</xdr:rowOff>
    </xdr:to>
    <xdr:sp macro="" textlink="">
      <xdr:nvSpPr>
        <xdr:cNvPr id="584" name="楕円 583"/>
        <xdr:cNvSpPr/>
      </xdr:nvSpPr>
      <xdr:spPr>
        <a:xfrm>
          <a:off x="14541500" y="91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42115</xdr:rowOff>
    </xdr:from>
    <xdr:ext cx="599010" cy="259045"/>
    <xdr:sp macro="" textlink="">
      <xdr:nvSpPr>
        <xdr:cNvPr id="585" name="テキスト ボックス 584"/>
        <xdr:cNvSpPr txBox="1"/>
      </xdr:nvSpPr>
      <xdr:spPr>
        <a:xfrm>
          <a:off x="14292795" y="895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151948</xdr:rowOff>
    </xdr:from>
    <xdr:to>
      <xdr:col>72</xdr:col>
      <xdr:colOff>38100</xdr:colOff>
      <xdr:row>55</xdr:row>
      <xdr:rowOff>82098</xdr:rowOff>
    </xdr:to>
    <xdr:sp macro="" textlink="">
      <xdr:nvSpPr>
        <xdr:cNvPr id="586" name="楕円 585"/>
        <xdr:cNvSpPr/>
      </xdr:nvSpPr>
      <xdr:spPr>
        <a:xfrm>
          <a:off x="13652500" y="94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98625</xdr:rowOff>
    </xdr:from>
    <xdr:ext cx="599010" cy="259045"/>
    <xdr:sp macro="" textlink="">
      <xdr:nvSpPr>
        <xdr:cNvPr id="587" name="テキスト ボックス 586"/>
        <xdr:cNvSpPr txBox="1"/>
      </xdr:nvSpPr>
      <xdr:spPr>
        <a:xfrm>
          <a:off x="13403795" y="918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105999</xdr:rowOff>
    </xdr:from>
    <xdr:to>
      <xdr:col>67</xdr:col>
      <xdr:colOff>101600</xdr:colOff>
      <xdr:row>56</xdr:row>
      <xdr:rowOff>36149</xdr:rowOff>
    </xdr:to>
    <xdr:sp macro="" textlink="">
      <xdr:nvSpPr>
        <xdr:cNvPr id="588" name="楕円 587"/>
        <xdr:cNvSpPr/>
      </xdr:nvSpPr>
      <xdr:spPr>
        <a:xfrm>
          <a:off x="12763500" y="95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52676</xdr:rowOff>
    </xdr:from>
    <xdr:ext cx="599010" cy="259045"/>
    <xdr:sp macro="" textlink="">
      <xdr:nvSpPr>
        <xdr:cNvPr id="589" name="テキスト ボックス 588"/>
        <xdr:cNvSpPr txBox="1"/>
      </xdr:nvSpPr>
      <xdr:spPr>
        <a:xfrm>
          <a:off x="12514795" y="931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09" name="直線コネクタ 608"/>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0"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1" name="直線コネクタ 610"/>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2"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13" name="直線コネクタ 612"/>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82161</xdr:rowOff>
    </xdr:from>
    <xdr:to>
      <xdr:col>85</xdr:col>
      <xdr:colOff>127000</xdr:colOff>
      <xdr:row>78</xdr:row>
      <xdr:rowOff>90323</xdr:rowOff>
    </xdr:to>
    <xdr:cxnSp macro="">
      <xdr:nvCxnSpPr>
        <xdr:cNvPr id="614" name="直線コネクタ 613"/>
        <xdr:cNvCxnSpPr/>
      </xdr:nvCxnSpPr>
      <xdr:spPr>
        <a:xfrm>
          <a:off x="15481300" y="13455261"/>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15"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16" name="フローチャート: 判断 615"/>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54981</xdr:rowOff>
    </xdr:from>
    <xdr:to>
      <xdr:col>81</xdr:col>
      <xdr:colOff>50800</xdr:colOff>
      <xdr:row>78</xdr:row>
      <xdr:rowOff>82161</xdr:rowOff>
    </xdr:to>
    <xdr:cxnSp macro="">
      <xdr:nvCxnSpPr>
        <xdr:cNvPr id="617" name="直線コネクタ 616"/>
        <xdr:cNvCxnSpPr/>
      </xdr:nvCxnSpPr>
      <xdr:spPr>
        <a:xfrm>
          <a:off x="14592300" y="13428081"/>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18" name="フローチャート: 判断 617"/>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19" name="テキスト ボックス 618"/>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131288</xdr:rowOff>
    </xdr:from>
    <xdr:to>
      <xdr:col>76</xdr:col>
      <xdr:colOff>114300</xdr:colOff>
      <xdr:row>78</xdr:row>
      <xdr:rowOff>54981</xdr:rowOff>
    </xdr:to>
    <xdr:cxnSp macro="">
      <xdr:nvCxnSpPr>
        <xdr:cNvPr id="620" name="直線コネクタ 619"/>
        <xdr:cNvCxnSpPr/>
      </xdr:nvCxnSpPr>
      <xdr:spPr>
        <a:xfrm>
          <a:off x="13703300" y="13332938"/>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1" name="フローチャート: 判断 620"/>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2" name="テキスト ボックス 621"/>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131288</xdr:rowOff>
    </xdr:from>
    <xdr:to>
      <xdr:col>71</xdr:col>
      <xdr:colOff>177800</xdr:colOff>
      <xdr:row>77</xdr:row>
      <xdr:rowOff>161920</xdr:rowOff>
    </xdr:to>
    <xdr:cxnSp macro="">
      <xdr:nvCxnSpPr>
        <xdr:cNvPr id="623" name="直線コネクタ 622"/>
        <xdr:cNvCxnSpPr/>
      </xdr:nvCxnSpPr>
      <xdr:spPr>
        <a:xfrm flipV="1">
          <a:off x="12814300" y="1333293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4" name="フローチャート: 判断 623"/>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7686</xdr:rowOff>
    </xdr:from>
    <xdr:ext cx="469744" cy="259045"/>
    <xdr:sp macro="" textlink="">
      <xdr:nvSpPr>
        <xdr:cNvPr id="625" name="テキスト ボックス 624"/>
        <xdr:cNvSpPr txBox="1"/>
      </xdr:nvSpPr>
      <xdr:spPr>
        <a:xfrm>
          <a:off x="13468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6" name="フローチャート: 判断 625"/>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27" name="テキスト ボックス 626"/>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39523</xdr:rowOff>
    </xdr:from>
    <xdr:to>
      <xdr:col>85</xdr:col>
      <xdr:colOff>177800</xdr:colOff>
      <xdr:row>78</xdr:row>
      <xdr:rowOff>141123</xdr:rowOff>
    </xdr:to>
    <xdr:sp macro="" textlink="">
      <xdr:nvSpPr>
        <xdr:cNvPr id="633" name="楕円 632"/>
        <xdr:cNvSpPr/>
      </xdr:nvSpPr>
      <xdr:spPr>
        <a:xfrm>
          <a:off x="16268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125900</xdr:rowOff>
    </xdr:from>
    <xdr:ext cx="469744" cy="259045"/>
    <xdr:sp macro="" textlink="">
      <xdr:nvSpPr>
        <xdr:cNvPr id="634" name="災害復旧費該当値テキスト"/>
        <xdr:cNvSpPr txBox="1"/>
      </xdr:nvSpPr>
      <xdr:spPr>
        <a:xfrm>
          <a:off x="16370300" y="133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31361</xdr:rowOff>
    </xdr:from>
    <xdr:to>
      <xdr:col>81</xdr:col>
      <xdr:colOff>101600</xdr:colOff>
      <xdr:row>78</xdr:row>
      <xdr:rowOff>132961</xdr:rowOff>
    </xdr:to>
    <xdr:sp macro="" textlink="">
      <xdr:nvSpPr>
        <xdr:cNvPr id="635" name="楕円 634"/>
        <xdr:cNvSpPr/>
      </xdr:nvSpPr>
      <xdr:spPr>
        <a:xfrm>
          <a:off x="15430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124088</xdr:rowOff>
    </xdr:from>
    <xdr:ext cx="469744" cy="259045"/>
    <xdr:sp macro="" textlink="">
      <xdr:nvSpPr>
        <xdr:cNvPr id="636" name="テキスト ボックス 635"/>
        <xdr:cNvSpPr txBox="1"/>
      </xdr:nvSpPr>
      <xdr:spPr>
        <a:xfrm>
          <a:off x="152337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4181</xdr:rowOff>
    </xdr:from>
    <xdr:to>
      <xdr:col>76</xdr:col>
      <xdr:colOff>165100</xdr:colOff>
      <xdr:row>78</xdr:row>
      <xdr:rowOff>105781</xdr:rowOff>
    </xdr:to>
    <xdr:sp macro="" textlink="">
      <xdr:nvSpPr>
        <xdr:cNvPr id="637" name="楕円 636"/>
        <xdr:cNvSpPr/>
      </xdr:nvSpPr>
      <xdr:spPr>
        <a:xfrm>
          <a:off x="145415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96908</xdr:rowOff>
    </xdr:from>
    <xdr:ext cx="469744" cy="259045"/>
    <xdr:sp macro="" textlink="">
      <xdr:nvSpPr>
        <xdr:cNvPr id="638" name="テキスト ボックス 637"/>
        <xdr:cNvSpPr txBox="1"/>
      </xdr:nvSpPr>
      <xdr:spPr>
        <a:xfrm>
          <a:off x="14357428" y="13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80488</xdr:rowOff>
    </xdr:from>
    <xdr:to>
      <xdr:col>72</xdr:col>
      <xdr:colOff>38100</xdr:colOff>
      <xdr:row>78</xdr:row>
      <xdr:rowOff>10638</xdr:rowOff>
    </xdr:to>
    <xdr:sp macro="" textlink="">
      <xdr:nvSpPr>
        <xdr:cNvPr id="639" name="楕円 638"/>
        <xdr:cNvSpPr/>
      </xdr:nvSpPr>
      <xdr:spPr>
        <a:xfrm>
          <a:off x="13652500" y="132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27165</xdr:rowOff>
    </xdr:from>
    <xdr:ext cx="469744" cy="259045"/>
    <xdr:sp macro="" textlink="">
      <xdr:nvSpPr>
        <xdr:cNvPr id="640" name="テキスト ボックス 639"/>
        <xdr:cNvSpPr txBox="1"/>
      </xdr:nvSpPr>
      <xdr:spPr>
        <a:xfrm>
          <a:off x="13468428" y="1305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111120</xdr:rowOff>
    </xdr:from>
    <xdr:to>
      <xdr:col>67</xdr:col>
      <xdr:colOff>101600</xdr:colOff>
      <xdr:row>78</xdr:row>
      <xdr:rowOff>41270</xdr:rowOff>
    </xdr:to>
    <xdr:sp macro="" textlink="">
      <xdr:nvSpPr>
        <xdr:cNvPr id="641" name="楕円 640"/>
        <xdr:cNvSpPr/>
      </xdr:nvSpPr>
      <xdr:spPr>
        <a:xfrm>
          <a:off x="12763500" y="133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32397</xdr:rowOff>
    </xdr:from>
    <xdr:ext cx="469744" cy="259045"/>
    <xdr:sp macro="" textlink="">
      <xdr:nvSpPr>
        <xdr:cNvPr id="642" name="テキスト ボックス 641"/>
        <xdr:cNvSpPr txBox="1"/>
      </xdr:nvSpPr>
      <xdr:spPr>
        <a:xfrm>
          <a:off x="12579428" y="134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67" name="直線コネクタ 666"/>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68"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69" name="直線コネクタ 668"/>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0"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71" name="直線コネクタ 670"/>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124547</xdr:rowOff>
    </xdr:from>
    <xdr:to>
      <xdr:col>85</xdr:col>
      <xdr:colOff>127000</xdr:colOff>
      <xdr:row>93</xdr:row>
      <xdr:rowOff>103026</xdr:rowOff>
    </xdr:to>
    <xdr:cxnSp macro="">
      <xdr:nvCxnSpPr>
        <xdr:cNvPr id="672" name="直線コネクタ 671"/>
        <xdr:cNvCxnSpPr/>
      </xdr:nvCxnSpPr>
      <xdr:spPr>
        <a:xfrm flipV="1">
          <a:off x="15481300" y="15897947"/>
          <a:ext cx="838200" cy="14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56551</xdr:rowOff>
    </xdr:from>
    <xdr:ext cx="534377" cy="259045"/>
    <xdr:sp macro="" textlink="">
      <xdr:nvSpPr>
        <xdr:cNvPr id="673" name="公債費平均値テキスト"/>
        <xdr:cNvSpPr txBox="1"/>
      </xdr:nvSpPr>
      <xdr:spPr>
        <a:xfrm>
          <a:off x="16370300" y="1600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74" name="フローチャート: 判断 673"/>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92021</xdr:rowOff>
    </xdr:from>
    <xdr:to>
      <xdr:col>81</xdr:col>
      <xdr:colOff>50800</xdr:colOff>
      <xdr:row>93</xdr:row>
      <xdr:rowOff>103026</xdr:rowOff>
    </xdr:to>
    <xdr:cxnSp macro="">
      <xdr:nvCxnSpPr>
        <xdr:cNvPr id="675" name="直線コネクタ 674"/>
        <xdr:cNvCxnSpPr/>
      </xdr:nvCxnSpPr>
      <xdr:spPr>
        <a:xfrm>
          <a:off x="14592300" y="16036871"/>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76" name="フローチャート: 判断 675"/>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166572</xdr:rowOff>
    </xdr:from>
    <xdr:ext cx="534377" cy="259045"/>
    <xdr:sp macro="" textlink="">
      <xdr:nvSpPr>
        <xdr:cNvPr id="677" name="テキスト ボックス 676"/>
        <xdr:cNvSpPr txBox="1"/>
      </xdr:nvSpPr>
      <xdr:spPr>
        <a:xfrm>
          <a:off x="15201411" y="16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88853</xdr:rowOff>
    </xdr:from>
    <xdr:to>
      <xdr:col>76</xdr:col>
      <xdr:colOff>114300</xdr:colOff>
      <xdr:row>93</xdr:row>
      <xdr:rowOff>92021</xdr:rowOff>
    </xdr:to>
    <xdr:cxnSp macro="">
      <xdr:nvCxnSpPr>
        <xdr:cNvPr id="678" name="直線コネクタ 677"/>
        <xdr:cNvCxnSpPr/>
      </xdr:nvCxnSpPr>
      <xdr:spPr>
        <a:xfrm>
          <a:off x="13703300" y="16033703"/>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79" name="フローチャート: 判断 678"/>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80" name="テキスト ボックス 679"/>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88853</xdr:rowOff>
    </xdr:from>
    <xdr:to>
      <xdr:col>71</xdr:col>
      <xdr:colOff>177800</xdr:colOff>
      <xdr:row>93</xdr:row>
      <xdr:rowOff>154918</xdr:rowOff>
    </xdr:to>
    <xdr:cxnSp macro="">
      <xdr:nvCxnSpPr>
        <xdr:cNvPr id="681" name="直線コネクタ 680"/>
        <xdr:cNvCxnSpPr/>
      </xdr:nvCxnSpPr>
      <xdr:spPr>
        <a:xfrm flipV="1">
          <a:off x="12814300" y="16033703"/>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82" name="フローチャート: 判断 681"/>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139989</xdr:rowOff>
    </xdr:from>
    <xdr:ext cx="534377" cy="259045"/>
    <xdr:sp macro="" textlink="">
      <xdr:nvSpPr>
        <xdr:cNvPr id="683" name="テキスト ボックス 682"/>
        <xdr:cNvSpPr txBox="1"/>
      </xdr:nvSpPr>
      <xdr:spPr>
        <a:xfrm>
          <a:off x="13436111" y="160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70383</xdr:rowOff>
    </xdr:from>
    <xdr:to>
      <xdr:col>67</xdr:col>
      <xdr:colOff>101600</xdr:colOff>
      <xdr:row>94</xdr:row>
      <xdr:rowOff>533</xdr:rowOff>
    </xdr:to>
    <xdr:sp macro="" textlink="">
      <xdr:nvSpPr>
        <xdr:cNvPr id="684" name="フローチャート: 判断 683"/>
        <xdr:cNvSpPr/>
      </xdr:nvSpPr>
      <xdr:spPr>
        <a:xfrm>
          <a:off x="12763500" y="1601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17060</xdr:rowOff>
    </xdr:from>
    <xdr:ext cx="534377" cy="259045"/>
    <xdr:sp macro="" textlink="">
      <xdr:nvSpPr>
        <xdr:cNvPr id="685" name="テキスト ボックス 684"/>
        <xdr:cNvSpPr txBox="1"/>
      </xdr:nvSpPr>
      <xdr:spPr>
        <a:xfrm>
          <a:off x="12547111" y="157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73747</xdr:rowOff>
    </xdr:from>
    <xdr:to>
      <xdr:col>85</xdr:col>
      <xdr:colOff>177800</xdr:colOff>
      <xdr:row>93</xdr:row>
      <xdr:rowOff>3897</xdr:rowOff>
    </xdr:to>
    <xdr:sp macro="" textlink="">
      <xdr:nvSpPr>
        <xdr:cNvPr id="691" name="楕円 690"/>
        <xdr:cNvSpPr/>
      </xdr:nvSpPr>
      <xdr:spPr>
        <a:xfrm>
          <a:off x="16268700" y="158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96624</xdr:rowOff>
    </xdr:from>
    <xdr:ext cx="534377" cy="259045"/>
    <xdr:sp macro="" textlink="">
      <xdr:nvSpPr>
        <xdr:cNvPr id="692" name="公債費該当値テキスト"/>
        <xdr:cNvSpPr txBox="1"/>
      </xdr:nvSpPr>
      <xdr:spPr>
        <a:xfrm>
          <a:off x="16370300" y="156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52226</xdr:rowOff>
    </xdr:from>
    <xdr:to>
      <xdr:col>81</xdr:col>
      <xdr:colOff>101600</xdr:colOff>
      <xdr:row>93</xdr:row>
      <xdr:rowOff>153826</xdr:rowOff>
    </xdr:to>
    <xdr:sp macro="" textlink="">
      <xdr:nvSpPr>
        <xdr:cNvPr id="693" name="楕円 692"/>
        <xdr:cNvSpPr/>
      </xdr:nvSpPr>
      <xdr:spPr>
        <a:xfrm>
          <a:off x="15430500" y="159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170353</xdr:rowOff>
    </xdr:from>
    <xdr:ext cx="534377" cy="259045"/>
    <xdr:sp macro="" textlink="">
      <xdr:nvSpPr>
        <xdr:cNvPr id="694" name="テキスト ボックス 693"/>
        <xdr:cNvSpPr txBox="1"/>
      </xdr:nvSpPr>
      <xdr:spPr>
        <a:xfrm>
          <a:off x="15201411" y="15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41221</xdr:rowOff>
    </xdr:from>
    <xdr:to>
      <xdr:col>76</xdr:col>
      <xdr:colOff>165100</xdr:colOff>
      <xdr:row>93</xdr:row>
      <xdr:rowOff>142821</xdr:rowOff>
    </xdr:to>
    <xdr:sp macro="" textlink="">
      <xdr:nvSpPr>
        <xdr:cNvPr id="695" name="楕円 694"/>
        <xdr:cNvSpPr/>
      </xdr:nvSpPr>
      <xdr:spPr>
        <a:xfrm>
          <a:off x="14541500" y="159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133948</xdr:rowOff>
    </xdr:from>
    <xdr:ext cx="534377" cy="259045"/>
    <xdr:sp macro="" textlink="">
      <xdr:nvSpPr>
        <xdr:cNvPr id="696" name="テキスト ボックス 695"/>
        <xdr:cNvSpPr txBox="1"/>
      </xdr:nvSpPr>
      <xdr:spPr>
        <a:xfrm>
          <a:off x="14325111" y="160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38053</xdr:rowOff>
    </xdr:from>
    <xdr:to>
      <xdr:col>72</xdr:col>
      <xdr:colOff>38100</xdr:colOff>
      <xdr:row>93</xdr:row>
      <xdr:rowOff>139653</xdr:rowOff>
    </xdr:to>
    <xdr:sp macro="" textlink="">
      <xdr:nvSpPr>
        <xdr:cNvPr id="697" name="楕円 696"/>
        <xdr:cNvSpPr/>
      </xdr:nvSpPr>
      <xdr:spPr>
        <a:xfrm>
          <a:off x="13652500" y="159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156180</xdr:rowOff>
    </xdr:from>
    <xdr:ext cx="534377" cy="259045"/>
    <xdr:sp macro="" textlink="">
      <xdr:nvSpPr>
        <xdr:cNvPr id="698" name="テキスト ボックス 697"/>
        <xdr:cNvSpPr txBox="1"/>
      </xdr:nvSpPr>
      <xdr:spPr>
        <a:xfrm>
          <a:off x="13436111" y="157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104118</xdr:rowOff>
    </xdr:from>
    <xdr:to>
      <xdr:col>67</xdr:col>
      <xdr:colOff>101600</xdr:colOff>
      <xdr:row>94</xdr:row>
      <xdr:rowOff>34268</xdr:rowOff>
    </xdr:to>
    <xdr:sp macro="" textlink="">
      <xdr:nvSpPr>
        <xdr:cNvPr id="699" name="楕円 698"/>
        <xdr:cNvSpPr/>
      </xdr:nvSpPr>
      <xdr:spPr>
        <a:xfrm>
          <a:off x="12763500" y="160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25395</xdr:rowOff>
    </xdr:from>
    <xdr:ext cx="534377" cy="259045"/>
    <xdr:sp macro="" textlink="">
      <xdr:nvSpPr>
        <xdr:cNvPr id="700" name="テキスト ボックス 699"/>
        <xdr:cNvSpPr txBox="1"/>
      </xdr:nvSpPr>
      <xdr:spPr>
        <a:xfrm>
          <a:off x="12547111" y="16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0" name="直線コネクタ 719"/>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3"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4" name="直線コネクタ 723"/>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26"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27" name="フローチャート: 判断 726"/>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29" name="フローチャート: 判断 728"/>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0" name="テキスト ボックス 729"/>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2" name="フローチャート: 判断 731"/>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3" name="テキスト ボックス 732"/>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35" name="フローチャート: 判断 734"/>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36" name="テキスト ボックス 735"/>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37" name="フローチャート: 判断 73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38" name="テキスト ボックス 737"/>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7" name="テキスト ボックス 746"/>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年度は山形県総合文化芸術館の整備進捗（Ｈ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：用地取得、Ｈ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：工事開始）に伴い大幅に減少した。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年度はグループ内平均値が減少している一方で、本県では国保財政安定化基金の積立増などにより、前年度比で増加している。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衛生費については、グループ内平均値を上回る水準で推移しており、平成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年度は病院事業会計に対する貸付金の増などにより前年度比で増加している。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年度は政府の経済対策による公共事業費等の増により、前年度比で増加したが、グループ内平均値を下回っている。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年度は商工業振興資金貸付金の減等により減少したが、引き続きグループ内平均値を上回る水準で推移しており、本県の成長戦略にも掲げている産業振興・雇用創出に力を入れている結果とみられる。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年度は降雪量の増による道路除雪費の増等により増加したが、グループ内平均値を下回る水準で推移している。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年度は地域産業応援ファンドの原資償還に伴う増等から増加し、グループ内平均値を上回った。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年度は一般財源が確保できたことから基金の取崩しが無く、平成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年度も取崩額に対して積立額の方が大きかったため、比率は年々増加傾向であった。しかし、平成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年度に約</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億円の取崩しを行い、平成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年度についても、実質的な地方交付税（普通交付税＋臨時財政対策債）の減少をカバーできるだけの税収がなかったこと等により、約</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億円の取崩しを余儀なくされ、比率は前年度よりやや減少した。</a:t>
          </a:r>
          <a:endPar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年度以降は全国平均と同程度であり、１％台前半で推移している。平成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年度も同様の水準となった。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年度にマイナスとなったものの、平成</a:t>
          </a:r>
          <a:r>
            <a:rPr kumimoji="1" lang="en-US" altLang="ja-JP"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年度は、財政調整基金の取崩し額の減少等によりプラスとなった。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社会保障関係経費の増などが見込まれるが、事務事業の見直し・改善を進めるとともに、将来の税収増につながるよう産業振興、農業の活性化等にも積極的に取り組むことで、持続可能な財政運営を目指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年度に実質収支の悪化に伴い赤字が発生したが、平成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億円の赤字となり、これに伴い流動負債が増加したこと、会計制度の見直しに係る経過措置が終了したことに伴い資金不足比率が増加した。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その他の特別会計及び一般会計においては、赤字は生じておらず、連結実質赤字比率も生じていない。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今後は、病院事業会計の経営改善を図るとともに、各会計で適正な財政運営、企業運営を行っていく。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72</v>
      </c>
      <c r="C3" s="533"/>
      <c r="D3" s="534"/>
      <c r="E3" s="534"/>
      <c r="F3" s="534"/>
      <c r="G3" s="534"/>
      <c r="H3" s="534"/>
      <c r="I3" s="534"/>
      <c r="J3" s="534"/>
      <c r="K3" s="534"/>
      <c r="L3" s="534" t="s">
        <v>73</v>
      </c>
      <c r="M3" s="534"/>
      <c r="N3" s="534"/>
      <c r="O3" s="534"/>
      <c r="P3" s="534"/>
      <c r="Q3" s="534"/>
      <c r="R3" s="535"/>
      <c r="S3" s="535"/>
      <c r="T3" s="535"/>
      <c r="U3" s="535"/>
      <c r="V3" s="536"/>
      <c r="W3" s="564" t="s">
        <v>74</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75</v>
      </c>
      <c r="BO3" s="532"/>
      <c r="BP3" s="532"/>
      <c r="BQ3" s="532"/>
      <c r="BR3" s="532"/>
      <c r="BS3" s="532"/>
      <c r="BT3" s="532"/>
      <c r="BU3" s="568"/>
      <c r="BV3" s="531" t="s">
        <v>76</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77</v>
      </c>
      <c r="CU3" s="532"/>
      <c r="CV3" s="532"/>
      <c r="CW3" s="532"/>
      <c r="CX3" s="532"/>
      <c r="CY3" s="532"/>
      <c r="CZ3" s="532"/>
      <c r="DA3" s="568"/>
      <c r="DB3" s="531" t="s">
        <v>78</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79</v>
      </c>
      <c r="X4" s="484"/>
      <c r="Y4" s="485"/>
      <c r="Z4" s="492" t="s">
        <v>1</v>
      </c>
      <c r="AA4" s="493"/>
      <c r="AB4" s="493"/>
      <c r="AC4" s="493"/>
      <c r="AD4" s="493"/>
      <c r="AE4" s="493"/>
      <c r="AF4" s="493"/>
      <c r="AG4" s="493"/>
      <c r="AH4" s="494"/>
      <c r="AI4" s="492" t="s">
        <v>80</v>
      </c>
      <c r="AJ4" s="542"/>
      <c r="AK4" s="542"/>
      <c r="AL4" s="542"/>
      <c r="AM4" s="542"/>
      <c r="AN4" s="542"/>
      <c r="AO4" s="542"/>
      <c r="AP4" s="543"/>
      <c r="AQ4" s="498" t="s">
        <v>81</v>
      </c>
      <c r="AR4" s="499"/>
      <c r="AS4" s="542"/>
      <c r="AT4" s="542"/>
      <c r="AU4" s="542"/>
      <c r="AV4" s="542"/>
      <c r="AW4" s="542"/>
      <c r="AX4" s="542"/>
      <c r="AY4" s="547"/>
      <c r="AZ4" s="404" t="s">
        <v>82</v>
      </c>
      <c r="BA4" s="405"/>
      <c r="BB4" s="405"/>
      <c r="BC4" s="405"/>
      <c r="BD4" s="405"/>
      <c r="BE4" s="405"/>
      <c r="BF4" s="405"/>
      <c r="BG4" s="405"/>
      <c r="BH4" s="405"/>
      <c r="BI4" s="405"/>
      <c r="BJ4" s="405"/>
      <c r="BK4" s="405"/>
      <c r="BL4" s="405"/>
      <c r="BM4" s="406"/>
      <c r="BN4" s="407">
        <v>578426667</v>
      </c>
      <c r="BO4" s="408"/>
      <c r="BP4" s="408"/>
      <c r="BQ4" s="408"/>
      <c r="BR4" s="408"/>
      <c r="BS4" s="408"/>
      <c r="BT4" s="408"/>
      <c r="BU4" s="409"/>
      <c r="BV4" s="407">
        <v>580851300</v>
      </c>
      <c r="BW4" s="408"/>
      <c r="BX4" s="408"/>
      <c r="BY4" s="408"/>
      <c r="BZ4" s="408"/>
      <c r="CA4" s="408"/>
      <c r="CB4" s="408"/>
      <c r="CC4" s="409"/>
      <c r="CD4" s="516" t="s">
        <v>83</v>
      </c>
      <c r="CE4" s="517"/>
      <c r="CF4" s="517"/>
      <c r="CG4" s="517"/>
      <c r="CH4" s="517"/>
      <c r="CI4" s="517"/>
      <c r="CJ4" s="517"/>
      <c r="CK4" s="517"/>
      <c r="CL4" s="517"/>
      <c r="CM4" s="517"/>
      <c r="CN4" s="517"/>
      <c r="CO4" s="517"/>
      <c r="CP4" s="517"/>
      <c r="CQ4" s="517"/>
      <c r="CR4" s="517"/>
      <c r="CS4" s="518"/>
      <c r="CT4" s="569">
        <v>1.4</v>
      </c>
      <c r="CU4" s="570"/>
      <c r="CV4" s="570"/>
      <c r="CW4" s="570"/>
      <c r="CX4" s="570"/>
      <c r="CY4" s="570"/>
      <c r="CZ4" s="570"/>
      <c r="DA4" s="571"/>
      <c r="DB4" s="569">
        <v>1.1000000000000001</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84</v>
      </c>
      <c r="BA5" s="411"/>
      <c r="BB5" s="411"/>
      <c r="BC5" s="411"/>
      <c r="BD5" s="411"/>
      <c r="BE5" s="411"/>
      <c r="BF5" s="411"/>
      <c r="BG5" s="411"/>
      <c r="BH5" s="411"/>
      <c r="BI5" s="411"/>
      <c r="BJ5" s="411"/>
      <c r="BK5" s="411"/>
      <c r="BL5" s="411"/>
      <c r="BM5" s="412"/>
      <c r="BN5" s="413">
        <v>569506636</v>
      </c>
      <c r="BO5" s="414"/>
      <c r="BP5" s="414"/>
      <c r="BQ5" s="414"/>
      <c r="BR5" s="414"/>
      <c r="BS5" s="414"/>
      <c r="BT5" s="414"/>
      <c r="BU5" s="415"/>
      <c r="BV5" s="413">
        <v>572014345</v>
      </c>
      <c r="BW5" s="414"/>
      <c r="BX5" s="414"/>
      <c r="BY5" s="414"/>
      <c r="BZ5" s="414"/>
      <c r="CA5" s="414"/>
      <c r="CB5" s="414"/>
      <c r="CC5" s="415"/>
      <c r="CD5" s="460" t="s">
        <v>85</v>
      </c>
      <c r="CE5" s="461"/>
      <c r="CF5" s="461"/>
      <c r="CG5" s="461"/>
      <c r="CH5" s="461"/>
      <c r="CI5" s="461"/>
      <c r="CJ5" s="461"/>
      <c r="CK5" s="461"/>
      <c r="CL5" s="461"/>
      <c r="CM5" s="461"/>
      <c r="CN5" s="461"/>
      <c r="CO5" s="461"/>
      <c r="CP5" s="461"/>
      <c r="CQ5" s="461"/>
      <c r="CR5" s="461"/>
      <c r="CS5" s="462"/>
      <c r="CT5" s="392">
        <v>95</v>
      </c>
      <c r="CU5" s="393"/>
      <c r="CV5" s="393"/>
      <c r="CW5" s="393"/>
      <c r="CX5" s="393"/>
      <c r="CY5" s="393"/>
      <c r="CZ5" s="393"/>
      <c r="DA5" s="394"/>
      <c r="DB5" s="392">
        <v>95.4</v>
      </c>
      <c r="DC5" s="393"/>
      <c r="DD5" s="393"/>
      <c r="DE5" s="393"/>
      <c r="DF5" s="393"/>
      <c r="DG5" s="393"/>
      <c r="DH5" s="393"/>
      <c r="DI5" s="394"/>
      <c r="DJ5" s="140"/>
      <c r="DK5" s="140"/>
      <c r="DL5" s="140"/>
      <c r="DM5" s="140"/>
      <c r="DN5" s="140"/>
      <c r="DO5" s="140"/>
    </row>
    <row r="6" spans="1:119" ht="18.75" customHeight="1" x14ac:dyDescent="0.2">
      <c r="A6" s="141"/>
      <c r="B6" s="531" t="s">
        <v>86</v>
      </c>
      <c r="C6" s="532"/>
      <c r="D6" s="532"/>
      <c r="E6" s="532"/>
      <c r="F6" s="532"/>
      <c r="G6" s="532"/>
      <c r="H6" s="532"/>
      <c r="I6" s="532"/>
      <c r="J6" s="532"/>
      <c r="K6" s="533"/>
      <c r="L6" s="534" t="s">
        <v>87</v>
      </c>
      <c r="M6" s="534"/>
      <c r="N6" s="534"/>
      <c r="O6" s="534"/>
      <c r="P6" s="534"/>
      <c r="Q6" s="534"/>
      <c r="R6" s="535"/>
      <c r="S6" s="535"/>
      <c r="T6" s="535"/>
      <c r="U6" s="535"/>
      <c r="V6" s="536"/>
      <c r="W6" s="486"/>
      <c r="X6" s="487"/>
      <c r="Y6" s="488"/>
      <c r="Z6" s="513" t="s">
        <v>88</v>
      </c>
      <c r="AA6" s="514"/>
      <c r="AB6" s="514"/>
      <c r="AC6" s="514"/>
      <c r="AD6" s="514"/>
      <c r="AE6" s="514"/>
      <c r="AF6" s="514"/>
      <c r="AG6" s="514"/>
      <c r="AH6" s="515"/>
      <c r="AI6" s="438">
        <v>1</v>
      </c>
      <c r="AJ6" s="439"/>
      <c r="AK6" s="439"/>
      <c r="AL6" s="439"/>
      <c r="AM6" s="439"/>
      <c r="AN6" s="439"/>
      <c r="AO6" s="439"/>
      <c r="AP6" s="440"/>
      <c r="AQ6" s="438">
        <v>9090</v>
      </c>
      <c r="AR6" s="439"/>
      <c r="AS6" s="439"/>
      <c r="AT6" s="439"/>
      <c r="AU6" s="439"/>
      <c r="AV6" s="439"/>
      <c r="AW6" s="439"/>
      <c r="AX6" s="439"/>
      <c r="AY6" s="441"/>
      <c r="AZ6" s="410" t="s">
        <v>89</v>
      </c>
      <c r="BA6" s="411"/>
      <c r="BB6" s="411"/>
      <c r="BC6" s="411"/>
      <c r="BD6" s="411"/>
      <c r="BE6" s="411"/>
      <c r="BF6" s="411"/>
      <c r="BG6" s="411"/>
      <c r="BH6" s="411"/>
      <c r="BI6" s="411"/>
      <c r="BJ6" s="411"/>
      <c r="BK6" s="411"/>
      <c r="BL6" s="411"/>
      <c r="BM6" s="412"/>
      <c r="BN6" s="413">
        <v>8920031</v>
      </c>
      <c r="BO6" s="414"/>
      <c r="BP6" s="414"/>
      <c r="BQ6" s="414"/>
      <c r="BR6" s="414"/>
      <c r="BS6" s="414"/>
      <c r="BT6" s="414"/>
      <c r="BU6" s="415"/>
      <c r="BV6" s="413">
        <v>8836955</v>
      </c>
      <c r="BW6" s="414"/>
      <c r="BX6" s="414"/>
      <c r="BY6" s="414"/>
      <c r="BZ6" s="414"/>
      <c r="CA6" s="414"/>
      <c r="CB6" s="414"/>
      <c r="CC6" s="415"/>
      <c r="CD6" s="460" t="s">
        <v>90</v>
      </c>
      <c r="CE6" s="461"/>
      <c r="CF6" s="461"/>
      <c r="CG6" s="461"/>
      <c r="CH6" s="461"/>
      <c r="CI6" s="461"/>
      <c r="CJ6" s="461"/>
      <c r="CK6" s="461"/>
      <c r="CL6" s="461"/>
      <c r="CM6" s="461"/>
      <c r="CN6" s="461"/>
      <c r="CO6" s="461"/>
      <c r="CP6" s="461"/>
      <c r="CQ6" s="461"/>
      <c r="CR6" s="461"/>
      <c r="CS6" s="462"/>
      <c r="CT6" s="558">
        <v>102.8</v>
      </c>
      <c r="CU6" s="559"/>
      <c r="CV6" s="559"/>
      <c r="CW6" s="559"/>
      <c r="CX6" s="559"/>
      <c r="CY6" s="559"/>
      <c r="CZ6" s="559"/>
      <c r="DA6" s="560"/>
      <c r="DB6" s="558">
        <v>103.4</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91</v>
      </c>
      <c r="AA7" s="514"/>
      <c r="AB7" s="514"/>
      <c r="AC7" s="514"/>
      <c r="AD7" s="514"/>
      <c r="AE7" s="514"/>
      <c r="AF7" s="514"/>
      <c r="AG7" s="514"/>
      <c r="AH7" s="515"/>
      <c r="AI7" s="438">
        <v>1</v>
      </c>
      <c r="AJ7" s="439"/>
      <c r="AK7" s="439"/>
      <c r="AL7" s="439"/>
      <c r="AM7" s="439"/>
      <c r="AN7" s="439"/>
      <c r="AO7" s="439"/>
      <c r="AP7" s="440"/>
      <c r="AQ7" s="438">
        <v>7884</v>
      </c>
      <c r="AR7" s="439"/>
      <c r="AS7" s="439"/>
      <c r="AT7" s="439"/>
      <c r="AU7" s="439"/>
      <c r="AV7" s="439"/>
      <c r="AW7" s="439"/>
      <c r="AX7" s="439"/>
      <c r="AY7" s="441"/>
      <c r="AZ7" s="410" t="s">
        <v>92</v>
      </c>
      <c r="BA7" s="411"/>
      <c r="BB7" s="411"/>
      <c r="BC7" s="411"/>
      <c r="BD7" s="411"/>
      <c r="BE7" s="411"/>
      <c r="BF7" s="411"/>
      <c r="BG7" s="411"/>
      <c r="BH7" s="411"/>
      <c r="BI7" s="411"/>
      <c r="BJ7" s="411"/>
      <c r="BK7" s="411"/>
      <c r="BL7" s="411"/>
      <c r="BM7" s="412"/>
      <c r="BN7" s="413">
        <v>4464635</v>
      </c>
      <c r="BO7" s="414"/>
      <c r="BP7" s="414"/>
      <c r="BQ7" s="414"/>
      <c r="BR7" s="414"/>
      <c r="BS7" s="414"/>
      <c r="BT7" s="414"/>
      <c r="BU7" s="415"/>
      <c r="BV7" s="413">
        <v>5054567</v>
      </c>
      <c r="BW7" s="414"/>
      <c r="BX7" s="414"/>
      <c r="BY7" s="414"/>
      <c r="BZ7" s="414"/>
      <c r="CA7" s="414"/>
      <c r="CB7" s="414"/>
      <c r="CC7" s="415"/>
      <c r="CD7" s="460" t="s">
        <v>93</v>
      </c>
      <c r="CE7" s="461"/>
      <c r="CF7" s="461"/>
      <c r="CG7" s="461"/>
      <c r="CH7" s="461"/>
      <c r="CI7" s="461"/>
      <c r="CJ7" s="461"/>
      <c r="CK7" s="461"/>
      <c r="CL7" s="461"/>
      <c r="CM7" s="461"/>
      <c r="CN7" s="461"/>
      <c r="CO7" s="461"/>
      <c r="CP7" s="461"/>
      <c r="CQ7" s="461"/>
      <c r="CR7" s="461"/>
      <c r="CS7" s="462"/>
      <c r="CT7" s="413">
        <v>328186284</v>
      </c>
      <c r="CU7" s="414"/>
      <c r="CV7" s="414"/>
      <c r="CW7" s="414"/>
      <c r="CX7" s="414"/>
      <c r="CY7" s="414"/>
      <c r="CZ7" s="414"/>
      <c r="DA7" s="415"/>
      <c r="DB7" s="413">
        <v>330649524</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94</v>
      </c>
      <c r="AA8" s="514"/>
      <c r="AB8" s="514"/>
      <c r="AC8" s="514"/>
      <c r="AD8" s="514"/>
      <c r="AE8" s="514"/>
      <c r="AF8" s="514"/>
      <c r="AG8" s="514"/>
      <c r="AH8" s="515"/>
      <c r="AI8" s="438">
        <v>1</v>
      </c>
      <c r="AJ8" s="439"/>
      <c r="AK8" s="439"/>
      <c r="AL8" s="439"/>
      <c r="AM8" s="439"/>
      <c r="AN8" s="439"/>
      <c r="AO8" s="439"/>
      <c r="AP8" s="440"/>
      <c r="AQ8" s="438">
        <v>6414</v>
      </c>
      <c r="AR8" s="439"/>
      <c r="AS8" s="439"/>
      <c r="AT8" s="439"/>
      <c r="AU8" s="439"/>
      <c r="AV8" s="439"/>
      <c r="AW8" s="439"/>
      <c r="AX8" s="439"/>
      <c r="AY8" s="441"/>
      <c r="AZ8" s="410" t="s">
        <v>95</v>
      </c>
      <c r="BA8" s="411"/>
      <c r="BB8" s="411"/>
      <c r="BC8" s="411"/>
      <c r="BD8" s="411"/>
      <c r="BE8" s="411"/>
      <c r="BF8" s="411"/>
      <c r="BG8" s="411"/>
      <c r="BH8" s="411"/>
      <c r="BI8" s="411"/>
      <c r="BJ8" s="411"/>
      <c r="BK8" s="411"/>
      <c r="BL8" s="411"/>
      <c r="BM8" s="412"/>
      <c r="BN8" s="413">
        <v>4455396</v>
      </c>
      <c r="BO8" s="414"/>
      <c r="BP8" s="414"/>
      <c r="BQ8" s="414"/>
      <c r="BR8" s="414"/>
      <c r="BS8" s="414"/>
      <c r="BT8" s="414"/>
      <c r="BU8" s="415"/>
      <c r="BV8" s="413">
        <v>3782388</v>
      </c>
      <c r="BW8" s="414"/>
      <c r="BX8" s="414"/>
      <c r="BY8" s="414"/>
      <c r="BZ8" s="414"/>
      <c r="CA8" s="414"/>
      <c r="CB8" s="414"/>
      <c r="CC8" s="415"/>
      <c r="CD8" s="460" t="s">
        <v>96</v>
      </c>
      <c r="CE8" s="461"/>
      <c r="CF8" s="461"/>
      <c r="CG8" s="461"/>
      <c r="CH8" s="461"/>
      <c r="CI8" s="461"/>
      <c r="CJ8" s="461"/>
      <c r="CK8" s="461"/>
      <c r="CL8" s="461"/>
      <c r="CM8" s="461"/>
      <c r="CN8" s="461"/>
      <c r="CO8" s="461"/>
      <c r="CP8" s="461"/>
      <c r="CQ8" s="461"/>
      <c r="CR8" s="461"/>
      <c r="CS8" s="462"/>
      <c r="CT8" s="555">
        <v>0.36098999999999998</v>
      </c>
      <c r="CU8" s="556"/>
      <c r="CV8" s="556"/>
      <c r="CW8" s="556"/>
      <c r="CX8" s="556"/>
      <c r="CY8" s="556"/>
      <c r="CZ8" s="556"/>
      <c r="DA8" s="557"/>
      <c r="DB8" s="555">
        <v>0.35108</v>
      </c>
      <c r="DC8" s="556"/>
      <c r="DD8" s="556"/>
      <c r="DE8" s="556"/>
      <c r="DF8" s="556"/>
      <c r="DG8" s="556"/>
      <c r="DH8" s="556"/>
      <c r="DI8" s="557"/>
      <c r="DJ8" s="140"/>
      <c r="DK8" s="140"/>
      <c r="DL8" s="140"/>
      <c r="DM8" s="140"/>
      <c r="DN8" s="140"/>
      <c r="DO8" s="140"/>
    </row>
    <row r="9" spans="1:119" ht="18.75" customHeight="1" thickBot="1" x14ac:dyDescent="0.25">
      <c r="A9" s="141"/>
      <c r="B9" s="519" t="s">
        <v>97</v>
      </c>
      <c r="C9" s="493"/>
      <c r="D9" s="493"/>
      <c r="E9" s="493"/>
      <c r="F9" s="493"/>
      <c r="G9" s="493"/>
      <c r="H9" s="493"/>
      <c r="I9" s="493"/>
      <c r="J9" s="493"/>
      <c r="K9" s="494"/>
      <c r="L9" s="525" t="s">
        <v>98</v>
      </c>
      <c r="M9" s="526"/>
      <c r="N9" s="526"/>
      <c r="O9" s="526"/>
      <c r="P9" s="526"/>
      <c r="Q9" s="527"/>
      <c r="R9" s="528">
        <v>1123891</v>
      </c>
      <c r="S9" s="529"/>
      <c r="T9" s="529"/>
      <c r="U9" s="529"/>
      <c r="V9" s="530"/>
      <c r="W9" s="486"/>
      <c r="X9" s="487"/>
      <c r="Y9" s="488"/>
      <c r="Z9" s="513" t="s">
        <v>99</v>
      </c>
      <c r="AA9" s="514"/>
      <c r="AB9" s="514"/>
      <c r="AC9" s="514"/>
      <c r="AD9" s="514"/>
      <c r="AE9" s="514"/>
      <c r="AF9" s="514"/>
      <c r="AG9" s="514"/>
      <c r="AH9" s="515"/>
      <c r="AI9" s="438">
        <v>1</v>
      </c>
      <c r="AJ9" s="439"/>
      <c r="AK9" s="439"/>
      <c r="AL9" s="439"/>
      <c r="AM9" s="439"/>
      <c r="AN9" s="439"/>
      <c r="AO9" s="439"/>
      <c r="AP9" s="440"/>
      <c r="AQ9" s="438">
        <v>8670</v>
      </c>
      <c r="AR9" s="439"/>
      <c r="AS9" s="439"/>
      <c r="AT9" s="439"/>
      <c r="AU9" s="439"/>
      <c r="AV9" s="439"/>
      <c r="AW9" s="439"/>
      <c r="AX9" s="439"/>
      <c r="AY9" s="441"/>
      <c r="AZ9" s="410" t="s">
        <v>100</v>
      </c>
      <c r="BA9" s="411"/>
      <c r="BB9" s="411"/>
      <c r="BC9" s="411"/>
      <c r="BD9" s="411"/>
      <c r="BE9" s="411"/>
      <c r="BF9" s="411"/>
      <c r="BG9" s="411"/>
      <c r="BH9" s="411"/>
      <c r="BI9" s="411"/>
      <c r="BJ9" s="411"/>
      <c r="BK9" s="411"/>
      <c r="BL9" s="411"/>
      <c r="BM9" s="412"/>
      <c r="BN9" s="413">
        <v>673008</v>
      </c>
      <c r="BO9" s="414"/>
      <c r="BP9" s="414"/>
      <c r="BQ9" s="414"/>
      <c r="BR9" s="414"/>
      <c r="BS9" s="414"/>
      <c r="BT9" s="414"/>
      <c r="BU9" s="415"/>
      <c r="BV9" s="413">
        <v>-965520</v>
      </c>
      <c r="BW9" s="414"/>
      <c r="BX9" s="414"/>
      <c r="BY9" s="414"/>
      <c r="BZ9" s="414"/>
      <c r="CA9" s="414"/>
      <c r="CB9" s="414"/>
      <c r="CC9" s="415"/>
      <c r="CD9" s="384" t="s">
        <v>101</v>
      </c>
      <c r="CE9" s="385"/>
      <c r="CF9" s="385"/>
      <c r="CG9" s="385"/>
      <c r="CH9" s="385"/>
      <c r="CI9" s="385"/>
      <c r="CJ9" s="385"/>
      <c r="CK9" s="385"/>
      <c r="CL9" s="385"/>
      <c r="CM9" s="385"/>
      <c r="CN9" s="385"/>
      <c r="CO9" s="385"/>
      <c r="CP9" s="385"/>
      <c r="CQ9" s="385"/>
      <c r="CR9" s="385"/>
      <c r="CS9" s="386"/>
      <c r="CT9" s="392">
        <v>23.5</v>
      </c>
      <c r="CU9" s="393"/>
      <c r="CV9" s="393"/>
      <c r="CW9" s="393"/>
      <c r="CX9" s="393"/>
      <c r="CY9" s="393"/>
      <c r="CZ9" s="393"/>
      <c r="DA9" s="394"/>
      <c r="DB9" s="392">
        <v>23.7</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102</v>
      </c>
      <c r="M10" s="436"/>
      <c r="N10" s="436"/>
      <c r="O10" s="436"/>
      <c r="P10" s="436"/>
      <c r="Q10" s="437"/>
      <c r="R10" s="438">
        <v>1168924</v>
      </c>
      <c r="S10" s="439"/>
      <c r="T10" s="439"/>
      <c r="U10" s="439"/>
      <c r="V10" s="441"/>
      <c r="W10" s="486"/>
      <c r="X10" s="487"/>
      <c r="Y10" s="488"/>
      <c r="Z10" s="513" t="s">
        <v>103</v>
      </c>
      <c r="AA10" s="514"/>
      <c r="AB10" s="514"/>
      <c r="AC10" s="514"/>
      <c r="AD10" s="514"/>
      <c r="AE10" s="514"/>
      <c r="AF10" s="514"/>
      <c r="AG10" s="514"/>
      <c r="AH10" s="515"/>
      <c r="AI10" s="438">
        <v>1</v>
      </c>
      <c r="AJ10" s="439"/>
      <c r="AK10" s="439"/>
      <c r="AL10" s="439"/>
      <c r="AM10" s="439"/>
      <c r="AN10" s="439"/>
      <c r="AO10" s="439"/>
      <c r="AP10" s="440"/>
      <c r="AQ10" s="438">
        <v>7740</v>
      </c>
      <c r="AR10" s="439"/>
      <c r="AS10" s="439"/>
      <c r="AT10" s="439"/>
      <c r="AU10" s="439"/>
      <c r="AV10" s="439"/>
      <c r="AW10" s="439"/>
      <c r="AX10" s="439"/>
      <c r="AY10" s="441"/>
      <c r="AZ10" s="410" t="s">
        <v>104</v>
      </c>
      <c r="BA10" s="411"/>
      <c r="BB10" s="411"/>
      <c r="BC10" s="411"/>
      <c r="BD10" s="411"/>
      <c r="BE10" s="411"/>
      <c r="BF10" s="411"/>
      <c r="BG10" s="411"/>
      <c r="BH10" s="411"/>
      <c r="BI10" s="411"/>
      <c r="BJ10" s="411"/>
      <c r="BK10" s="411"/>
      <c r="BL10" s="411"/>
      <c r="BM10" s="412"/>
      <c r="BN10" s="413">
        <v>1894414</v>
      </c>
      <c r="BO10" s="414"/>
      <c r="BP10" s="414"/>
      <c r="BQ10" s="414"/>
      <c r="BR10" s="414"/>
      <c r="BS10" s="414"/>
      <c r="BT10" s="414"/>
      <c r="BU10" s="415"/>
      <c r="BV10" s="413">
        <v>2377439</v>
      </c>
      <c r="BW10" s="414"/>
      <c r="BX10" s="414"/>
      <c r="BY10" s="414"/>
      <c r="BZ10" s="414"/>
      <c r="CA10" s="414"/>
      <c r="CB10" s="414"/>
      <c r="CC10" s="415"/>
      <c r="CD10" s="516" t="s">
        <v>105</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106</v>
      </c>
      <c r="M11" s="550"/>
      <c r="N11" s="550"/>
      <c r="O11" s="550"/>
      <c r="P11" s="550"/>
      <c r="Q11" s="551"/>
      <c r="R11" s="552" t="s">
        <v>107</v>
      </c>
      <c r="S11" s="553"/>
      <c r="T11" s="553"/>
      <c r="U11" s="553"/>
      <c r="V11" s="554"/>
      <c r="W11" s="489"/>
      <c r="X11" s="490"/>
      <c r="Y11" s="491"/>
      <c r="Z11" s="513" t="s">
        <v>108</v>
      </c>
      <c r="AA11" s="514"/>
      <c r="AB11" s="514"/>
      <c r="AC11" s="514"/>
      <c r="AD11" s="514"/>
      <c r="AE11" s="514"/>
      <c r="AF11" s="514"/>
      <c r="AG11" s="514"/>
      <c r="AH11" s="515"/>
      <c r="AI11" s="438">
        <v>42</v>
      </c>
      <c r="AJ11" s="439"/>
      <c r="AK11" s="439"/>
      <c r="AL11" s="439"/>
      <c r="AM11" s="439"/>
      <c r="AN11" s="439"/>
      <c r="AO11" s="439"/>
      <c r="AP11" s="440"/>
      <c r="AQ11" s="438">
        <v>7460</v>
      </c>
      <c r="AR11" s="439"/>
      <c r="AS11" s="439"/>
      <c r="AT11" s="439"/>
      <c r="AU11" s="439"/>
      <c r="AV11" s="439"/>
      <c r="AW11" s="439"/>
      <c r="AX11" s="439"/>
      <c r="AY11" s="441"/>
      <c r="AZ11" s="410" t="s">
        <v>109</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110</v>
      </c>
      <c r="CE11" s="461"/>
      <c r="CF11" s="461"/>
      <c r="CG11" s="461"/>
      <c r="CH11" s="461"/>
      <c r="CI11" s="461"/>
      <c r="CJ11" s="461"/>
      <c r="CK11" s="461"/>
      <c r="CL11" s="461"/>
      <c r="CM11" s="461"/>
      <c r="CN11" s="461"/>
      <c r="CO11" s="461"/>
      <c r="CP11" s="461"/>
      <c r="CQ11" s="461"/>
      <c r="CR11" s="461"/>
      <c r="CS11" s="462"/>
      <c r="CT11" s="463" t="s">
        <v>111</v>
      </c>
      <c r="CU11" s="464"/>
      <c r="CV11" s="464"/>
      <c r="CW11" s="464"/>
      <c r="CX11" s="464"/>
      <c r="CY11" s="464"/>
      <c r="CZ11" s="464"/>
      <c r="DA11" s="465"/>
      <c r="DB11" s="463" t="s">
        <v>112</v>
      </c>
      <c r="DC11" s="464"/>
      <c r="DD11" s="464"/>
      <c r="DE11" s="464"/>
      <c r="DF11" s="464"/>
      <c r="DG11" s="464"/>
      <c r="DH11" s="464"/>
      <c r="DI11" s="465"/>
      <c r="DJ11" s="140"/>
      <c r="DK11" s="140"/>
      <c r="DL11" s="140"/>
      <c r="DM11" s="140"/>
      <c r="DN11" s="140"/>
      <c r="DO11" s="140"/>
    </row>
    <row r="12" spans="1:119" ht="18.75" customHeight="1" x14ac:dyDescent="0.2">
      <c r="A12" s="141"/>
      <c r="B12" s="468" t="s">
        <v>113</v>
      </c>
      <c r="C12" s="469"/>
      <c r="D12" s="469"/>
      <c r="E12" s="469"/>
      <c r="F12" s="469"/>
      <c r="G12" s="469"/>
      <c r="H12" s="469"/>
      <c r="I12" s="469"/>
      <c r="J12" s="469"/>
      <c r="K12" s="470"/>
      <c r="L12" s="477" t="s">
        <v>114</v>
      </c>
      <c r="M12" s="478"/>
      <c r="N12" s="478"/>
      <c r="O12" s="478"/>
      <c r="P12" s="478"/>
      <c r="Q12" s="479"/>
      <c r="R12" s="480">
        <v>1106984</v>
      </c>
      <c r="S12" s="481"/>
      <c r="T12" s="481"/>
      <c r="U12" s="481"/>
      <c r="V12" s="482"/>
      <c r="W12" s="483" t="s">
        <v>115</v>
      </c>
      <c r="X12" s="484"/>
      <c r="Y12" s="485"/>
      <c r="Z12" s="492" t="s">
        <v>1</v>
      </c>
      <c r="AA12" s="493"/>
      <c r="AB12" s="493"/>
      <c r="AC12" s="493"/>
      <c r="AD12" s="493"/>
      <c r="AE12" s="493"/>
      <c r="AF12" s="493"/>
      <c r="AG12" s="493"/>
      <c r="AH12" s="494"/>
      <c r="AI12" s="498" t="s">
        <v>116</v>
      </c>
      <c r="AJ12" s="493"/>
      <c r="AK12" s="493"/>
      <c r="AL12" s="493"/>
      <c r="AM12" s="494"/>
      <c r="AN12" s="498" t="s">
        <v>117</v>
      </c>
      <c r="AO12" s="499"/>
      <c r="AP12" s="499"/>
      <c r="AQ12" s="499"/>
      <c r="AR12" s="499"/>
      <c r="AS12" s="500"/>
      <c r="AT12" s="507" t="s">
        <v>118</v>
      </c>
      <c r="AU12" s="508"/>
      <c r="AV12" s="508"/>
      <c r="AW12" s="508"/>
      <c r="AX12" s="508"/>
      <c r="AY12" s="509"/>
      <c r="AZ12" s="410" t="s">
        <v>119</v>
      </c>
      <c r="BA12" s="411"/>
      <c r="BB12" s="411"/>
      <c r="BC12" s="411"/>
      <c r="BD12" s="411"/>
      <c r="BE12" s="411"/>
      <c r="BF12" s="411"/>
      <c r="BG12" s="411"/>
      <c r="BH12" s="411"/>
      <c r="BI12" s="411"/>
      <c r="BJ12" s="411"/>
      <c r="BK12" s="411"/>
      <c r="BL12" s="411"/>
      <c r="BM12" s="412"/>
      <c r="BN12" s="413">
        <v>2023000</v>
      </c>
      <c r="BO12" s="414"/>
      <c r="BP12" s="414"/>
      <c r="BQ12" s="414"/>
      <c r="BR12" s="414"/>
      <c r="BS12" s="414"/>
      <c r="BT12" s="414"/>
      <c r="BU12" s="415"/>
      <c r="BV12" s="413">
        <v>7113000</v>
      </c>
      <c r="BW12" s="414"/>
      <c r="BX12" s="414"/>
      <c r="BY12" s="414"/>
      <c r="BZ12" s="414"/>
      <c r="CA12" s="414"/>
      <c r="CB12" s="414"/>
      <c r="CC12" s="415"/>
      <c r="CD12" s="460" t="s">
        <v>120</v>
      </c>
      <c r="CE12" s="461"/>
      <c r="CF12" s="461"/>
      <c r="CG12" s="461"/>
      <c r="CH12" s="461"/>
      <c r="CI12" s="461"/>
      <c r="CJ12" s="461"/>
      <c r="CK12" s="461"/>
      <c r="CL12" s="461"/>
      <c r="CM12" s="461"/>
      <c r="CN12" s="461"/>
      <c r="CO12" s="461"/>
      <c r="CP12" s="461"/>
      <c r="CQ12" s="461"/>
      <c r="CR12" s="461"/>
      <c r="CS12" s="462"/>
      <c r="CT12" s="463" t="s">
        <v>121</v>
      </c>
      <c r="CU12" s="464"/>
      <c r="CV12" s="464"/>
      <c r="CW12" s="464"/>
      <c r="CX12" s="464"/>
      <c r="CY12" s="464"/>
      <c r="CZ12" s="464"/>
      <c r="DA12" s="465"/>
      <c r="DB12" s="463" t="s">
        <v>121</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122</v>
      </c>
      <c r="N13" s="455"/>
      <c r="O13" s="455"/>
      <c r="P13" s="455"/>
      <c r="Q13" s="456"/>
      <c r="R13" s="504">
        <v>1100338</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123</v>
      </c>
      <c r="BA13" s="422"/>
      <c r="BB13" s="422"/>
      <c r="BC13" s="422"/>
      <c r="BD13" s="422"/>
      <c r="BE13" s="422"/>
      <c r="BF13" s="422"/>
      <c r="BG13" s="422"/>
      <c r="BH13" s="422"/>
      <c r="BI13" s="422"/>
      <c r="BJ13" s="422"/>
      <c r="BK13" s="422"/>
      <c r="BL13" s="422"/>
      <c r="BM13" s="423"/>
      <c r="BN13" s="413">
        <v>544422</v>
      </c>
      <c r="BO13" s="414"/>
      <c r="BP13" s="414"/>
      <c r="BQ13" s="414"/>
      <c r="BR13" s="414"/>
      <c r="BS13" s="414"/>
      <c r="BT13" s="414"/>
      <c r="BU13" s="415"/>
      <c r="BV13" s="413">
        <v>-5701081</v>
      </c>
      <c r="BW13" s="414"/>
      <c r="BX13" s="414"/>
      <c r="BY13" s="414"/>
      <c r="BZ13" s="414"/>
      <c r="CA13" s="414"/>
      <c r="CB13" s="414"/>
      <c r="CC13" s="415"/>
      <c r="CD13" s="460" t="s">
        <v>124</v>
      </c>
      <c r="CE13" s="461"/>
      <c r="CF13" s="461"/>
      <c r="CG13" s="461"/>
      <c r="CH13" s="461"/>
      <c r="CI13" s="461"/>
      <c r="CJ13" s="461"/>
      <c r="CK13" s="461"/>
      <c r="CL13" s="461"/>
      <c r="CM13" s="461"/>
      <c r="CN13" s="461"/>
      <c r="CO13" s="461"/>
      <c r="CP13" s="461"/>
      <c r="CQ13" s="461"/>
      <c r="CR13" s="461"/>
      <c r="CS13" s="462"/>
      <c r="CT13" s="392">
        <v>12.5</v>
      </c>
      <c r="CU13" s="393"/>
      <c r="CV13" s="393"/>
      <c r="CW13" s="393"/>
      <c r="CX13" s="393"/>
      <c r="CY13" s="393"/>
      <c r="CZ13" s="393"/>
      <c r="DA13" s="394"/>
      <c r="DB13" s="392">
        <v>12.9</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125</v>
      </c>
      <c r="M14" s="466"/>
      <c r="N14" s="466"/>
      <c r="O14" s="466"/>
      <c r="P14" s="466"/>
      <c r="Q14" s="467"/>
      <c r="R14" s="457">
        <v>1118468</v>
      </c>
      <c r="S14" s="458"/>
      <c r="T14" s="458"/>
      <c r="U14" s="458"/>
      <c r="V14" s="459"/>
      <c r="W14" s="486"/>
      <c r="X14" s="487"/>
      <c r="Y14" s="488"/>
      <c r="Z14" s="435" t="s">
        <v>126</v>
      </c>
      <c r="AA14" s="436"/>
      <c r="AB14" s="436"/>
      <c r="AC14" s="436"/>
      <c r="AD14" s="436"/>
      <c r="AE14" s="436"/>
      <c r="AF14" s="436"/>
      <c r="AG14" s="436"/>
      <c r="AH14" s="437"/>
      <c r="AI14" s="438">
        <v>5354</v>
      </c>
      <c r="AJ14" s="439"/>
      <c r="AK14" s="439"/>
      <c r="AL14" s="439"/>
      <c r="AM14" s="440"/>
      <c r="AN14" s="438">
        <v>18358866</v>
      </c>
      <c r="AO14" s="439"/>
      <c r="AP14" s="439"/>
      <c r="AQ14" s="439"/>
      <c r="AR14" s="439"/>
      <c r="AS14" s="440"/>
      <c r="AT14" s="438">
        <v>3429</v>
      </c>
      <c r="AU14" s="439"/>
      <c r="AV14" s="439"/>
      <c r="AW14" s="439"/>
      <c r="AX14" s="439"/>
      <c r="AY14" s="441"/>
      <c r="AZ14" s="404" t="s">
        <v>127</v>
      </c>
      <c r="BA14" s="405"/>
      <c r="BB14" s="405"/>
      <c r="BC14" s="405"/>
      <c r="BD14" s="405"/>
      <c r="BE14" s="405"/>
      <c r="BF14" s="405"/>
      <c r="BG14" s="405"/>
      <c r="BH14" s="405"/>
      <c r="BI14" s="405"/>
      <c r="BJ14" s="405"/>
      <c r="BK14" s="405"/>
      <c r="BL14" s="405"/>
      <c r="BM14" s="406"/>
      <c r="BN14" s="407">
        <v>100744086</v>
      </c>
      <c r="BO14" s="408"/>
      <c r="BP14" s="408"/>
      <c r="BQ14" s="408"/>
      <c r="BR14" s="408"/>
      <c r="BS14" s="408"/>
      <c r="BT14" s="408"/>
      <c r="BU14" s="409"/>
      <c r="BV14" s="407">
        <v>100038696</v>
      </c>
      <c r="BW14" s="408"/>
      <c r="BX14" s="408"/>
      <c r="BY14" s="408"/>
      <c r="BZ14" s="408"/>
      <c r="CA14" s="408"/>
      <c r="CB14" s="408"/>
      <c r="CC14" s="409"/>
      <c r="CD14" s="384" t="s">
        <v>128</v>
      </c>
      <c r="CE14" s="385"/>
      <c r="CF14" s="385"/>
      <c r="CG14" s="385"/>
      <c r="CH14" s="385"/>
      <c r="CI14" s="385"/>
      <c r="CJ14" s="385"/>
      <c r="CK14" s="385"/>
      <c r="CL14" s="385"/>
      <c r="CM14" s="385"/>
      <c r="CN14" s="385"/>
      <c r="CO14" s="385"/>
      <c r="CP14" s="385"/>
      <c r="CQ14" s="385"/>
      <c r="CR14" s="385"/>
      <c r="CS14" s="386"/>
      <c r="CT14" s="418">
        <v>236.6</v>
      </c>
      <c r="CU14" s="419"/>
      <c r="CV14" s="419"/>
      <c r="CW14" s="419"/>
      <c r="CX14" s="419"/>
      <c r="CY14" s="419"/>
      <c r="CZ14" s="419"/>
      <c r="DA14" s="420"/>
      <c r="DB14" s="418">
        <v>233.1</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129</v>
      </c>
      <c r="N15" s="455"/>
      <c r="O15" s="455"/>
      <c r="P15" s="455"/>
      <c r="Q15" s="456"/>
      <c r="R15" s="457">
        <v>1112238</v>
      </c>
      <c r="S15" s="458"/>
      <c r="T15" s="458"/>
      <c r="U15" s="458"/>
      <c r="V15" s="459"/>
      <c r="W15" s="486"/>
      <c r="X15" s="487"/>
      <c r="Y15" s="488"/>
      <c r="Z15" s="435" t="s">
        <v>130</v>
      </c>
      <c r="AA15" s="436"/>
      <c r="AB15" s="436"/>
      <c r="AC15" s="436"/>
      <c r="AD15" s="436"/>
      <c r="AE15" s="436"/>
      <c r="AF15" s="436"/>
      <c r="AG15" s="436"/>
      <c r="AH15" s="437"/>
      <c r="AI15" s="438" t="s">
        <v>111</v>
      </c>
      <c r="AJ15" s="439"/>
      <c r="AK15" s="439"/>
      <c r="AL15" s="439"/>
      <c r="AM15" s="440"/>
      <c r="AN15" s="438" t="s">
        <v>131</v>
      </c>
      <c r="AO15" s="439"/>
      <c r="AP15" s="439"/>
      <c r="AQ15" s="439"/>
      <c r="AR15" s="439"/>
      <c r="AS15" s="440"/>
      <c r="AT15" s="438" t="s">
        <v>131</v>
      </c>
      <c r="AU15" s="439"/>
      <c r="AV15" s="439"/>
      <c r="AW15" s="439"/>
      <c r="AX15" s="439"/>
      <c r="AY15" s="441"/>
      <c r="AZ15" s="410" t="s">
        <v>132</v>
      </c>
      <c r="BA15" s="411"/>
      <c r="BB15" s="411"/>
      <c r="BC15" s="411"/>
      <c r="BD15" s="411"/>
      <c r="BE15" s="411"/>
      <c r="BF15" s="411"/>
      <c r="BG15" s="411"/>
      <c r="BH15" s="411"/>
      <c r="BI15" s="411"/>
      <c r="BJ15" s="411"/>
      <c r="BK15" s="411"/>
      <c r="BL15" s="411"/>
      <c r="BM15" s="412"/>
      <c r="BN15" s="413">
        <v>278208659</v>
      </c>
      <c r="BO15" s="414"/>
      <c r="BP15" s="414"/>
      <c r="BQ15" s="414"/>
      <c r="BR15" s="414"/>
      <c r="BS15" s="414"/>
      <c r="BT15" s="414"/>
      <c r="BU15" s="415"/>
      <c r="BV15" s="413">
        <v>280667008</v>
      </c>
      <c r="BW15" s="414"/>
      <c r="BX15" s="414"/>
      <c r="BY15" s="414"/>
      <c r="BZ15" s="414"/>
      <c r="CA15" s="414"/>
      <c r="CB15" s="414"/>
      <c r="CC15" s="415"/>
      <c r="CD15" s="451" t="s">
        <v>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134</v>
      </c>
      <c r="M16" s="449"/>
      <c r="N16" s="449"/>
      <c r="O16" s="449"/>
      <c r="P16" s="449"/>
      <c r="Q16" s="450"/>
      <c r="R16" s="445" t="s">
        <v>135</v>
      </c>
      <c r="S16" s="446"/>
      <c r="T16" s="446"/>
      <c r="U16" s="446"/>
      <c r="V16" s="447"/>
      <c r="W16" s="486"/>
      <c r="X16" s="487"/>
      <c r="Y16" s="488"/>
      <c r="Z16" s="435" t="s">
        <v>136</v>
      </c>
      <c r="AA16" s="436"/>
      <c r="AB16" s="436"/>
      <c r="AC16" s="436"/>
      <c r="AD16" s="436"/>
      <c r="AE16" s="436"/>
      <c r="AF16" s="436"/>
      <c r="AG16" s="436"/>
      <c r="AH16" s="437"/>
      <c r="AI16" s="438">
        <v>502</v>
      </c>
      <c r="AJ16" s="439"/>
      <c r="AK16" s="439"/>
      <c r="AL16" s="439"/>
      <c r="AM16" s="440"/>
      <c r="AN16" s="438">
        <v>1690736</v>
      </c>
      <c r="AO16" s="439"/>
      <c r="AP16" s="439"/>
      <c r="AQ16" s="439"/>
      <c r="AR16" s="439"/>
      <c r="AS16" s="440"/>
      <c r="AT16" s="438">
        <v>3368</v>
      </c>
      <c r="AU16" s="439"/>
      <c r="AV16" s="439"/>
      <c r="AW16" s="439"/>
      <c r="AX16" s="439"/>
      <c r="AY16" s="441"/>
      <c r="AZ16" s="410" t="s">
        <v>137</v>
      </c>
      <c r="BA16" s="411"/>
      <c r="BB16" s="411"/>
      <c r="BC16" s="411"/>
      <c r="BD16" s="411"/>
      <c r="BE16" s="411"/>
      <c r="BF16" s="411"/>
      <c r="BG16" s="411"/>
      <c r="BH16" s="411"/>
      <c r="BI16" s="411"/>
      <c r="BJ16" s="411"/>
      <c r="BK16" s="411"/>
      <c r="BL16" s="411"/>
      <c r="BM16" s="412"/>
      <c r="BN16" s="413">
        <v>125809245</v>
      </c>
      <c r="BO16" s="414"/>
      <c r="BP16" s="414"/>
      <c r="BQ16" s="414"/>
      <c r="BR16" s="414"/>
      <c r="BS16" s="414"/>
      <c r="BT16" s="414"/>
      <c r="BU16" s="415"/>
      <c r="BV16" s="413">
        <v>124837379</v>
      </c>
      <c r="BW16" s="414"/>
      <c r="BX16" s="414"/>
      <c r="BY16" s="414"/>
      <c r="BZ16" s="414"/>
      <c r="CA16" s="414"/>
      <c r="CB16" s="414"/>
      <c r="CC16" s="415"/>
      <c r="CD16" s="152"/>
      <c r="CE16" s="390" t="s">
        <v>138</v>
      </c>
      <c r="CF16" s="390"/>
      <c r="CG16" s="390"/>
      <c r="CH16" s="390"/>
      <c r="CI16" s="390"/>
      <c r="CJ16" s="390"/>
      <c r="CK16" s="390"/>
      <c r="CL16" s="390"/>
      <c r="CM16" s="390"/>
      <c r="CN16" s="390"/>
      <c r="CO16" s="390"/>
      <c r="CP16" s="390"/>
      <c r="CQ16" s="390"/>
      <c r="CR16" s="390"/>
      <c r="CS16" s="391"/>
      <c r="CT16" s="392">
        <v>12.1</v>
      </c>
      <c r="CU16" s="393"/>
      <c r="CV16" s="393"/>
      <c r="CW16" s="393"/>
      <c r="CX16" s="393"/>
      <c r="CY16" s="393"/>
      <c r="CZ16" s="393"/>
      <c r="DA16" s="394"/>
      <c r="DB16" s="392">
        <v>3.1</v>
      </c>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139</v>
      </c>
      <c r="N17" s="443"/>
      <c r="O17" s="443"/>
      <c r="P17" s="443"/>
      <c r="Q17" s="444"/>
      <c r="R17" s="445" t="s">
        <v>140</v>
      </c>
      <c r="S17" s="446"/>
      <c r="T17" s="446"/>
      <c r="U17" s="446"/>
      <c r="V17" s="447"/>
      <c r="W17" s="486"/>
      <c r="X17" s="487"/>
      <c r="Y17" s="488"/>
      <c r="Z17" s="435" t="s">
        <v>141</v>
      </c>
      <c r="AA17" s="436"/>
      <c r="AB17" s="436"/>
      <c r="AC17" s="436"/>
      <c r="AD17" s="436"/>
      <c r="AE17" s="436"/>
      <c r="AF17" s="436"/>
      <c r="AG17" s="436"/>
      <c r="AH17" s="437"/>
      <c r="AI17" s="438">
        <v>1993</v>
      </c>
      <c r="AJ17" s="439"/>
      <c r="AK17" s="439"/>
      <c r="AL17" s="439"/>
      <c r="AM17" s="440"/>
      <c r="AN17" s="438">
        <v>6503159</v>
      </c>
      <c r="AO17" s="439"/>
      <c r="AP17" s="439"/>
      <c r="AQ17" s="439"/>
      <c r="AR17" s="439"/>
      <c r="AS17" s="440"/>
      <c r="AT17" s="438">
        <v>3263</v>
      </c>
      <c r="AU17" s="439"/>
      <c r="AV17" s="439"/>
      <c r="AW17" s="439"/>
      <c r="AX17" s="439"/>
      <c r="AY17" s="441"/>
      <c r="AZ17" s="410" t="s">
        <v>142</v>
      </c>
      <c r="BA17" s="411"/>
      <c r="BB17" s="411"/>
      <c r="BC17" s="411"/>
      <c r="BD17" s="411"/>
      <c r="BE17" s="411"/>
      <c r="BF17" s="411"/>
      <c r="BG17" s="411"/>
      <c r="BH17" s="411"/>
      <c r="BI17" s="411"/>
      <c r="BJ17" s="411"/>
      <c r="BK17" s="411"/>
      <c r="BL17" s="411"/>
      <c r="BM17" s="412"/>
      <c r="BN17" s="413">
        <v>314547487</v>
      </c>
      <c r="BO17" s="414"/>
      <c r="BP17" s="414"/>
      <c r="BQ17" s="414"/>
      <c r="BR17" s="414"/>
      <c r="BS17" s="414"/>
      <c r="BT17" s="414"/>
      <c r="BU17" s="415"/>
      <c r="BV17" s="413">
        <v>315767987</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143</v>
      </c>
      <c r="C18" s="431"/>
      <c r="D18" s="431"/>
      <c r="E18" s="431"/>
      <c r="F18" s="431"/>
      <c r="G18" s="431"/>
      <c r="H18" s="431"/>
      <c r="I18" s="431"/>
      <c r="J18" s="431"/>
      <c r="K18" s="432"/>
      <c r="L18" s="433">
        <v>9323</v>
      </c>
      <c r="M18" s="434"/>
      <c r="N18" s="434"/>
      <c r="O18" s="434"/>
      <c r="P18" s="434"/>
      <c r="Q18" s="434"/>
      <c r="R18" s="434"/>
      <c r="S18" s="434"/>
      <c r="T18" s="434"/>
      <c r="U18" s="434"/>
      <c r="V18" s="434"/>
      <c r="W18" s="486"/>
      <c r="X18" s="487"/>
      <c r="Y18" s="488"/>
      <c r="Z18" s="435" t="s">
        <v>144</v>
      </c>
      <c r="AA18" s="436"/>
      <c r="AB18" s="436"/>
      <c r="AC18" s="436"/>
      <c r="AD18" s="436"/>
      <c r="AE18" s="436"/>
      <c r="AF18" s="436"/>
      <c r="AG18" s="436"/>
      <c r="AH18" s="437"/>
      <c r="AI18" s="438">
        <v>8653</v>
      </c>
      <c r="AJ18" s="439"/>
      <c r="AK18" s="439"/>
      <c r="AL18" s="439"/>
      <c r="AM18" s="440"/>
      <c r="AN18" s="438">
        <v>33844062</v>
      </c>
      <c r="AO18" s="439"/>
      <c r="AP18" s="439"/>
      <c r="AQ18" s="439"/>
      <c r="AR18" s="439"/>
      <c r="AS18" s="440"/>
      <c r="AT18" s="438">
        <v>3911</v>
      </c>
      <c r="AU18" s="439"/>
      <c r="AV18" s="439"/>
      <c r="AW18" s="439"/>
      <c r="AX18" s="439"/>
      <c r="AY18" s="441"/>
      <c r="AZ18" s="421" t="s">
        <v>145</v>
      </c>
      <c r="BA18" s="422"/>
      <c r="BB18" s="422"/>
      <c r="BC18" s="422"/>
      <c r="BD18" s="422"/>
      <c r="BE18" s="422"/>
      <c r="BF18" s="422"/>
      <c r="BG18" s="422"/>
      <c r="BH18" s="422"/>
      <c r="BI18" s="422"/>
      <c r="BJ18" s="422"/>
      <c r="BK18" s="422"/>
      <c r="BL18" s="422"/>
      <c r="BM18" s="423"/>
      <c r="BN18" s="387">
        <v>373610713</v>
      </c>
      <c r="BO18" s="388"/>
      <c r="BP18" s="388"/>
      <c r="BQ18" s="388"/>
      <c r="BR18" s="388"/>
      <c r="BS18" s="388"/>
      <c r="BT18" s="388"/>
      <c r="BU18" s="389"/>
      <c r="BV18" s="387">
        <v>375560735</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146</v>
      </c>
      <c r="C19" s="431"/>
      <c r="D19" s="431"/>
      <c r="E19" s="431"/>
      <c r="F19" s="431"/>
      <c r="G19" s="431"/>
      <c r="H19" s="431"/>
      <c r="I19" s="431"/>
      <c r="J19" s="431"/>
      <c r="K19" s="432"/>
      <c r="L19" s="433">
        <v>119</v>
      </c>
      <c r="M19" s="434"/>
      <c r="N19" s="434"/>
      <c r="O19" s="434"/>
      <c r="P19" s="434"/>
      <c r="Q19" s="434"/>
      <c r="R19" s="434"/>
      <c r="S19" s="434"/>
      <c r="T19" s="434"/>
      <c r="U19" s="434"/>
      <c r="V19" s="434"/>
      <c r="W19" s="486"/>
      <c r="X19" s="487"/>
      <c r="Y19" s="488"/>
      <c r="Z19" s="435" t="s">
        <v>147</v>
      </c>
      <c r="AA19" s="436"/>
      <c r="AB19" s="436"/>
      <c r="AC19" s="436"/>
      <c r="AD19" s="436"/>
      <c r="AE19" s="436"/>
      <c r="AF19" s="436"/>
      <c r="AG19" s="436"/>
      <c r="AH19" s="437"/>
      <c r="AI19" s="438" t="s">
        <v>112</v>
      </c>
      <c r="AJ19" s="439"/>
      <c r="AK19" s="439"/>
      <c r="AL19" s="439"/>
      <c r="AM19" s="440"/>
      <c r="AN19" s="438" t="s">
        <v>121</v>
      </c>
      <c r="AO19" s="439"/>
      <c r="AP19" s="439"/>
      <c r="AQ19" s="439"/>
      <c r="AR19" s="439"/>
      <c r="AS19" s="440"/>
      <c r="AT19" s="438" t="s">
        <v>131</v>
      </c>
      <c r="AU19" s="439"/>
      <c r="AV19" s="439"/>
      <c r="AW19" s="439"/>
      <c r="AX19" s="439"/>
      <c r="AY19" s="441"/>
      <c r="AZ19" s="404" t="s">
        <v>148</v>
      </c>
      <c r="BA19" s="405"/>
      <c r="BB19" s="405"/>
      <c r="BC19" s="405"/>
      <c r="BD19" s="405"/>
      <c r="BE19" s="405"/>
      <c r="BF19" s="405"/>
      <c r="BG19" s="405"/>
      <c r="BH19" s="405"/>
      <c r="BI19" s="405"/>
      <c r="BJ19" s="405"/>
      <c r="BK19" s="405"/>
      <c r="BL19" s="405"/>
      <c r="BM19" s="406"/>
      <c r="BN19" s="407">
        <v>1162625994</v>
      </c>
      <c r="BO19" s="408"/>
      <c r="BP19" s="408"/>
      <c r="BQ19" s="408"/>
      <c r="BR19" s="408"/>
      <c r="BS19" s="408"/>
      <c r="BT19" s="408"/>
      <c r="BU19" s="409"/>
      <c r="BV19" s="407">
        <v>1171178088</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149</v>
      </c>
      <c r="C20" s="431"/>
      <c r="D20" s="431"/>
      <c r="E20" s="431"/>
      <c r="F20" s="431"/>
      <c r="G20" s="431"/>
      <c r="H20" s="431"/>
      <c r="I20" s="431"/>
      <c r="J20" s="431"/>
      <c r="K20" s="432"/>
      <c r="L20" s="433">
        <v>393396</v>
      </c>
      <c r="M20" s="434"/>
      <c r="N20" s="434"/>
      <c r="O20" s="434"/>
      <c r="P20" s="434"/>
      <c r="Q20" s="434"/>
      <c r="R20" s="434"/>
      <c r="S20" s="434"/>
      <c r="T20" s="434"/>
      <c r="U20" s="434"/>
      <c r="V20" s="434"/>
      <c r="W20" s="489"/>
      <c r="X20" s="490"/>
      <c r="Y20" s="491"/>
      <c r="Z20" s="435" t="s">
        <v>150</v>
      </c>
      <c r="AA20" s="436"/>
      <c r="AB20" s="436"/>
      <c r="AC20" s="436"/>
      <c r="AD20" s="436"/>
      <c r="AE20" s="436"/>
      <c r="AF20" s="436"/>
      <c r="AG20" s="436"/>
      <c r="AH20" s="437"/>
      <c r="AI20" s="438">
        <v>16000</v>
      </c>
      <c r="AJ20" s="439"/>
      <c r="AK20" s="439"/>
      <c r="AL20" s="439"/>
      <c r="AM20" s="440"/>
      <c r="AN20" s="438">
        <v>58706087</v>
      </c>
      <c r="AO20" s="439"/>
      <c r="AP20" s="439"/>
      <c r="AQ20" s="439"/>
      <c r="AR20" s="439"/>
      <c r="AS20" s="440"/>
      <c r="AT20" s="438">
        <v>3669</v>
      </c>
      <c r="AU20" s="439"/>
      <c r="AV20" s="439"/>
      <c r="AW20" s="439"/>
      <c r="AX20" s="439"/>
      <c r="AY20" s="441"/>
      <c r="AZ20" s="421" t="s">
        <v>151</v>
      </c>
      <c r="BA20" s="422"/>
      <c r="BB20" s="422"/>
      <c r="BC20" s="422"/>
      <c r="BD20" s="422"/>
      <c r="BE20" s="422"/>
      <c r="BF20" s="422"/>
      <c r="BG20" s="422"/>
      <c r="BH20" s="422"/>
      <c r="BI20" s="422"/>
      <c r="BJ20" s="422"/>
      <c r="BK20" s="422"/>
      <c r="BL20" s="422"/>
      <c r="BM20" s="423"/>
      <c r="BN20" s="387">
        <v>345346135</v>
      </c>
      <c r="BO20" s="388"/>
      <c r="BP20" s="388"/>
      <c r="BQ20" s="388"/>
      <c r="BR20" s="388"/>
      <c r="BS20" s="388"/>
      <c r="BT20" s="388"/>
      <c r="BU20" s="389"/>
      <c r="BV20" s="387">
        <v>372030625</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152</v>
      </c>
      <c r="X21" s="425"/>
      <c r="Y21" s="425"/>
      <c r="Z21" s="425"/>
      <c r="AA21" s="425"/>
      <c r="AB21" s="425"/>
      <c r="AC21" s="425"/>
      <c r="AD21" s="425"/>
      <c r="AE21" s="425"/>
      <c r="AF21" s="425"/>
      <c r="AG21" s="425"/>
      <c r="AH21" s="426"/>
      <c r="AI21" s="427">
        <v>101</v>
      </c>
      <c r="AJ21" s="428"/>
      <c r="AK21" s="428"/>
      <c r="AL21" s="428"/>
      <c r="AM21" s="428"/>
      <c r="AN21" s="428"/>
      <c r="AO21" s="428"/>
      <c r="AP21" s="428"/>
      <c r="AQ21" s="428"/>
      <c r="AR21" s="428"/>
      <c r="AS21" s="428"/>
      <c r="AT21" s="428"/>
      <c r="AU21" s="428"/>
      <c r="AV21" s="428"/>
      <c r="AW21" s="428"/>
      <c r="AX21" s="428"/>
      <c r="AY21" s="429"/>
      <c r="AZ21" s="404" t="s">
        <v>153</v>
      </c>
      <c r="BA21" s="405"/>
      <c r="BB21" s="405"/>
      <c r="BC21" s="405"/>
      <c r="BD21" s="405"/>
      <c r="BE21" s="405"/>
      <c r="BF21" s="405"/>
      <c r="BG21" s="405"/>
      <c r="BH21" s="405"/>
      <c r="BI21" s="405"/>
      <c r="BJ21" s="405"/>
      <c r="BK21" s="405"/>
      <c r="BL21" s="405"/>
      <c r="BM21" s="406"/>
      <c r="BN21" s="407">
        <v>32685549</v>
      </c>
      <c r="BO21" s="408"/>
      <c r="BP21" s="408"/>
      <c r="BQ21" s="408"/>
      <c r="BR21" s="408"/>
      <c r="BS21" s="408"/>
      <c r="BT21" s="408"/>
      <c r="BU21" s="409"/>
      <c r="BV21" s="407">
        <v>30851049</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1912324</v>
      </c>
      <c r="BO22" s="414"/>
      <c r="BP22" s="414"/>
      <c r="BQ22" s="414"/>
      <c r="BR22" s="414"/>
      <c r="BS22" s="414"/>
      <c r="BT22" s="414"/>
      <c r="BU22" s="415"/>
      <c r="BV22" s="413">
        <v>2136793</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v>6051825</v>
      </c>
      <c r="BO23" s="414"/>
      <c r="BP23" s="414"/>
      <c r="BQ23" s="414"/>
      <c r="BR23" s="414"/>
      <c r="BS23" s="414"/>
      <c r="BT23" s="414"/>
      <c r="BU23" s="415"/>
      <c r="BV23" s="413">
        <v>6051825</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156</v>
      </c>
      <c r="BA24" s="385"/>
      <c r="BB24" s="385"/>
      <c r="BC24" s="385"/>
      <c r="BD24" s="385"/>
      <c r="BE24" s="385"/>
      <c r="BF24" s="385"/>
      <c r="BG24" s="385"/>
      <c r="BH24" s="385"/>
      <c r="BI24" s="385"/>
      <c r="BJ24" s="385"/>
      <c r="BK24" s="385"/>
      <c r="BL24" s="385"/>
      <c r="BM24" s="386"/>
      <c r="BN24" s="387">
        <v>6051825</v>
      </c>
      <c r="BO24" s="388"/>
      <c r="BP24" s="388"/>
      <c r="BQ24" s="388"/>
      <c r="BR24" s="388"/>
      <c r="BS24" s="388"/>
      <c r="BT24" s="388"/>
      <c r="BU24" s="389"/>
      <c r="BV24" s="387">
        <v>6051825</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157</v>
      </c>
      <c r="BA25" s="396"/>
      <c r="BB25" s="396"/>
      <c r="BC25" s="397"/>
      <c r="BD25" s="404" t="s">
        <v>37</v>
      </c>
      <c r="BE25" s="405"/>
      <c r="BF25" s="405"/>
      <c r="BG25" s="405"/>
      <c r="BH25" s="405"/>
      <c r="BI25" s="405"/>
      <c r="BJ25" s="405"/>
      <c r="BK25" s="405"/>
      <c r="BL25" s="405"/>
      <c r="BM25" s="406"/>
      <c r="BN25" s="407">
        <v>6637551</v>
      </c>
      <c r="BO25" s="408"/>
      <c r="BP25" s="408"/>
      <c r="BQ25" s="408"/>
      <c r="BR25" s="408"/>
      <c r="BS25" s="408"/>
      <c r="BT25" s="408"/>
      <c r="BU25" s="409"/>
      <c r="BV25" s="407">
        <v>6766137</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158</v>
      </c>
      <c r="BE26" s="411"/>
      <c r="BF26" s="411"/>
      <c r="BG26" s="411"/>
      <c r="BH26" s="411"/>
      <c r="BI26" s="411"/>
      <c r="BJ26" s="411"/>
      <c r="BK26" s="411"/>
      <c r="BL26" s="411"/>
      <c r="BM26" s="412"/>
      <c r="BN26" s="413">
        <v>17883043</v>
      </c>
      <c r="BO26" s="414"/>
      <c r="BP26" s="414"/>
      <c r="BQ26" s="414"/>
      <c r="BR26" s="414"/>
      <c r="BS26" s="414"/>
      <c r="BT26" s="414"/>
      <c r="BU26" s="415"/>
      <c r="BV26" s="413">
        <v>18576043</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39</v>
      </c>
      <c r="BE27" s="422"/>
      <c r="BF27" s="422"/>
      <c r="BG27" s="422"/>
      <c r="BH27" s="422"/>
      <c r="BI27" s="422"/>
      <c r="BJ27" s="422"/>
      <c r="BK27" s="422"/>
      <c r="BL27" s="422"/>
      <c r="BM27" s="423"/>
      <c r="BN27" s="387">
        <v>14629475</v>
      </c>
      <c r="BO27" s="388"/>
      <c r="BP27" s="388"/>
      <c r="BQ27" s="388"/>
      <c r="BR27" s="388"/>
      <c r="BS27" s="388"/>
      <c r="BT27" s="388"/>
      <c r="BU27" s="389"/>
      <c r="BV27" s="387">
        <v>14192959</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165</v>
      </c>
      <c r="D30" s="382"/>
      <c r="E30" s="383" t="s">
        <v>166</v>
      </c>
      <c r="F30" s="383"/>
      <c r="G30" s="383"/>
      <c r="H30" s="383"/>
      <c r="I30" s="383"/>
      <c r="J30" s="383"/>
      <c r="K30" s="383"/>
      <c r="L30" s="383"/>
      <c r="M30" s="383"/>
      <c r="N30" s="383"/>
      <c r="O30" s="383"/>
      <c r="P30" s="383"/>
      <c r="Q30" s="383"/>
      <c r="R30" s="383"/>
      <c r="S30" s="383"/>
      <c r="T30" s="158"/>
      <c r="U30" s="382" t="s">
        <v>165</v>
      </c>
      <c r="V30" s="382"/>
      <c r="W30" s="383" t="s">
        <v>166</v>
      </c>
      <c r="X30" s="383"/>
      <c r="Y30" s="383"/>
      <c r="Z30" s="383"/>
      <c r="AA30" s="383"/>
      <c r="AB30" s="383"/>
      <c r="AC30" s="383"/>
      <c r="AD30" s="383"/>
      <c r="AE30" s="383"/>
      <c r="AF30" s="383"/>
      <c r="AG30" s="383"/>
      <c r="AH30" s="383"/>
      <c r="AI30" s="383"/>
      <c r="AJ30" s="383"/>
      <c r="AK30" s="383"/>
      <c r="AL30" s="158"/>
      <c r="AM30" s="382" t="s">
        <v>165</v>
      </c>
      <c r="AN30" s="382"/>
      <c r="AO30" s="383" t="s">
        <v>167</v>
      </c>
      <c r="AP30" s="383"/>
      <c r="AQ30" s="383"/>
      <c r="AR30" s="383"/>
      <c r="AS30" s="383"/>
      <c r="AT30" s="383"/>
      <c r="AU30" s="383"/>
      <c r="AV30" s="383"/>
      <c r="AW30" s="383"/>
      <c r="AX30" s="383"/>
      <c r="AY30" s="383"/>
      <c r="AZ30" s="383"/>
      <c r="BA30" s="383"/>
      <c r="BB30" s="383"/>
      <c r="BC30" s="383"/>
      <c r="BD30" s="183"/>
      <c r="BE30" s="382" t="s">
        <v>168</v>
      </c>
      <c r="BF30" s="382"/>
      <c r="BG30" s="383" t="s">
        <v>166</v>
      </c>
      <c r="BH30" s="383"/>
      <c r="BI30" s="383"/>
      <c r="BJ30" s="383"/>
      <c r="BK30" s="383"/>
      <c r="BL30" s="383"/>
      <c r="BM30" s="383"/>
      <c r="BN30" s="383"/>
      <c r="BO30" s="383"/>
      <c r="BP30" s="383"/>
      <c r="BQ30" s="383"/>
      <c r="BR30" s="383"/>
      <c r="BS30" s="383"/>
      <c r="BT30" s="383"/>
      <c r="BU30" s="383"/>
      <c r="BV30" s="184"/>
      <c r="BW30" s="382" t="s">
        <v>165</v>
      </c>
      <c r="BX30" s="382"/>
      <c r="BY30" s="383" t="s">
        <v>169</v>
      </c>
      <c r="BZ30" s="383"/>
      <c r="CA30" s="383"/>
      <c r="CB30" s="383"/>
      <c r="CC30" s="383"/>
      <c r="CD30" s="383"/>
      <c r="CE30" s="383"/>
      <c r="CF30" s="383"/>
      <c r="CG30" s="383"/>
      <c r="CH30" s="383"/>
      <c r="CI30" s="383"/>
      <c r="CJ30" s="383"/>
      <c r="CK30" s="383"/>
      <c r="CL30" s="383"/>
      <c r="CM30" s="383"/>
      <c r="CN30" s="158"/>
      <c r="CO30" s="382" t="s">
        <v>168</v>
      </c>
      <c r="CP30" s="382"/>
      <c r="CQ30" s="383" t="s">
        <v>170</v>
      </c>
      <c r="CR30" s="383"/>
      <c r="CS30" s="383"/>
      <c r="CT30" s="383"/>
      <c r="CU30" s="383"/>
      <c r="CV30" s="383"/>
      <c r="CW30" s="383"/>
      <c r="CX30" s="383"/>
      <c r="CY30" s="383"/>
      <c r="CZ30" s="383"/>
      <c r="DA30" s="383"/>
      <c r="DB30" s="383"/>
      <c r="DC30" s="383"/>
      <c r="DD30" s="383"/>
      <c r="DE30" s="383"/>
      <c r="DF30" s="158"/>
      <c r="DG30" s="381" t="s">
        <v>171</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9</v>
      </c>
      <c r="AN31" s="379"/>
      <c r="AO31" s="378" t="str">
        <f>IF('各会計、関係団体の財政状況及び健全化判断比率'!B28="","",'各会計、関係団体の財政状況及び健全化判断比率'!B28)</f>
        <v>電気事業会計</v>
      </c>
      <c r="AP31" s="378"/>
      <c r="AQ31" s="378"/>
      <c r="AR31" s="378"/>
      <c r="AS31" s="378"/>
      <c r="AT31" s="378"/>
      <c r="AU31" s="378"/>
      <c r="AV31" s="378"/>
      <c r="AW31" s="378"/>
      <c r="AX31" s="378"/>
      <c r="AY31" s="378"/>
      <c r="AZ31" s="378"/>
      <c r="BA31" s="378"/>
      <c r="BB31" s="378"/>
      <c r="BC31" s="378"/>
      <c r="BD31" s="182"/>
      <c r="BE31" s="379">
        <f>IF(BG31="","",MAX(C31:D40,U31:V40,AM31:AN40)+1)</f>
        <v>14</v>
      </c>
      <c r="BF31" s="379"/>
      <c r="BG31" s="378" t="str">
        <f>IF('各会計、関係団体の財政状況及び健全化判断比率'!B33="","",'各会計、関係団体の財政状況及び健全化判断比率'!B33)</f>
        <v>港湾整備事業特別会計</v>
      </c>
      <c r="BH31" s="378"/>
      <c r="BI31" s="378"/>
      <c r="BJ31" s="378"/>
      <c r="BK31" s="378"/>
      <c r="BL31" s="378"/>
      <c r="BM31" s="378"/>
      <c r="BN31" s="378"/>
      <c r="BO31" s="378"/>
      <c r="BP31" s="378"/>
      <c r="BQ31" s="378"/>
      <c r="BR31" s="378"/>
      <c r="BS31" s="378"/>
      <c r="BT31" s="378"/>
      <c r="BU31" s="378"/>
      <c r="BV31" s="182"/>
      <c r="BW31" s="379">
        <f>IF(BY31="","",MAX(C31:D40,U31:V40,AM31:AN40,BE31:BF40)+1)</f>
        <v>17</v>
      </c>
      <c r="BX31" s="379"/>
      <c r="BY31" s="378" t="str">
        <f>IF('各会計、関係団体の財政状況及び健全化判断比率'!B68="","",'各会計、関係団体の財政状況及び健全化判断比率'!B68)</f>
        <v>置賜広域病院企業団</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山形県公立大学法人</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公債管理特別会計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10</v>
      </c>
      <c r="AN32" s="379"/>
      <c r="AO32" s="378" t="str">
        <f>IF('各会計、関係団体の財政状況及び健全化判断比率'!B29="","",'各会計、関係団体の財政状況及び健全化判断比率'!B29)</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15</v>
      </c>
      <c r="BF32" s="379"/>
      <c r="BG32" s="378" t="str">
        <f>IF('各会計、関係団体の財政状況及び健全化判断比率'!B34="","",'各会計、関係団体の財政状況及び健全化判断比率'!B34)</f>
        <v>流域下水道事業特別会計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(公財)やまがた教育振興財団</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市町村振興資金特別会計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11</v>
      </c>
      <c r="AN33" s="379"/>
      <c r="AO33" s="378" t="str">
        <f>IF('各会計、関係団体の財政状況及び健全化判断比率'!B30="","",'各会計、関係団体の財政状況及び健全化判断比率'!B30)</f>
        <v>公営企業資産運用事業会計</v>
      </c>
      <c r="AP33" s="378"/>
      <c r="AQ33" s="378"/>
      <c r="AR33" s="378"/>
      <c r="AS33" s="378"/>
      <c r="AT33" s="378"/>
      <c r="AU33" s="378"/>
      <c r="AV33" s="378"/>
      <c r="AW33" s="378"/>
      <c r="AX33" s="378"/>
      <c r="AY33" s="378"/>
      <c r="AZ33" s="378"/>
      <c r="BA33" s="378"/>
      <c r="BB33" s="378"/>
      <c r="BC33" s="378"/>
      <c r="BD33" s="182"/>
      <c r="BE33" s="379">
        <f t="shared" si="2"/>
        <v>16</v>
      </c>
      <c r="BF33" s="379"/>
      <c r="BG33" s="378" t="str">
        <f>IF('各会計、関係団体の財政状況及び健全化判断比率'!B35="","",'各会計、関係団体の財政状況及び健全化判断比率'!B35)</f>
        <v>土地取得事業特別会計</v>
      </c>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(社)山形県私立学校振興基金協会</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母子父子寡婦福祉資金特別会計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12</v>
      </c>
      <c r="AN34" s="379"/>
      <c r="AO34" s="378" t="str">
        <f>IF('各会計、関係団体の財政状況及び健全化判断比率'!B31="","",'各会計、関係団体の財政状況及び健全化判断比率'!B31)</f>
        <v>水道用水供給事業会計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(公財)山形県生涯学習文化財団</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小規模企業者等設備導入資金特別会計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13</v>
      </c>
      <c r="AN35" s="379"/>
      <c r="AO35" s="378" t="str">
        <f>IF('各会計、関係団体の財政状況及び健全化判断比率'!B32="","",'各会計、関係団体の財政状況及び健全化判断比率'!B32)</f>
        <v>病院事業会計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(株)モンテディオ山形</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農業改良資金特別会計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株式会社山形テレビ</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沿岸漁業改善資金特別会計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株式会社さくらんぼテレビジョン</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林業改善資金特別会計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山形ジェイアール直行特急保有(株)</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t="str">
        <f t="shared" si="5"/>
        <v/>
      </c>
      <c r="D39" s="379"/>
      <c r="E39" s="378" t="str">
        <f>IF('各会計、関係団体の財政状況及び健全化判断比率'!B15="","",'各会計、関係団体の財政状況及び健全化判断比率'!B15)</f>
        <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山形鉄道(株)</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t="str">
        <f t="shared" si="5"/>
        <v/>
      </c>
      <c r="D40" s="379"/>
      <c r="E40" s="378" t="str">
        <f>IF('各会計、関係団体の財政状況及び健全化判断比率'!B16="","",'各会計、関係団体の財政状況及び健全化判断比率'!B16)</f>
        <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山形空港ビル(株)</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172</v>
      </c>
      <c r="C43" s="140"/>
      <c r="D43" s="140"/>
      <c r="E43" s="140" t="s">
        <v>173</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174</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175</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176</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177</v>
      </c>
    </row>
    <row r="48" spans="1:119" x14ac:dyDescent="0.2">
      <c r="E48" s="142" t="s">
        <v>178</v>
      </c>
    </row>
    <row r="49" spans="5:5" x14ac:dyDescent="0.2">
      <c r="E49" s="142" t="s">
        <v>179</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VgErJZ9CVMi0yL3M/8mOagpoBvrW+ZVQLpaKhZINVxwlqs4YbqnjFHdwlkfEZsDAG1fhewlin4P27C+fYKjPDw==" saltValue="94syM3x0sRrOeopU/UwZn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522</v>
      </c>
      <c r="G33" s="17" t="s">
        <v>523</v>
      </c>
      <c r="H33" s="17" t="s">
        <v>524</v>
      </c>
      <c r="I33" s="17" t="s">
        <v>525</v>
      </c>
      <c r="J33" s="18" t="s">
        <v>526</v>
      </c>
      <c r="K33" s="10"/>
      <c r="L33" s="10"/>
      <c r="M33" s="10"/>
      <c r="N33" s="10"/>
      <c r="O33" s="10"/>
      <c r="P33" s="10"/>
    </row>
    <row r="34" spans="1:16" ht="39" customHeight="1" x14ac:dyDescent="0.2">
      <c r="A34" s="10"/>
      <c r="B34" s="19"/>
      <c r="C34" s="1131" t="s">
        <v>528</v>
      </c>
      <c r="D34" s="1131"/>
      <c r="E34" s="1132"/>
      <c r="F34" s="20">
        <v>1.44</v>
      </c>
      <c r="G34" s="21">
        <v>0.72</v>
      </c>
      <c r="H34" s="21">
        <v>0.26</v>
      </c>
      <c r="I34" s="21" t="s">
        <v>529</v>
      </c>
      <c r="J34" s="22" t="s">
        <v>530</v>
      </c>
      <c r="K34" s="10"/>
      <c r="L34" s="10"/>
      <c r="M34" s="10"/>
      <c r="N34" s="10"/>
      <c r="O34" s="10"/>
      <c r="P34" s="10"/>
    </row>
    <row r="35" spans="1:16" ht="39" customHeight="1" x14ac:dyDescent="0.2">
      <c r="A35" s="10"/>
      <c r="B35" s="23"/>
      <c r="C35" s="1125" t="s">
        <v>531</v>
      </c>
      <c r="D35" s="1126"/>
      <c r="E35" s="1127"/>
      <c r="F35" s="24">
        <v>4.22</v>
      </c>
      <c r="G35" s="25">
        <v>4.4000000000000004</v>
      </c>
      <c r="H35" s="25">
        <v>4.7300000000000004</v>
      </c>
      <c r="I35" s="25">
        <v>4.9800000000000004</v>
      </c>
      <c r="J35" s="26">
        <v>5.32</v>
      </c>
      <c r="K35" s="10"/>
      <c r="L35" s="10"/>
      <c r="M35" s="10"/>
      <c r="N35" s="10"/>
      <c r="O35" s="10"/>
      <c r="P35" s="10"/>
    </row>
    <row r="36" spans="1:16" ht="39" customHeight="1" x14ac:dyDescent="0.2">
      <c r="A36" s="10"/>
      <c r="B36" s="23"/>
      <c r="C36" s="1125" t="s">
        <v>532</v>
      </c>
      <c r="D36" s="1126"/>
      <c r="E36" s="1127"/>
      <c r="F36" s="24">
        <v>2.91</v>
      </c>
      <c r="G36" s="25">
        <v>3.41</v>
      </c>
      <c r="H36" s="25">
        <v>3.83</v>
      </c>
      <c r="I36" s="25">
        <v>4.2300000000000004</v>
      </c>
      <c r="J36" s="26">
        <v>5.0199999999999996</v>
      </c>
      <c r="K36" s="10"/>
      <c r="L36" s="10"/>
      <c r="M36" s="10"/>
      <c r="N36" s="10"/>
      <c r="O36" s="10"/>
      <c r="P36" s="10"/>
    </row>
    <row r="37" spans="1:16" ht="39" customHeight="1" x14ac:dyDescent="0.2">
      <c r="A37" s="10"/>
      <c r="B37" s="23"/>
      <c r="C37" s="1125" t="s">
        <v>533</v>
      </c>
      <c r="D37" s="1126"/>
      <c r="E37" s="1127"/>
      <c r="F37" s="24">
        <v>1.05</v>
      </c>
      <c r="G37" s="25">
        <v>1.18</v>
      </c>
      <c r="H37" s="25">
        <v>1.41</v>
      </c>
      <c r="I37" s="25">
        <v>1.1399999999999999</v>
      </c>
      <c r="J37" s="26">
        <v>1.35</v>
      </c>
      <c r="K37" s="10"/>
      <c r="L37" s="10"/>
      <c r="M37" s="10"/>
      <c r="N37" s="10"/>
      <c r="O37" s="10"/>
      <c r="P37" s="10"/>
    </row>
    <row r="38" spans="1:16" ht="39" customHeight="1" x14ac:dyDescent="0.2">
      <c r="A38" s="10"/>
      <c r="B38" s="23"/>
      <c r="C38" s="1125" t="s">
        <v>534</v>
      </c>
      <c r="D38" s="1126"/>
      <c r="E38" s="1127"/>
      <c r="F38" s="24">
        <v>0.42</v>
      </c>
      <c r="G38" s="25">
        <v>0.48</v>
      </c>
      <c r="H38" s="25">
        <v>0.89</v>
      </c>
      <c r="I38" s="25">
        <v>0.95</v>
      </c>
      <c r="J38" s="26">
        <v>0.89</v>
      </c>
      <c r="K38" s="10"/>
      <c r="L38" s="10"/>
      <c r="M38" s="10"/>
      <c r="N38" s="10"/>
      <c r="O38" s="10"/>
      <c r="P38" s="10"/>
    </row>
    <row r="39" spans="1:16" ht="39" customHeight="1" x14ac:dyDescent="0.2">
      <c r="A39" s="10"/>
      <c r="B39" s="23"/>
      <c r="C39" s="1125" t="s">
        <v>535</v>
      </c>
      <c r="D39" s="1126"/>
      <c r="E39" s="1127"/>
      <c r="F39" s="24">
        <v>0.16</v>
      </c>
      <c r="G39" s="25">
        <v>0.15</v>
      </c>
      <c r="H39" s="25">
        <v>0.13</v>
      </c>
      <c r="I39" s="25">
        <v>0.13</v>
      </c>
      <c r="J39" s="26">
        <v>0.17</v>
      </c>
      <c r="K39" s="10"/>
      <c r="L39" s="10"/>
      <c r="M39" s="10"/>
      <c r="N39" s="10"/>
      <c r="O39" s="10"/>
      <c r="P39" s="10"/>
    </row>
    <row r="40" spans="1:16" ht="39" customHeight="1" x14ac:dyDescent="0.2">
      <c r="A40" s="10"/>
      <c r="B40" s="23"/>
      <c r="C40" s="1125" t="s">
        <v>536</v>
      </c>
      <c r="D40" s="1126"/>
      <c r="E40" s="1127"/>
      <c r="F40" s="24">
        <v>7.0000000000000007E-2</v>
      </c>
      <c r="G40" s="25">
        <v>0.12</v>
      </c>
      <c r="H40" s="25">
        <v>0.14000000000000001</v>
      </c>
      <c r="I40" s="25">
        <v>0.12</v>
      </c>
      <c r="J40" s="26">
        <v>0.1</v>
      </c>
      <c r="K40" s="10"/>
      <c r="L40" s="10"/>
      <c r="M40" s="10"/>
      <c r="N40" s="10"/>
      <c r="O40" s="10"/>
      <c r="P40" s="10"/>
    </row>
    <row r="41" spans="1:16" ht="39" customHeight="1" x14ac:dyDescent="0.2">
      <c r="A41" s="10"/>
      <c r="B41" s="23"/>
      <c r="C41" s="1125" t="s">
        <v>537</v>
      </c>
      <c r="D41" s="1126"/>
      <c r="E41" s="1127"/>
      <c r="F41" s="24">
        <v>0</v>
      </c>
      <c r="G41" s="25">
        <v>0</v>
      </c>
      <c r="H41" s="25">
        <v>0</v>
      </c>
      <c r="I41" s="25">
        <v>0</v>
      </c>
      <c r="J41" s="26">
        <v>0</v>
      </c>
      <c r="K41" s="10"/>
      <c r="L41" s="10"/>
      <c r="M41" s="10"/>
      <c r="N41" s="10"/>
      <c r="O41" s="10"/>
      <c r="P41" s="10"/>
    </row>
    <row r="42" spans="1:16" ht="39" customHeight="1" x14ac:dyDescent="0.2">
      <c r="A42" s="10"/>
      <c r="B42" s="27"/>
      <c r="C42" s="1125" t="s">
        <v>538</v>
      </c>
      <c r="D42" s="1126"/>
      <c r="E42" s="1127"/>
      <c r="F42" s="24" t="s">
        <v>481</v>
      </c>
      <c r="G42" s="25" t="s">
        <v>481</v>
      </c>
      <c r="H42" s="25" t="s">
        <v>481</v>
      </c>
      <c r="I42" s="25" t="s">
        <v>481</v>
      </c>
      <c r="J42" s="26" t="s">
        <v>481</v>
      </c>
      <c r="K42" s="10"/>
      <c r="L42" s="10"/>
      <c r="M42" s="10"/>
      <c r="N42" s="10"/>
      <c r="O42" s="10"/>
      <c r="P42" s="10"/>
    </row>
    <row r="43" spans="1:16" ht="39" customHeight="1" thickBot="1" x14ac:dyDescent="0.25">
      <c r="A43" s="10"/>
      <c r="B43" s="28"/>
      <c r="C43" s="1128" t="s">
        <v>539</v>
      </c>
      <c r="D43" s="1129"/>
      <c r="E43" s="1130"/>
      <c r="F43" s="29">
        <v>0.02</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qAWZsI10irfrmQMI/TqkH6gU8DdXUnPkRQ9exWNGTbCamvVFqglM5QnN//IbS1gRIuPZ2SRrw5YUqI5LXsaI3A==" saltValue="vyZ4cd1T/ZIjxxUesh8y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522</v>
      </c>
      <c r="L44" s="44" t="s">
        <v>523</v>
      </c>
      <c r="M44" s="44" t="s">
        <v>524</v>
      </c>
      <c r="N44" s="44" t="s">
        <v>525</v>
      </c>
      <c r="O44" s="45" t="s">
        <v>526</v>
      </c>
      <c r="P44" s="36"/>
      <c r="Q44" s="36"/>
      <c r="R44" s="36"/>
      <c r="S44" s="36"/>
      <c r="T44" s="36"/>
      <c r="U44" s="36"/>
    </row>
    <row r="45" spans="1:21" ht="30.75" customHeight="1" x14ac:dyDescent="0.2">
      <c r="A45" s="36"/>
      <c r="B45" s="1141" t="s">
        <v>9</v>
      </c>
      <c r="C45" s="1142"/>
      <c r="D45" s="46"/>
      <c r="E45" s="1147" t="s">
        <v>10</v>
      </c>
      <c r="F45" s="1147"/>
      <c r="G45" s="1147"/>
      <c r="H45" s="1147"/>
      <c r="I45" s="1147"/>
      <c r="J45" s="1148"/>
      <c r="K45" s="47">
        <v>92254</v>
      </c>
      <c r="L45" s="48">
        <v>94678</v>
      </c>
      <c r="M45" s="48">
        <v>93671</v>
      </c>
      <c r="N45" s="48">
        <v>92445</v>
      </c>
      <c r="O45" s="49">
        <v>96534</v>
      </c>
      <c r="P45" s="36"/>
      <c r="Q45" s="36"/>
      <c r="R45" s="36"/>
      <c r="S45" s="36"/>
      <c r="T45" s="36"/>
      <c r="U45" s="36"/>
    </row>
    <row r="46" spans="1:21" ht="30.75" customHeight="1" x14ac:dyDescent="0.2">
      <c r="A46" s="36"/>
      <c r="B46" s="1143"/>
      <c r="C46" s="1144"/>
      <c r="D46" s="50"/>
      <c r="E46" s="1135" t="s">
        <v>11</v>
      </c>
      <c r="F46" s="1135"/>
      <c r="G46" s="1135"/>
      <c r="H46" s="1135"/>
      <c r="I46" s="1135"/>
      <c r="J46" s="1136"/>
      <c r="K46" s="51" t="s">
        <v>481</v>
      </c>
      <c r="L46" s="52" t="s">
        <v>481</v>
      </c>
      <c r="M46" s="52" t="s">
        <v>481</v>
      </c>
      <c r="N46" s="52" t="s">
        <v>481</v>
      </c>
      <c r="O46" s="53" t="s">
        <v>481</v>
      </c>
      <c r="P46" s="36"/>
      <c r="Q46" s="36"/>
      <c r="R46" s="36"/>
      <c r="S46" s="36"/>
      <c r="T46" s="36"/>
      <c r="U46" s="36"/>
    </row>
    <row r="47" spans="1:21" ht="30.75" customHeight="1" x14ac:dyDescent="0.2">
      <c r="A47" s="36"/>
      <c r="B47" s="1143"/>
      <c r="C47" s="1144"/>
      <c r="D47" s="50"/>
      <c r="E47" s="1135" t="s">
        <v>12</v>
      </c>
      <c r="F47" s="1135"/>
      <c r="G47" s="1135"/>
      <c r="H47" s="1135"/>
      <c r="I47" s="1135"/>
      <c r="J47" s="1136"/>
      <c r="K47" s="51">
        <v>1159</v>
      </c>
      <c r="L47" s="52">
        <v>1159</v>
      </c>
      <c r="M47" s="52">
        <v>1159</v>
      </c>
      <c r="N47" s="52">
        <v>1159</v>
      </c>
      <c r="O47" s="53">
        <v>1159</v>
      </c>
      <c r="P47" s="36"/>
      <c r="Q47" s="36"/>
      <c r="R47" s="36"/>
      <c r="S47" s="36"/>
      <c r="T47" s="36"/>
      <c r="U47" s="36"/>
    </row>
    <row r="48" spans="1:21" ht="30.75" customHeight="1" x14ac:dyDescent="0.2">
      <c r="A48" s="36"/>
      <c r="B48" s="1143"/>
      <c r="C48" s="1144"/>
      <c r="D48" s="50"/>
      <c r="E48" s="1135" t="s">
        <v>13</v>
      </c>
      <c r="F48" s="1135"/>
      <c r="G48" s="1135"/>
      <c r="H48" s="1135"/>
      <c r="I48" s="1135"/>
      <c r="J48" s="1136"/>
      <c r="K48" s="51">
        <v>3293</v>
      </c>
      <c r="L48" s="52">
        <v>3258</v>
      </c>
      <c r="M48" s="52">
        <v>3283</v>
      </c>
      <c r="N48" s="52">
        <v>3061</v>
      </c>
      <c r="O48" s="53">
        <v>3051</v>
      </c>
      <c r="P48" s="36"/>
      <c r="Q48" s="36"/>
      <c r="R48" s="36"/>
      <c r="S48" s="36"/>
      <c r="T48" s="36"/>
      <c r="U48" s="36"/>
    </row>
    <row r="49" spans="1:21" ht="30.75" customHeight="1" x14ac:dyDescent="0.2">
      <c r="A49" s="36"/>
      <c r="B49" s="1143"/>
      <c r="C49" s="1144"/>
      <c r="D49" s="50"/>
      <c r="E49" s="1135" t="s">
        <v>14</v>
      </c>
      <c r="F49" s="1135"/>
      <c r="G49" s="1135"/>
      <c r="H49" s="1135"/>
      <c r="I49" s="1135"/>
      <c r="J49" s="1136"/>
      <c r="K49" s="51">
        <v>668</v>
      </c>
      <c r="L49" s="52">
        <v>708</v>
      </c>
      <c r="M49" s="52">
        <v>686</v>
      </c>
      <c r="N49" s="52">
        <v>882</v>
      </c>
      <c r="O49" s="53">
        <v>979</v>
      </c>
      <c r="P49" s="36"/>
      <c r="Q49" s="36"/>
      <c r="R49" s="36"/>
      <c r="S49" s="36"/>
      <c r="T49" s="36"/>
      <c r="U49" s="36"/>
    </row>
    <row r="50" spans="1:21" ht="30.75" customHeight="1" x14ac:dyDescent="0.2">
      <c r="A50" s="36"/>
      <c r="B50" s="1143"/>
      <c r="C50" s="1144"/>
      <c r="D50" s="50"/>
      <c r="E50" s="1135" t="s">
        <v>15</v>
      </c>
      <c r="F50" s="1135"/>
      <c r="G50" s="1135"/>
      <c r="H50" s="1135"/>
      <c r="I50" s="1135"/>
      <c r="J50" s="1136"/>
      <c r="K50" s="51">
        <v>630</v>
      </c>
      <c r="L50" s="52">
        <v>571</v>
      </c>
      <c r="M50" s="52">
        <v>415</v>
      </c>
      <c r="N50" s="52">
        <v>379</v>
      </c>
      <c r="O50" s="53">
        <v>241</v>
      </c>
      <c r="P50" s="36"/>
      <c r="Q50" s="36"/>
      <c r="R50" s="36"/>
      <c r="S50" s="36"/>
      <c r="T50" s="36"/>
      <c r="U50" s="36"/>
    </row>
    <row r="51" spans="1:21" ht="30.75" customHeight="1" x14ac:dyDescent="0.2">
      <c r="A51" s="36"/>
      <c r="B51" s="1145"/>
      <c r="C51" s="1146"/>
      <c r="D51" s="54"/>
      <c r="E51" s="1135" t="s">
        <v>16</v>
      </c>
      <c r="F51" s="1135"/>
      <c r="G51" s="1135"/>
      <c r="H51" s="1135"/>
      <c r="I51" s="1135"/>
      <c r="J51" s="1136"/>
      <c r="K51" s="51">
        <v>67</v>
      </c>
      <c r="L51" s="52">
        <v>43</v>
      </c>
      <c r="M51" s="52">
        <v>36</v>
      </c>
      <c r="N51" s="52">
        <v>5</v>
      </c>
      <c r="O51" s="53">
        <v>19</v>
      </c>
      <c r="P51" s="36"/>
      <c r="Q51" s="36"/>
      <c r="R51" s="36"/>
      <c r="S51" s="36"/>
      <c r="T51" s="36"/>
      <c r="U51" s="36"/>
    </row>
    <row r="52" spans="1:21" ht="30.75" customHeight="1" x14ac:dyDescent="0.2">
      <c r="A52" s="36"/>
      <c r="B52" s="1133" t="s">
        <v>17</v>
      </c>
      <c r="C52" s="1134"/>
      <c r="D52" s="54"/>
      <c r="E52" s="1135" t="s">
        <v>18</v>
      </c>
      <c r="F52" s="1135"/>
      <c r="G52" s="1135"/>
      <c r="H52" s="1135"/>
      <c r="I52" s="1135"/>
      <c r="J52" s="1136"/>
      <c r="K52" s="51">
        <v>61458</v>
      </c>
      <c r="L52" s="52">
        <v>63707</v>
      </c>
      <c r="M52" s="52">
        <v>64115</v>
      </c>
      <c r="N52" s="52">
        <v>64084</v>
      </c>
      <c r="O52" s="53">
        <v>69430</v>
      </c>
      <c r="P52" s="36"/>
      <c r="Q52" s="36"/>
      <c r="R52" s="36"/>
      <c r="S52" s="36"/>
      <c r="T52" s="36"/>
      <c r="U52" s="36"/>
    </row>
    <row r="53" spans="1:21" ht="30.75" customHeight="1" thickBot="1" x14ac:dyDescent="0.25">
      <c r="A53" s="36"/>
      <c r="B53" s="1137" t="s">
        <v>19</v>
      </c>
      <c r="C53" s="1138"/>
      <c r="D53" s="55"/>
      <c r="E53" s="1139" t="s">
        <v>20</v>
      </c>
      <c r="F53" s="1139"/>
      <c r="G53" s="1139"/>
      <c r="H53" s="1139"/>
      <c r="I53" s="1139"/>
      <c r="J53" s="1140"/>
      <c r="K53" s="56">
        <v>36613</v>
      </c>
      <c r="L53" s="57">
        <v>36710</v>
      </c>
      <c r="M53" s="57">
        <v>35135</v>
      </c>
      <c r="N53" s="57">
        <v>33847</v>
      </c>
      <c r="O53" s="58">
        <v>32553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euNDQBdPFS6+4kbljA2AYVn0bvJojMg1kzVmUqoQPjGmhb0xpyqY1DdXzZa9JB+R72K5iIYxu8an4xCYaB1WNw==" saltValue="3NikC9IH1U4KJv1hTLzZ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6" t="s">
        <v>522</v>
      </c>
      <c r="J40" s="367" t="s">
        <v>523</v>
      </c>
      <c r="K40" s="367" t="s">
        <v>524</v>
      </c>
      <c r="L40" s="367" t="s">
        <v>525</v>
      </c>
      <c r="M40" s="368" t="s">
        <v>526</v>
      </c>
    </row>
    <row r="41" spans="2:13" ht="27.75" customHeight="1" x14ac:dyDescent="0.2">
      <c r="B41" s="1161" t="s">
        <v>21</v>
      </c>
      <c r="C41" s="1162"/>
      <c r="D41" s="66"/>
      <c r="E41" s="1163" t="s">
        <v>22</v>
      </c>
      <c r="F41" s="1163"/>
      <c r="G41" s="1163"/>
      <c r="H41" s="1164"/>
      <c r="I41" s="369">
        <v>1201715</v>
      </c>
      <c r="J41" s="370">
        <v>1196851</v>
      </c>
      <c r="K41" s="370">
        <v>1192010</v>
      </c>
      <c r="L41" s="370">
        <v>1185507</v>
      </c>
      <c r="M41" s="371">
        <v>1168669</v>
      </c>
    </row>
    <row r="42" spans="2:13" ht="27.75" customHeight="1" x14ac:dyDescent="0.2">
      <c r="B42" s="1151"/>
      <c r="C42" s="1152"/>
      <c r="D42" s="67"/>
      <c r="E42" s="1155" t="s">
        <v>23</v>
      </c>
      <c r="F42" s="1155"/>
      <c r="G42" s="1155"/>
      <c r="H42" s="1156"/>
      <c r="I42" s="372">
        <v>2894</v>
      </c>
      <c r="J42" s="373">
        <v>1982</v>
      </c>
      <c r="K42" s="373">
        <v>1482</v>
      </c>
      <c r="L42" s="373">
        <v>1143</v>
      </c>
      <c r="M42" s="374">
        <v>910</v>
      </c>
    </row>
    <row r="43" spans="2:13" ht="27.75" customHeight="1" x14ac:dyDescent="0.2">
      <c r="B43" s="1151"/>
      <c r="C43" s="1152"/>
      <c r="D43" s="67"/>
      <c r="E43" s="1155" t="s">
        <v>24</v>
      </c>
      <c r="F43" s="1155"/>
      <c r="G43" s="1155"/>
      <c r="H43" s="1156"/>
      <c r="I43" s="372">
        <v>31386</v>
      </c>
      <c r="J43" s="373">
        <v>30804</v>
      </c>
      <c r="K43" s="373">
        <v>29101</v>
      </c>
      <c r="L43" s="373">
        <v>27675</v>
      </c>
      <c r="M43" s="374">
        <v>27357</v>
      </c>
    </row>
    <row r="44" spans="2:13" ht="27.75" customHeight="1" x14ac:dyDescent="0.2">
      <c r="B44" s="1151"/>
      <c r="C44" s="1152"/>
      <c r="D44" s="67"/>
      <c r="E44" s="1155" t="s">
        <v>25</v>
      </c>
      <c r="F44" s="1155"/>
      <c r="G44" s="1155"/>
      <c r="H44" s="1156"/>
      <c r="I44" s="372">
        <v>8758</v>
      </c>
      <c r="J44" s="373">
        <v>8951</v>
      </c>
      <c r="K44" s="373">
        <v>8655</v>
      </c>
      <c r="L44" s="373">
        <v>7995</v>
      </c>
      <c r="M44" s="374">
        <v>7451</v>
      </c>
    </row>
    <row r="45" spans="2:13" ht="27.75" customHeight="1" x14ac:dyDescent="0.2">
      <c r="B45" s="1151"/>
      <c r="C45" s="1152"/>
      <c r="D45" s="67"/>
      <c r="E45" s="1155" t="s">
        <v>26</v>
      </c>
      <c r="F45" s="1155"/>
      <c r="G45" s="1155"/>
      <c r="H45" s="1156"/>
      <c r="I45" s="372">
        <v>162422</v>
      </c>
      <c r="J45" s="373">
        <v>149605</v>
      </c>
      <c r="K45" s="373">
        <v>151080</v>
      </c>
      <c r="L45" s="373">
        <v>146784</v>
      </c>
      <c r="M45" s="374">
        <v>142209</v>
      </c>
    </row>
    <row r="46" spans="2:13" ht="27.75" customHeight="1" x14ac:dyDescent="0.2">
      <c r="B46" s="1151"/>
      <c r="C46" s="1152"/>
      <c r="D46" s="68"/>
      <c r="E46" s="1165" t="s">
        <v>27</v>
      </c>
      <c r="F46" s="1165"/>
      <c r="G46" s="1165"/>
      <c r="H46" s="1166"/>
      <c r="I46" s="372">
        <v>12859</v>
      </c>
      <c r="J46" s="373">
        <v>12038</v>
      </c>
      <c r="K46" s="373">
        <v>10548</v>
      </c>
      <c r="L46" s="373">
        <v>11677</v>
      </c>
      <c r="M46" s="374">
        <v>10442</v>
      </c>
    </row>
    <row r="47" spans="2:13" ht="27.75" customHeight="1" x14ac:dyDescent="0.2">
      <c r="B47" s="1151"/>
      <c r="C47" s="1152"/>
      <c r="D47" s="69"/>
      <c r="E47" s="1167" t="s">
        <v>28</v>
      </c>
      <c r="F47" s="1168"/>
      <c r="G47" s="1168"/>
      <c r="H47" s="1169"/>
      <c r="I47" s="372" t="s">
        <v>481</v>
      </c>
      <c r="J47" s="373" t="s">
        <v>481</v>
      </c>
      <c r="K47" s="373" t="s">
        <v>481</v>
      </c>
      <c r="L47" s="373" t="s">
        <v>481</v>
      </c>
      <c r="M47" s="374" t="s">
        <v>481</v>
      </c>
    </row>
    <row r="48" spans="2:13" ht="27.75" customHeight="1" x14ac:dyDescent="0.2">
      <c r="B48" s="1151"/>
      <c r="C48" s="1152"/>
      <c r="D48" s="67"/>
      <c r="E48" s="1155" t="s">
        <v>29</v>
      </c>
      <c r="F48" s="1155"/>
      <c r="G48" s="1155"/>
      <c r="H48" s="1156"/>
      <c r="I48" s="372" t="s">
        <v>481</v>
      </c>
      <c r="J48" s="373" t="s">
        <v>481</v>
      </c>
      <c r="K48" s="373" t="s">
        <v>481</v>
      </c>
      <c r="L48" s="373" t="s">
        <v>481</v>
      </c>
      <c r="M48" s="374" t="s">
        <v>481</v>
      </c>
    </row>
    <row r="49" spans="2:13" ht="27.75" customHeight="1" x14ac:dyDescent="0.2">
      <c r="B49" s="1153"/>
      <c r="C49" s="1154"/>
      <c r="D49" s="67"/>
      <c r="E49" s="1155" t="s">
        <v>30</v>
      </c>
      <c r="F49" s="1155"/>
      <c r="G49" s="1155"/>
      <c r="H49" s="1156"/>
      <c r="I49" s="372" t="s">
        <v>481</v>
      </c>
      <c r="J49" s="373" t="s">
        <v>481</v>
      </c>
      <c r="K49" s="373" t="s">
        <v>481</v>
      </c>
      <c r="L49" s="373" t="s">
        <v>481</v>
      </c>
      <c r="M49" s="374" t="s">
        <v>481</v>
      </c>
    </row>
    <row r="50" spans="2:13" ht="27.75" customHeight="1" x14ac:dyDescent="0.2">
      <c r="B50" s="1149" t="s">
        <v>31</v>
      </c>
      <c r="C50" s="1150"/>
      <c r="D50" s="70"/>
      <c r="E50" s="1155" t="s">
        <v>32</v>
      </c>
      <c r="F50" s="1155"/>
      <c r="G50" s="1155"/>
      <c r="H50" s="1156"/>
      <c r="I50" s="372">
        <v>48846</v>
      </c>
      <c r="J50" s="373">
        <v>48606</v>
      </c>
      <c r="K50" s="373">
        <v>49142</v>
      </c>
      <c r="L50" s="373">
        <v>45184</v>
      </c>
      <c r="M50" s="374">
        <v>36349</v>
      </c>
    </row>
    <row r="51" spans="2:13" ht="27.75" customHeight="1" x14ac:dyDescent="0.2">
      <c r="B51" s="1151"/>
      <c r="C51" s="1152"/>
      <c r="D51" s="67"/>
      <c r="E51" s="1155" t="s">
        <v>33</v>
      </c>
      <c r="F51" s="1155"/>
      <c r="G51" s="1155"/>
      <c r="H51" s="1156"/>
      <c r="I51" s="372">
        <v>23098</v>
      </c>
      <c r="J51" s="373">
        <v>21370</v>
      </c>
      <c r="K51" s="373">
        <v>20083</v>
      </c>
      <c r="L51" s="373">
        <v>20362</v>
      </c>
      <c r="M51" s="374">
        <v>14115</v>
      </c>
    </row>
    <row r="52" spans="2:13" ht="27.75" customHeight="1" x14ac:dyDescent="0.2">
      <c r="B52" s="1153"/>
      <c r="C52" s="1154"/>
      <c r="D52" s="67"/>
      <c r="E52" s="1155" t="s">
        <v>34</v>
      </c>
      <c r="F52" s="1155"/>
      <c r="G52" s="1155"/>
      <c r="H52" s="1156"/>
      <c r="I52" s="372">
        <v>711625</v>
      </c>
      <c r="J52" s="373">
        <v>706496</v>
      </c>
      <c r="K52" s="373">
        <v>698158</v>
      </c>
      <c r="L52" s="373">
        <v>686501</v>
      </c>
      <c r="M52" s="374">
        <v>673672</v>
      </c>
    </row>
    <row r="53" spans="2:13" ht="27.75" customHeight="1" thickBot="1" x14ac:dyDescent="0.25">
      <c r="B53" s="1157" t="s">
        <v>19</v>
      </c>
      <c r="C53" s="1158"/>
      <c r="D53" s="71"/>
      <c r="E53" s="1159" t="s">
        <v>35</v>
      </c>
      <c r="F53" s="1159"/>
      <c r="G53" s="1159"/>
      <c r="H53" s="1160"/>
      <c r="I53" s="375">
        <v>636465</v>
      </c>
      <c r="J53" s="376">
        <v>623758</v>
      </c>
      <c r="K53" s="376">
        <v>625493</v>
      </c>
      <c r="L53" s="376">
        <v>628735</v>
      </c>
      <c r="M53" s="377">
        <v>632902</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slVWyjhtzG+I7FYR/tmLCDKt5T5OgX/dXjO7zA2W4Bbywkhhy7tssytwiMpr18QQBsVeNj/sl0qfgRX7Vl7Mw==" saltValue="iRpC4ANAysohgqtrOUfX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36</v>
      </c>
    </row>
    <row r="54" spans="2:8" ht="29.25" customHeight="1" thickBot="1" x14ac:dyDescent="0.3">
      <c r="B54" s="76" t="s">
        <v>1</v>
      </c>
      <c r="C54" s="77"/>
      <c r="D54" s="77"/>
      <c r="E54" s="78" t="s">
        <v>2</v>
      </c>
      <c r="F54" s="79" t="s">
        <v>524</v>
      </c>
      <c r="G54" s="79" t="s">
        <v>525</v>
      </c>
      <c r="H54" s="80" t="s">
        <v>526</v>
      </c>
    </row>
    <row r="55" spans="2:8" ht="52.5" customHeight="1" x14ac:dyDescent="0.2">
      <c r="B55" s="81"/>
      <c r="C55" s="1178" t="s">
        <v>37</v>
      </c>
      <c r="D55" s="1178"/>
      <c r="E55" s="1179"/>
      <c r="F55" s="82">
        <v>11502</v>
      </c>
      <c r="G55" s="82">
        <v>6766</v>
      </c>
      <c r="H55" s="83">
        <v>6638</v>
      </c>
    </row>
    <row r="56" spans="2:8" ht="52.5" customHeight="1" x14ac:dyDescent="0.2">
      <c r="B56" s="84"/>
      <c r="C56" s="1180" t="s">
        <v>38</v>
      </c>
      <c r="D56" s="1180"/>
      <c r="E56" s="1181"/>
      <c r="F56" s="85">
        <v>18656</v>
      </c>
      <c r="G56" s="85">
        <v>18576</v>
      </c>
      <c r="H56" s="86">
        <v>17883</v>
      </c>
    </row>
    <row r="57" spans="2:8" ht="53.25" customHeight="1" x14ac:dyDescent="0.2">
      <c r="B57" s="84"/>
      <c r="C57" s="1182" t="s">
        <v>39</v>
      </c>
      <c r="D57" s="1182"/>
      <c r="E57" s="1183"/>
      <c r="F57" s="87">
        <v>12321</v>
      </c>
      <c r="G57" s="87">
        <v>14193</v>
      </c>
      <c r="H57" s="88">
        <v>14629</v>
      </c>
    </row>
    <row r="58" spans="2:8" ht="45.75" customHeight="1" x14ac:dyDescent="0.2">
      <c r="B58" s="89"/>
      <c r="C58" s="1170" t="s">
        <v>584</v>
      </c>
      <c r="D58" s="1171"/>
      <c r="E58" s="1172"/>
      <c r="F58" s="90">
        <v>2806</v>
      </c>
      <c r="G58" s="90">
        <v>4139</v>
      </c>
      <c r="H58" s="91">
        <v>3966</v>
      </c>
    </row>
    <row r="59" spans="2:8" ht="45.75" customHeight="1" x14ac:dyDescent="0.2">
      <c r="B59" s="89"/>
      <c r="C59" s="1170" t="s">
        <v>585</v>
      </c>
      <c r="D59" s="1171"/>
      <c r="E59" s="1172"/>
      <c r="F59" s="90">
        <v>2041</v>
      </c>
      <c r="G59" s="90">
        <v>2042</v>
      </c>
      <c r="H59" s="91">
        <v>2043</v>
      </c>
    </row>
    <row r="60" spans="2:8" ht="45.75" customHeight="1" x14ac:dyDescent="0.2">
      <c r="B60" s="89"/>
      <c r="C60" s="1170" t="s">
        <v>586</v>
      </c>
      <c r="D60" s="1171"/>
      <c r="E60" s="1172"/>
      <c r="F60" s="90">
        <v>163</v>
      </c>
      <c r="G60" s="90">
        <v>487</v>
      </c>
      <c r="H60" s="91">
        <v>2033</v>
      </c>
    </row>
    <row r="61" spans="2:8" ht="45.75" customHeight="1" x14ac:dyDescent="0.2">
      <c r="B61" s="89"/>
      <c r="C61" s="1170" t="s">
        <v>587</v>
      </c>
      <c r="D61" s="1171"/>
      <c r="E61" s="1172"/>
      <c r="F61" s="90">
        <v>1083</v>
      </c>
      <c r="G61" s="90">
        <v>1240</v>
      </c>
      <c r="H61" s="91">
        <v>1397</v>
      </c>
    </row>
    <row r="62" spans="2:8" ht="45.75" customHeight="1" thickBot="1" x14ac:dyDescent="0.25">
      <c r="B62" s="92"/>
      <c r="C62" s="1173" t="s">
        <v>588</v>
      </c>
      <c r="D62" s="1174"/>
      <c r="E62" s="1175"/>
      <c r="F62" s="93">
        <v>917</v>
      </c>
      <c r="G62" s="93">
        <v>906</v>
      </c>
      <c r="H62" s="94">
        <v>895</v>
      </c>
    </row>
    <row r="63" spans="2:8" ht="52.5" customHeight="1" thickBot="1" x14ac:dyDescent="0.25">
      <c r="B63" s="95"/>
      <c r="C63" s="1176" t="s">
        <v>40</v>
      </c>
      <c r="D63" s="1176"/>
      <c r="E63" s="1177"/>
      <c r="F63" s="96">
        <v>42478</v>
      </c>
      <c r="G63" s="96">
        <v>39535</v>
      </c>
      <c r="H63" s="97">
        <v>39150</v>
      </c>
    </row>
    <row r="64" spans="2:8" ht="15" customHeight="1" x14ac:dyDescent="0.2"/>
    <row r="65" ht="0" hidden="1" customHeight="1" x14ac:dyDescent="0.2"/>
    <row r="66" ht="0" hidden="1" customHeight="1" x14ac:dyDescent="0.2"/>
  </sheetData>
  <sheetProtection algorithmName="SHA-512" hashValue="/Rh0vVCX3Kdxk2l8wdO4qB/NLAMkZJ2vH0Dp2aEt5O06Aror13TETSbCkNE4hLrmU6kKO3hgtPDxmv750VwgQA==" saltValue="BPwz2or8sgVsZ0FEFXa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602</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602</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601</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596</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600</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594</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522</v>
      </c>
      <c r="BQ50" s="1194"/>
      <c r="BR50" s="1194"/>
      <c r="BS50" s="1194"/>
      <c r="BT50" s="1194"/>
      <c r="BU50" s="1194"/>
      <c r="BV50" s="1194"/>
      <c r="BW50" s="1194"/>
      <c r="BX50" s="1194" t="s">
        <v>523</v>
      </c>
      <c r="BY50" s="1194"/>
      <c r="BZ50" s="1194"/>
      <c r="CA50" s="1194"/>
      <c r="CB50" s="1194"/>
      <c r="CC50" s="1194"/>
      <c r="CD50" s="1194"/>
      <c r="CE50" s="1194"/>
      <c r="CF50" s="1194" t="s">
        <v>524</v>
      </c>
      <c r="CG50" s="1194"/>
      <c r="CH50" s="1194"/>
      <c r="CI50" s="1194"/>
      <c r="CJ50" s="1194"/>
      <c r="CK50" s="1194"/>
      <c r="CL50" s="1194"/>
      <c r="CM50" s="1194"/>
      <c r="CN50" s="1194" t="s">
        <v>525</v>
      </c>
      <c r="CO50" s="1194"/>
      <c r="CP50" s="1194"/>
      <c r="CQ50" s="1194"/>
      <c r="CR50" s="1194"/>
      <c r="CS50" s="1194"/>
      <c r="CT50" s="1194"/>
      <c r="CU50" s="1194"/>
      <c r="CV50" s="1194" t="s">
        <v>526</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593</v>
      </c>
      <c r="AO51" s="1193"/>
      <c r="AP51" s="1193"/>
      <c r="AQ51" s="1193"/>
      <c r="AR51" s="1193"/>
      <c r="AS51" s="1193"/>
      <c r="AT51" s="1193"/>
      <c r="AU51" s="1193"/>
      <c r="AV51" s="1193"/>
      <c r="AW51" s="1193"/>
      <c r="AX51" s="1193"/>
      <c r="AY51" s="1193"/>
      <c r="AZ51" s="1193"/>
      <c r="BA51" s="1193"/>
      <c r="BB51" s="1193" t="s">
        <v>590</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233.1</v>
      </c>
      <c r="CO51" s="1192"/>
      <c r="CP51" s="1192"/>
      <c r="CQ51" s="1192"/>
      <c r="CR51" s="1192"/>
      <c r="CS51" s="1192"/>
      <c r="CT51" s="1192"/>
      <c r="CU51" s="1192"/>
      <c r="CV51" s="1192">
        <v>236.6</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599</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61.4</v>
      </c>
      <c r="CO53" s="1192"/>
      <c r="CP53" s="1192"/>
      <c r="CQ53" s="1192"/>
      <c r="CR53" s="1192"/>
      <c r="CS53" s="1192"/>
      <c r="CT53" s="1192"/>
      <c r="CU53" s="1192"/>
      <c r="CV53" s="1192">
        <v>62.8</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591</v>
      </c>
      <c r="AO55" s="1194"/>
      <c r="AP55" s="1194"/>
      <c r="AQ55" s="1194"/>
      <c r="AR55" s="1194"/>
      <c r="AS55" s="1194"/>
      <c r="AT55" s="1194"/>
      <c r="AU55" s="1194"/>
      <c r="AV55" s="1194"/>
      <c r="AW55" s="1194"/>
      <c r="AX55" s="1194"/>
      <c r="AY55" s="1194"/>
      <c r="AZ55" s="1194"/>
      <c r="BA55" s="1194"/>
      <c r="BB55" s="1193" t="s">
        <v>590</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174.6</v>
      </c>
      <c r="CO55" s="1192"/>
      <c r="CP55" s="1192"/>
      <c r="CQ55" s="1192"/>
      <c r="CR55" s="1192"/>
      <c r="CS55" s="1192"/>
      <c r="CT55" s="1192"/>
      <c r="CU55" s="1192"/>
      <c r="CV55" s="1192">
        <v>173</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598</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53.3</v>
      </c>
      <c r="CO57" s="1192"/>
      <c r="CP57" s="1192"/>
      <c r="CQ57" s="1192"/>
      <c r="CR57" s="1192"/>
      <c r="CS57" s="1192"/>
      <c r="CT57" s="1192"/>
      <c r="CU57" s="1192"/>
      <c r="CV57" s="1192">
        <v>54.2</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597</v>
      </c>
    </row>
    <row r="64" spans="1:109" ht="13.2" x14ac:dyDescent="0.2">
      <c r="B64" s="1185"/>
      <c r="G64" s="1222"/>
      <c r="I64" s="1224"/>
      <c r="J64" s="1224"/>
      <c r="K64" s="1224"/>
      <c r="L64" s="1224"/>
      <c r="M64" s="1224"/>
      <c r="N64" s="1223"/>
      <c r="AM64" s="1222"/>
      <c r="AN64" s="1222" t="s">
        <v>596</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595</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594</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522</v>
      </c>
      <c r="BQ72" s="1194"/>
      <c r="BR72" s="1194"/>
      <c r="BS72" s="1194"/>
      <c r="BT72" s="1194"/>
      <c r="BU72" s="1194"/>
      <c r="BV72" s="1194"/>
      <c r="BW72" s="1194"/>
      <c r="BX72" s="1194" t="s">
        <v>523</v>
      </c>
      <c r="BY72" s="1194"/>
      <c r="BZ72" s="1194"/>
      <c r="CA72" s="1194"/>
      <c r="CB72" s="1194"/>
      <c r="CC72" s="1194"/>
      <c r="CD72" s="1194"/>
      <c r="CE72" s="1194"/>
      <c r="CF72" s="1194" t="s">
        <v>524</v>
      </c>
      <c r="CG72" s="1194"/>
      <c r="CH72" s="1194"/>
      <c r="CI72" s="1194"/>
      <c r="CJ72" s="1194"/>
      <c r="CK72" s="1194"/>
      <c r="CL72" s="1194"/>
      <c r="CM72" s="1194"/>
      <c r="CN72" s="1194" t="s">
        <v>525</v>
      </c>
      <c r="CO72" s="1194"/>
      <c r="CP72" s="1194"/>
      <c r="CQ72" s="1194"/>
      <c r="CR72" s="1194"/>
      <c r="CS72" s="1194"/>
      <c r="CT72" s="1194"/>
      <c r="CU72" s="1194"/>
      <c r="CV72" s="1194" t="s">
        <v>526</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593</v>
      </c>
      <c r="AO73" s="1193"/>
      <c r="AP73" s="1193"/>
      <c r="AQ73" s="1193"/>
      <c r="AR73" s="1193"/>
      <c r="AS73" s="1193"/>
      <c r="AT73" s="1193"/>
      <c r="AU73" s="1193"/>
      <c r="AV73" s="1193"/>
      <c r="AW73" s="1193"/>
      <c r="AX73" s="1193"/>
      <c r="AY73" s="1193"/>
      <c r="AZ73" s="1193"/>
      <c r="BA73" s="1193"/>
      <c r="BB73" s="1193" t="s">
        <v>592</v>
      </c>
      <c r="BC73" s="1193"/>
      <c r="BD73" s="1193"/>
      <c r="BE73" s="1193"/>
      <c r="BF73" s="1193"/>
      <c r="BG73" s="1193"/>
      <c r="BH73" s="1193"/>
      <c r="BI73" s="1193"/>
      <c r="BJ73" s="1193"/>
      <c r="BK73" s="1193"/>
      <c r="BL73" s="1193"/>
      <c r="BM73" s="1193"/>
      <c r="BN73" s="1193"/>
      <c r="BO73" s="1193"/>
      <c r="BP73" s="1192">
        <v>233.3</v>
      </c>
      <c r="BQ73" s="1192"/>
      <c r="BR73" s="1192"/>
      <c r="BS73" s="1192"/>
      <c r="BT73" s="1192"/>
      <c r="BU73" s="1192"/>
      <c r="BV73" s="1192"/>
      <c r="BW73" s="1192"/>
      <c r="BX73" s="1192">
        <v>230.2</v>
      </c>
      <c r="BY73" s="1192"/>
      <c r="BZ73" s="1192"/>
      <c r="CA73" s="1192"/>
      <c r="CB73" s="1192"/>
      <c r="CC73" s="1192"/>
      <c r="CD73" s="1192"/>
      <c r="CE73" s="1192"/>
      <c r="CF73" s="1192">
        <v>227.7</v>
      </c>
      <c r="CG73" s="1192"/>
      <c r="CH73" s="1192"/>
      <c r="CI73" s="1192"/>
      <c r="CJ73" s="1192"/>
      <c r="CK73" s="1192"/>
      <c r="CL73" s="1192"/>
      <c r="CM73" s="1192"/>
      <c r="CN73" s="1192">
        <v>233.1</v>
      </c>
      <c r="CO73" s="1192"/>
      <c r="CP73" s="1192"/>
      <c r="CQ73" s="1192"/>
      <c r="CR73" s="1192"/>
      <c r="CS73" s="1192"/>
      <c r="CT73" s="1192"/>
      <c r="CU73" s="1192"/>
      <c r="CV73" s="1192">
        <v>236.6</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589</v>
      </c>
      <c r="BC75" s="1193"/>
      <c r="BD75" s="1193"/>
      <c r="BE75" s="1193"/>
      <c r="BF75" s="1193"/>
      <c r="BG75" s="1193"/>
      <c r="BH75" s="1193"/>
      <c r="BI75" s="1193"/>
      <c r="BJ75" s="1193"/>
      <c r="BK75" s="1193"/>
      <c r="BL75" s="1193"/>
      <c r="BM75" s="1193"/>
      <c r="BN75" s="1193"/>
      <c r="BO75" s="1193"/>
      <c r="BP75" s="1192">
        <v>13.9</v>
      </c>
      <c r="BQ75" s="1192"/>
      <c r="BR75" s="1192"/>
      <c r="BS75" s="1192"/>
      <c r="BT75" s="1192"/>
      <c r="BU75" s="1192"/>
      <c r="BV75" s="1192"/>
      <c r="BW75" s="1192"/>
      <c r="BX75" s="1192">
        <v>13.6</v>
      </c>
      <c r="BY75" s="1192"/>
      <c r="BZ75" s="1192"/>
      <c r="CA75" s="1192"/>
      <c r="CB75" s="1192"/>
      <c r="CC75" s="1192"/>
      <c r="CD75" s="1192"/>
      <c r="CE75" s="1192"/>
      <c r="CF75" s="1192">
        <v>13.2</v>
      </c>
      <c r="CG75" s="1192"/>
      <c r="CH75" s="1192"/>
      <c r="CI75" s="1192"/>
      <c r="CJ75" s="1192"/>
      <c r="CK75" s="1192"/>
      <c r="CL75" s="1192"/>
      <c r="CM75" s="1192"/>
      <c r="CN75" s="1192">
        <v>12.9</v>
      </c>
      <c r="CO75" s="1192"/>
      <c r="CP75" s="1192"/>
      <c r="CQ75" s="1192"/>
      <c r="CR75" s="1192"/>
      <c r="CS75" s="1192"/>
      <c r="CT75" s="1192"/>
      <c r="CU75" s="1192"/>
      <c r="CV75" s="1192">
        <v>12.5</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591</v>
      </c>
      <c r="AO77" s="1194"/>
      <c r="AP77" s="1194"/>
      <c r="AQ77" s="1194"/>
      <c r="AR77" s="1194"/>
      <c r="AS77" s="1194"/>
      <c r="AT77" s="1194"/>
      <c r="AU77" s="1194"/>
      <c r="AV77" s="1194"/>
      <c r="AW77" s="1194"/>
      <c r="AX77" s="1194"/>
      <c r="AY77" s="1194"/>
      <c r="AZ77" s="1194"/>
      <c r="BA77" s="1194"/>
      <c r="BB77" s="1193" t="s">
        <v>590</v>
      </c>
      <c r="BC77" s="1193"/>
      <c r="BD77" s="1193"/>
      <c r="BE77" s="1193"/>
      <c r="BF77" s="1193"/>
      <c r="BG77" s="1193"/>
      <c r="BH77" s="1193"/>
      <c r="BI77" s="1193"/>
      <c r="BJ77" s="1193"/>
      <c r="BK77" s="1193"/>
      <c r="BL77" s="1193"/>
      <c r="BM77" s="1193"/>
      <c r="BN77" s="1193"/>
      <c r="BO77" s="1193"/>
      <c r="BP77" s="1192">
        <v>233.9</v>
      </c>
      <c r="BQ77" s="1192"/>
      <c r="BR77" s="1192"/>
      <c r="BS77" s="1192"/>
      <c r="BT77" s="1192"/>
      <c r="BU77" s="1192"/>
      <c r="BV77" s="1192"/>
      <c r="BW77" s="1192"/>
      <c r="BX77" s="1192">
        <v>216</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173</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589</v>
      </c>
      <c r="BC79" s="1193"/>
      <c r="BD79" s="1193"/>
      <c r="BE79" s="1193"/>
      <c r="BF79" s="1193"/>
      <c r="BG79" s="1193"/>
      <c r="BH79" s="1193"/>
      <c r="BI79" s="1193"/>
      <c r="BJ79" s="1193"/>
      <c r="BK79" s="1193"/>
      <c r="BL79" s="1193"/>
      <c r="BM79" s="1193"/>
      <c r="BN79" s="1193"/>
      <c r="BO79" s="1193"/>
      <c r="BP79" s="1192">
        <v>16.899999999999999</v>
      </c>
      <c r="BQ79" s="1192"/>
      <c r="BR79" s="1192"/>
      <c r="BS79" s="1192"/>
      <c r="BT79" s="1192"/>
      <c r="BU79" s="1192"/>
      <c r="BV79" s="1192"/>
      <c r="BW79" s="1192"/>
      <c r="BX79" s="1192">
        <v>16.2</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12.2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J6DwIUkK4RItsrs0ay9SCES/f5co5C/nBSHpa5PEQdwhLpm4gNoUZUaT8opvrMe33U/4AFYAjsjFV2Kj5sQyg==" saltValue="6jE1155//MUHexg+dUGGb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AhAdAfw0xwDZUyF76L0oLNZFAww0aPuqdzvBJ9+0iO6GldNBHSYrPxuBR3RgpbRIJouysI77eSiZTHznKKU7Q==" saltValue="RvGcJJnFonurMhAjSpdn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469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yeAIO0CtROFtyfsiT0Y9ls/KmsEacWQ36O16pPkWiFoz9VtVLwRY1EPFSpgA6bBdRGUnBPJWnSRbFfpkUKkvw==" saltValue="RkLhk7c9dVLZ+nV3qkC+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41</v>
      </c>
      <c r="E2" s="109"/>
      <c r="F2" s="110" t="s">
        <v>42</v>
      </c>
      <c r="G2" s="111"/>
      <c r="H2" s="112"/>
    </row>
    <row r="3" spans="1:8" x14ac:dyDescent="0.2">
      <c r="A3" s="108" t="s">
        <v>513</v>
      </c>
      <c r="B3" s="113"/>
      <c r="C3" s="114"/>
      <c r="D3" s="115">
        <v>86891</v>
      </c>
      <c r="E3" s="116"/>
      <c r="F3" s="117">
        <v>88620</v>
      </c>
      <c r="G3" s="118"/>
      <c r="H3" s="119"/>
    </row>
    <row r="4" spans="1:8" x14ac:dyDescent="0.2">
      <c r="A4" s="120"/>
      <c r="B4" s="121"/>
      <c r="C4" s="122"/>
      <c r="D4" s="123">
        <v>26595</v>
      </c>
      <c r="E4" s="124"/>
      <c r="F4" s="125">
        <v>19309</v>
      </c>
      <c r="G4" s="126"/>
      <c r="H4" s="127"/>
    </row>
    <row r="5" spans="1:8" x14ac:dyDescent="0.2">
      <c r="A5" s="108" t="s">
        <v>515</v>
      </c>
      <c r="B5" s="113"/>
      <c r="C5" s="114"/>
      <c r="D5" s="115">
        <v>79712</v>
      </c>
      <c r="E5" s="116"/>
      <c r="F5" s="117">
        <v>94715</v>
      </c>
      <c r="G5" s="118"/>
      <c r="H5" s="119"/>
    </row>
    <row r="6" spans="1:8" x14ac:dyDescent="0.2">
      <c r="A6" s="120"/>
      <c r="B6" s="121"/>
      <c r="C6" s="122"/>
      <c r="D6" s="123">
        <v>29020</v>
      </c>
      <c r="E6" s="124"/>
      <c r="F6" s="125">
        <v>24902</v>
      </c>
      <c r="G6" s="126"/>
      <c r="H6" s="127"/>
    </row>
    <row r="7" spans="1:8" x14ac:dyDescent="0.2">
      <c r="A7" s="108" t="s">
        <v>516</v>
      </c>
      <c r="B7" s="113"/>
      <c r="C7" s="114"/>
      <c r="D7" s="115">
        <v>74966</v>
      </c>
      <c r="E7" s="116"/>
      <c r="F7" s="117">
        <v>97161</v>
      </c>
      <c r="G7" s="118"/>
      <c r="H7" s="119"/>
    </row>
    <row r="8" spans="1:8" x14ac:dyDescent="0.2">
      <c r="A8" s="120"/>
      <c r="B8" s="121"/>
      <c r="C8" s="122"/>
      <c r="D8" s="123">
        <v>30197</v>
      </c>
      <c r="E8" s="124"/>
      <c r="F8" s="125">
        <v>26543</v>
      </c>
      <c r="G8" s="126"/>
      <c r="H8" s="127"/>
    </row>
    <row r="9" spans="1:8" x14ac:dyDescent="0.2">
      <c r="A9" s="108" t="s">
        <v>517</v>
      </c>
      <c r="B9" s="113"/>
      <c r="C9" s="114"/>
      <c r="D9" s="115">
        <v>86432</v>
      </c>
      <c r="E9" s="116"/>
      <c r="F9" s="117">
        <v>101731</v>
      </c>
      <c r="G9" s="118"/>
      <c r="H9" s="119"/>
    </row>
    <row r="10" spans="1:8" x14ac:dyDescent="0.2">
      <c r="A10" s="120"/>
      <c r="B10" s="121"/>
      <c r="C10" s="122"/>
      <c r="D10" s="123">
        <v>32704</v>
      </c>
      <c r="E10" s="124"/>
      <c r="F10" s="125">
        <v>26906</v>
      </c>
      <c r="G10" s="126"/>
      <c r="H10" s="127"/>
    </row>
    <row r="11" spans="1:8" x14ac:dyDescent="0.2">
      <c r="A11" s="108" t="s">
        <v>518</v>
      </c>
      <c r="B11" s="113"/>
      <c r="C11" s="114"/>
      <c r="D11" s="115">
        <v>81813</v>
      </c>
      <c r="E11" s="116"/>
      <c r="F11" s="117">
        <v>108224</v>
      </c>
      <c r="G11" s="118"/>
      <c r="H11" s="119"/>
    </row>
    <row r="12" spans="1:8" x14ac:dyDescent="0.2">
      <c r="A12" s="120"/>
      <c r="B12" s="121"/>
      <c r="C12" s="128"/>
      <c r="D12" s="123">
        <v>24453</v>
      </c>
      <c r="E12" s="124"/>
      <c r="F12" s="125">
        <v>27358</v>
      </c>
      <c r="G12" s="126"/>
      <c r="H12" s="127"/>
    </row>
    <row r="13" spans="1:8" x14ac:dyDescent="0.2">
      <c r="A13" s="108"/>
      <c r="B13" s="113"/>
      <c r="C13" s="129"/>
      <c r="D13" s="130">
        <v>81963</v>
      </c>
      <c r="E13" s="131"/>
      <c r="F13" s="132">
        <v>98090</v>
      </c>
      <c r="G13" s="133"/>
      <c r="H13" s="119"/>
    </row>
    <row r="14" spans="1:8" x14ac:dyDescent="0.2">
      <c r="A14" s="120"/>
      <c r="B14" s="121"/>
      <c r="C14" s="122"/>
      <c r="D14" s="123">
        <v>28594</v>
      </c>
      <c r="E14" s="124"/>
      <c r="F14" s="125">
        <v>25004</v>
      </c>
      <c r="G14" s="126"/>
      <c r="H14" s="127"/>
    </row>
    <row r="17" spans="1:11" x14ac:dyDescent="0.2">
      <c r="A17" s="104" t="s">
        <v>43</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44</v>
      </c>
      <c r="B19" s="134">
        <f>ROUND(VALUE(SUBSTITUTE(実質収支比率等に係る経年分析!F$48,"▲","-")),2)</f>
        <v>1.05</v>
      </c>
      <c r="C19" s="134">
        <f>ROUND(VALUE(SUBSTITUTE(実質収支比率等に係る経年分析!G$48,"▲","-")),2)</f>
        <v>1.18</v>
      </c>
      <c r="D19" s="134">
        <f>ROUND(VALUE(SUBSTITUTE(実質収支比率等に係る経年分析!H$48,"▲","-")),2)</f>
        <v>1.42</v>
      </c>
      <c r="E19" s="134">
        <f>ROUND(VALUE(SUBSTITUTE(実質収支比率等に係る経年分析!I$48,"▲","-")),2)</f>
        <v>1.1399999999999999</v>
      </c>
      <c r="F19" s="134">
        <f>ROUND(VALUE(SUBSTITUTE(実質収支比率等に係る経年分析!J$48,"▲","-")),2)</f>
        <v>1.36</v>
      </c>
    </row>
    <row r="20" spans="1:11" x14ac:dyDescent="0.2">
      <c r="A20" s="134" t="s">
        <v>45</v>
      </c>
      <c r="B20" s="134">
        <f>ROUND(VALUE(SUBSTITUTE(実質収支比率等に係る経年分析!F$47,"▲","-")),2)</f>
        <v>2.87</v>
      </c>
      <c r="C20" s="134">
        <f>ROUND(VALUE(SUBSTITUTE(実質収支比率等に係る経年分析!G$47,"▲","-")),2)</f>
        <v>3.4</v>
      </c>
      <c r="D20" s="134">
        <f>ROUND(VALUE(SUBSTITUTE(実質収支比率等に係る経年分析!H$47,"▲","-")),2)</f>
        <v>3.43</v>
      </c>
      <c r="E20" s="134">
        <f>ROUND(VALUE(SUBSTITUTE(実質収支比率等に係る経年分析!I$47,"▲","-")),2)</f>
        <v>2.0499999999999998</v>
      </c>
      <c r="F20" s="134">
        <f>ROUND(VALUE(SUBSTITUTE(実質収支比率等に係る経年分析!J$47,"▲","-")),2)</f>
        <v>2.02</v>
      </c>
    </row>
    <row r="21" spans="1:11" x14ac:dyDescent="0.2">
      <c r="A21" s="134" t="s">
        <v>46</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-1.72</v>
      </c>
      <c r="F21" s="134">
        <f>IF(ISNUMBER(VALUE(SUBSTITUTE(実質収支比率等に係る経年分析!J$49,"▲","-"))),ROUND(VALUE(SUBSTITUTE(実質収支比率等に係る経年分析!J$49,"▲","-")),2),NA())</f>
        <v>0.17</v>
      </c>
    </row>
    <row r="24" spans="1:11" x14ac:dyDescent="0.2">
      <c r="A24" s="104" t="s">
        <v>47</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48</v>
      </c>
      <c r="C26" s="135" t="s">
        <v>49</v>
      </c>
      <c r="D26" s="135" t="s">
        <v>48</v>
      </c>
      <c r="E26" s="135" t="s">
        <v>49</v>
      </c>
      <c r="F26" s="135" t="s">
        <v>48</v>
      </c>
      <c r="G26" s="135" t="s">
        <v>49</v>
      </c>
      <c r="H26" s="135" t="s">
        <v>48</v>
      </c>
      <c r="I26" s="135" t="s">
        <v>49</v>
      </c>
      <c r="J26" s="135" t="s">
        <v>48</v>
      </c>
      <c r="K26" s="135" t="s">
        <v>49</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港湾整備事業特別会計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流域下水道事業特別会計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2">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2">
      <c r="A32" s="135" t="str">
        <f>IF(連結実質赤字比率に係る赤字・黒字の構成分析!C$38="",NA(),連結実質赤字比率に係る赤字・黒字の構成分析!C$38)</f>
        <v>公営企業資産運用事業会計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1.35</v>
      </c>
    </row>
    <row r="34" spans="1:16" x14ac:dyDescent="0.2">
      <c r="A34" s="135" t="str">
        <f>IF(連結実質赤字比率に係る赤字・黒字の構成分析!C$36="",NA(),連結実質赤字比率に係る赤字・黒字の構成分析!C$36)</f>
        <v>水道用水供給事業会計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4.2300000000000004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5.0199999999999996</v>
      </c>
    </row>
    <row r="35" spans="1:16" x14ac:dyDescent="0.2">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5.32</v>
      </c>
    </row>
    <row r="36" spans="1:16" x14ac:dyDescent="0.2">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0.26</v>
      </c>
      <c r="H36" s="135">
        <f>IF(ROUND(VALUE(SUBSTITUTE(連結実質赤字比率に係る赤字・黒字の構成分析!I$34,"▲", "-")), 2) &lt; 0, ABS(ROUND(VALUE(SUBSTITUTE(連結実質赤字比率に係る赤字・黒字の構成分析!I$34,"▲", "-")), 2)), NA())</f>
        <v>0.28999999999999998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1.19</v>
      </c>
      <c r="K36" s="135" t="e">
        <f>IF(ROUND(VALUE(SUBSTITUTE(連結実質赤字比率に係る赤字・黒字の構成分析!J$34,"▲", "-")), 2) &gt;= 0, ABS(ROUND(VALUE(SUBSTITUTE(連結実質赤字比率に係る赤字・黒字の構成分析!J$34,"▲", "-")), 2)), NA())</f>
        <v>#N/A</v>
      </c>
    </row>
    <row r="39" spans="1:16" x14ac:dyDescent="0.2">
      <c r="A39" s="104" t="s">
        <v>50</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51</v>
      </c>
      <c r="C41" s="136"/>
      <c r="D41" s="136" t="s">
        <v>52</v>
      </c>
      <c r="E41" s="136" t="s">
        <v>51</v>
      </c>
      <c r="F41" s="136"/>
      <c r="G41" s="136" t="s">
        <v>52</v>
      </c>
      <c r="H41" s="136" t="s">
        <v>51</v>
      </c>
      <c r="I41" s="136"/>
      <c r="J41" s="136" t="s">
        <v>52</v>
      </c>
      <c r="K41" s="136" t="s">
        <v>51</v>
      </c>
      <c r="L41" s="136"/>
      <c r="M41" s="136" t="s">
        <v>52</v>
      </c>
      <c r="N41" s="136" t="s">
        <v>51</v>
      </c>
      <c r="O41" s="136"/>
      <c r="P41" s="136" t="s">
        <v>52</v>
      </c>
    </row>
    <row r="42" spans="1:16" x14ac:dyDescent="0.2">
      <c r="A42" s="136" t="s">
        <v>53</v>
      </c>
      <c r="B42" s="136"/>
      <c r="C42" s="136"/>
      <c r="D42" s="136">
        <f>'実質公債費比率（分子）の構造'!K$52</f>
        <v>61458</v>
      </c>
      <c r="E42" s="136"/>
      <c r="F42" s="136"/>
      <c r="G42" s="136">
        <f>'実質公債費比率（分子）の構造'!L$52</f>
        <v>63707</v>
      </c>
      <c r="H42" s="136"/>
      <c r="I42" s="136"/>
      <c r="J42" s="136">
        <f>'実質公債費比率（分子）の構造'!M$52</f>
        <v>64115</v>
      </c>
      <c r="K42" s="136"/>
      <c r="L42" s="136"/>
      <c r="M42" s="136">
        <f>'実質公債費比率（分子）の構造'!N$52</f>
        <v>64084</v>
      </c>
      <c r="N42" s="136"/>
      <c r="O42" s="136"/>
      <c r="P42" s="136">
        <f>'実質公債費比率（分子）の構造'!O$52</f>
        <v>69430</v>
      </c>
    </row>
    <row r="43" spans="1:16" x14ac:dyDescent="0.2">
      <c r="A43" s="136" t="s">
        <v>54</v>
      </c>
      <c r="B43" s="136">
        <f>'実質公債費比率（分子）の構造'!K$51</f>
        <v>67</v>
      </c>
      <c r="C43" s="136"/>
      <c r="D43" s="136"/>
      <c r="E43" s="136">
        <f>'実質公債費比率（分子）の構造'!L$51</f>
        <v>43</v>
      </c>
      <c r="F43" s="136"/>
      <c r="G43" s="136"/>
      <c r="H43" s="136">
        <f>'実質公債費比率（分子）の構造'!M$51</f>
        <v>36</v>
      </c>
      <c r="I43" s="136"/>
      <c r="J43" s="136"/>
      <c r="K43" s="136">
        <f>'実質公債費比率（分子）の構造'!N$51</f>
        <v>5</v>
      </c>
      <c r="L43" s="136"/>
      <c r="M43" s="136"/>
      <c r="N43" s="136">
        <f>'実質公債費比率（分子）の構造'!O$51</f>
        <v>19</v>
      </c>
      <c r="O43" s="136"/>
      <c r="P43" s="136"/>
    </row>
    <row r="44" spans="1:16" x14ac:dyDescent="0.2">
      <c r="A44" s="136" t="s">
        <v>55</v>
      </c>
      <c r="B44" s="136">
        <f>'実質公債費比率（分子）の構造'!K$50</f>
        <v>630</v>
      </c>
      <c r="C44" s="136"/>
      <c r="D44" s="136"/>
      <c r="E44" s="136">
        <f>'実質公債費比率（分子）の構造'!L$50</f>
        <v>571</v>
      </c>
      <c r="F44" s="136"/>
      <c r="G44" s="136"/>
      <c r="H44" s="136">
        <f>'実質公債費比率（分子）の構造'!M$50</f>
        <v>415</v>
      </c>
      <c r="I44" s="136"/>
      <c r="J44" s="136"/>
      <c r="K44" s="136">
        <f>'実質公債費比率（分子）の構造'!N$50</f>
        <v>379</v>
      </c>
      <c r="L44" s="136"/>
      <c r="M44" s="136"/>
      <c r="N44" s="136">
        <f>'実質公債費比率（分子）の構造'!O$50</f>
        <v>241</v>
      </c>
      <c r="O44" s="136"/>
      <c r="P44" s="136"/>
    </row>
    <row r="45" spans="1:16" x14ac:dyDescent="0.2">
      <c r="A45" s="136" t="s">
        <v>56</v>
      </c>
      <c r="B45" s="136">
        <f>'実質公債費比率（分子）の構造'!K$49</f>
        <v>668</v>
      </c>
      <c r="C45" s="136"/>
      <c r="D45" s="136"/>
      <c r="E45" s="136">
        <f>'実質公債費比率（分子）の構造'!L$49</f>
        <v>708</v>
      </c>
      <c r="F45" s="136"/>
      <c r="G45" s="136"/>
      <c r="H45" s="136">
        <f>'実質公債費比率（分子）の構造'!M$49</f>
        <v>686</v>
      </c>
      <c r="I45" s="136"/>
      <c r="J45" s="136"/>
      <c r="K45" s="136">
        <f>'実質公債費比率（分子）の構造'!N$49</f>
        <v>882</v>
      </c>
      <c r="L45" s="136"/>
      <c r="M45" s="136"/>
      <c r="N45" s="136">
        <f>'実質公債費比率（分子）の構造'!O$49</f>
        <v>979</v>
      </c>
      <c r="O45" s="136"/>
      <c r="P45" s="136"/>
    </row>
    <row r="46" spans="1:16" x14ac:dyDescent="0.2">
      <c r="A46" s="136" t="s">
        <v>57</v>
      </c>
      <c r="B46" s="136">
        <f>'実質公債費比率（分子）の構造'!K$48</f>
        <v>3293</v>
      </c>
      <c r="C46" s="136"/>
      <c r="D46" s="136"/>
      <c r="E46" s="136">
        <f>'実質公債費比率（分子）の構造'!L$48</f>
        <v>3258</v>
      </c>
      <c r="F46" s="136"/>
      <c r="G46" s="136"/>
      <c r="H46" s="136">
        <f>'実質公債費比率（分子）の構造'!M$48</f>
        <v>3283</v>
      </c>
      <c r="I46" s="136"/>
      <c r="J46" s="136"/>
      <c r="K46" s="136">
        <f>'実質公債費比率（分子）の構造'!N$48</f>
        <v>3061</v>
      </c>
      <c r="L46" s="136"/>
      <c r="M46" s="136"/>
      <c r="N46" s="136">
        <f>'実質公債費比率（分子）の構造'!O$48</f>
        <v>3051</v>
      </c>
      <c r="O46" s="136"/>
      <c r="P46" s="136"/>
    </row>
    <row r="47" spans="1:16" x14ac:dyDescent="0.2">
      <c r="A47" s="136" t="s">
        <v>58</v>
      </c>
      <c r="B47" s="136">
        <f>'実質公債費比率（分子）の構造'!K$47</f>
        <v>1159</v>
      </c>
      <c r="C47" s="136"/>
      <c r="D47" s="136"/>
      <c r="E47" s="136">
        <f>'実質公債費比率（分子）の構造'!L$47</f>
        <v>1159</v>
      </c>
      <c r="F47" s="136"/>
      <c r="G47" s="136"/>
      <c r="H47" s="136">
        <f>'実質公債費比率（分子）の構造'!M$47</f>
        <v>1159</v>
      </c>
      <c r="I47" s="136"/>
      <c r="J47" s="136"/>
      <c r="K47" s="136">
        <f>'実質公債費比率（分子）の構造'!N$47</f>
        <v>1159</v>
      </c>
      <c r="L47" s="136"/>
      <c r="M47" s="136"/>
      <c r="N47" s="136">
        <f>'実質公債費比率（分子）の構造'!O$47</f>
        <v>1159</v>
      </c>
      <c r="O47" s="136"/>
      <c r="P47" s="136"/>
    </row>
    <row r="48" spans="1:16" x14ac:dyDescent="0.2">
      <c r="A48" s="136" t="s">
        <v>59</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60</v>
      </c>
      <c r="B49" s="136">
        <f>'実質公債費比率（分子）の構造'!K$45</f>
        <v>92254</v>
      </c>
      <c r="C49" s="136"/>
      <c r="D49" s="136"/>
      <c r="E49" s="136">
        <f>'実質公債費比率（分子）の構造'!L$45</f>
        <v>94678</v>
      </c>
      <c r="F49" s="136"/>
      <c r="G49" s="136"/>
      <c r="H49" s="136">
        <f>'実質公債費比率（分子）の構造'!M$45</f>
        <v>93671</v>
      </c>
      <c r="I49" s="136"/>
      <c r="J49" s="136"/>
      <c r="K49" s="136">
        <f>'実質公債費比率（分子）の構造'!N$45</f>
        <v>92445</v>
      </c>
      <c r="L49" s="136"/>
      <c r="M49" s="136"/>
      <c r="N49" s="136">
        <f>'実質公債費比率（分子）の構造'!O$45</f>
        <v>96534</v>
      </c>
      <c r="O49" s="136"/>
      <c r="P49" s="136"/>
    </row>
    <row r="50" spans="1:16" x14ac:dyDescent="0.2">
      <c r="A50" s="136" t="s">
        <v>61</v>
      </c>
      <c r="B50" s="136" t="e">
        <f>NA()</f>
        <v>#N/A</v>
      </c>
      <c r="C50" s="136">
        <f>IF(ISNUMBER('実質公債費比率（分子）の構造'!K$53),'実質公債費比率（分子）の構造'!K$53,NA())</f>
        <v>36613</v>
      </c>
      <c r="D50" s="136" t="e">
        <f>NA()</f>
        <v>#N/A</v>
      </c>
      <c r="E50" s="136" t="e">
        <f>NA()</f>
        <v>#N/A</v>
      </c>
      <c r="F50" s="136">
        <f>IF(ISNUMBER('実質公債費比率（分子）の構造'!L$53),'実質公債費比率（分子）の構造'!L$53,NA())</f>
        <v>36710</v>
      </c>
      <c r="G50" s="136" t="e">
        <f>NA()</f>
        <v>#N/A</v>
      </c>
      <c r="H50" s="136" t="e">
        <f>NA()</f>
        <v>#N/A</v>
      </c>
      <c r="I50" s="136">
        <f>IF(ISNUMBER('実質公債費比率（分子）の構造'!M$53),'実質公債費比率（分子）の構造'!M$53,NA())</f>
        <v>35135</v>
      </c>
      <c r="J50" s="136" t="e">
        <f>NA()</f>
        <v>#N/A</v>
      </c>
      <c r="K50" s="136" t="e">
        <f>NA()</f>
        <v>#N/A</v>
      </c>
      <c r="L50" s="136">
        <f>IF(ISNUMBER('実質公債費比率（分子）の構造'!N$53),'実質公債費比率（分子）の構造'!N$53,NA())</f>
        <v>33847</v>
      </c>
      <c r="M50" s="136" t="e">
        <f>NA()</f>
        <v>#N/A</v>
      </c>
      <c r="N50" s="136" t="e">
        <f>NA()</f>
        <v>#N/A</v>
      </c>
      <c r="O50" s="136">
        <f>IF(ISNUMBER('実質公債費比率（分子）の構造'!O$53),'実質公債費比率（分子）の構造'!O$53,NA())</f>
        <v>32553</v>
      </c>
      <c r="P50" s="136" t="e">
        <f>NA()</f>
        <v>#N/A</v>
      </c>
    </row>
    <row r="53" spans="1:16" x14ac:dyDescent="0.2">
      <c r="A53" s="104" t="s">
        <v>62</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2">
      <c r="A56" s="135" t="s">
        <v>34</v>
      </c>
      <c r="B56" s="135"/>
      <c r="C56" s="135"/>
      <c r="D56" s="135">
        <f>'将来負担比率（分子）の構造'!I$52</f>
        <v>711625</v>
      </c>
      <c r="E56" s="135"/>
      <c r="F56" s="135"/>
      <c r="G56" s="135">
        <f>'将来負担比率（分子）の構造'!J$52</f>
        <v>706496</v>
      </c>
      <c r="H56" s="135"/>
      <c r="I56" s="135"/>
      <c r="J56" s="135">
        <f>'将来負担比率（分子）の構造'!K$52</f>
        <v>698158</v>
      </c>
      <c r="K56" s="135"/>
      <c r="L56" s="135"/>
      <c r="M56" s="135">
        <f>'将来負担比率（分子）の構造'!L$52</f>
        <v>686501</v>
      </c>
      <c r="N56" s="135"/>
      <c r="O56" s="135"/>
      <c r="P56" s="135">
        <f>'将来負担比率（分子）の構造'!M$52</f>
        <v>673672</v>
      </c>
    </row>
    <row r="57" spans="1:16" x14ac:dyDescent="0.2">
      <c r="A57" s="135" t="s">
        <v>33</v>
      </c>
      <c r="B57" s="135"/>
      <c r="C57" s="135"/>
      <c r="D57" s="135">
        <f>'将来負担比率（分子）の構造'!I$51</f>
        <v>23098</v>
      </c>
      <c r="E57" s="135"/>
      <c r="F57" s="135"/>
      <c r="G57" s="135">
        <f>'将来負担比率（分子）の構造'!J$51</f>
        <v>21370</v>
      </c>
      <c r="H57" s="135"/>
      <c r="I57" s="135"/>
      <c r="J57" s="135">
        <f>'将来負担比率（分子）の構造'!K$51</f>
        <v>20083</v>
      </c>
      <c r="K57" s="135"/>
      <c r="L57" s="135"/>
      <c r="M57" s="135">
        <f>'将来負担比率（分子）の構造'!L$51</f>
        <v>20362</v>
      </c>
      <c r="N57" s="135"/>
      <c r="O57" s="135"/>
      <c r="P57" s="135">
        <f>'将来負担比率（分子）の構造'!M$51</f>
        <v>14115</v>
      </c>
    </row>
    <row r="58" spans="1:16" x14ac:dyDescent="0.2">
      <c r="A58" s="135" t="s">
        <v>32</v>
      </c>
      <c r="B58" s="135"/>
      <c r="C58" s="135"/>
      <c r="D58" s="135">
        <f>'将来負担比率（分子）の構造'!I$50</f>
        <v>48846</v>
      </c>
      <c r="E58" s="135"/>
      <c r="F58" s="135"/>
      <c r="G58" s="135">
        <f>'将来負担比率（分子）の構造'!J$50</f>
        <v>48606</v>
      </c>
      <c r="H58" s="135"/>
      <c r="I58" s="135"/>
      <c r="J58" s="135">
        <f>'将来負担比率（分子）の構造'!K$50</f>
        <v>49142</v>
      </c>
      <c r="K58" s="135"/>
      <c r="L58" s="135"/>
      <c r="M58" s="135">
        <f>'将来負担比率（分子）の構造'!L$50</f>
        <v>45184</v>
      </c>
      <c r="N58" s="135"/>
      <c r="O58" s="135"/>
      <c r="P58" s="135">
        <f>'将来負担比率（分子）の構造'!M$50</f>
        <v>36349</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12859</v>
      </c>
      <c r="C61" s="135"/>
      <c r="D61" s="135"/>
      <c r="E61" s="135">
        <f>'将来負担比率（分子）の構造'!J$46</f>
        <v>12038</v>
      </c>
      <c r="F61" s="135"/>
      <c r="G61" s="135"/>
      <c r="H61" s="135">
        <f>'将来負担比率（分子）の構造'!K$46</f>
        <v>10548</v>
      </c>
      <c r="I61" s="135"/>
      <c r="J61" s="135"/>
      <c r="K61" s="135">
        <f>'将来負担比率（分子）の構造'!L$46</f>
        <v>11677</v>
      </c>
      <c r="L61" s="135"/>
      <c r="M61" s="135"/>
      <c r="N61" s="135">
        <f>'将来負担比率（分子）の構造'!M$46</f>
        <v>10442</v>
      </c>
      <c r="O61" s="135"/>
      <c r="P61" s="135"/>
    </row>
    <row r="62" spans="1:16" x14ac:dyDescent="0.2">
      <c r="A62" s="135" t="s">
        <v>26</v>
      </c>
      <c r="B62" s="135">
        <f>'将来負担比率（分子）の構造'!I$45</f>
        <v>162422</v>
      </c>
      <c r="C62" s="135"/>
      <c r="D62" s="135"/>
      <c r="E62" s="135">
        <f>'将来負担比率（分子）の構造'!J$45</f>
        <v>149605</v>
      </c>
      <c r="F62" s="135"/>
      <c r="G62" s="135"/>
      <c r="H62" s="135">
        <f>'将来負担比率（分子）の構造'!K$45</f>
        <v>151080</v>
      </c>
      <c r="I62" s="135"/>
      <c r="J62" s="135"/>
      <c r="K62" s="135">
        <f>'将来負担比率（分子）の構造'!L$45</f>
        <v>146784</v>
      </c>
      <c r="L62" s="135"/>
      <c r="M62" s="135"/>
      <c r="N62" s="135">
        <f>'将来負担比率（分子）の構造'!M$45</f>
        <v>142209</v>
      </c>
      <c r="O62" s="135"/>
      <c r="P62" s="135"/>
    </row>
    <row r="63" spans="1:16" x14ac:dyDescent="0.2">
      <c r="A63" s="135" t="s">
        <v>25</v>
      </c>
      <c r="B63" s="135">
        <f>'将来負担比率（分子）の構造'!I$44</f>
        <v>8758</v>
      </c>
      <c r="C63" s="135"/>
      <c r="D63" s="135"/>
      <c r="E63" s="135">
        <f>'将来負担比率（分子）の構造'!J$44</f>
        <v>8951</v>
      </c>
      <c r="F63" s="135"/>
      <c r="G63" s="135"/>
      <c r="H63" s="135">
        <f>'将来負担比率（分子）の構造'!K$44</f>
        <v>8655</v>
      </c>
      <c r="I63" s="135"/>
      <c r="J63" s="135"/>
      <c r="K63" s="135">
        <f>'将来負担比率（分子）の構造'!L$44</f>
        <v>7995</v>
      </c>
      <c r="L63" s="135"/>
      <c r="M63" s="135"/>
      <c r="N63" s="135">
        <f>'将来負担比率（分子）の構造'!M$44</f>
        <v>7451</v>
      </c>
      <c r="O63" s="135"/>
      <c r="P63" s="135"/>
    </row>
    <row r="64" spans="1:16" x14ac:dyDescent="0.2">
      <c r="A64" s="135" t="s">
        <v>24</v>
      </c>
      <c r="B64" s="135">
        <f>'将来負担比率（分子）の構造'!I$43</f>
        <v>31386</v>
      </c>
      <c r="C64" s="135"/>
      <c r="D64" s="135"/>
      <c r="E64" s="135">
        <f>'将来負担比率（分子）の構造'!J$43</f>
        <v>30804</v>
      </c>
      <c r="F64" s="135"/>
      <c r="G64" s="135"/>
      <c r="H64" s="135">
        <f>'将来負担比率（分子）の構造'!K$43</f>
        <v>29101</v>
      </c>
      <c r="I64" s="135"/>
      <c r="J64" s="135"/>
      <c r="K64" s="135">
        <f>'将来負担比率（分子）の構造'!L$43</f>
        <v>27675</v>
      </c>
      <c r="L64" s="135"/>
      <c r="M64" s="135"/>
      <c r="N64" s="135">
        <f>'将来負担比率（分子）の構造'!M$43</f>
        <v>27357</v>
      </c>
      <c r="O64" s="135"/>
      <c r="P64" s="135"/>
    </row>
    <row r="65" spans="1:16" x14ac:dyDescent="0.2">
      <c r="A65" s="135" t="s">
        <v>23</v>
      </c>
      <c r="B65" s="135">
        <f>'将来負担比率（分子）の構造'!I$42</f>
        <v>2894</v>
      </c>
      <c r="C65" s="135"/>
      <c r="D65" s="135"/>
      <c r="E65" s="135">
        <f>'将来負担比率（分子）の構造'!J$42</f>
        <v>1982</v>
      </c>
      <c r="F65" s="135"/>
      <c r="G65" s="135"/>
      <c r="H65" s="135">
        <f>'将来負担比率（分子）の構造'!K$42</f>
        <v>1482</v>
      </c>
      <c r="I65" s="135"/>
      <c r="J65" s="135"/>
      <c r="K65" s="135">
        <f>'将来負担比率（分子）の構造'!L$42</f>
        <v>1143</v>
      </c>
      <c r="L65" s="135"/>
      <c r="M65" s="135"/>
      <c r="N65" s="135">
        <f>'将来負担比率（分子）の構造'!M$42</f>
        <v>910</v>
      </c>
      <c r="O65" s="135"/>
      <c r="P65" s="135"/>
    </row>
    <row r="66" spans="1:16" x14ac:dyDescent="0.2">
      <c r="A66" s="135" t="s">
        <v>22</v>
      </c>
      <c r="B66" s="135">
        <f>'将来負担比率（分子）の構造'!I$41</f>
        <v>1201715</v>
      </c>
      <c r="C66" s="135"/>
      <c r="D66" s="135"/>
      <c r="E66" s="135">
        <f>'将来負担比率（分子）の構造'!J$41</f>
        <v>1196851</v>
      </c>
      <c r="F66" s="135"/>
      <c r="G66" s="135"/>
      <c r="H66" s="135">
        <f>'将来負担比率（分子）の構造'!K$41</f>
        <v>1192010</v>
      </c>
      <c r="I66" s="135"/>
      <c r="J66" s="135"/>
      <c r="K66" s="135">
        <f>'将来負担比率（分子）の構造'!L$41</f>
        <v>1185507</v>
      </c>
      <c r="L66" s="135"/>
      <c r="M66" s="135"/>
      <c r="N66" s="135">
        <f>'将来負担比率（分子）の構造'!M$41</f>
        <v>1168669</v>
      </c>
      <c r="O66" s="135"/>
      <c r="P66" s="135"/>
    </row>
    <row r="67" spans="1:16" x14ac:dyDescent="0.2">
      <c r="A67" s="135" t="s">
        <v>65</v>
      </c>
      <c r="B67" s="135" t="e">
        <f>NA()</f>
        <v>#N/A</v>
      </c>
      <c r="C67" s="135">
        <f>IF(ISNUMBER('将来負担比率（分子）の構造'!I$53), IF('将来負担比率（分子）の構造'!I$53 &lt; 0, 0, '将来負担比率（分子）の構造'!I$53), NA())</f>
        <v>636465</v>
      </c>
      <c r="D67" s="135" t="e">
        <f>NA()</f>
        <v>#N/A</v>
      </c>
      <c r="E67" s="135" t="e">
        <f>NA()</f>
        <v>#N/A</v>
      </c>
      <c r="F67" s="135">
        <f>IF(ISNUMBER('将来負担比率（分子）の構造'!J$53), IF('将来負担比率（分子）の構造'!J$53 &lt; 0, 0, '将来負担比率（分子）の構造'!J$53), NA())</f>
        <v>623758</v>
      </c>
      <c r="G67" s="135" t="e">
        <f>NA()</f>
        <v>#N/A</v>
      </c>
      <c r="H67" s="135" t="e">
        <f>NA()</f>
        <v>#N/A</v>
      </c>
      <c r="I67" s="135">
        <f>IF(ISNUMBER('将来負担比率（分子）の構造'!K$53), IF('将来負担比率（分子）の構造'!K$53 &lt; 0, 0, '将来負担比率（分子）の構造'!K$53), NA())</f>
        <v>625493</v>
      </c>
      <c r="J67" s="135" t="e">
        <f>NA()</f>
        <v>#N/A</v>
      </c>
      <c r="K67" s="135" t="e">
        <f>NA()</f>
        <v>#N/A</v>
      </c>
      <c r="L67" s="135">
        <f>IF(ISNUMBER('将来負担比率（分子）の構造'!L$53), IF('将来負担比率（分子）の構造'!L$53 &lt; 0, 0, '将来負担比率（分子）の構造'!L$53), NA())</f>
        <v>628735</v>
      </c>
      <c r="M67" s="135" t="e">
        <f>NA()</f>
        <v>#N/A</v>
      </c>
      <c r="N67" s="135" t="e">
        <f>NA()</f>
        <v>#N/A</v>
      </c>
      <c r="O67" s="135">
        <f>IF(ISNUMBER('将来負担比率（分子）の構造'!M$53), IF('将来負担比率（分子）の構造'!M$53 &lt; 0, 0, '将来負担比率（分子）の構造'!M$53), NA())</f>
        <v>632902</v>
      </c>
      <c r="P67" s="135" t="e">
        <f>NA()</f>
        <v>#N/A</v>
      </c>
    </row>
    <row r="70" spans="1:16" x14ac:dyDescent="0.2">
      <c r="A70" s="137" t="s">
        <v>66</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67</v>
      </c>
      <c r="B72" s="139">
        <f>基金残高に係る経年分析!F55</f>
        <v>11502</v>
      </c>
      <c r="C72" s="139">
        <f>基金残高に係る経年分析!G55</f>
        <v>6766</v>
      </c>
      <c r="D72" s="139">
        <f>基金残高に係る経年分析!H55</f>
        <v>6638</v>
      </c>
    </row>
    <row r="73" spans="1:16" x14ac:dyDescent="0.2">
      <c r="A73" s="138" t="s">
        <v>68</v>
      </c>
      <c r="B73" s="139">
        <f>基金残高に係る経年分析!F56</f>
        <v>18656</v>
      </c>
      <c r="C73" s="139">
        <f>基金残高に係る経年分析!G56</f>
        <v>18576</v>
      </c>
      <c r="D73" s="139">
        <f>基金残高に係る経年分析!H56</f>
        <v>17883</v>
      </c>
    </row>
    <row r="74" spans="1:16" x14ac:dyDescent="0.2">
      <c r="A74" s="138" t="s">
        <v>69</v>
      </c>
      <c r="B74" s="139">
        <f>基金残高に係る経年分析!F57</f>
        <v>12321</v>
      </c>
      <c r="C74" s="139">
        <f>基金残高に係る経年分析!G57</f>
        <v>14193</v>
      </c>
      <c r="D74" s="139">
        <f>基金残高に係る経年分析!H57</f>
        <v>14629</v>
      </c>
    </row>
  </sheetData>
  <sheetProtection algorithmName="SHA-512" hashValue="103ygL0Y4blsiBkmsPpKymD6LNULFpKRxeYb7CrZD09FtVhbfqNrFQjeqXWZ/ckYVJTRvelZBJ1i7hc4dErP9A==" saltValue="2OcqaQB89/9mQIYy8y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180</v>
      </c>
      <c r="DD1" s="667"/>
      <c r="DE1" s="667"/>
      <c r="DF1" s="667"/>
      <c r="DG1" s="667"/>
      <c r="DH1" s="667"/>
      <c r="DI1" s="668"/>
      <c r="DK1" s="666" t="s">
        <v>181</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182</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183</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184</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185</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186</v>
      </c>
      <c r="S4" s="640"/>
      <c r="T4" s="640"/>
      <c r="U4" s="640"/>
      <c r="V4" s="640"/>
      <c r="W4" s="640"/>
      <c r="X4" s="640"/>
      <c r="Y4" s="641"/>
      <c r="Z4" s="639" t="s">
        <v>187</v>
      </c>
      <c r="AA4" s="640"/>
      <c r="AB4" s="640"/>
      <c r="AC4" s="641"/>
      <c r="AD4" s="639" t="s">
        <v>188</v>
      </c>
      <c r="AE4" s="640"/>
      <c r="AF4" s="640"/>
      <c r="AG4" s="640"/>
      <c r="AH4" s="640"/>
      <c r="AI4" s="640"/>
      <c r="AJ4" s="640"/>
      <c r="AK4" s="641"/>
      <c r="AL4" s="639" t="s">
        <v>187</v>
      </c>
      <c r="AM4" s="640"/>
      <c r="AN4" s="640"/>
      <c r="AO4" s="641"/>
      <c r="AP4" s="669" t="s">
        <v>189</v>
      </c>
      <c r="AQ4" s="669"/>
      <c r="AR4" s="669"/>
      <c r="AS4" s="669"/>
      <c r="AT4" s="669"/>
      <c r="AU4" s="669"/>
      <c r="AV4" s="669"/>
      <c r="AW4" s="669"/>
      <c r="AX4" s="669"/>
      <c r="AY4" s="669"/>
      <c r="AZ4" s="669"/>
      <c r="BA4" s="669"/>
      <c r="BB4" s="669"/>
      <c r="BC4" s="669"/>
      <c r="BD4" s="669" t="s">
        <v>190</v>
      </c>
      <c r="BE4" s="669"/>
      <c r="BF4" s="669"/>
      <c r="BG4" s="669"/>
      <c r="BH4" s="669"/>
      <c r="BI4" s="669"/>
      <c r="BJ4" s="669"/>
      <c r="BK4" s="669"/>
      <c r="BL4" s="669" t="s">
        <v>187</v>
      </c>
      <c r="BM4" s="669"/>
      <c r="BN4" s="669"/>
      <c r="BO4" s="669"/>
      <c r="BP4" s="669" t="s">
        <v>191</v>
      </c>
      <c r="BQ4" s="669"/>
      <c r="BR4" s="669"/>
      <c r="BS4" s="669"/>
      <c r="BT4" s="669"/>
      <c r="BU4" s="669"/>
      <c r="BV4" s="669"/>
      <c r="BW4" s="669"/>
      <c r="BY4" s="639" t="s">
        <v>192</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193</v>
      </c>
      <c r="C5" s="634"/>
      <c r="D5" s="634"/>
      <c r="E5" s="634"/>
      <c r="F5" s="634"/>
      <c r="G5" s="634"/>
      <c r="H5" s="634"/>
      <c r="I5" s="634"/>
      <c r="J5" s="634"/>
      <c r="K5" s="634"/>
      <c r="L5" s="634"/>
      <c r="M5" s="634"/>
      <c r="N5" s="634"/>
      <c r="O5" s="634"/>
      <c r="P5" s="634"/>
      <c r="Q5" s="635"/>
      <c r="R5" s="645">
        <v>131492453</v>
      </c>
      <c r="S5" s="646"/>
      <c r="T5" s="646"/>
      <c r="U5" s="646"/>
      <c r="V5" s="646"/>
      <c r="W5" s="646"/>
      <c r="X5" s="646"/>
      <c r="Y5" s="647"/>
      <c r="Z5" s="664">
        <v>22.7</v>
      </c>
      <c r="AA5" s="664"/>
      <c r="AB5" s="664"/>
      <c r="AC5" s="664"/>
      <c r="AD5" s="665">
        <v>107739653</v>
      </c>
      <c r="AE5" s="665"/>
      <c r="AF5" s="665"/>
      <c r="AG5" s="665"/>
      <c r="AH5" s="665"/>
      <c r="AI5" s="665"/>
      <c r="AJ5" s="665"/>
      <c r="AK5" s="665"/>
      <c r="AL5" s="648">
        <v>35.200000000000003</v>
      </c>
      <c r="AM5" s="649"/>
      <c r="AN5" s="649"/>
      <c r="AO5" s="652"/>
      <c r="AP5" s="633" t="s">
        <v>194</v>
      </c>
      <c r="AQ5" s="634"/>
      <c r="AR5" s="634"/>
      <c r="AS5" s="634"/>
      <c r="AT5" s="634"/>
      <c r="AU5" s="634"/>
      <c r="AV5" s="634"/>
      <c r="AW5" s="634"/>
      <c r="AX5" s="634"/>
      <c r="AY5" s="634"/>
      <c r="AZ5" s="634"/>
      <c r="BA5" s="634"/>
      <c r="BB5" s="634"/>
      <c r="BC5" s="635"/>
      <c r="BD5" s="578">
        <v>131338481</v>
      </c>
      <c r="BE5" s="579"/>
      <c r="BF5" s="579"/>
      <c r="BG5" s="579"/>
      <c r="BH5" s="579"/>
      <c r="BI5" s="579"/>
      <c r="BJ5" s="579"/>
      <c r="BK5" s="580"/>
      <c r="BL5" s="653">
        <v>99.9</v>
      </c>
      <c r="BM5" s="653"/>
      <c r="BN5" s="653"/>
      <c r="BO5" s="653"/>
      <c r="BP5" s="654">
        <v>1180439</v>
      </c>
      <c r="BQ5" s="654"/>
      <c r="BR5" s="654"/>
      <c r="BS5" s="654"/>
      <c r="BT5" s="654"/>
      <c r="BU5" s="654"/>
      <c r="BV5" s="654"/>
      <c r="BW5" s="657"/>
      <c r="BY5" s="639" t="s">
        <v>189</v>
      </c>
      <c r="BZ5" s="640"/>
      <c r="CA5" s="640"/>
      <c r="CB5" s="640"/>
      <c r="CC5" s="640"/>
      <c r="CD5" s="640"/>
      <c r="CE5" s="640"/>
      <c r="CF5" s="640"/>
      <c r="CG5" s="640"/>
      <c r="CH5" s="640"/>
      <c r="CI5" s="640"/>
      <c r="CJ5" s="640"/>
      <c r="CK5" s="640"/>
      <c r="CL5" s="641"/>
      <c r="CM5" s="639" t="s">
        <v>195</v>
      </c>
      <c r="CN5" s="640"/>
      <c r="CO5" s="640"/>
      <c r="CP5" s="640"/>
      <c r="CQ5" s="640"/>
      <c r="CR5" s="640"/>
      <c r="CS5" s="640"/>
      <c r="CT5" s="641"/>
      <c r="CU5" s="639" t="s">
        <v>187</v>
      </c>
      <c r="CV5" s="640"/>
      <c r="CW5" s="640"/>
      <c r="CX5" s="641"/>
      <c r="CY5" s="639" t="s">
        <v>196</v>
      </c>
      <c r="CZ5" s="640"/>
      <c r="DA5" s="640"/>
      <c r="DB5" s="640"/>
      <c r="DC5" s="640"/>
      <c r="DD5" s="640"/>
      <c r="DE5" s="640"/>
      <c r="DF5" s="640"/>
      <c r="DG5" s="640"/>
      <c r="DH5" s="640"/>
      <c r="DI5" s="640"/>
      <c r="DJ5" s="640"/>
      <c r="DK5" s="641"/>
      <c r="DL5" s="639" t="s">
        <v>197</v>
      </c>
      <c r="DM5" s="640"/>
      <c r="DN5" s="640"/>
      <c r="DO5" s="640"/>
      <c r="DP5" s="640"/>
      <c r="DQ5" s="640"/>
      <c r="DR5" s="640"/>
      <c r="DS5" s="640"/>
      <c r="DT5" s="640"/>
      <c r="DU5" s="640"/>
      <c r="DV5" s="640"/>
      <c r="DW5" s="640"/>
      <c r="DX5" s="641"/>
    </row>
    <row r="6" spans="2:138" ht="11.25" customHeight="1" x14ac:dyDescent="0.2">
      <c r="B6" s="575" t="s">
        <v>198</v>
      </c>
      <c r="C6" s="576"/>
      <c r="D6" s="576"/>
      <c r="E6" s="576"/>
      <c r="F6" s="576"/>
      <c r="G6" s="576"/>
      <c r="H6" s="576"/>
      <c r="I6" s="576"/>
      <c r="J6" s="576"/>
      <c r="K6" s="576"/>
      <c r="L6" s="576"/>
      <c r="M6" s="576"/>
      <c r="N6" s="576"/>
      <c r="O6" s="576"/>
      <c r="P6" s="576"/>
      <c r="Q6" s="577"/>
      <c r="R6" s="578">
        <v>19201707</v>
      </c>
      <c r="S6" s="579"/>
      <c r="T6" s="579"/>
      <c r="U6" s="579"/>
      <c r="V6" s="579"/>
      <c r="W6" s="579"/>
      <c r="X6" s="579"/>
      <c r="Y6" s="580"/>
      <c r="Z6" s="653">
        <v>3.3</v>
      </c>
      <c r="AA6" s="653"/>
      <c r="AB6" s="653"/>
      <c r="AC6" s="653"/>
      <c r="AD6" s="654">
        <v>19201707</v>
      </c>
      <c r="AE6" s="654"/>
      <c r="AF6" s="654"/>
      <c r="AG6" s="654"/>
      <c r="AH6" s="654"/>
      <c r="AI6" s="654"/>
      <c r="AJ6" s="654"/>
      <c r="AK6" s="654"/>
      <c r="AL6" s="581">
        <v>6.3</v>
      </c>
      <c r="AM6" s="655"/>
      <c r="AN6" s="655"/>
      <c r="AO6" s="656"/>
      <c r="AP6" s="575" t="s">
        <v>199</v>
      </c>
      <c r="AQ6" s="576"/>
      <c r="AR6" s="576"/>
      <c r="AS6" s="576"/>
      <c r="AT6" s="576"/>
      <c r="AU6" s="576"/>
      <c r="AV6" s="576"/>
      <c r="AW6" s="576"/>
      <c r="AX6" s="576"/>
      <c r="AY6" s="576"/>
      <c r="AZ6" s="576"/>
      <c r="BA6" s="576"/>
      <c r="BB6" s="576"/>
      <c r="BC6" s="577"/>
      <c r="BD6" s="578">
        <v>131338481</v>
      </c>
      <c r="BE6" s="579"/>
      <c r="BF6" s="579"/>
      <c r="BG6" s="579"/>
      <c r="BH6" s="579"/>
      <c r="BI6" s="579"/>
      <c r="BJ6" s="579"/>
      <c r="BK6" s="580"/>
      <c r="BL6" s="653">
        <v>99.9</v>
      </c>
      <c r="BM6" s="653"/>
      <c r="BN6" s="653"/>
      <c r="BO6" s="653"/>
      <c r="BP6" s="654">
        <v>1180439</v>
      </c>
      <c r="BQ6" s="654"/>
      <c r="BR6" s="654"/>
      <c r="BS6" s="654"/>
      <c r="BT6" s="654"/>
      <c r="BU6" s="654"/>
      <c r="BV6" s="654"/>
      <c r="BW6" s="657"/>
      <c r="BY6" s="633" t="s">
        <v>200</v>
      </c>
      <c r="BZ6" s="634"/>
      <c r="CA6" s="634"/>
      <c r="CB6" s="634"/>
      <c r="CC6" s="634"/>
      <c r="CD6" s="634"/>
      <c r="CE6" s="634"/>
      <c r="CF6" s="634"/>
      <c r="CG6" s="634"/>
      <c r="CH6" s="634"/>
      <c r="CI6" s="634"/>
      <c r="CJ6" s="634"/>
      <c r="CK6" s="634"/>
      <c r="CL6" s="635"/>
      <c r="CM6" s="578">
        <v>1115415</v>
      </c>
      <c r="CN6" s="579"/>
      <c r="CO6" s="579"/>
      <c r="CP6" s="579"/>
      <c r="CQ6" s="579"/>
      <c r="CR6" s="579"/>
      <c r="CS6" s="579"/>
      <c r="CT6" s="580"/>
      <c r="CU6" s="653">
        <v>0.2</v>
      </c>
      <c r="CV6" s="653"/>
      <c r="CW6" s="653"/>
      <c r="CX6" s="653"/>
      <c r="CY6" s="584" t="s">
        <v>201</v>
      </c>
      <c r="CZ6" s="579"/>
      <c r="DA6" s="579"/>
      <c r="DB6" s="579"/>
      <c r="DC6" s="579"/>
      <c r="DD6" s="579"/>
      <c r="DE6" s="579"/>
      <c r="DF6" s="579"/>
      <c r="DG6" s="579"/>
      <c r="DH6" s="579"/>
      <c r="DI6" s="579"/>
      <c r="DJ6" s="579"/>
      <c r="DK6" s="580"/>
      <c r="DL6" s="584">
        <v>1114080</v>
      </c>
      <c r="DM6" s="579"/>
      <c r="DN6" s="579"/>
      <c r="DO6" s="579"/>
      <c r="DP6" s="579"/>
      <c r="DQ6" s="579"/>
      <c r="DR6" s="579"/>
      <c r="DS6" s="579"/>
      <c r="DT6" s="579"/>
      <c r="DU6" s="579"/>
      <c r="DV6" s="579"/>
      <c r="DW6" s="579"/>
      <c r="DX6" s="659"/>
    </row>
    <row r="7" spans="2:138" ht="11.25" customHeight="1" x14ac:dyDescent="0.2">
      <c r="B7" s="575" t="s">
        <v>202</v>
      </c>
      <c r="C7" s="576"/>
      <c r="D7" s="576"/>
      <c r="E7" s="576"/>
      <c r="F7" s="576"/>
      <c r="G7" s="576"/>
      <c r="H7" s="576"/>
      <c r="I7" s="576"/>
      <c r="J7" s="576"/>
      <c r="K7" s="576"/>
      <c r="L7" s="576"/>
      <c r="M7" s="576"/>
      <c r="N7" s="576"/>
      <c r="O7" s="576"/>
      <c r="P7" s="576"/>
      <c r="Q7" s="577"/>
      <c r="R7" s="578">
        <v>2888930</v>
      </c>
      <c r="S7" s="579"/>
      <c r="T7" s="579"/>
      <c r="U7" s="579"/>
      <c r="V7" s="579"/>
      <c r="W7" s="579"/>
      <c r="X7" s="579"/>
      <c r="Y7" s="580"/>
      <c r="Z7" s="653">
        <v>0.5</v>
      </c>
      <c r="AA7" s="653"/>
      <c r="AB7" s="653"/>
      <c r="AC7" s="653"/>
      <c r="AD7" s="654">
        <v>2888930</v>
      </c>
      <c r="AE7" s="654"/>
      <c r="AF7" s="654"/>
      <c r="AG7" s="654"/>
      <c r="AH7" s="654"/>
      <c r="AI7" s="654"/>
      <c r="AJ7" s="654"/>
      <c r="AK7" s="654"/>
      <c r="AL7" s="581">
        <v>0.9</v>
      </c>
      <c r="AM7" s="655"/>
      <c r="AN7" s="655"/>
      <c r="AO7" s="656"/>
      <c r="AP7" s="575" t="s">
        <v>203</v>
      </c>
      <c r="AQ7" s="576"/>
      <c r="AR7" s="576"/>
      <c r="AS7" s="576"/>
      <c r="AT7" s="576"/>
      <c r="AU7" s="576"/>
      <c r="AV7" s="576"/>
      <c r="AW7" s="576"/>
      <c r="AX7" s="576"/>
      <c r="AY7" s="576"/>
      <c r="AZ7" s="576"/>
      <c r="BA7" s="576"/>
      <c r="BB7" s="576"/>
      <c r="BC7" s="577"/>
      <c r="BD7" s="578">
        <v>37042422</v>
      </c>
      <c r="BE7" s="579"/>
      <c r="BF7" s="579"/>
      <c r="BG7" s="579"/>
      <c r="BH7" s="579"/>
      <c r="BI7" s="579"/>
      <c r="BJ7" s="579"/>
      <c r="BK7" s="580"/>
      <c r="BL7" s="653">
        <v>28.2</v>
      </c>
      <c r="BM7" s="653"/>
      <c r="BN7" s="653"/>
      <c r="BO7" s="653"/>
      <c r="BP7" s="654">
        <v>1180439</v>
      </c>
      <c r="BQ7" s="654"/>
      <c r="BR7" s="654"/>
      <c r="BS7" s="654"/>
      <c r="BT7" s="654"/>
      <c r="BU7" s="654"/>
      <c r="BV7" s="654"/>
      <c r="BW7" s="657"/>
      <c r="BY7" s="575" t="s">
        <v>204</v>
      </c>
      <c r="BZ7" s="576"/>
      <c r="CA7" s="576"/>
      <c r="CB7" s="576"/>
      <c r="CC7" s="576"/>
      <c r="CD7" s="576"/>
      <c r="CE7" s="576"/>
      <c r="CF7" s="576"/>
      <c r="CG7" s="576"/>
      <c r="CH7" s="576"/>
      <c r="CI7" s="576"/>
      <c r="CJ7" s="576"/>
      <c r="CK7" s="576"/>
      <c r="CL7" s="577"/>
      <c r="CM7" s="578">
        <v>30456629</v>
      </c>
      <c r="CN7" s="579"/>
      <c r="CO7" s="579"/>
      <c r="CP7" s="579"/>
      <c r="CQ7" s="579"/>
      <c r="CR7" s="579"/>
      <c r="CS7" s="579"/>
      <c r="CT7" s="580"/>
      <c r="CU7" s="653">
        <v>5.3</v>
      </c>
      <c r="CV7" s="653"/>
      <c r="CW7" s="653"/>
      <c r="CX7" s="653"/>
      <c r="CY7" s="584">
        <v>3505564</v>
      </c>
      <c r="CZ7" s="579"/>
      <c r="DA7" s="579"/>
      <c r="DB7" s="579"/>
      <c r="DC7" s="579"/>
      <c r="DD7" s="579"/>
      <c r="DE7" s="579"/>
      <c r="DF7" s="579"/>
      <c r="DG7" s="579"/>
      <c r="DH7" s="579"/>
      <c r="DI7" s="579"/>
      <c r="DJ7" s="579"/>
      <c r="DK7" s="580"/>
      <c r="DL7" s="584">
        <v>23928500</v>
      </c>
      <c r="DM7" s="579"/>
      <c r="DN7" s="579"/>
      <c r="DO7" s="579"/>
      <c r="DP7" s="579"/>
      <c r="DQ7" s="579"/>
      <c r="DR7" s="579"/>
      <c r="DS7" s="579"/>
      <c r="DT7" s="579"/>
      <c r="DU7" s="579"/>
      <c r="DV7" s="579"/>
      <c r="DW7" s="579"/>
      <c r="DX7" s="659"/>
    </row>
    <row r="8" spans="2:138" ht="11.25" customHeight="1" x14ac:dyDescent="0.2">
      <c r="B8" s="575" t="s">
        <v>205</v>
      </c>
      <c r="C8" s="576"/>
      <c r="D8" s="576"/>
      <c r="E8" s="576"/>
      <c r="F8" s="576"/>
      <c r="G8" s="576"/>
      <c r="H8" s="576"/>
      <c r="I8" s="576"/>
      <c r="J8" s="576"/>
      <c r="K8" s="576"/>
      <c r="L8" s="576"/>
      <c r="M8" s="576"/>
      <c r="N8" s="576"/>
      <c r="O8" s="576"/>
      <c r="P8" s="576"/>
      <c r="Q8" s="577"/>
      <c r="R8" s="578" t="s">
        <v>111</v>
      </c>
      <c r="S8" s="579"/>
      <c r="T8" s="579"/>
      <c r="U8" s="579"/>
      <c r="V8" s="579"/>
      <c r="W8" s="579"/>
      <c r="X8" s="579"/>
      <c r="Y8" s="580"/>
      <c r="Z8" s="653" t="s">
        <v>121</v>
      </c>
      <c r="AA8" s="653"/>
      <c r="AB8" s="653"/>
      <c r="AC8" s="653"/>
      <c r="AD8" s="654" t="s">
        <v>111</v>
      </c>
      <c r="AE8" s="654"/>
      <c r="AF8" s="654"/>
      <c r="AG8" s="654"/>
      <c r="AH8" s="654"/>
      <c r="AI8" s="654"/>
      <c r="AJ8" s="654"/>
      <c r="AK8" s="654"/>
      <c r="AL8" s="581" t="s">
        <v>121</v>
      </c>
      <c r="AM8" s="655"/>
      <c r="AN8" s="655"/>
      <c r="AO8" s="656"/>
      <c r="AP8" s="575" t="s">
        <v>206</v>
      </c>
      <c r="AQ8" s="576"/>
      <c r="AR8" s="576"/>
      <c r="AS8" s="576"/>
      <c r="AT8" s="576"/>
      <c r="AU8" s="576"/>
      <c r="AV8" s="576"/>
      <c r="AW8" s="576"/>
      <c r="AX8" s="576"/>
      <c r="AY8" s="576"/>
      <c r="AZ8" s="576"/>
      <c r="BA8" s="576"/>
      <c r="BB8" s="576"/>
      <c r="BC8" s="577"/>
      <c r="BD8" s="578">
        <v>1373944</v>
      </c>
      <c r="BE8" s="579"/>
      <c r="BF8" s="579"/>
      <c r="BG8" s="579"/>
      <c r="BH8" s="579"/>
      <c r="BI8" s="579"/>
      <c r="BJ8" s="579"/>
      <c r="BK8" s="580"/>
      <c r="BL8" s="653">
        <v>1</v>
      </c>
      <c r="BM8" s="653"/>
      <c r="BN8" s="653"/>
      <c r="BO8" s="653"/>
      <c r="BP8" s="654">
        <v>551096</v>
      </c>
      <c r="BQ8" s="654"/>
      <c r="BR8" s="654"/>
      <c r="BS8" s="654"/>
      <c r="BT8" s="654"/>
      <c r="BU8" s="654"/>
      <c r="BV8" s="654"/>
      <c r="BW8" s="657"/>
      <c r="BY8" s="575" t="s">
        <v>207</v>
      </c>
      <c r="BZ8" s="576"/>
      <c r="CA8" s="576"/>
      <c r="CB8" s="576"/>
      <c r="CC8" s="576"/>
      <c r="CD8" s="576"/>
      <c r="CE8" s="576"/>
      <c r="CF8" s="576"/>
      <c r="CG8" s="576"/>
      <c r="CH8" s="576"/>
      <c r="CI8" s="576"/>
      <c r="CJ8" s="576"/>
      <c r="CK8" s="576"/>
      <c r="CL8" s="577"/>
      <c r="CM8" s="578">
        <v>77031721</v>
      </c>
      <c r="CN8" s="579"/>
      <c r="CO8" s="579"/>
      <c r="CP8" s="579"/>
      <c r="CQ8" s="579"/>
      <c r="CR8" s="579"/>
      <c r="CS8" s="579"/>
      <c r="CT8" s="580"/>
      <c r="CU8" s="653">
        <v>13.5</v>
      </c>
      <c r="CV8" s="653"/>
      <c r="CW8" s="653"/>
      <c r="CX8" s="653"/>
      <c r="CY8" s="584">
        <v>2427905</v>
      </c>
      <c r="CZ8" s="579"/>
      <c r="DA8" s="579"/>
      <c r="DB8" s="579"/>
      <c r="DC8" s="579"/>
      <c r="DD8" s="579"/>
      <c r="DE8" s="579"/>
      <c r="DF8" s="579"/>
      <c r="DG8" s="579"/>
      <c r="DH8" s="579"/>
      <c r="DI8" s="579"/>
      <c r="DJ8" s="579"/>
      <c r="DK8" s="580"/>
      <c r="DL8" s="584">
        <v>67135587</v>
      </c>
      <c r="DM8" s="579"/>
      <c r="DN8" s="579"/>
      <c r="DO8" s="579"/>
      <c r="DP8" s="579"/>
      <c r="DQ8" s="579"/>
      <c r="DR8" s="579"/>
      <c r="DS8" s="579"/>
      <c r="DT8" s="579"/>
      <c r="DU8" s="579"/>
      <c r="DV8" s="579"/>
      <c r="DW8" s="579"/>
      <c r="DX8" s="659"/>
    </row>
    <row r="9" spans="2:138" ht="11.25" customHeight="1" x14ac:dyDescent="0.2">
      <c r="B9" s="575" t="s">
        <v>208</v>
      </c>
      <c r="C9" s="576"/>
      <c r="D9" s="576"/>
      <c r="E9" s="576"/>
      <c r="F9" s="576"/>
      <c r="G9" s="576"/>
      <c r="H9" s="576"/>
      <c r="I9" s="576"/>
      <c r="J9" s="576"/>
      <c r="K9" s="576"/>
      <c r="L9" s="576"/>
      <c r="M9" s="576"/>
      <c r="N9" s="576"/>
      <c r="O9" s="576"/>
      <c r="P9" s="576"/>
      <c r="Q9" s="577"/>
      <c r="R9" s="578" t="s">
        <v>121</v>
      </c>
      <c r="S9" s="579"/>
      <c r="T9" s="579"/>
      <c r="U9" s="579"/>
      <c r="V9" s="579"/>
      <c r="W9" s="579"/>
      <c r="X9" s="579"/>
      <c r="Y9" s="580"/>
      <c r="Z9" s="653" t="s">
        <v>121</v>
      </c>
      <c r="AA9" s="653"/>
      <c r="AB9" s="653"/>
      <c r="AC9" s="653"/>
      <c r="AD9" s="654" t="s">
        <v>201</v>
      </c>
      <c r="AE9" s="654"/>
      <c r="AF9" s="654"/>
      <c r="AG9" s="654"/>
      <c r="AH9" s="654"/>
      <c r="AI9" s="654"/>
      <c r="AJ9" s="654"/>
      <c r="AK9" s="654"/>
      <c r="AL9" s="581" t="s">
        <v>201</v>
      </c>
      <c r="AM9" s="655"/>
      <c r="AN9" s="655"/>
      <c r="AO9" s="656"/>
      <c r="AP9" s="575" t="s">
        <v>209</v>
      </c>
      <c r="AQ9" s="576"/>
      <c r="AR9" s="576"/>
      <c r="AS9" s="576"/>
      <c r="AT9" s="576"/>
      <c r="AU9" s="576"/>
      <c r="AV9" s="576"/>
      <c r="AW9" s="576"/>
      <c r="AX9" s="576"/>
      <c r="AY9" s="576"/>
      <c r="AZ9" s="576"/>
      <c r="BA9" s="576"/>
      <c r="BB9" s="576"/>
      <c r="BC9" s="577"/>
      <c r="BD9" s="578">
        <v>29969211</v>
      </c>
      <c r="BE9" s="579"/>
      <c r="BF9" s="579"/>
      <c r="BG9" s="579"/>
      <c r="BH9" s="579"/>
      <c r="BI9" s="579"/>
      <c r="BJ9" s="579"/>
      <c r="BK9" s="580"/>
      <c r="BL9" s="653">
        <v>22.8</v>
      </c>
      <c r="BM9" s="653"/>
      <c r="BN9" s="653"/>
      <c r="BO9" s="653"/>
      <c r="BP9" s="654" t="s">
        <v>111</v>
      </c>
      <c r="BQ9" s="654"/>
      <c r="BR9" s="654"/>
      <c r="BS9" s="654"/>
      <c r="BT9" s="654"/>
      <c r="BU9" s="654"/>
      <c r="BV9" s="654"/>
      <c r="BW9" s="657"/>
      <c r="BY9" s="575" t="s">
        <v>210</v>
      </c>
      <c r="BZ9" s="576"/>
      <c r="CA9" s="576"/>
      <c r="CB9" s="576"/>
      <c r="CC9" s="576"/>
      <c r="CD9" s="576"/>
      <c r="CE9" s="576"/>
      <c r="CF9" s="576"/>
      <c r="CG9" s="576"/>
      <c r="CH9" s="576"/>
      <c r="CI9" s="576"/>
      <c r="CJ9" s="576"/>
      <c r="CK9" s="576"/>
      <c r="CL9" s="577"/>
      <c r="CM9" s="578">
        <v>29659707</v>
      </c>
      <c r="CN9" s="579"/>
      <c r="CO9" s="579"/>
      <c r="CP9" s="579"/>
      <c r="CQ9" s="579"/>
      <c r="CR9" s="579"/>
      <c r="CS9" s="579"/>
      <c r="CT9" s="580"/>
      <c r="CU9" s="653">
        <v>5.2</v>
      </c>
      <c r="CV9" s="653"/>
      <c r="CW9" s="653"/>
      <c r="CX9" s="653"/>
      <c r="CY9" s="584">
        <v>1328075</v>
      </c>
      <c r="CZ9" s="579"/>
      <c r="DA9" s="579"/>
      <c r="DB9" s="579"/>
      <c r="DC9" s="579"/>
      <c r="DD9" s="579"/>
      <c r="DE9" s="579"/>
      <c r="DF9" s="579"/>
      <c r="DG9" s="579"/>
      <c r="DH9" s="579"/>
      <c r="DI9" s="579"/>
      <c r="DJ9" s="579"/>
      <c r="DK9" s="580"/>
      <c r="DL9" s="584">
        <v>15688760</v>
      </c>
      <c r="DM9" s="579"/>
      <c r="DN9" s="579"/>
      <c r="DO9" s="579"/>
      <c r="DP9" s="579"/>
      <c r="DQ9" s="579"/>
      <c r="DR9" s="579"/>
      <c r="DS9" s="579"/>
      <c r="DT9" s="579"/>
      <c r="DU9" s="579"/>
      <c r="DV9" s="579"/>
      <c r="DW9" s="579"/>
      <c r="DX9" s="659"/>
    </row>
    <row r="10" spans="2:138" ht="11.25" customHeight="1" x14ac:dyDescent="0.2">
      <c r="B10" s="575" t="s">
        <v>211</v>
      </c>
      <c r="C10" s="576"/>
      <c r="D10" s="576"/>
      <c r="E10" s="576"/>
      <c r="F10" s="576"/>
      <c r="G10" s="576"/>
      <c r="H10" s="576"/>
      <c r="I10" s="576"/>
      <c r="J10" s="576"/>
      <c r="K10" s="576"/>
      <c r="L10" s="576"/>
      <c r="M10" s="576"/>
      <c r="N10" s="576"/>
      <c r="O10" s="576"/>
      <c r="P10" s="576"/>
      <c r="Q10" s="577"/>
      <c r="R10" s="578">
        <v>186101</v>
      </c>
      <c r="S10" s="579"/>
      <c r="T10" s="579"/>
      <c r="U10" s="579"/>
      <c r="V10" s="579"/>
      <c r="W10" s="579"/>
      <c r="X10" s="579"/>
      <c r="Y10" s="580"/>
      <c r="Z10" s="653">
        <v>0</v>
      </c>
      <c r="AA10" s="653"/>
      <c r="AB10" s="653"/>
      <c r="AC10" s="653"/>
      <c r="AD10" s="654">
        <v>186101</v>
      </c>
      <c r="AE10" s="654"/>
      <c r="AF10" s="654"/>
      <c r="AG10" s="654"/>
      <c r="AH10" s="654"/>
      <c r="AI10" s="654"/>
      <c r="AJ10" s="654"/>
      <c r="AK10" s="654"/>
      <c r="AL10" s="581">
        <v>0.1</v>
      </c>
      <c r="AM10" s="655"/>
      <c r="AN10" s="655"/>
      <c r="AO10" s="656"/>
      <c r="AP10" s="575" t="s">
        <v>212</v>
      </c>
      <c r="AQ10" s="576"/>
      <c r="AR10" s="576"/>
      <c r="AS10" s="576"/>
      <c r="AT10" s="576"/>
      <c r="AU10" s="576"/>
      <c r="AV10" s="576"/>
      <c r="AW10" s="576"/>
      <c r="AX10" s="576"/>
      <c r="AY10" s="576"/>
      <c r="AZ10" s="576"/>
      <c r="BA10" s="576"/>
      <c r="BB10" s="576"/>
      <c r="BC10" s="577"/>
      <c r="BD10" s="578">
        <v>1319809</v>
      </c>
      <c r="BE10" s="579"/>
      <c r="BF10" s="579"/>
      <c r="BG10" s="579"/>
      <c r="BH10" s="579"/>
      <c r="BI10" s="579"/>
      <c r="BJ10" s="579"/>
      <c r="BK10" s="580"/>
      <c r="BL10" s="653">
        <v>1</v>
      </c>
      <c r="BM10" s="653"/>
      <c r="BN10" s="653"/>
      <c r="BO10" s="653"/>
      <c r="BP10" s="654">
        <v>119687</v>
      </c>
      <c r="BQ10" s="654"/>
      <c r="BR10" s="654"/>
      <c r="BS10" s="654"/>
      <c r="BT10" s="654"/>
      <c r="BU10" s="654"/>
      <c r="BV10" s="654"/>
      <c r="BW10" s="657"/>
      <c r="BY10" s="575" t="s">
        <v>213</v>
      </c>
      <c r="BZ10" s="576"/>
      <c r="CA10" s="576"/>
      <c r="CB10" s="576"/>
      <c r="CC10" s="576"/>
      <c r="CD10" s="576"/>
      <c r="CE10" s="576"/>
      <c r="CF10" s="576"/>
      <c r="CG10" s="576"/>
      <c r="CH10" s="576"/>
      <c r="CI10" s="576"/>
      <c r="CJ10" s="576"/>
      <c r="CK10" s="576"/>
      <c r="CL10" s="577"/>
      <c r="CM10" s="578">
        <v>3114476</v>
      </c>
      <c r="CN10" s="579"/>
      <c r="CO10" s="579"/>
      <c r="CP10" s="579"/>
      <c r="CQ10" s="579"/>
      <c r="CR10" s="579"/>
      <c r="CS10" s="579"/>
      <c r="CT10" s="580"/>
      <c r="CU10" s="653">
        <v>0.5</v>
      </c>
      <c r="CV10" s="653"/>
      <c r="CW10" s="653"/>
      <c r="CX10" s="653"/>
      <c r="CY10" s="584">
        <v>254990</v>
      </c>
      <c r="CZ10" s="579"/>
      <c r="DA10" s="579"/>
      <c r="DB10" s="579"/>
      <c r="DC10" s="579"/>
      <c r="DD10" s="579"/>
      <c r="DE10" s="579"/>
      <c r="DF10" s="579"/>
      <c r="DG10" s="579"/>
      <c r="DH10" s="579"/>
      <c r="DI10" s="579"/>
      <c r="DJ10" s="579"/>
      <c r="DK10" s="580"/>
      <c r="DL10" s="584">
        <v>1747800</v>
      </c>
      <c r="DM10" s="579"/>
      <c r="DN10" s="579"/>
      <c r="DO10" s="579"/>
      <c r="DP10" s="579"/>
      <c r="DQ10" s="579"/>
      <c r="DR10" s="579"/>
      <c r="DS10" s="579"/>
      <c r="DT10" s="579"/>
      <c r="DU10" s="579"/>
      <c r="DV10" s="579"/>
      <c r="DW10" s="579"/>
      <c r="DX10" s="659"/>
    </row>
    <row r="11" spans="2:138" ht="11.25" customHeight="1" x14ac:dyDescent="0.2">
      <c r="B11" s="575" t="s">
        <v>214</v>
      </c>
      <c r="C11" s="576"/>
      <c r="D11" s="576"/>
      <c r="E11" s="576"/>
      <c r="F11" s="576"/>
      <c r="G11" s="576"/>
      <c r="H11" s="576"/>
      <c r="I11" s="576"/>
      <c r="J11" s="576"/>
      <c r="K11" s="576"/>
      <c r="L11" s="576"/>
      <c r="M11" s="576"/>
      <c r="N11" s="576"/>
      <c r="O11" s="576"/>
      <c r="P11" s="576"/>
      <c r="Q11" s="577"/>
      <c r="R11" s="578">
        <v>43857</v>
      </c>
      <c r="S11" s="579"/>
      <c r="T11" s="579"/>
      <c r="U11" s="579"/>
      <c r="V11" s="579"/>
      <c r="W11" s="579"/>
      <c r="X11" s="579"/>
      <c r="Y11" s="580"/>
      <c r="Z11" s="653">
        <v>0</v>
      </c>
      <c r="AA11" s="653"/>
      <c r="AB11" s="653"/>
      <c r="AC11" s="653"/>
      <c r="AD11" s="654">
        <v>43857</v>
      </c>
      <c r="AE11" s="654"/>
      <c r="AF11" s="654"/>
      <c r="AG11" s="654"/>
      <c r="AH11" s="654"/>
      <c r="AI11" s="654"/>
      <c r="AJ11" s="654"/>
      <c r="AK11" s="654"/>
      <c r="AL11" s="581">
        <v>0</v>
      </c>
      <c r="AM11" s="655"/>
      <c r="AN11" s="655"/>
      <c r="AO11" s="656"/>
      <c r="AP11" s="575" t="s">
        <v>215</v>
      </c>
      <c r="AQ11" s="576"/>
      <c r="AR11" s="576"/>
      <c r="AS11" s="576"/>
      <c r="AT11" s="576"/>
      <c r="AU11" s="576"/>
      <c r="AV11" s="576"/>
      <c r="AW11" s="576"/>
      <c r="AX11" s="576"/>
      <c r="AY11" s="576"/>
      <c r="AZ11" s="576"/>
      <c r="BA11" s="576"/>
      <c r="BB11" s="576"/>
      <c r="BC11" s="577"/>
      <c r="BD11" s="578">
        <v>2766130</v>
      </c>
      <c r="BE11" s="579"/>
      <c r="BF11" s="579"/>
      <c r="BG11" s="579"/>
      <c r="BH11" s="579"/>
      <c r="BI11" s="579"/>
      <c r="BJ11" s="579"/>
      <c r="BK11" s="580"/>
      <c r="BL11" s="653">
        <v>2.1</v>
      </c>
      <c r="BM11" s="653"/>
      <c r="BN11" s="653"/>
      <c r="BO11" s="653"/>
      <c r="BP11" s="654">
        <v>509656</v>
      </c>
      <c r="BQ11" s="654"/>
      <c r="BR11" s="654"/>
      <c r="BS11" s="654"/>
      <c r="BT11" s="654"/>
      <c r="BU11" s="654"/>
      <c r="BV11" s="654"/>
      <c r="BW11" s="657"/>
      <c r="BY11" s="575" t="s">
        <v>216</v>
      </c>
      <c r="BZ11" s="576"/>
      <c r="CA11" s="576"/>
      <c r="CB11" s="576"/>
      <c r="CC11" s="576"/>
      <c r="CD11" s="576"/>
      <c r="CE11" s="576"/>
      <c r="CF11" s="576"/>
      <c r="CG11" s="576"/>
      <c r="CH11" s="576"/>
      <c r="CI11" s="576"/>
      <c r="CJ11" s="576"/>
      <c r="CK11" s="576"/>
      <c r="CL11" s="577"/>
      <c r="CM11" s="578">
        <v>47380815</v>
      </c>
      <c r="CN11" s="579"/>
      <c r="CO11" s="579"/>
      <c r="CP11" s="579"/>
      <c r="CQ11" s="579"/>
      <c r="CR11" s="579"/>
      <c r="CS11" s="579"/>
      <c r="CT11" s="580"/>
      <c r="CU11" s="653">
        <v>8.3000000000000007</v>
      </c>
      <c r="CV11" s="653"/>
      <c r="CW11" s="653"/>
      <c r="CX11" s="653"/>
      <c r="CY11" s="584">
        <v>27378309</v>
      </c>
      <c r="CZ11" s="579"/>
      <c r="DA11" s="579"/>
      <c r="DB11" s="579"/>
      <c r="DC11" s="579"/>
      <c r="DD11" s="579"/>
      <c r="DE11" s="579"/>
      <c r="DF11" s="579"/>
      <c r="DG11" s="579"/>
      <c r="DH11" s="579"/>
      <c r="DI11" s="579"/>
      <c r="DJ11" s="579"/>
      <c r="DK11" s="580"/>
      <c r="DL11" s="584">
        <v>12692781</v>
      </c>
      <c r="DM11" s="579"/>
      <c r="DN11" s="579"/>
      <c r="DO11" s="579"/>
      <c r="DP11" s="579"/>
      <c r="DQ11" s="579"/>
      <c r="DR11" s="579"/>
      <c r="DS11" s="579"/>
      <c r="DT11" s="579"/>
      <c r="DU11" s="579"/>
      <c r="DV11" s="579"/>
      <c r="DW11" s="579"/>
      <c r="DX11" s="659"/>
    </row>
    <row r="12" spans="2:138" ht="11.25" customHeight="1" x14ac:dyDescent="0.2">
      <c r="B12" s="575" t="s">
        <v>217</v>
      </c>
      <c r="C12" s="576"/>
      <c r="D12" s="576"/>
      <c r="E12" s="576"/>
      <c r="F12" s="576"/>
      <c r="G12" s="576"/>
      <c r="H12" s="576"/>
      <c r="I12" s="576"/>
      <c r="J12" s="576"/>
      <c r="K12" s="576"/>
      <c r="L12" s="576"/>
      <c r="M12" s="576"/>
      <c r="N12" s="576"/>
      <c r="O12" s="576"/>
      <c r="P12" s="576"/>
      <c r="Q12" s="577"/>
      <c r="R12" s="578">
        <v>16082819</v>
      </c>
      <c r="S12" s="579"/>
      <c r="T12" s="579"/>
      <c r="U12" s="579"/>
      <c r="V12" s="579"/>
      <c r="W12" s="579"/>
      <c r="X12" s="579"/>
      <c r="Y12" s="580"/>
      <c r="Z12" s="653">
        <v>2.8</v>
      </c>
      <c r="AA12" s="653"/>
      <c r="AB12" s="653"/>
      <c r="AC12" s="653"/>
      <c r="AD12" s="654">
        <v>16082819</v>
      </c>
      <c r="AE12" s="654"/>
      <c r="AF12" s="654"/>
      <c r="AG12" s="654"/>
      <c r="AH12" s="654"/>
      <c r="AI12" s="654"/>
      <c r="AJ12" s="654"/>
      <c r="AK12" s="654"/>
      <c r="AL12" s="581">
        <v>5.3</v>
      </c>
      <c r="AM12" s="655"/>
      <c r="AN12" s="655"/>
      <c r="AO12" s="656"/>
      <c r="AP12" s="575" t="s">
        <v>218</v>
      </c>
      <c r="AQ12" s="576"/>
      <c r="AR12" s="576"/>
      <c r="AS12" s="576"/>
      <c r="AT12" s="576"/>
      <c r="AU12" s="576"/>
      <c r="AV12" s="576"/>
      <c r="AW12" s="576"/>
      <c r="AX12" s="576"/>
      <c r="AY12" s="576"/>
      <c r="AZ12" s="576"/>
      <c r="BA12" s="576"/>
      <c r="BB12" s="576"/>
      <c r="BC12" s="577"/>
      <c r="BD12" s="578">
        <v>441442</v>
      </c>
      <c r="BE12" s="579"/>
      <c r="BF12" s="579"/>
      <c r="BG12" s="579"/>
      <c r="BH12" s="579"/>
      <c r="BI12" s="579"/>
      <c r="BJ12" s="579"/>
      <c r="BK12" s="580"/>
      <c r="BL12" s="653">
        <v>0.3</v>
      </c>
      <c r="BM12" s="653"/>
      <c r="BN12" s="653"/>
      <c r="BO12" s="653"/>
      <c r="BP12" s="654" t="s">
        <v>111</v>
      </c>
      <c r="BQ12" s="654"/>
      <c r="BR12" s="654"/>
      <c r="BS12" s="654"/>
      <c r="BT12" s="654"/>
      <c r="BU12" s="654"/>
      <c r="BV12" s="654"/>
      <c r="BW12" s="657"/>
      <c r="BY12" s="575" t="s">
        <v>219</v>
      </c>
      <c r="BZ12" s="576"/>
      <c r="CA12" s="576"/>
      <c r="CB12" s="576"/>
      <c r="CC12" s="576"/>
      <c r="CD12" s="576"/>
      <c r="CE12" s="576"/>
      <c r="CF12" s="576"/>
      <c r="CG12" s="576"/>
      <c r="CH12" s="576"/>
      <c r="CI12" s="576"/>
      <c r="CJ12" s="576"/>
      <c r="CK12" s="576"/>
      <c r="CL12" s="577"/>
      <c r="CM12" s="578">
        <v>52320662</v>
      </c>
      <c r="CN12" s="579"/>
      <c r="CO12" s="579"/>
      <c r="CP12" s="579"/>
      <c r="CQ12" s="579"/>
      <c r="CR12" s="579"/>
      <c r="CS12" s="579"/>
      <c r="CT12" s="580"/>
      <c r="CU12" s="653">
        <v>9.1999999999999993</v>
      </c>
      <c r="CV12" s="653"/>
      <c r="CW12" s="653"/>
      <c r="CX12" s="653"/>
      <c r="CY12" s="584">
        <v>3235088</v>
      </c>
      <c r="CZ12" s="579"/>
      <c r="DA12" s="579"/>
      <c r="DB12" s="579"/>
      <c r="DC12" s="579"/>
      <c r="DD12" s="579"/>
      <c r="DE12" s="579"/>
      <c r="DF12" s="579"/>
      <c r="DG12" s="579"/>
      <c r="DH12" s="579"/>
      <c r="DI12" s="579"/>
      <c r="DJ12" s="579"/>
      <c r="DK12" s="580"/>
      <c r="DL12" s="584">
        <v>9206465</v>
      </c>
      <c r="DM12" s="579"/>
      <c r="DN12" s="579"/>
      <c r="DO12" s="579"/>
      <c r="DP12" s="579"/>
      <c r="DQ12" s="579"/>
      <c r="DR12" s="579"/>
      <c r="DS12" s="579"/>
      <c r="DT12" s="579"/>
      <c r="DU12" s="579"/>
      <c r="DV12" s="579"/>
      <c r="DW12" s="579"/>
      <c r="DX12" s="659"/>
    </row>
    <row r="13" spans="2:138" ht="11.25" customHeight="1" x14ac:dyDescent="0.2">
      <c r="B13" s="575" t="s">
        <v>220</v>
      </c>
      <c r="C13" s="576"/>
      <c r="D13" s="576"/>
      <c r="E13" s="576"/>
      <c r="F13" s="576"/>
      <c r="G13" s="576"/>
      <c r="H13" s="576"/>
      <c r="I13" s="576"/>
      <c r="J13" s="576"/>
      <c r="K13" s="576"/>
      <c r="L13" s="576"/>
      <c r="M13" s="576"/>
      <c r="N13" s="576"/>
      <c r="O13" s="576"/>
      <c r="P13" s="576"/>
      <c r="Q13" s="577"/>
      <c r="R13" s="578" t="s">
        <v>111</v>
      </c>
      <c r="S13" s="579"/>
      <c r="T13" s="579"/>
      <c r="U13" s="579"/>
      <c r="V13" s="579"/>
      <c r="W13" s="579"/>
      <c r="X13" s="579"/>
      <c r="Y13" s="580"/>
      <c r="Z13" s="653" t="s">
        <v>111</v>
      </c>
      <c r="AA13" s="653"/>
      <c r="AB13" s="653"/>
      <c r="AC13" s="653"/>
      <c r="AD13" s="654" t="s">
        <v>201</v>
      </c>
      <c r="AE13" s="654"/>
      <c r="AF13" s="654"/>
      <c r="AG13" s="654"/>
      <c r="AH13" s="654"/>
      <c r="AI13" s="654"/>
      <c r="AJ13" s="654"/>
      <c r="AK13" s="654"/>
      <c r="AL13" s="581" t="s">
        <v>111</v>
      </c>
      <c r="AM13" s="655"/>
      <c r="AN13" s="655"/>
      <c r="AO13" s="656"/>
      <c r="AP13" s="575" t="s">
        <v>221</v>
      </c>
      <c r="AQ13" s="576"/>
      <c r="AR13" s="576"/>
      <c r="AS13" s="576"/>
      <c r="AT13" s="576"/>
      <c r="AU13" s="576"/>
      <c r="AV13" s="576"/>
      <c r="AW13" s="576"/>
      <c r="AX13" s="576"/>
      <c r="AY13" s="576"/>
      <c r="AZ13" s="576"/>
      <c r="BA13" s="576"/>
      <c r="BB13" s="576"/>
      <c r="BC13" s="577"/>
      <c r="BD13" s="578">
        <v>579745</v>
      </c>
      <c r="BE13" s="579"/>
      <c r="BF13" s="579"/>
      <c r="BG13" s="579"/>
      <c r="BH13" s="579"/>
      <c r="BI13" s="579"/>
      <c r="BJ13" s="579"/>
      <c r="BK13" s="580"/>
      <c r="BL13" s="653">
        <v>0.4</v>
      </c>
      <c r="BM13" s="653"/>
      <c r="BN13" s="653"/>
      <c r="BO13" s="653"/>
      <c r="BP13" s="654" t="s">
        <v>111</v>
      </c>
      <c r="BQ13" s="654"/>
      <c r="BR13" s="654"/>
      <c r="BS13" s="654"/>
      <c r="BT13" s="654"/>
      <c r="BU13" s="654"/>
      <c r="BV13" s="654"/>
      <c r="BW13" s="657"/>
      <c r="BY13" s="575" t="s">
        <v>222</v>
      </c>
      <c r="BZ13" s="576"/>
      <c r="CA13" s="576"/>
      <c r="CB13" s="576"/>
      <c r="CC13" s="576"/>
      <c r="CD13" s="576"/>
      <c r="CE13" s="576"/>
      <c r="CF13" s="576"/>
      <c r="CG13" s="576"/>
      <c r="CH13" s="576"/>
      <c r="CI13" s="576"/>
      <c r="CJ13" s="576"/>
      <c r="CK13" s="576"/>
      <c r="CL13" s="577"/>
      <c r="CM13" s="578">
        <v>65271279</v>
      </c>
      <c r="CN13" s="579"/>
      <c r="CO13" s="579"/>
      <c r="CP13" s="579"/>
      <c r="CQ13" s="579"/>
      <c r="CR13" s="579"/>
      <c r="CS13" s="579"/>
      <c r="CT13" s="580"/>
      <c r="CU13" s="653">
        <v>11.5</v>
      </c>
      <c r="CV13" s="653"/>
      <c r="CW13" s="653"/>
      <c r="CX13" s="653"/>
      <c r="CY13" s="584">
        <v>48572745</v>
      </c>
      <c r="CZ13" s="579"/>
      <c r="DA13" s="579"/>
      <c r="DB13" s="579"/>
      <c r="DC13" s="579"/>
      <c r="DD13" s="579"/>
      <c r="DE13" s="579"/>
      <c r="DF13" s="579"/>
      <c r="DG13" s="579"/>
      <c r="DH13" s="579"/>
      <c r="DI13" s="579"/>
      <c r="DJ13" s="579"/>
      <c r="DK13" s="580"/>
      <c r="DL13" s="584">
        <v>15360995</v>
      </c>
      <c r="DM13" s="579"/>
      <c r="DN13" s="579"/>
      <c r="DO13" s="579"/>
      <c r="DP13" s="579"/>
      <c r="DQ13" s="579"/>
      <c r="DR13" s="579"/>
      <c r="DS13" s="579"/>
      <c r="DT13" s="579"/>
      <c r="DU13" s="579"/>
      <c r="DV13" s="579"/>
      <c r="DW13" s="579"/>
      <c r="DX13" s="659"/>
    </row>
    <row r="14" spans="2:138" ht="11.25" customHeight="1" x14ac:dyDescent="0.2">
      <c r="B14" s="575" t="s">
        <v>223</v>
      </c>
      <c r="C14" s="576"/>
      <c r="D14" s="576"/>
      <c r="E14" s="576"/>
      <c r="F14" s="576"/>
      <c r="G14" s="576"/>
      <c r="H14" s="576"/>
      <c r="I14" s="576"/>
      <c r="J14" s="576"/>
      <c r="K14" s="576"/>
      <c r="L14" s="576"/>
      <c r="M14" s="576"/>
      <c r="N14" s="576"/>
      <c r="O14" s="576"/>
      <c r="P14" s="576"/>
      <c r="Q14" s="577"/>
      <c r="R14" s="578">
        <v>389012</v>
      </c>
      <c r="S14" s="579"/>
      <c r="T14" s="579"/>
      <c r="U14" s="579"/>
      <c r="V14" s="579"/>
      <c r="W14" s="579"/>
      <c r="X14" s="579"/>
      <c r="Y14" s="580"/>
      <c r="Z14" s="653">
        <v>0.1</v>
      </c>
      <c r="AA14" s="653"/>
      <c r="AB14" s="653"/>
      <c r="AC14" s="653"/>
      <c r="AD14" s="654">
        <v>389012</v>
      </c>
      <c r="AE14" s="654"/>
      <c r="AF14" s="654"/>
      <c r="AG14" s="654"/>
      <c r="AH14" s="654"/>
      <c r="AI14" s="654"/>
      <c r="AJ14" s="654"/>
      <c r="AK14" s="654"/>
      <c r="AL14" s="581">
        <v>0.1</v>
      </c>
      <c r="AM14" s="655"/>
      <c r="AN14" s="655"/>
      <c r="AO14" s="656"/>
      <c r="AP14" s="575" t="s">
        <v>224</v>
      </c>
      <c r="AQ14" s="576"/>
      <c r="AR14" s="576"/>
      <c r="AS14" s="576"/>
      <c r="AT14" s="576"/>
      <c r="AU14" s="576"/>
      <c r="AV14" s="576"/>
      <c r="AW14" s="576"/>
      <c r="AX14" s="576"/>
      <c r="AY14" s="576"/>
      <c r="AZ14" s="576"/>
      <c r="BA14" s="576"/>
      <c r="BB14" s="576"/>
      <c r="BC14" s="577"/>
      <c r="BD14" s="578">
        <v>592141</v>
      </c>
      <c r="BE14" s="579"/>
      <c r="BF14" s="579"/>
      <c r="BG14" s="579"/>
      <c r="BH14" s="579"/>
      <c r="BI14" s="579"/>
      <c r="BJ14" s="579"/>
      <c r="BK14" s="580"/>
      <c r="BL14" s="653">
        <v>0.5</v>
      </c>
      <c r="BM14" s="653"/>
      <c r="BN14" s="653"/>
      <c r="BO14" s="653"/>
      <c r="BP14" s="654" t="s">
        <v>201</v>
      </c>
      <c r="BQ14" s="654"/>
      <c r="BR14" s="654"/>
      <c r="BS14" s="654"/>
      <c r="BT14" s="654"/>
      <c r="BU14" s="654"/>
      <c r="BV14" s="654"/>
      <c r="BW14" s="657"/>
      <c r="BY14" s="575" t="s">
        <v>225</v>
      </c>
      <c r="BZ14" s="576"/>
      <c r="CA14" s="576"/>
      <c r="CB14" s="576"/>
      <c r="CC14" s="576"/>
      <c r="CD14" s="576"/>
      <c r="CE14" s="576"/>
      <c r="CF14" s="576"/>
      <c r="CG14" s="576"/>
      <c r="CH14" s="576"/>
      <c r="CI14" s="576"/>
      <c r="CJ14" s="576"/>
      <c r="CK14" s="576"/>
      <c r="CL14" s="577"/>
      <c r="CM14" s="578">
        <v>25828218</v>
      </c>
      <c r="CN14" s="579"/>
      <c r="CO14" s="579"/>
      <c r="CP14" s="579"/>
      <c r="CQ14" s="579"/>
      <c r="CR14" s="579"/>
      <c r="CS14" s="579"/>
      <c r="CT14" s="580"/>
      <c r="CU14" s="653">
        <v>4.5</v>
      </c>
      <c r="CV14" s="653"/>
      <c r="CW14" s="653"/>
      <c r="CX14" s="653"/>
      <c r="CY14" s="584">
        <v>1441638</v>
      </c>
      <c r="CZ14" s="579"/>
      <c r="DA14" s="579"/>
      <c r="DB14" s="579"/>
      <c r="DC14" s="579"/>
      <c r="DD14" s="579"/>
      <c r="DE14" s="579"/>
      <c r="DF14" s="579"/>
      <c r="DG14" s="579"/>
      <c r="DH14" s="579"/>
      <c r="DI14" s="579"/>
      <c r="DJ14" s="579"/>
      <c r="DK14" s="580"/>
      <c r="DL14" s="584">
        <v>22954771</v>
      </c>
      <c r="DM14" s="579"/>
      <c r="DN14" s="579"/>
      <c r="DO14" s="579"/>
      <c r="DP14" s="579"/>
      <c r="DQ14" s="579"/>
      <c r="DR14" s="579"/>
      <c r="DS14" s="579"/>
      <c r="DT14" s="579"/>
      <c r="DU14" s="579"/>
      <c r="DV14" s="579"/>
      <c r="DW14" s="579"/>
      <c r="DX14" s="659"/>
    </row>
    <row r="15" spans="2:138" ht="11.25" customHeight="1" x14ac:dyDescent="0.2">
      <c r="B15" s="575" t="s">
        <v>226</v>
      </c>
      <c r="C15" s="576"/>
      <c r="D15" s="576"/>
      <c r="E15" s="576"/>
      <c r="F15" s="576"/>
      <c r="G15" s="576"/>
      <c r="H15" s="576"/>
      <c r="I15" s="576"/>
      <c r="J15" s="576"/>
      <c r="K15" s="576"/>
      <c r="L15" s="576"/>
      <c r="M15" s="576"/>
      <c r="N15" s="576"/>
      <c r="O15" s="576"/>
      <c r="P15" s="576"/>
      <c r="Q15" s="577"/>
      <c r="R15" s="578">
        <v>180221897</v>
      </c>
      <c r="S15" s="579"/>
      <c r="T15" s="579"/>
      <c r="U15" s="579"/>
      <c r="V15" s="579"/>
      <c r="W15" s="579"/>
      <c r="X15" s="579"/>
      <c r="Y15" s="580"/>
      <c r="Z15" s="653">
        <v>31.2</v>
      </c>
      <c r="AA15" s="653"/>
      <c r="AB15" s="653"/>
      <c r="AC15" s="653"/>
      <c r="AD15" s="654">
        <v>177245099</v>
      </c>
      <c r="AE15" s="654"/>
      <c r="AF15" s="654"/>
      <c r="AG15" s="654"/>
      <c r="AH15" s="654"/>
      <c r="AI15" s="654"/>
      <c r="AJ15" s="654"/>
      <c r="AK15" s="654"/>
      <c r="AL15" s="581">
        <v>57.9</v>
      </c>
      <c r="AM15" s="655"/>
      <c r="AN15" s="655"/>
      <c r="AO15" s="656"/>
      <c r="AP15" s="575" t="s">
        <v>227</v>
      </c>
      <c r="AQ15" s="576"/>
      <c r="AR15" s="576"/>
      <c r="AS15" s="576"/>
      <c r="AT15" s="576"/>
      <c r="AU15" s="576"/>
      <c r="AV15" s="576"/>
      <c r="AW15" s="576"/>
      <c r="AX15" s="576"/>
      <c r="AY15" s="576"/>
      <c r="AZ15" s="576"/>
      <c r="BA15" s="576"/>
      <c r="BB15" s="576"/>
      <c r="BC15" s="577"/>
      <c r="BD15" s="578">
        <v>22742818</v>
      </c>
      <c r="BE15" s="579"/>
      <c r="BF15" s="579"/>
      <c r="BG15" s="579"/>
      <c r="BH15" s="579"/>
      <c r="BI15" s="579"/>
      <c r="BJ15" s="579"/>
      <c r="BK15" s="580"/>
      <c r="BL15" s="653">
        <v>17.3</v>
      </c>
      <c r="BM15" s="653"/>
      <c r="BN15" s="653"/>
      <c r="BO15" s="653"/>
      <c r="BP15" s="654" t="s">
        <v>121</v>
      </c>
      <c r="BQ15" s="654"/>
      <c r="BR15" s="654"/>
      <c r="BS15" s="654"/>
      <c r="BT15" s="654"/>
      <c r="BU15" s="654"/>
      <c r="BV15" s="654"/>
      <c r="BW15" s="657"/>
      <c r="BY15" s="575" t="s">
        <v>228</v>
      </c>
      <c r="BZ15" s="576"/>
      <c r="CA15" s="576"/>
      <c r="CB15" s="576"/>
      <c r="CC15" s="576"/>
      <c r="CD15" s="576"/>
      <c r="CE15" s="576"/>
      <c r="CF15" s="576"/>
      <c r="CG15" s="576"/>
      <c r="CH15" s="576"/>
      <c r="CI15" s="576"/>
      <c r="CJ15" s="576"/>
      <c r="CK15" s="576"/>
      <c r="CL15" s="577"/>
      <c r="CM15" s="578" t="s">
        <v>121</v>
      </c>
      <c r="CN15" s="579"/>
      <c r="CO15" s="579"/>
      <c r="CP15" s="579"/>
      <c r="CQ15" s="579"/>
      <c r="CR15" s="579"/>
      <c r="CS15" s="579"/>
      <c r="CT15" s="580"/>
      <c r="CU15" s="653" t="s">
        <v>111</v>
      </c>
      <c r="CV15" s="653"/>
      <c r="CW15" s="653"/>
      <c r="CX15" s="653"/>
      <c r="CY15" s="584" t="s">
        <v>111</v>
      </c>
      <c r="CZ15" s="579"/>
      <c r="DA15" s="579"/>
      <c r="DB15" s="579"/>
      <c r="DC15" s="579"/>
      <c r="DD15" s="579"/>
      <c r="DE15" s="579"/>
      <c r="DF15" s="579"/>
      <c r="DG15" s="579"/>
      <c r="DH15" s="579"/>
      <c r="DI15" s="579"/>
      <c r="DJ15" s="579"/>
      <c r="DK15" s="580"/>
      <c r="DL15" s="584" t="s">
        <v>121</v>
      </c>
      <c r="DM15" s="579"/>
      <c r="DN15" s="579"/>
      <c r="DO15" s="579"/>
      <c r="DP15" s="579"/>
      <c r="DQ15" s="579"/>
      <c r="DR15" s="579"/>
      <c r="DS15" s="579"/>
      <c r="DT15" s="579"/>
      <c r="DU15" s="579"/>
      <c r="DV15" s="579"/>
      <c r="DW15" s="579"/>
      <c r="DX15" s="659"/>
    </row>
    <row r="16" spans="2:138" ht="11.25" customHeight="1" x14ac:dyDescent="0.2">
      <c r="B16" s="575" t="s">
        <v>229</v>
      </c>
      <c r="C16" s="576"/>
      <c r="D16" s="576"/>
      <c r="E16" s="576"/>
      <c r="F16" s="576"/>
      <c r="G16" s="576"/>
      <c r="H16" s="576"/>
      <c r="I16" s="576"/>
      <c r="J16" s="576"/>
      <c r="K16" s="576"/>
      <c r="L16" s="576"/>
      <c r="M16" s="576"/>
      <c r="N16" s="576"/>
      <c r="O16" s="576"/>
      <c r="P16" s="576"/>
      <c r="Q16" s="577"/>
      <c r="R16" s="578">
        <v>177245099</v>
      </c>
      <c r="S16" s="579"/>
      <c r="T16" s="579"/>
      <c r="U16" s="579"/>
      <c r="V16" s="579"/>
      <c r="W16" s="579"/>
      <c r="X16" s="579"/>
      <c r="Y16" s="580"/>
      <c r="Z16" s="581">
        <v>30.6</v>
      </c>
      <c r="AA16" s="655"/>
      <c r="AB16" s="655"/>
      <c r="AC16" s="658"/>
      <c r="AD16" s="584">
        <v>177245099</v>
      </c>
      <c r="AE16" s="579"/>
      <c r="AF16" s="579"/>
      <c r="AG16" s="579"/>
      <c r="AH16" s="579"/>
      <c r="AI16" s="579"/>
      <c r="AJ16" s="579"/>
      <c r="AK16" s="580"/>
      <c r="AL16" s="581">
        <v>57.9</v>
      </c>
      <c r="AM16" s="655"/>
      <c r="AN16" s="655"/>
      <c r="AO16" s="656"/>
      <c r="AP16" s="575" t="s">
        <v>230</v>
      </c>
      <c r="AQ16" s="576"/>
      <c r="AR16" s="576"/>
      <c r="AS16" s="576"/>
      <c r="AT16" s="576"/>
      <c r="AU16" s="576"/>
      <c r="AV16" s="576"/>
      <c r="AW16" s="576"/>
      <c r="AX16" s="576"/>
      <c r="AY16" s="576"/>
      <c r="AZ16" s="576"/>
      <c r="BA16" s="576"/>
      <c r="BB16" s="576"/>
      <c r="BC16" s="577"/>
      <c r="BD16" s="578">
        <v>1073945</v>
      </c>
      <c r="BE16" s="579"/>
      <c r="BF16" s="579"/>
      <c r="BG16" s="579"/>
      <c r="BH16" s="579"/>
      <c r="BI16" s="579"/>
      <c r="BJ16" s="579"/>
      <c r="BK16" s="580"/>
      <c r="BL16" s="653">
        <v>0.8</v>
      </c>
      <c r="BM16" s="653"/>
      <c r="BN16" s="653"/>
      <c r="BO16" s="653"/>
      <c r="BP16" s="654" t="s">
        <v>201</v>
      </c>
      <c r="BQ16" s="654"/>
      <c r="BR16" s="654"/>
      <c r="BS16" s="654"/>
      <c r="BT16" s="654"/>
      <c r="BU16" s="654"/>
      <c r="BV16" s="654"/>
      <c r="BW16" s="657"/>
      <c r="BY16" s="575" t="s">
        <v>231</v>
      </c>
      <c r="BZ16" s="576"/>
      <c r="CA16" s="576"/>
      <c r="CB16" s="576"/>
      <c r="CC16" s="576"/>
      <c r="CD16" s="576"/>
      <c r="CE16" s="576"/>
      <c r="CF16" s="576"/>
      <c r="CG16" s="576"/>
      <c r="CH16" s="576"/>
      <c r="CI16" s="576"/>
      <c r="CJ16" s="576"/>
      <c r="CK16" s="576"/>
      <c r="CL16" s="577"/>
      <c r="CM16" s="578">
        <v>117352463</v>
      </c>
      <c r="CN16" s="579"/>
      <c r="CO16" s="579"/>
      <c r="CP16" s="579"/>
      <c r="CQ16" s="579"/>
      <c r="CR16" s="579"/>
      <c r="CS16" s="579"/>
      <c r="CT16" s="580"/>
      <c r="CU16" s="653">
        <v>20.6</v>
      </c>
      <c r="CV16" s="653"/>
      <c r="CW16" s="653"/>
      <c r="CX16" s="653"/>
      <c r="CY16" s="584">
        <v>2421745</v>
      </c>
      <c r="CZ16" s="579"/>
      <c r="DA16" s="579"/>
      <c r="DB16" s="579"/>
      <c r="DC16" s="579"/>
      <c r="DD16" s="579"/>
      <c r="DE16" s="579"/>
      <c r="DF16" s="579"/>
      <c r="DG16" s="579"/>
      <c r="DH16" s="579"/>
      <c r="DI16" s="579"/>
      <c r="DJ16" s="579"/>
      <c r="DK16" s="580"/>
      <c r="DL16" s="584">
        <v>88660257</v>
      </c>
      <c r="DM16" s="579"/>
      <c r="DN16" s="579"/>
      <c r="DO16" s="579"/>
      <c r="DP16" s="579"/>
      <c r="DQ16" s="579"/>
      <c r="DR16" s="579"/>
      <c r="DS16" s="579"/>
      <c r="DT16" s="579"/>
      <c r="DU16" s="579"/>
      <c r="DV16" s="579"/>
      <c r="DW16" s="579"/>
      <c r="DX16" s="659"/>
    </row>
    <row r="17" spans="2:128" ht="11.25" customHeight="1" x14ac:dyDescent="0.2">
      <c r="B17" s="575" t="s">
        <v>232</v>
      </c>
      <c r="C17" s="576"/>
      <c r="D17" s="576"/>
      <c r="E17" s="576"/>
      <c r="F17" s="576"/>
      <c r="G17" s="576"/>
      <c r="H17" s="576"/>
      <c r="I17" s="576"/>
      <c r="J17" s="576"/>
      <c r="K17" s="576"/>
      <c r="L17" s="576"/>
      <c r="M17" s="576"/>
      <c r="N17" s="576"/>
      <c r="O17" s="576"/>
      <c r="P17" s="576"/>
      <c r="Q17" s="577"/>
      <c r="R17" s="578">
        <v>2787880</v>
      </c>
      <c r="S17" s="579"/>
      <c r="T17" s="579"/>
      <c r="U17" s="579"/>
      <c r="V17" s="579"/>
      <c r="W17" s="579"/>
      <c r="X17" s="579"/>
      <c r="Y17" s="580"/>
      <c r="Z17" s="581">
        <v>0.5</v>
      </c>
      <c r="AA17" s="655"/>
      <c r="AB17" s="655"/>
      <c r="AC17" s="658"/>
      <c r="AD17" s="584" t="s">
        <v>111</v>
      </c>
      <c r="AE17" s="579"/>
      <c r="AF17" s="579"/>
      <c r="AG17" s="579"/>
      <c r="AH17" s="579"/>
      <c r="AI17" s="579"/>
      <c r="AJ17" s="579"/>
      <c r="AK17" s="580"/>
      <c r="AL17" s="581" t="s">
        <v>111</v>
      </c>
      <c r="AM17" s="655"/>
      <c r="AN17" s="655"/>
      <c r="AO17" s="656"/>
      <c r="AP17" s="575" t="s">
        <v>233</v>
      </c>
      <c r="AQ17" s="576"/>
      <c r="AR17" s="576"/>
      <c r="AS17" s="576"/>
      <c r="AT17" s="576"/>
      <c r="AU17" s="576"/>
      <c r="AV17" s="576"/>
      <c r="AW17" s="576"/>
      <c r="AX17" s="576"/>
      <c r="AY17" s="576"/>
      <c r="AZ17" s="576"/>
      <c r="BA17" s="576"/>
      <c r="BB17" s="576"/>
      <c r="BC17" s="577"/>
      <c r="BD17" s="578">
        <v>21668873</v>
      </c>
      <c r="BE17" s="579"/>
      <c r="BF17" s="579"/>
      <c r="BG17" s="579"/>
      <c r="BH17" s="579"/>
      <c r="BI17" s="579"/>
      <c r="BJ17" s="579"/>
      <c r="BK17" s="580"/>
      <c r="BL17" s="653">
        <v>16.5</v>
      </c>
      <c r="BM17" s="653"/>
      <c r="BN17" s="653"/>
      <c r="BO17" s="653"/>
      <c r="BP17" s="654" t="s">
        <v>111</v>
      </c>
      <c r="BQ17" s="654"/>
      <c r="BR17" s="654"/>
      <c r="BS17" s="654"/>
      <c r="BT17" s="654"/>
      <c r="BU17" s="654"/>
      <c r="BV17" s="654"/>
      <c r="BW17" s="657"/>
      <c r="BY17" s="575" t="s">
        <v>234</v>
      </c>
      <c r="BZ17" s="576"/>
      <c r="CA17" s="576"/>
      <c r="CB17" s="576"/>
      <c r="CC17" s="576"/>
      <c r="CD17" s="576"/>
      <c r="CE17" s="576"/>
      <c r="CF17" s="576"/>
      <c r="CG17" s="576"/>
      <c r="CH17" s="576"/>
      <c r="CI17" s="576"/>
      <c r="CJ17" s="576"/>
      <c r="CK17" s="576"/>
      <c r="CL17" s="577"/>
      <c r="CM17" s="578">
        <v>2391297</v>
      </c>
      <c r="CN17" s="579"/>
      <c r="CO17" s="579"/>
      <c r="CP17" s="579"/>
      <c r="CQ17" s="579"/>
      <c r="CR17" s="579"/>
      <c r="CS17" s="579"/>
      <c r="CT17" s="580"/>
      <c r="CU17" s="653">
        <v>0.4</v>
      </c>
      <c r="CV17" s="653"/>
      <c r="CW17" s="653"/>
      <c r="CX17" s="653"/>
      <c r="CY17" s="584" t="s">
        <v>111</v>
      </c>
      <c r="CZ17" s="579"/>
      <c r="DA17" s="579"/>
      <c r="DB17" s="579"/>
      <c r="DC17" s="579"/>
      <c r="DD17" s="579"/>
      <c r="DE17" s="579"/>
      <c r="DF17" s="579"/>
      <c r="DG17" s="579"/>
      <c r="DH17" s="579"/>
      <c r="DI17" s="579"/>
      <c r="DJ17" s="579"/>
      <c r="DK17" s="580"/>
      <c r="DL17" s="584">
        <v>33529</v>
      </c>
      <c r="DM17" s="579"/>
      <c r="DN17" s="579"/>
      <c r="DO17" s="579"/>
      <c r="DP17" s="579"/>
      <c r="DQ17" s="579"/>
      <c r="DR17" s="579"/>
      <c r="DS17" s="579"/>
      <c r="DT17" s="579"/>
      <c r="DU17" s="579"/>
      <c r="DV17" s="579"/>
      <c r="DW17" s="579"/>
      <c r="DX17" s="659"/>
    </row>
    <row r="18" spans="2:128" ht="11.25" customHeight="1" x14ac:dyDescent="0.2">
      <c r="B18" s="575" t="s">
        <v>235</v>
      </c>
      <c r="C18" s="576"/>
      <c r="D18" s="576"/>
      <c r="E18" s="576"/>
      <c r="F18" s="576"/>
      <c r="G18" s="576"/>
      <c r="H18" s="576"/>
      <c r="I18" s="576"/>
      <c r="J18" s="576"/>
      <c r="K18" s="576"/>
      <c r="L18" s="576"/>
      <c r="M18" s="576"/>
      <c r="N18" s="576"/>
      <c r="O18" s="576"/>
      <c r="P18" s="576"/>
      <c r="Q18" s="577"/>
      <c r="R18" s="578">
        <v>188918</v>
      </c>
      <c r="S18" s="579"/>
      <c r="T18" s="579"/>
      <c r="U18" s="579"/>
      <c r="V18" s="579"/>
      <c r="W18" s="579"/>
      <c r="X18" s="579"/>
      <c r="Y18" s="580"/>
      <c r="Z18" s="581">
        <v>0</v>
      </c>
      <c r="AA18" s="655"/>
      <c r="AB18" s="655"/>
      <c r="AC18" s="658"/>
      <c r="AD18" s="584" t="s">
        <v>111</v>
      </c>
      <c r="AE18" s="579"/>
      <c r="AF18" s="579"/>
      <c r="AG18" s="579"/>
      <c r="AH18" s="579"/>
      <c r="AI18" s="579"/>
      <c r="AJ18" s="579"/>
      <c r="AK18" s="580"/>
      <c r="AL18" s="581" t="s">
        <v>111</v>
      </c>
      <c r="AM18" s="655"/>
      <c r="AN18" s="655"/>
      <c r="AO18" s="656"/>
      <c r="AP18" s="575" t="s">
        <v>236</v>
      </c>
      <c r="AQ18" s="576"/>
      <c r="AR18" s="576"/>
      <c r="AS18" s="576"/>
      <c r="AT18" s="576"/>
      <c r="AU18" s="576"/>
      <c r="AV18" s="576"/>
      <c r="AW18" s="576"/>
      <c r="AX18" s="576"/>
      <c r="AY18" s="576"/>
      <c r="AZ18" s="576"/>
      <c r="BA18" s="576"/>
      <c r="BB18" s="576"/>
      <c r="BC18" s="577"/>
      <c r="BD18" s="578">
        <v>40328605</v>
      </c>
      <c r="BE18" s="579"/>
      <c r="BF18" s="579"/>
      <c r="BG18" s="579"/>
      <c r="BH18" s="579"/>
      <c r="BI18" s="579"/>
      <c r="BJ18" s="579"/>
      <c r="BK18" s="580"/>
      <c r="BL18" s="653">
        <v>30.7</v>
      </c>
      <c r="BM18" s="653"/>
      <c r="BN18" s="653"/>
      <c r="BO18" s="653"/>
      <c r="BP18" s="654" t="s">
        <v>111</v>
      </c>
      <c r="BQ18" s="654"/>
      <c r="BR18" s="654"/>
      <c r="BS18" s="654"/>
      <c r="BT18" s="654"/>
      <c r="BU18" s="654"/>
      <c r="BV18" s="654"/>
      <c r="BW18" s="657"/>
      <c r="BY18" s="575" t="s">
        <v>237</v>
      </c>
      <c r="BZ18" s="576"/>
      <c r="CA18" s="576"/>
      <c r="CB18" s="576"/>
      <c r="CC18" s="576"/>
      <c r="CD18" s="576"/>
      <c r="CE18" s="576"/>
      <c r="CF18" s="576"/>
      <c r="CG18" s="576"/>
      <c r="CH18" s="576"/>
      <c r="CI18" s="576"/>
      <c r="CJ18" s="576"/>
      <c r="CK18" s="576"/>
      <c r="CL18" s="577"/>
      <c r="CM18" s="578">
        <v>95160335</v>
      </c>
      <c r="CN18" s="579"/>
      <c r="CO18" s="579"/>
      <c r="CP18" s="579"/>
      <c r="CQ18" s="579"/>
      <c r="CR18" s="579"/>
      <c r="CS18" s="579"/>
      <c r="CT18" s="580"/>
      <c r="CU18" s="653">
        <v>16.7</v>
      </c>
      <c r="CV18" s="653"/>
      <c r="CW18" s="653"/>
      <c r="CX18" s="653"/>
      <c r="CY18" s="584" t="s">
        <v>121</v>
      </c>
      <c r="CZ18" s="579"/>
      <c r="DA18" s="579"/>
      <c r="DB18" s="579"/>
      <c r="DC18" s="579"/>
      <c r="DD18" s="579"/>
      <c r="DE18" s="579"/>
      <c r="DF18" s="579"/>
      <c r="DG18" s="579"/>
      <c r="DH18" s="579"/>
      <c r="DI18" s="579"/>
      <c r="DJ18" s="579"/>
      <c r="DK18" s="580"/>
      <c r="DL18" s="584">
        <v>87784180</v>
      </c>
      <c r="DM18" s="579"/>
      <c r="DN18" s="579"/>
      <c r="DO18" s="579"/>
      <c r="DP18" s="579"/>
      <c r="DQ18" s="579"/>
      <c r="DR18" s="579"/>
      <c r="DS18" s="579"/>
      <c r="DT18" s="579"/>
      <c r="DU18" s="579"/>
      <c r="DV18" s="579"/>
      <c r="DW18" s="579"/>
      <c r="DX18" s="659"/>
    </row>
    <row r="19" spans="2:128" ht="11.25" customHeight="1" x14ac:dyDescent="0.2">
      <c r="B19" s="575" t="s">
        <v>238</v>
      </c>
      <c r="C19" s="576"/>
      <c r="D19" s="576"/>
      <c r="E19" s="576"/>
      <c r="F19" s="576"/>
      <c r="G19" s="576"/>
      <c r="H19" s="576"/>
      <c r="I19" s="576"/>
      <c r="J19" s="576"/>
      <c r="K19" s="576"/>
      <c r="L19" s="576"/>
      <c r="M19" s="576"/>
      <c r="N19" s="576"/>
      <c r="O19" s="576"/>
      <c r="P19" s="576"/>
      <c r="Q19" s="577"/>
      <c r="R19" s="578">
        <v>331305069</v>
      </c>
      <c r="S19" s="579"/>
      <c r="T19" s="579"/>
      <c r="U19" s="579"/>
      <c r="V19" s="579"/>
      <c r="W19" s="579"/>
      <c r="X19" s="579"/>
      <c r="Y19" s="580"/>
      <c r="Z19" s="581">
        <v>57.3</v>
      </c>
      <c r="AA19" s="655"/>
      <c r="AB19" s="655"/>
      <c r="AC19" s="658"/>
      <c r="AD19" s="584">
        <v>304575471</v>
      </c>
      <c r="AE19" s="579"/>
      <c r="AF19" s="579"/>
      <c r="AG19" s="579"/>
      <c r="AH19" s="579"/>
      <c r="AI19" s="579"/>
      <c r="AJ19" s="579"/>
      <c r="AK19" s="580"/>
      <c r="AL19" s="581">
        <v>99.5</v>
      </c>
      <c r="AM19" s="655"/>
      <c r="AN19" s="655"/>
      <c r="AO19" s="656"/>
      <c r="AP19" s="575" t="s">
        <v>239</v>
      </c>
      <c r="AQ19" s="576"/>
      <c r="AR19" s="576"/>
      <c r="AS19" s="576"/>
      <c r="AT19" s="576"/>
      <c r="AU19" s="576"/>
      <c r="AV19" s="576"/>
      <c r="AW19" s="576"/>
      <c r="AX19" s="576"/>
      <c r="AY19" s="576"/>
      <c r="AZ19" s="576"/>
      <c r="BA19" s="576"/>
      <c r="BB19" s="576"/>
      <c r="BC19" s="577"/>
      <c r="BD19" s="578">
        <v>2038264</v>
      </c>
      <c r="BE19" s="579"/>
      <c r="BF19" s="579"/>
      <c r="BG19" s="579"/>
      <c r="BH19" s="579"/>
      <c r="BI19" s="579"/>
      <c r="BJ19" s="579"/>
      <c r="BK19" s="580"/>
      <c r="BL19" s="653">
        <v>1.6</v>
      </c>
      <c r="BM19" s="653"/>
      <c r="BN19" s="653"/>
      <c r="BO19" s="653"/>
      <c r="BP19" s="654" t="s">
        <v>111</v>
      </c>
      <c r="BQ19" s="654"/>
      <c r="BR19" s="654"/>
      <c r="BS19" s="654"/>
      <c r="BT19" s="654"/>
      <c r="BU19" s="654"/>
      <c r="BV19" s="654"/>
      <c r="BW19" s="657"/>
      <c r="BY19" s="575" t="s">
        <v>240</v>
      </c>
      <c r="BZ19" s="576"/>
      <c r="CA19" s="576"/>
      <c r="CB19" s="576"/>
      <c r="CC19" s="576"/>
      <c r="CD19" s="576"/>
      <c r="CE19" s="576"/>
      <c r="CF19" s="576"/>
      <c r="CG19" s="576"/>
      <c r="CH19" s="576"/>
      <c r="CI19" s="576"/>
      <c r="CJ19" s="576"/>
      <c r="CK19" s="576"/>
      <c r="CL19" s="577"/>
      <c r="CM19" s="578" t="s">
        <v>121</v>
      </c>
      <c r="CN19" s="579"/>
      <c r="CO19" s="579"/>
      <c r="CP19" s="579"/>
      <c r="CQ19" s="579"/>
      <c r="CR19" s="579"/>
      <c r="CS19" s="579"/>
      <c r="CT19" s="580"/>
      <c r="CU19" s="653" t="s">
        <v>121</v>
      </c>
      <c r="CV19" s="653"/>
      <c r="CW19" s="653"/>
      <c r="CX19" s="653"/>
      <c r="CY19" s="584" t="s">
        <v>111</v>
      </c>
      <c r="CZ19" s="579"/>
      <c r="DA19" s="579"/>
      <c r="DB19" s="579"/>
      <c r="DC19" s="579"/>
      <c r="DD19" s="579"/>
      <c r="DE19" s="579"/>
      <c r="DF19" s="579"/>
      <c r="DG19" s="579"/>
      <c r="DH19" s="579"/>
      <c r="DI19" s="579"/>
      <c r="DJ19" s="579"/>
      <c r="DK19" s="580"/>
      <c r="DL19" s="584" t="s">
        <v>111</v>
      </c>
      <c r="DM19" s="579"/>
      <c r="DN19" s="579"/>
      <c r="DO19" s="579"/>
      <c r="DP19" s="579"/>
      <c r="DQ19" s="579"/>
      <c r="DR19" s="579"/>
      <c r="DS19" s="579"/>
      <c r="DT19" s="579"/>
      <c r="DU19" s="579"/>
      <c r="DV19" s="579"/>
      <c r="DW19" s="579"/>
      <c r="DX19" s="659"/>
    </row>
    <row r="20" spans="2:128" ht="11.25" customHeight="1" x14ac:dyDescent="0.2">
      <c r="B20" s="575" t="s">
        <v>241</v>
      </c>
      <c r="C20" s="576"/>
      <c r="D20" s="576"/>
      <c r="E20" s="576"/>
      <c r="F20" s="576"/>
      <c r="G20" s="576"/>
      <c r="H20" s="576"/>
      <c r="I20" s="576"/>
      <c r="J20" s="576"/>
      <c r="K20" s="576"/>
      <c r="L20" s="576"/>
      <c r="M20" s="576"/>
      <c r="N20" s="576"/>
      <c r="O20" s="576"/>
      <c r="P20" s="576"/>
      <c r="Q20" s="577"/>
      <c r="R20" s="578">
        <v>421866</v>
      </c>
      <c r="S20" s="579"/>
      <c r="T20" s="579"/>
      <c r="U20" s="579"/>
      <c r="V20" s="579"/>
      <c r="W20" s="579"/>
      <c r="X20" s="579"/>
      <c r="Y20" s="580"/>
      <c r="Z20" s="581">
        <v>0.1</v>
      </c>
      <c r="AA20" s="655"/>
      <c r="AB20" s="655"/>
      <c r="AC20" s="658"/>
      <c r="AD20" s="584">
        <v>421866</v>
      </c>
      <c r="AE20" s="579"/>
      <c r="AF20" s="579"/>
      <c r="AG20" s="579"/>
      <c r="AH20" s="579"/>
      <c r="AI20" s="579"/>
      <c r="AJ20" s="579"/>
      <c r="AK20" s="580"/>
      <c r="AL20" s="581">
        <v>0.1</v>
      </c>
      <c r="AM20" s="655"/>
      <c r="AN20" s="655"/>
      <c r="AO20" s="656"/>
      <c r="AP20" s="660" t="s">
        <v>242</v>
      </c>
      <c r="AQ20" s="661"/>
      <c r="AR20" s="661"/>
      <c r="AS20" s="661"/>
      <c r="AT20" s="661"/>
      <c r="AU20" s="661"/>
      <c r="AV20" s="661"/>
      <c r="AW20" s="661"/>
      <c r="AX20" s="661"/>
      <c r="AY20" s="661"/>
      <c r="AZ20" s="661"/>
      <c r="BA20" s="661"/>
      <c r="BB20" s="661"/>
      <c r="BC20" s="662"/>
      <c r="BD20" s="578">
        <v>1121063</v>
      </c>
      <c r="BE20" s="579"/>
      <c r="BF20" s="579"/>
      <c r="BG20" s="579"/>
      <c r="BH20" s="579"/>
      <c r="BI20" s="579"/>
      <c r="BJ20" s="579"/>
      <c r="BK20" s="580"/>
      <c r="BL20" s="653">
        <v>0.9</v>
      </c>
      <c r="BM20" s="653"/>
      <c r="BN20" s="653"/>
      <c r="BO20" s="653"/>
      <c r="BP20" s="654" t="s">
        <v>201</v>
      </c>
      <c r="BQ20" s="654"/>
      <c r="BR20" s="654"/>
      <c r="BS20" s="654"/>
      <c r="BT20" s="654"/>
      <c r="BU20" s="654"/>
      <c r="BV20" s="654"/>
      <c r="BW20" s="657"/>
      <c r="BY20" s="660" t="s">
        <v>243</v>
      </c>
      <c r="BZ20" s="661"/>
      <c r="CA20" s="661"/>
      <c r="CB20" s="661"/>
      <c r="CC20" s="661"/>
      <c r="CD20" s="661"/>
      <c r="CE20" s="661"/>
      <c r="CF20" s="661"/>
      <c r="CG20" s="661"/>
      <c r="CH20" s="661"/>
      <c r="CI20" s="661"/>
      <c r="CJ20" s="661"/>
      <c r="CK20" s="661"/>
      <c r="CL20" s="662"/>
      <c r="CM20" s="578" t="s">
        <v>201</v>
      </c>
      <c r="CN20" s="579"/>
      <c r="CO20" s="579"/>
      <c r="CP20" s="579"/>
      <c r="CQ20" s="579"/>
      <c r="CR20" s="579"/>
      <c r="CS20" s="579"/>
      <c r="CT20" s="580"/>
      <c r="CU20" s="653" t="s">
        <v>111</v>
      </c>
      <c r="CV20" s="653"/>
      <c r="CW20" s="653"/>
      <c r="CX20" s="653"/>
      <c r="CY20" s="584" t="s">
        <v>111</v>
      </c>
      <c r="CZ20" s="579"/>
      <c r="DA20" s="579"/>
      <c r="DB20" s="579"/>
      <c r="DC20" s="579"/>
      <c r="DD20" s="579"/>
      <c r="DE20" s="579"/>
      <c r="DF20" s="579"/>
      <c r="DG20" s="579"/>
      <c r="DH20" s="579"/>
      <c r="DI20" s="579"/>
      <c r="DJ20" s="579"/>
      <c r="DK20" s="580"/>
      <c r="DL20" s="584" t="s">
        <v>111</v>
      </c>
      <c r="DM20" s="579"/>
      <c r="DN20" s="579"/>
      <c r="DO20" s="579"/>
      <c r="DP20" s="579"/>
      <c r="DQ20" s="579"/>
      <c r="DR20" s="579"/>
      <c r="DS20" s="579"/>
      <c r="DT20" s="579"/>
      <c r="DU20" s="579"/>
      <c r="DV20" s="579"/>
      <c r="DW20" s="579"/>
      <c r="DX20" s="659"/>
    </row>
    <row r="21" spans="2:128" ht="11.25" customHeight="1" x14ac:dyDescent="0.2">
      <c r="B21" s="575" t="s">
        <v>244</v>
      </c>
      <c r="C21" s="576"/>
      <c r="D21" s="576"/>
      <c r="E21" s="576"/>
      <c r="F21" s="576"/>
      <c r="G21" s="576"/>
      <c r="H21" s="576"/>
      <c r="I21" s="576"/>
      <c r="J21" s="576"/>
      <c r="K21" s="576"/>
      <c r="L21" s="576"/>
      <c r="M21" s="576"/>
      <c r="N21" s="576"/>
      <c r="O21" s="576"/>
      <c r="P21" s="576"/>
      <c r="Q21" s="577"/>
      <c r="R21" s="578">
        <v>3876015</v>
      </c>
      <c r="S21" s="579"/>
      <c r="T21" s="579"/>
      <c r="U21" s="579"/>
      <c r="V21" s="579"/>
      <c r="W21" s="579"/>
      <c r="X21" s="579"/>
      <c r="Y21" s="580"/>
      <c r="Z21" s="581">
        <v>0.7</v>
      </c>
      <c r="AA21" s="655"/>
      <c r="AB21" s="655"/>
      <c r="AC21" s="658"/>
      <c r="AD21" s="584" t="s">
        <v>201</v>
      </c>
      <c r="AE21" s="579"/>
      <c r="AF21" s="579"/>
      <c r="AG21" s="579"/>
      <c r="AH21" s="579"/>
      <c r="AI21" s="579"/>
      <c r="AJ21" s="579"/>
      <c r="AK21" s="580"/>
      <c r="AL21" s="581" t="s">
        <v>111</v>
      </c>
      <c r="AM21" s="655"/>
      <c r="AN21" s="655"/>
      <c r="AO21" s="656"/>
      <c r="AP21" s="660" t="s">
        <v>245</v>
      </c>
      <c r="AQ21" s="661"/>
      <c r="AR21" s="661"/>
      <c r="AS21" s="661"/>
      <c r="AT21" s="661"/>
      <c r="AU21" s="661"/>
      <c r="AV21" s="661"/>
      <c r="AW21" s="661"/>
      <c r="AX21" s="661"/>
      <c r="AY21" s="661"/>
      <c r="AZ21" s="661"/>
      <c r="BA21" s="661"/>
      <c r="BB21" s="661"/>
      <c r="BC21" s="662"/>
      <c r="BD21" s="578">
        <v>119353</v>
      </c>
      <c r="BE21" s="579"/>
      <c r="BF21" s="579"/>
      <c r="BG21" s="579"/>
      <c r="BH21" s="579"/>
      <c r="BI21" s="579"/>
      <c r="BJ21" s="579"/>
      <c r="BK21" s="580"/>
      <c r="BL21" s="653">
        <v>0.1</v>
      </c>
      <c r="BM21" s="653"/>
      <c r="BN21" s="653"/>
      <c r="BO21" s="653"/>
      <c r="BP21" s="654" t="s">
        <v>111</v>
      </c>
      <c r="BQ21" s="654"/>
      <c r="BR21" s="654"/>
      <c r="BS21" s="654"/>
      <c r="BT21" s="654"/>
      <c r="BU21" s="654"/>
      <c r="BV21" s="654"/>
      <c r="BW21" s="657"/>
      <c r="BY21" s="660" t="s">
        <v>246</v>
      </c>
      <c r="BZ21" s="661"/>
      <c r="CA21" s="661"/>
      <c r="CB21" s="661"/>
      <c r="CC21" s="661"/>
      <c r="CD21" s="661"/>
      <c r="CE21" s="661"/>
      <c r="CF21" s="661"/>
      <c r="CG21" s="661"/>
      <c r="CH21" s="661"/>
      <c r="CI21" s="661"/>
      <c r="CJ21" s="661"/>
      <c r="CK21" s="661"/>
      <c r="CL21" s="662"/>
      <c r="CM21" s="578">
        <v>262957</v>
      </c>
      <c r="CN21" s="579"/>
      <c r="CO21" s="579"/>
      <c r="CP21" s="579"/>
      <c r="CQ21" s="579"/>
      <c r="CR21" s="579"/>
      <c r="CS21" s="579"/>
      <c r="CT21" s="580"/>
      <c r="CU21" s="653">
        <v>0</v>
      </c>
      <c r="CV21" s="653"/>
      <c r="CW21" s="653"/>
      <c r="CX21" s="653"/>
      <c r="CY21" s="584" t="s">
        <v>111</v>
      </c>
      <c r="CZ21" s="579"/>
      <c r="DA21" s="579"/>
      <c r="DB21" s="579"/>
      <c r="DC21" s="579"/>
      <c r="DD21" s="579"/>
      <c r="DE21" s="579"/>
      <c r="DF21" s="579"/>
      <c r="DG21" s="579"/>
      <c r="DH21" s="579"/>
      <c r="DI21" s="579"/>
      <c r="DJ21" s="579"/>
      <c r="DK21" s="580"/>
      <c r="DL21" s="584">
        <v>262957</v>
      </c>
      <c r="DM21" s="579"/>
      <c r="DN21" s="579"/>
      <c r="DO21" s="579"/>
      <c r="DP21" s="579"/>
      <c r="DQ21" s="579"/>
      <c r="DR21" s="579"/>
      <c r="DS21" s="579"/>
      <c r="DT21" s="579"/>
      <c r="DU21" s="579"/>
      <c r="DV21" s="579"/>
      <c r="DW21" s="579"/>
      <c r="DX21" s="659"/>
    </row>
    <row r="22" spans="2:128" ht="11.25" customHeight="1" x14ac:dyDescent="0.2">
      <c r="B22" s="575" t="s">
        <v>247</v>
      </c>
      <c r="C22" s="576"/>
      <c r="D22" s="576"/>
      <c r="E22" s="576"/>
      <c r="F22" s="576"/>
      <c r="G22" s="576"/>
      <c r="H22" s="576"/>
      <c r="I22" s="576"/>
      <c r="J22" s="576"/>
      <c r="K22" s="576"/>
      <c r="L22" s="576"/>
      <c r="M22" s="576"/>
      <c r="N22" s="576"/>
      <c r="O22" s="576"/>
      <c r="P22" s="576"/>
      <c r="Q22" s="577"/>
      <c r="R22" s="578">
        <v>5102528</v>
      </c>
      <c r="S22" s="579"/>
      <c r="T22" s="579"/>
      <c r="U22" s="579"/>
      <c r="V22" s="579"/>
      <c r="W22" s="579"/>
      <c r="X22" s="579"/>
      <c r="Y22" s="580"/>
      <c r="Z22" s="581">
        <v>0.9</v>
      </c>
      <c r="AA22" s="655"/>
      <c r="AB22" s="655"/>
      <c r="AC22" s="658"/>
      <c r="AD22" s="584">
        <v>856357</v>
      </c>
      <c r="AE22" s="579"/>
      <c r="AF22" s="579"/>
      <c r="AG22" s="579"/>
      <c r="AH22" s="579"/>
      <c r="AI22" s="579"/>
      <c r="AJ22" s="579"/>
      <c r="AK22" s="580"/>
      <c r="AL22" s="581">
        <v>0.3</v>
      </c>
      <c r="AM22" s="655"/>
      <c r="AN22" s="655"/>
      <c r="AO22" s="656"/>
      <c r="AP22" s="660" t="s">
        <v>248</v>
      </c>
      <c r="AQ22" s="661"/>
      <c r="AR22" s="661"/>
      <c r="AS22" s="661"/>
      <c r="AT22" s="661"/>
      <c r="AU22" s="661"/>
      <c r="AV22" s="661"/>
      <c r="AW22" s="661"/>
      <c r="AX22" s="661"/>
      <c r="AY22" s="661"/>
      <c r="AZ22" s="661"/>
      <c r="BA22" s="661"/>
      <c r="BB22" s="661"/>
      <c r="BC22" s="662"/>
      <c r="BD22" s="578">
        <v>1835604</v>
      </c>
      <c r="BE22" s="579"/>
      <c r="BF22" s="579"/>
      <c r="BG22" s="579"/>
      <c r="BH22" s="579"/>
      <c r="BI22" s="579"/>
      <c r="BJ22" s="579"/>
      <c r="BK22" s="580"/>
      <c r="BL22" s="653">
        <v>1.4</v>
      </c>
      <c r="BM22" s="653"/>
      <c r="BN22" s="653"/>
      <c r="BO22" s="653"/>
      <c r="BP22" s="654" t="s">
        <v>201</v>
      </c>
      <c r="BQ22" s="654"/>
      <c r="BR22" s="654"/>
      <c r="BS22" s="654"/>
      <c r="BT22" s="654"/>
      <c r="BU22" s="654"/>
      <c r="BV22" s="654"/>
      <c r="BW22" s="657"/>
      <c r="BY22" s="660" t="s">
        <v>249</v>
      </c>
      <c r="BZ22" s="661"/>
      <c r="CA22" s="661"/>
      <c r="CB22" s="661"/>
      <c r="CC22" s="661"/>
      <c r="CD22" s="661"/>
      <c r="CE22" s="661"/>
      <c r="CF22" s="661"/>
      <c r="CG22" s="661"/>
      <c r="CH22" s="661"/>
      <c r="CI22" s="661"/>
      <c r="CJ22" s="661"/>
      <c r="CK22" s="661"/>
      <c r="CL22" s="662"/>
      <c r="CM22" s="578">
        <v>344810</v>
      </c>
      <c r="CN22" s="579"/>
      <c r="CO22" s="579"/>
      <c r="CP22" s="579"/>
      <c r="CQ22" s="579"/>
      <c r="CR22" s="579"/>
      <c r="CS22" s="579"/>
      <c r="CT22" s="580"/>
      <c r="CU22" s="653">
        <v>0.1</v>
      </c>
      <c r="CV22" s="653"/>
      <c r="CW22" s="653"/>
      <c r="CX22" s="653"/>
      <c r="CY22" s="584" t="s">
        <v>111</v>
      </c>
      <c r="CZ22" s="579"/>
      <c r="DA22" s="579"/>
      <c r="DB22" s="579"/>
      <c r="DC22" s="579"/>
      <c r="DD22" s="579"/>
      <c r="DE22" s="579"/>
      <c r="DF22" s="579"/>
      <c r="DG22" s="579"/>
      <c r="DH22" s="579"/>
      <c r="DI22" s="579"/>
      <c r="DJ22" s="579"/>
      <c r="DK22" s="580"/>
      <c r="DL22" s="584">
        <v>344810</v>
      </c>
      <c r="DM22" s="579"/>
      <c r="DN22" s="579"/>
      <c r="DO22" s="579"/>
      <c r="DP22" s="579"/>
      <c r="DQ22" s="579"/>
      <c r="DR22" s="579"/>
      <c r="DS22" s="579"/>
      <c r="DT22" s="579"/>
      <c r="DU22" s="579"/>
      <c r="DV22" s="579"/>
      <c r="DW22" s="579"/>
      <c r="DX22" s="659"/>
    </row>
    <row r="23" spans="2:128" ht="11.25" customHeight="1" x14ac:dyDescent="0.2">
      <c r="B23" s="575" t="s">
        <v>250</v>
      </c>
      <c r="C23" s="576"/>
      <c r="D23" s="576"/>
      <c r="E23" s="576"/>
      <c r="F23" s="576"/>
      <c r="G23" s="576"/>
      <c r="H23" s="576"/>
      <c r="I23" s="576"/>
      <c r="J23" s="576"/>
      <c r="K23" s="576"/>
      <c r="L23" s="576"/>
      <c r="M23" s="576"/>
      <c r="N23" s="576"/>
      <c r="O23" s="576"/>
      <c r="P23" s="576"/>
      <c r="Q23" s="577"/>
      <c r="R23" s="578">
        <v>2069653</v>
      </c>
      <c r="S23" s="579"/>
      <c r="T23" s="579"/>
      <c r="U23" s="579"/>
      <c r="V23" s="579"/>
      <c r="W23" s="579"/>
      <c r="X23" s="579"/>
      <c r="Y23" s="580"/>
      <c r="Z23" s="581">
        <v>0.4</v>
      </c>
      <c r="AA23" s="655"/>
      <c r="AB23" s="655"/>
      <c r="AC23" s="658"/>
      <c r="AD23" s="584">
        <v>7</v>
      </c>
      <c r="AE23" s="579"/>
      <c r="AF23" s="579"/>
      <c r="AG23" s="579"/>
      <c r="AH23" s="579"/>
      <c r="AI23" s="579"/>
      <c r="AJ23" s="579"/>
      <c r="AK23" s="580"/>
      <c r="AL23" s="581">
        <v>0</v>
      </c>
      <c r="AM23" s="655"/>
      <c r="AN23" s="655"/>
      <c r="AO23" s="656"/>
      <c r="AP23" s="660" t="s">
        <v>251</v>
      </c>
      <c r="AQ23" s="661"/>
      <c r="AR23" s="661"/>
      <c r="AS23" s="661"/>
      <c r="AT23" s="661"/>
      <c r="AU23" s="661"/>
      <c r="AV23" s="661"/>
      <c r="AW23" s="661"/>
      <c r="AX23" s="661"/>
      <c r="AY23" s="661"/>
      <c r="AZ23" s="661"/>
      <c r="BA23" s="661"/>
      <c r="BB23" s="661"/>
      <c r="BC23" s="662"/>
      <c r="BD23" s="578">
        <v>10069492</v>
      </c>
      <c r="BE23" s="579"/>
      <c r="BF23" s="579"/>
      <c r="BG23" s="579"/>
      <c r="BH23" s="579"/>
      <c r="BI23" s="579"/>
      <c r="BJ23" s="579"/>
      <c r="BK23" s="580"/>
      <c r="BL23" s="653">
        <v>7.7</v>
      </c>
      <c r="BM23" s="653"/>
      <c r="BN23" s="653"/>
      <c r="BO23" s="653"/>
      <c r="BP23" s="654" t="s">
        <v>201</v>
      </c>
      <c r="BQ23" s="654"/>
      <c r="BR23" s="654"/>
      <c r="BS23" s="654"/>
      <c r="BT23" s="654"/>
      <c r="BU23" s="654"/>
      <c r="BV23" s="654"/>
      <c r="BW23" s="657"/>
      <c r="BY23" s="660" t="s">
        <v>252</v>
      </c>
      <c r="BZ23" s="661"/>
      <c r="CA23" s="661"/>
      <c r="CB23" s="661"/>
      <c r="CC23" s="661"/>
      <c r="CD23" s="661"/>
      <c r="CE23" s="661"/>
      <c r="CF23" s="661"/>
      <c r="CG23" s="661"/>
      <c r="CH23" s="661"/>
      <c r="CI23" s="661"/>
      <c r="CJ23" s="661"/>
      <c r="CK23" s="661"/>
      <c r="CL23" s="662"/>
      <c r="CM23" s="578">
        <v>351835</v>
      </c>
      <c r="CN23" s="579"/>
      <c r="CO23" s="579"/>
      <c r="CP23" s="579"/>
      <c r="CQ23" s="579"/>
      <c r="CR23" s="579"/>
      <c r="CS23" s="579"/>
      <c r="CT23" s="580"/>
      <c r="CU23" s="653">
        <v>0.1</v>
      </c>
      <c r="CV23" s="653"/>
      <c r="CW23" s="653"/>
      <c r="CX23" s="653"/>
      <c r="CY23" s="584" t="s">
        <v>111</v>
      </c>
      <c r="CZ23" s="579"/>
      <c r="DA23" s="579"/>
      <c r="DB23" s="579"/>
      <c r="DC23" s="579"/>
      <c r="DD23" s="579"/>
      <c r="DE23" s="579"/>
      <c r="DF23" s="579"/>
      <c r="DG23" s="579"/>
      <c r="DH23" s="579"/>
      <c r="DI23" s="579"/>
      <c r="DJ23" s="579"/>
      <c r="DK23" s="580"/>
      <c r="DL23" s="584">
        <v>351835</v>
      </c>
      <c r="DM23" s="579"/>
      <c r="DN23" s="579"/>
      <c r="DO23" s="579"/>
      <c r="DP23" s="579"/>
      <c r="DQ23" s="579"/>
      <c r="DR23" s="579"/>
      <c r="DS23" s="579"/>
      <c r="DT23" s="579"/>
      <c r="DU23" s="579"/>
      <c r="DV23" s="579"/>
      <c r="DW23" s="579"/>
      <c r="DX23" s="659"/>
    </row>
    <row r="24" spans="2:128" ht="11.25" customHeight="1" x14ac:dyDescent="0.2">
      <c r="B24" s="575" t="s">
        <v>253</v>
      </c>
      <c r="C24" s="576"/>
      <c r="D24" s="576"/>
      <c r="E24" s="576"/>
      <c r="F24" s="576"/>
      <c r="G24" s="576"/>
      <c r="H24" s="576"/>
      <c r="I24" s="576"/>
      <c r="J24" s="576"/>
      <c r="K24" s="576"/>
      <c r="L24" s="576"/>
      <c r="M24" s="576"/>
      <c r="N24" s="576"/>
      <c r="O24" s="576"/>
      <c r="P24" s="576"/>
      <c r="Q24" s="577"/>
      <c r="R24" s="578">
        <v>70528365</v>
      </c>
      <c r="S24" s="579"/>
      <c r="T24" s="579"/>
      <c r="U24" s="579"/>
      <c r="V24" s="579"/>
      <c r="W24" s="579"/>
      <c r="X24" s="579"/>
      <c r="Y24" s="580"/>
      <c r="Z24" s="581">
        <v>12.2</v>
      </c>
      <c r="AA24" s="655"/>
      <c r="AB24" s="655"/>
      <c r="AC24" s="658"/>
      <c r="AD24" s="584" t="s">
        <v>121</v>
      </c>
      <c r="AE24" s="579"/>
      <c r="AF24" s="579"/>
      <c r="AG24" s="579"/>
      <c r="AH24" s="579"/>
      <c r="AI24" s="579"/>
      <c r="AJ24" s="579"/>
      <c r="AK24" s="580"/>
      <c r="AL24" s="581" t="s">
        <v>201</v>
      </c>
      <c r="AM24" s="655"/>
      <c r="AN24" s="655"/>
      <c r="AO24" s="656"/>
      <c r="AP24" s="660" t="s">
        <v>254</v>
      </c>
      <c r="AQ24" s="661"/>
      <c r="AR24" s="661"/>
      <c r="AS24" s="661"/>
      <c r="AT24" s="661"/>
      <c r="AU24" s="661"/>
      <c r="AV24" s="661"/>
      <c r="AW24" s="661"/>
      <c r="AX24" s="661"/>
      <c r="AY24" s="661"/>
      <c r="AZ24" s="661"/>
      <c r="BA24" s="661"/>
      <c r="BB24" s="661"/>
      <c r="BC24" s="662"/>
      <c r="BD24" s="578">
        <v>16037602</v>
      </c>
      <c r="BE24" s="579"/>
      <c r="BF24" s="579"/>
      <c r="BG24" s="579"/>
      <c r="BH24" s="579"/>
      <c r="BI24" s="579"/>
      <c r="BJ24" s="579"/>
      <c r="BK24" s="580"/>
      <c r="BL24" s="653">
        <v>12.2</v>
      </c>
      <c r="BM24" s="653"/>
      <c r="BN24" s="653"/>
      <c r="BO24" s="653"/>
      <c r="BP24" s="654" t="s">
        <v>121</v>
      </c>
      <c r="BQ24" s="654"/>
      <c r="BR24" s="654"/>
      <c r="BS24" s="654"/>
      <c r="BT24" s="654"/>
      <c r="BU24" s="654"/>
      <c r="BV24" s="654"/>
      <c r="BW24" s="657"/>
      <c r="BY24" s="660" t="s">
        <v>255</v>
      </c>
      <c r="BZ24" s="661"/>
      <c r="CA24" s="661"/>
      <c r="CB24" s="661"/>
      <c r="CC24" s="661"/>
      <c r="CD24" s="661"/>
      <c r="CE24" s="661"/>
      <c r="CF24" s="661"/>
      <c r="CG24" s="661"/>
      <c r="CH24" s="661"/>
      <c r="CI24" s="661"/>
      <c r="CJ24" s="661"/>
      <c r="CK24" s="661"/>
      <c r="CL24" s="662"/>
      <c r="CM24" s="578" t="s">
        <v>111</v>
      </c>
      <c r="CN24" s="579"/>
      <c r="CO24" s="579"/>
      <c r="CP24" s="579"/>
      <c r="CQ24" s="579"/>
      <c r="CR24" s="579"/>
      <c r="CS24" s="579"/>
      <c r="CT24" s="580"/>
      <c r="CU24" s="653" t="s">
        <v>201</v>
      </c>
      <c r="CV24" s="653"/>
      <c r="CW24" s="653"/>
      <c r="CX24" s="653"/>
      <c r="CY24" s="584" t="s">
        <v>111</v>
      </c>
      <c r="CZ24" s="579"/>
      <c r="DA24" s="579"/>
      <c r="DB24" s="579"/>
      <c r="DC24" s="579"/>
      <c r="DD24" s="579"/>
      <c r="DE24" s="579"/>
      <c r="DF24" s="579"/>
      <c r="DG24" s="579"/>
      <c r="DH24" s="579"/>
      <c r="DI24" s="579"/>
      <c r="DJ24" s="579"/>
      <c r="DK24" s="580"/>
      <c r="DL24" s="584" t="s">
        <v>121</v>
      </c>
      <c r="DM24" s="579"/>
      <c r="DN24" s="579"/>
      <c r="DO24" s="579"/>
      <c r="DP24" s="579"/>
      <c r="DQ24" s="579"/>
      <c r="DR24" s="579"/>
      <c r="DS24" s="579"/>
      <c r="DT24" s="579"/>
      <c r="DU24" s="579"/>
      <c r="DV24" s="579"/>
      <c r="DW24" s="579"/>
      <c r="DX24" s="659"/>
    </row>
    <row r="25" spans="2:128" ht="11.25" customHeight="1" x14ac:dyDescent="0.2">
      <c r="B25" s="575" t="s">
        <v>256</v>
      </c>
      <c r="C25" s="576"/>
      <c r="D25" s="576"/>
      <c r="E25" s="576"/>
      <c r="F25" s="576"/>
      <c r="G25" s="576"/>
      <c r="H25" s="576"/>
      <c r="I25" s="576"/>
      <c r="J25" s="576"/>
      <c r="K25" s="576"/>
      <c r="L25" s="576"/>
      <c r="M25" s="576"/>
      <c r="N25" s="576"/>
      <c r="O25" s="576"/>
      <c r="P25" s="576"/>
      <c r="Q25" s="577"/>
      <c r="R25" s="578" t="s">
        <v>111</v>
      </c>
      <c r="S25" s="579"/>
      <c r="T25" s="579"/>
      <c r="U25" s="579"/>
      <c r="V25" s="579"/>
      <c r="W25" s="579"/>
      <c r="X25" s="579"/>
      <c r="Y25" s="580"/>
      <c r="Z25" s="581" t="s">
        <v>121</v>
      </c>
      <c r="AA25" s="655"/>
      <c r="AB25" s="655"/>
      <c r="AC25" s="658"/>
      <c r="AD25" s="584" t="s">
        <v>201</v>
      </c>
      <c r="AE25" s="579"/>
      <c r="AF25" s="579"/>
      <c r="AG25" s="579"/>
      <c r="AH25" s="579"/>
      <c r="AI25" s="579"/>
      <c r="AJ25" s="579"/>
      <c r="AK25" s="580"/>
      <c r="AL25" s="581" t="s">
        <v>111</v>
      </c>
      <c r="AM25" s="655"/>
      <c r="AN25" s="655"/>
      <c r="AO25" s="656"/>
      <c r="AP25" s="660" t="s">
        <v>257</v>
      </c>
      <c r="AQ25" s="661"/>
      <c r="AR25" s="661"/>
      <c r="AS25" s="661"/>
      <c r="AT25" s="661"/>
      <c r="AU25" s="661"/>
      <c r="AV25" s="661"/>
      <c r="AW25" s="661"/>
      <c r="AX25" s="661"/>
      <c r="AY25" s="661"/>
      <c r="AZ25" s="661"/>
      <c r="BA25" s="661"/>
      <c r="BB25" s="661"/>
      <c r="BC25" s="662"/>
      <c r="BD25" s="578">
        <v>3258</v>
      </c>
      <c r="BE25" s="579"/>
      <c r="BF25" s="579"/>
      <c r="BG25" s="579"/>
      <c r="BH25" s="579"/>
      <c r="BI25" s="579"/>
      <c r="BJ25" s="579"/>
      <c r="BK25" s="580"/>
      <c r="BL25" s="653">
        <v>0</v>
      </c>
      <c r="BM25" s="653"/>
      <c r="BN25" s="653"/>
      <c r="BO25" s="653"/>
      <c r="BP25" s="654" t="s">
        <v>111</v>
      </c>
      <c r="BQ25" s="654"/>
      <c r="BR25" s="654"/>
      <c r="BS25" s="654"/>
      <c r="BT25" s="654"/>
      <c r="BU25" s="654"/>
      <c r="BV25" s="654"/>
      <c r="BW25" s="657"/>
      <c r="BY25" s="660" t="s">
        <v>258</v>
      </c>
      <c r="BZ25" s="661"/>
      <c r="CA25" s="661"/>
      <c r="CB25" s="661"/>
      <c r="CC25" s="661"/>
      <c r="CD25" s="661"/>
      <c r="CE25" s="661"/>
      <c r="CF25" s="661"/>
      <c r="CG25" s="661"/>
      <c r="CH25" s="661"/>
      <c r="CI25" s="661"/>
      <c r="CJ25" s="661"/>
      <c r="CK25" s="661"/>
      <c r="CL25" s="662"/>
      <c r="CM25" s="578" t="s">
        <v>111</v>
      </c>
      <c r="CN25" s="579"/>
      <c r="CO25" s="579"/>
      <c r="CP25" s="579"/>
      <c r="CQ25" s="579"/>
      <c r="CR25" s="579"/>
      <c r="CS25" s="579"/>
      <c r="CT25" s="580"/>
      <c r="CU25" s="653" t="s">
        <v>111</v>
      </c>
      <c r="CV25" s="653"/>
      <c r="CW25" s="653"/>
      <c r="CX25" s="653"/>
      <c r="CY25" s="584" t="s">
        <v>121</v>
      </c>
      <c r="CZ25" s="579"/>
      <c r="DA25" s="579"/>
      <c r="DB25" s="579"/>
      <c r="DC25" s="579"/>
      <c r="DD25" s="579"/>
      <c r="DE25" s="579"/>
      <c r="DF25" s="579"/>
      <c r="DG25" s="579"/>
      <c r="DH25" s="579"/>
      <c r="DI25" s="579"/>
      <c r="DJ25" s="579"/>
      <c r="DK25" s="580"/>
      <c r="DL25" s="584" t="s">
        <v>111</v>
      </c>
      <c r="DM25" s="579"/>
      <c r="DN25" s="579"/>
      <c r="DO25" s="579"/>
      <c r="DP25" s="579"/>
      <c r="DQ25" s="579"/>
      <c r="DR25" s="579"/>
      <c r="DS25" s="579"/>
      <c r="DT25" s="579"/>
      <c r="DU25" s="579"/>
      <c r="DV25" s="579"/>
      <c r="DW25" s="579"/>
      <c r="DX25" s="659"/>
    </row>
    <row r="26" spans="2:128" ht="11.25" customHeight="1" x14ac:dyDescent="0.2">
      <c r="B26" s="575" t="s">
        <v>259</v>
      </c>
      <c r="C26" s="576"/>
      <c r="D26" s="576"/>
      <c r="E26" s="576"/>
      <c r="F26" s="576"/>
      <c r="G26" s="576"/>
      <c r="H26" s="576"/>
      <c r="I26" s="576"/>
      <c r="J26" s="576"/>
      <c r="K26" s="576"/>
      <c r="L26" s="576"/>
      <c r="M26" s="576"/>
      <c r="N26" s="576"/>
      <c r="O26" s="576"/>
      <c r="P26" s="576"/>
      <c r="Q26" s="577"/>
      <c r="R26" s="578">
        <v>1113798</v>
      </c>
      <c r="S26" s="579"/>
      <c r="T26" s="579"/>
      <c r="U26" s="579"/>
      <c r="V26" s="579"/>
      <c r="W26" s="579"/>
      <c r="X26" s="579"/>
      <c r="Y26" s="580"/>
      <c r="Z26" s="581">
        <v>0.2</v>
      </c>
      <c r="AA26" s="655"/>
      <c r="AB26" s="655"/>
      <c r="AC26" s="658"/>
      <c r="AD26" s="584">
        <v>136702</v>
      </c>
      <c r="AE26" s="579"/>
      <c r="AF26" s="579"/>
      <c r="AG26" s="579"/>
      <c r="AH26" s="579"/>
      <c r="AI26" s="579"/>
      <c r="AJ26" s="579"/>
      <c r="AK26" s="580"/>
      <c r="AL26" s="581">
        <v>0</v>
      </c>
      <c r="AM26" s="655"/>
      <c r="AN26" s="655"/>
      <c r="AO26" s="656"/>
      <c r="AP26" s="660" t="s">
        <v>260</v>
      </c>
      <c r="AQ26" s="661"/>
      <c r="AR26" s="661"/>
      <c r="AS26" s="661"/>
      <c r="AT26" s="661"/>
      <c r="AU26" s="661"/>
      <c r="AV26" s="661"/>
      <c r="AW26" s="661"/>
      <c r="AX26" s="661"/>
      <c r="AY26" s="661"/>
      <c r="AZ26" s="661"/>
      <c r="BA26" s="661"/>
      <c r="BB26" s="661"/>
      <c r="BC26" s="662"/>
      <c r="BD26" s="578" t="s">
        <v>111</v>
      </c>
      <c r="BE26" s="579"/>
      <c r="BF26" s="579"/>
      <c r="BG26" s="579"/>
      <c r="BH26" s="579"/>
      <c r="BI26" s="579"/>
      <c r="BJ26" s="579"/>
      <c r="BK26" s="580"/>
      <c r="BL26" s="653" t="s">
        <v>111</v>
      </c>
      <c r="BM26" s="653"/>
      <c r="BN26" s="653"/>
      <c r="BO26" s="653"/>
      <c r="BP26" s="654" t="s">
        <v>201</v>
      </c>
      <c r="BQ26" s="654"/>
      <c r="BR26" s="654"/>
      <c r="BS26" s="654"/>
      <c r="BT26" s="654"/>
      <c r="BU26" s="654"/>
      <c r="BV26" s="654"/>
      <c r="BW26" s="657"/>
      <c r="BY26" s="660" t="s">
        <v>261</v>
      </c>
      <c r="BZ26" s="661"/>
      <c r="CA26" s="661"/>
      <c r="CB26" s="661"/>
      <c r="CC26" s="661"/>
      <c r="CD26" s="661"/>
      <c r="CE26" s="661"/>
      <c r="CF26" s="661"/>
      <c r="CG26" s="661"/>
      <c r="CH26" s="661"/>
      <c r="CI26" s="661"/>
      <c r="CJ26" s="661"/>
      <c r="CK26" s="661"/>
      <c r="CL26" s="662"/>
      <c r="CM26" s="578">
        <v>20109249</v>
      </c>
      <c r="CN26" s="579"/>
      <c r="CO26" s="579"/>
      <c r="CP26" s="579"/>
      <c r="CQ26" s="579"/>
      <c r="CR26" s="579"/>
      <c r="CS26" s="579"/>
      <c r="CT26" s="580"/>
      <c r="CU26" s="653">
        <v>3.5</v>
      </c>
      <c r="CV26" s="653"/>
      <c r="CW26" s="653"/>
      <c r="CX26" s="653"/>
      <c r="CY26" s="584" t="s">
        <v>201</v>
      </c>
      <c r="CZ26" s="579"/>
      <c r="DA26" s="579"/>
      <c r="DB26" s="579"/>
      <c r="DC26" s="579"/>
      <c r="DD26" s="579"/>
      <c r="DE26" s="579"/>
      <c r="DF26" s="579"/>
      <c r="DG26" s="579"/>
      <c r="DH26" s="579"/>
      <c r="DI26" s="579"/>
      <c r="DJ26" s="579"/>
      <c r="DK26" s="580"/>
      <c r="DL26" s="584">
        <v>20109249</v>
      </c>
      <c r="DM26" s="579"/>
      <c r="DN26" s="579"/>
      <c r="DO26" s="579"/>
      <c r="DP26" s="579"/>
      <c r="DQ26" s="579"/>
      <c r="DR26" s="579"/>
      <c r="DS26" s="579"/>
      <c r="DT26" s="579"/>
      <c r="DU26" s="579"/>
      <c r="DV26" s="579"/>
      <c r="DW26" s="579"/>
      <c r="DX26" s="659"/>
    </row>
    <row r="27" spans="2:128" ht="11.25" customHeight="1" x14ac:dyDescent="0.2">
      <c r="B27" s="575" t="s">
        <v>262</v>
      </c>
      <c r="C27" s="576"/>
      <c r="D27" s="576"/>
      <c r="E27" s="576"/>
      <c r="F27" s="576"/>
      <c r="G27" s="576"/>
      <c r="H27" s="576"/>
      <c r="I27" s="576"/>
      <c r="J27" s="576"/>
      <c r="K27" s="576"/>
      <c r="L27" s="576"/>
      <c r="M27" s="576"/>
      <c r="N27" s="576"/>
      <c r="O27" s="576"/>
      <c r="P27" s="576"/>
      <c r="Q27" s="577"/>
      <c r="R27" s="578">
        <v>232201</v>
      </c>
      <c r="S27" s="579"/>
      <c r="T27" s="579"/>
      <c r="U27" s="579"/>
      <c r="V27" s="579"/>
      <c r="W27" s="579"/>
      <c r="X27" s="579"/>
      <c r="Y27" s="580"/>
      <c r="Z27" s="581">
        <v>0</v>
      </c>
      <c r="AA27" s="655"/>
      <c r="AB27" s="655"/>
      <c r="AC27" s="658"/>
      <c r="AD27" s="584" t="s">
        <v>111</v>
      </c>
      <c r="AE27" s="579"/>
      <c r="AF27" s="579"/>
      <c r="AG27" s="579"/>
      <c r="AH27" s="579"/>
      <c r="AI27" s="579"/>
      <c r="AJ27" s="579"/>
      <c r="AK27" s="580"/>
      <c r="AL27" s="581" t="s">
        <v>201</v>
      </c>
      <c r="AM27" s="655"/>
      <c r="AN27" s="655"/>
      <c r="AO27" s="656"/>
      <c r="AP27" s="660" t="s">
        <v>263</v>
      </c>
      <c r="AQ27" s="661"/>
      <c r="AR27" s="661"/>
      <c r="AS27" s="661"/>
      <c r="AT27" s="661"/>
      <c r="AU27" s="661"/>
      <c r="AV27" s="661"/>
      <c r="AW27" s="661"/>
      <c r="AX27" s="661"/>
      <c r="AY27" s="661"/>
      <c r="AZ27" s="661"/>
      <c r="BA27" s="661"/>
      <c r="BB27" s="661"/>
      <c r="BC27" s="662"/>
      <c r="BD27" s="578" t="s">
        <v>111</v>
      </c>
      <c r="BE27" s="579"/>
      <c r="BF27" s="579"/>
      <c r="BG27" s="579"/>
      <c r="BH27" s="579"/>
      <c r="BI27" s="579"/>
      <c r="BJ27" s="579"/>
      <c r="BK27" s="580"/>
      <c r="BL27" s="653" t="s">
        <v>201</v>
      </c>
      <c r="BM27" s="653"/>
      <c r="BN27" s="653"/>
      <c r="BO27" s="653"/>
      <c r="BP27" s="654" t="s">
        <v>111</v>
      </c>
      <c r="BQ27" s="654"/>
      <c r="BR27" s="654"/>
      <c r="BS27" s="654"/>
      <c r="BT27" s="654"/>
      <c r="BU27" s="654"/>
      <c r="BV27" s="654"/>
      <c r="BW27" s="657"/>
      <c r="BY27" s="660" t="s">
        <v>264</v>
      </c>
      <c r="BZ27" s="661"/>
      <c r="CA27" s="661"/>
      <c r="CB27" s="661"/>
      <c r="CC27" s="661"/>
      <c r="CD27" s="661"/>
      <c r="CE27" s="661"/>
      <c r="CF27" s="661"/>
      <c r="CG27" s="661"/>
      <c r="CH27" s="661"/>
      <c r="CI27" s="661"/>
      <c r="CJ27" s="661"/>
      <c r="CK27" s="661"/>
      <c r="CL27" s="662"/>
      <c r="CM27" s="578">
        <v>83630</v>
      </c>
      <c r="CN27" s="579"/>
      <c r="CO27" s="579"/>
      <c r="CP27" s="579"/>
      <c r="CQ27" s="579"/>
      <c r="CR27" s="579"/>
      <c r="CS27" s="579"/>
      <c r="CT27" s="580"/>
      <c r="CU27" s="653">
        <v>0</v>
      </c>
      <c r="CV27" s="653"/>
      <c r="CW27" s="653"/>
      <c r="CX27" s="653"/>
      <c r="CY27" s="584" t="s">
        <v>111</v>
      </c>
      <c r="CZ27" s="579"/>
      <c r="DA27" s="579"/>
      <c r="DB27" s="579"/>
      <c r="DC27" s="579"/>
      <c r="DD27" s="579"/>
      <c r="DE27" s="579"/>
      <c r="DF27" s="579"/>
      <c r="DG27" s="579"/>
      <c r="DH27" s="579"/>
      <c r="DI27" s="579"/>
      <c r="DJ27" s="579"/>
      <c r="DK27" s="580"/>
      <c r="DL27" s="584">
        <v>83630</v>
      </c>
      <c r="DM27" s="579"/>
      <c r="DN27" s="579"/>
      <c r="DO27" s="579"/>
      <c r="DP27" s="579"/>
      <c r="DQ27" s="579"/>
      <c r="DR27" s="579"/>
      <c r="DS27" s="579"/>
      <c r="DT27" s="579"/>
      <c r="DU27" s="579"/>
      <c r="DV27" s="579"/>
      <c r="DW27" s="579"/>
      <c r="DX27" s="659"/>
    </row>
    <row r="28" spans="2:128" ht="11.25" customHeight="1" x14ac:dyDescent="0.2">
      <c r="B28" s="575" t="s">
        <v>265</v>
      </c>
      <c r="C28" s="576"/>
      <c r="D28" s="576"/>
      <c r="E28" s="576"/>
      <c r="F28" s="576"/>
      <c r="G28" s="576"/>
      <c r="H28" s="576"/>
      <c r="I28" s="576"/>
      <c r="J28" s="576"/>
      <c r="K28" s="576"/>
      <c r="L28" s="576"/>
      <c r="M28" s="576"/>
      <c r="N28" s="576"/>
      <c r="O28" s="576"/>
      <c r="P28" s="576"/>
      <c r="Q28" s="577"/>
      <c r="R28" s="578">
        <v>9130225</v>
      </c>
      <c r="S28" s="579"/>
      <c r="T28" s="579"/>
      <c r="U28" s="579"/>
      <c r="V28" s="579"/>
      <c r="W28" s="579"/>
      <c r="X28" s="579"/>
      <c r="Y28" s="580"/>
      <c r="Z28" s="581">
        <v>1.6</v>
      </c>
      <c r="AA28" s="655"/>
      <c r="AB28" s="655"/>
      <c r="AC28" s="658"/>
      <c r="AD28" s="584" t="s">
        <v>111</v>
      </c>
      <c r="AE28" s="579"/>
      <c r="AF28" s="579"/>
      <c r="AG28" s="579"/>
      <c r="AH28" s="579"/>
      <c r="AI28" s="579"/>
      <c r="AJ28" s="579"/>
      <c r="AK28" s="580"/>
      <c r="AL28" s="581" t="s">
        <v>121</v>
      </c>
      <c r="AM28" s="655"/>
      <c r="AN28" s="655"/>
      <c r="AO28" s="656"/>
      <c r="AP28" s="660" t="s">
        <v>266</v>
      </c>
      <c r="AQ28" s="661"/>
      <c r="AR28" s="661"/>
      <c r="AS28" s="661"/>
      <c r="AT28" s="661"/>
      <c r="AU28" s="661"/>
      <c r="AV28" s="661"/>
      <c r="AW28" s="661"/>
      <c r="AX28" s="661"/>
      <c r="AY28" s="661"/>
      <c r="AZ28" s="661"/>
      <c r="BA28" s="661"/>
      <c r="BB28" s="661"/>
      <c r="BC28" s="662"/>
      <c r="BD28" s="578">
        <v>153972</v>
      </c>
      <c r="BE28" s="579"/>
      <c r="BF28" s="579"/>
      <c r="BG28" s="579"/>
      <c r="BH28" s="579"/>
      <c r="BI28" s="579"/>
      <c r="BJ28" s="579"/>
      <c r="BK28" s="580"/>
      <c r="BL28" s="653">
        <v>0.1</v>
      </c>
      <c r="BM28" s="653"/>
      <c r="BN28" s="653"/>
      <c r="BO28" s="653"/>
      <c r="BP28" s="654" t="s">
        <v>121</v>
      </c>
      <c r="BQ28" s="654"/>
      <c r="BR28" s="654"/>
      <c r="BS28" s="654"/>
      <c r="BT28" s="654"/>
      <c r="BU28" s="654"/>
      <c r="BV28" s="654"/>
      <c r="BW28" s="657"/>
      <c r="BY28" s="660" t="s">
        <v>267</v>
      </c>
      <c r="BZ28" s="661"/>
      <c r="CA28" s="661"/>
      <c r="CB28" s="661"/>
      <c r="CC28" s="661"/>
      <c r="CD28" s="661"/>
      <c r="CE28" s="661"/>
      <c r="CF28" s="661"/>
      <c r="CG28" s="661"/>
      <c r="CH28" s="661"/>
      <c r="CI28" s="661"/>
      <c r="CJ28" s="661"/>
      <c r="CK28" s="661"/>
      <c r="CL28" s="662"/>
      <c r="CM28" s="578" t="s">
        <v>121</v>
      </c>
      <c r="CN28" s="579"/>
      <c r="CO28" s="579"/>
      <c r="CP28" s="579"/>
      <c r="CQ28" s="579"/>
      <c r="CR28" s="579"/>
      <c r="CS28" s="579"/>
      <c r="CT28" s="580"/>
      <c r="CU28" s="653" t="s">
        <v>201</v>
      </c>
      <c r="CV28" s="653"/>
      <c r="CW28" s="653"/>
      <c r="CX28" s="653"/>
      <c r="CY28" s="584" t="s">
        <v>201</v>
      </c>
      <c r="CZ28" s="579"/>
      <c r="DA28" s="579"/>
      <c r="DB28" s="579"/>
      <c r="DC28" s="579"/>
      <c r="DD28" s="579"/>
      <c r="DE28" s="579"/>
      <c r="DF28" s="579"/>
      <c r="DG28" s="579"/>
      <c r="DH28" s="579"/>
      <c r="DI28" s="579"/>
      <c r="DJ28" s="579"/>
      <c r="DK28" s="580"/>
      <c r="DL28" s="584" t="s">
        <v>121</v>
      </c>
      <c r="DM28" s="579"/>
      <c r="DN28" s="579"/>
      <c r="DO28" s="579"/>
      <c r="DP28" s="579"/>
      <c r="DQ28" s="579"/>
      <c r="DR28" s="579"/>
      <c r="DS28" s="579"/>
      <c r="DT28" s="579"/>
      <c r="DU28" s="579"/>
      <c r="DV28" s="579"/>
      <c r="DW28" s="579"/>
      <c r="DX28" s="659"/>
    </row>
    <row r="29" spans="2:128" ht="11.25" customHeight="1" x14ac:dyDescent="0.2">
      <c r="B29" s="575" t="s">
        <v>268</v>
      </c>
      <c r="C29" s="576"/>
      <c r="D29" s="576"/>
      <c r="E29" s="576"/>
      <c r="F29" s="576"/>
      <c r="G29" s="576"/>
      <c r="H29" s="576"/>
      <c r="I29" s="576"/>
      <c r="J29" s="576"/>
      <c r="K29" s="576"/>
      <c r="L29" s="576"/>
      <c r="M29" s="576"/>
      <c r="N29" s="576"/>
      <c r="O29" s="576"/>
      <c r="P29" s="576"/>
      <c r="Q29" s="577"/>
      <c r="R29" s="578">
        <v>8836955</v>
      </c>
      <c r="S29" s="579"/>
      <c r="T29" s="579"/>
      <c r="U29" s="579"/>
      <c r="V29" s="579"/>
      <c r="W29" s="579"/>
      <c r="X29" s="579"/>
      <c r="Y29" s="580"/>
      <c r="Z29" s="581">
        <v>1.5</v>
      </c>
      <c r="AA29" s="655"/>
      <c r="AB29" s="655"/>
      <c r="AC29" s="658"/>
      <c r="AD29" s="584" t="s">
        <v>121</v>
      </c>
      <c r="AE29" s="579"/>
      <c r="AF29" s="579"/>
      <c r="AG29" s="579"/>
      <c r="AH29" s="579"/>
      <c r="AI29" s="579"/>
      <c r="AJ29" s="579"/>
      <c r="AK29" s="580"/>
      <c r="AL29" s="581" t="s">
        <v>111</v>
      </c>
      <c r="AM29" s="655"/>
      <c r="AN29" s="655"/>
      <c r="AO29" s="656"/>
      <c r="AP29" s="660" t="s">
        <v>269</v>
      </c>
      <c r="AQ29" s="661"/>
      <c r="AR29" s="661"/>
      <c r="AS29" s="661"/>
      <c r="AT29" s="661"/>
      <c r="AU29" s="661"/>
      <c r="AV29" s="661"/>
      <c r="AW29" s="661"/>
      <c r="AX29" s="661"/>
      <c r="AY29" s="661"/>
      <c r="AZ29" s="661"/>
      <c r="BA29" s="661"/>
      <c r="BB29" s="661"/>
      <c r="BC29" s="662"/>
      <c r="BD29" s="578">
        <v>5230</v>
      </c>
      <c r="BE29" s="579"/>
      <c r="BF29" s="579"/>
      <c r="BG29" s="579"/>
      <c r="BH29" s="579"/>
      <c r="BI29" s="579"/>
      <c r="BJ29" s="579"/>
      <c r="BK29" s="580"/>
      <c r="BL29" s="653">
        <v>0</v>
      </c>
      <c r="BM29" s="653"/>
      <c r="BN29" s="653"/>
      <c r="BO29" s="653"/>
      <c r="BP29" s="654" t="s">
        <v>201</v>
      </c>
      <c r="BQ29" s="654"/>
      <c r="BR29" s="654"/>
      <c r="BS29" s="654"/>
      <c r="BT29" s="654"/>
      <c r="BU29" s="654"/>
      <c r="BV29" s="654"/>
      <c r="BW29" s="657"/>
      <c r="BY29" s="660" t="s">
        <v>270</v>
      </c>
      <c r="BZ29" s="661"/>
      <c r="CA29" s="661"/>
      <c r="CB29" s="661"/>
      <c r="CC29" s="661"/>
      <c r="CD29" s="661"/>
      <c r="CE29" s="661"/>
      <c r="CF29" s="661"/>
      <c r="CG29" s="661"/>
      <c r="CH29" s="661"/>
      <c r="CI29" s="661"/>
      <c r="CJ29" s="661"/>
      <c r="CK29" s="661"/>
      <c r="CL29" s="662"/>
      <c r="CM29" s="578">
        <v>1271138</v>
      </c>
      <c r="CN29" s="579"/>
      <c r="CO29" s="579"/>
      <c r="CP29" s="579"/>
      <c r="CQ29" s="579"/>
      <c r="CR29" s="579"/>
      <c r="CS29" s="579"/>
      <c r="CT29" s="580"/>
      <c r="CU29" s="653">
        <v>0.2</v>
      </c>
      <c r="CV29" s="653"/>
      <c r="CW29" s="653"/>
      <c r="CX29" s="653"/>
      <c r="CY29" s="584" t="s">
        <v>111</v>
      </c>
      <c r="CZ29" s="579"/>
      <c r="DA29" s="579"/>
      <c r="DB29" s="579"/>
      <c r="DC29" s="579"/>
      <c r="DD29" s="579"/>
      <c r="DE29" s="579"/>
      <c r="DF29" s="579"/>
      <c r="DG29" s="579"/>
      <c r="DH29" s="579"/>
      <c r="DI29" s="579"/>
      <c r="DJ29" s="579"/>
      <c r="DK29" s="580"/>
      <c r="DL29" s="584">
        <v>1271138</v>
      </c>
      <c r="DM29" s="579"/>
      <c r="DN29" s="579"/>
      <c r="DO29" s="579"/>
      <c r="DP29" s="579"/>
      <c r="DQ29" s="579"/>
      <c r="DR29" s="579"/>
      <c r="DS29" s="579"/>
      <c r="DT29" s="579"/>
      <c r="DU29" s="579"/>
      <c r="DV29" s="579"/>
      <c r="DW29" s="579"/>
      <c r="DX29" s="659"/>
    </row>
    <row r="30" spans="2:128" ht="11.25" customHeight="1" x14ac:dyDescent="0.2">
      <c r="B30" s="575" t="s">
        <v>271</v>
      </c>
      <c r="C30" s="576"/>
      <c r="D30" s="576"/>
      <c r="E30" s="576"/>
      <c r="F30" s="576"/>
      <c r="G30" s="576"/>
      <c r="H30" s="576"/>
      <c r="I30" s="576"/>
      <c r="J30" s="576"/>
      <c r="K30" s="576"/>
      <c r="L30" s="576"/>
      <c r="M30" s="576"/>
      <c r="N30" s="576"/>
      <c r="O30" s="576"/>
      <c r="P30" s="576"/>
      <c r="Q30" s="577"/>
      <c r="R30" s="578">
        <v>70113892</v>
      </c>
      <c r="S30" s="579"/>
      <c r="T30" s="579"/>
      <c r="U30" s="579"/>
      <c r="V30" s="579"/>
      <c r="W30" s="579"/>
      <c r="X30" s="579"/>
      <c r="Y30" s="580"/>
      <c r="Z30" s="581">
        <v>12.1</v>
      </c>
      <c r="AA30" s="655"/>
      <c r="AB30" s="655"/>
      <c r="AC30" s="658"/>
      <c r="AD30" s="584">
        <v>17780</v>
      </c>
      <c r="AE30" s="579"/>
      <c r="AF30" s="579"/>
      <c r="AG30" s="579"/>
      <c r="AH30" s="579"/>
      <c r="AI30" s="579"/>
      <c r="AJ30" s="579"/>
      <c r="AK30" s="580"/>
      <c r="AL30" s="581">
        <v>0</v>
      </c>
      <c r="AM30" s="655"/>
      <c r="AN30" s="655"/>
      <c r="AO30" s="656"/>
      <c r="AP30" s="660" t="s">
        <v>272</v>
      </c>
      <c r="AQ30" s="661"/>
      <c r="AR30" s="661"/>
      <c r="AS30" s="661"/>
      <c r="AT30" s="661"/>
      <c r="AU30" s="661"/>
      <c r="AV30" s="661"/>
      <c r="AW30" s="661"/>
      <c r="AX30" s="661"/>
      <c r="AY30" s="661"/>
      <c r="AZ30" s="661"/>
      <c r="BA30" s="661"/>
      <c r="BB30" s="661"/>
      <c r="BC30" s="662"/>
      <c r="BD30" s="578">
        <v>5230</v>
      </c>
      <c r="BE30" s="579"/>
      <c r="BF30" s="579"/>
      <c r="BG30" s="579"/>
      <c r="BH30" s="579"/>
      <c r="BI30" s="579"/>
      <c r="BJ30" s="579"/>
      <c r="BK30" s="580"/>
      <c r="BL30" s="653">
        <v>0</v>
      </c>
      <c r="BM30" s="653"/>
      <c r="BN30" s="653"/>
      <c r="BO30" s="653"/>
      <c r="BP30" s="654" t="s">
        <v>121</v>
      </c>
      <c r="BQ30" s="654"/>
      <c r="BR30" s="654"/>
      <c r="BS30" s="654"/>
      <c r="BT30" s="654"/>
      <c r="BU30" s="654"/>
      <c r="BV30" s="654"/>
      <c r="BW30" s="657"/>
      <c r="BY30" s="660" t="s">
        <v>273</v>
      </c>
      <c r="BZ30" s="663"/>
      <c r="CA30" s="663"/>
      <c r="CB30" s="663"/>
      <c r="CC30" s="663"/>
      <c r="CD30" s="663"/>
      <c r="CE30" s="663"/>
      <c r="CF30" s="663"/>
      <c r="CG30" s="663"/>
      <c r="CH30" s="663"/>
      <c r="CI30" s="663"/>
      <c r="CJ30" s="663"/>
      <c r="CK30" s="663"/>
      <c r="CL30" s="662"/>
      <c r="CM30" s="578" t="s">
        <v>121</v>
      </c>
      <c r="CN30" s="579"/>
      <c r="CO30" s="579"/>
      <c r="CP30" s="579"/>
      <c r="CQ30" s="579"/>
      <c r="CR30" s="579"/>
      <c r="CS30" s="579"/>
      <c r="CT30" s="580"/>
      <c r="CU30" s="653" t="s">
        <v>111</v>
      </c>
      <c r="CV30" s="653"/>
      <c r="CW30" s="653"/>
      <c r="CX30" s="653"/>
      <c r="CY30" s="584" t="s">
        <v>121</v>
      </c>
      <c r="CZ30" s="579"/>
      <c r="DA30" s="579"/>
      <c r="DB30" s="579"/>
      <c r="DC30" s="579"/>
      <c r="DD30" s="579"/>
      <c r="DE30" s="579"/>
      <c r="DF30" s="579"/>
      <c r="DG30" s="579"/>
      <c r="DH30" s="579"/>
      <c r="DI30" s="579"/>
      <c r="DJ30" s="579"/>
      <c r="DK30" s="580"/>
      <c r="DL30" s="584" t="s">
        <v>121</v>
      </c>
      <c r="DM30" s="579"/>
      <c r="DN30" s="579"/>
      <c r="DO30" s="579"/>
      <c r="DP30" s="579"/>
      <c r="DQ30" s="579"/>
      <c r="DR30" s="579"/>
      <c r="DS30" s="579"/>
      <c r="DT30" s="579"/>
      <c r="DU30" s="579"/>
      <c r="DV30" s="579"/>
      <c r="DW30" s="579"/>
      <c r="DX30" s="659"/>
    </row>
    <row r="31" spans="2:128" ht="11.25" customHeight="1" x14ac:dyDescent="0.2">
      <c r="B31" s="575" t="s">
        <v>274</v>
      </c>
      <c r="C31" s="576"/>
      <c r="D31" s="576"/>
      <c r="E31" s="576"/>
      <c r="F31" s="576"/>
      <c r="G31" s="576"/>
      <c r="H31" s="576"/>
      <c r="I31" s="576"/>
      <c r="J31" s="576"/>
      <c r="K31" s="576"/>
      <c r="L31" s="576"/>
      <c r="M31" s="576"/>
      <c r="N31" s="576"/>
      <c r="O31" s="576"/>
      <c r="P31" s="576"/>
      <c r="Q31" s="577"/>
      <c r="R31" s="578">
        <v>75696100</v>
      </c>
      <c r="S31" s="579"/>
      <c r="T31" s="579"/>
      <c r="U31" s="579"/>
      <c r="V31" s="579"/>
      <c r="W31" s="579"/>
      <c r="X31" s="579"/>
      <c r="Y31" s="580"/>
      <c r="Z31" s="581">
        <v>13.1</v>
      </c>
      <c r="AA31" s="655"/>
      <c r="AB31" s="655"/>
      <c r="AC31" s="658"/>
      <c r="AD31" s="584" t="s">
        <v>111</v>
      </c>
      <c r="AE31" s="579"/>
      <c r="AF31" s="579"/>
      <c r="AG31" s="579"/>
      <c r="AH31" s="579"/>
      <c r="AI31" s="579"/>
      <c r="AJ31" s="579"/>
      <c r="AK31" s="580"/>
      <c r="AL31" s="581" t="s">
        <v>111</v>
      </c>
      <c r="AM31" s="655"/>
      <c r="AN31" s="655"/>
      <c r="AO31" s="656"/>
      <c r="AP31" s="660" t="s">
        <v>275</v>
      </c>
      <c r="AQ31" s="661"/>
      <c r="AR31" s="661"/>
      <c r="AS31" s="661"/>
      <c r="AT31" s="661"/>
      <c r="AU31" s="661"/>
      <c r="AV31" s="661"/>
      <c r="AW31" s="661"/>
      <c r="AX31" s="661"/>
      <c r="AY31" s="661"/>
      <c r="AZ31" s="661"/>
      <c r="BA31" s="661"/>
      <c r="BB31" s="661"/>
      <c r="BC31" s="662"/>
      <c r="BD31" s="578">
        <v>148742</v>
      </c>
      <c r="BE31" s="579"/>
      <c r="BF31" s="579"/>
      <c r="BG31" s="579"/>
      <c r="BH31" s="579"/>
      <c r="BI31" s="579"/>
      <c r="BJ31" s="579"/>
      <c r="BK31" s="580"/>
      <c r="BL31" s="653">
        <v>0.1</v>
      </c>
      <c r="BM31" s="653"/>
      <c r="BN31" s="653"/>
      <c r="BO31" s="653"/>
      <c r="BP31" s="654" t="s">
        <v>201</v>
      </c>
      <c r="BQ31" s="654"/>
      <c r="BR31" s="654"/>
      <c r="BS31" s="654"/>
      <c r="BT31" s="654"/>
      <c r="BU31" s="654"/>
      <c r="BV31" s="654"/>
      <c r="BW31" s="657"/>
      <c r="BY31" s="575" t="s">
        <v>276</v>
      </c>
      <c r="BZ31" s="576"/>
      <c r="CA31" s="576"/>
      <c r="CB31" s="576"/>
      <c r="CC31" s="576"/>
      <c r="CD31" s="576"/>
      <c r="CE31" s="576"/>
      <c r="CF31" s="576"/>
      <c r="CG31" s="576"/>
      <c r="CH31" s="576"/>
      <c r="CI31" s="576"/>
      <c r="CJ31" s="576"/>
      <c r="CK31" s="576"/>
      <c r="CL31" s="577"/>
      <c r="CM31" s="578" t="s">
        <v>111</v>
      </c>
      <c r="CN31" s="579"/>
      <c r="CO31" s="579"/>
      <c r="CP31" s="579"/>
      <c r="CQ31" s="579"/>
      <c r="CR31" s="579"/>
      <c r="CS31" s="579"/>
      <c r="CT31" s="580"/>
      <c r="CU31" s="653" t="s">
        <v>111</v>
      </c>
      <c r="CV31" s="653"/>
      <c r="CW31" s="653"/>
      <c r="CX31" s="653"/>
      <c r="CY31" s="584" t="s">
        <v>121</v>
      </c>
      <c r="CZ31" s="579"/>
      <c r="DA31" s="579"/>
      <c r="DB31" s="579"/>
      <c r="DC31" s="579"/>
      <c r="DD31" s="579"/>
      <c r="DE31" s="579"/>
      <c r="DF31" s="579"/>
      <c r="DG31" s="579"/>
      <c r="DH31" s="579"/>
      <c r="DI31" s="579"/>
      <c r="DJ31" s="579"/>
      <c r="DK31" s="580"/>
      <c r="DL31" s="584" t="s">
        <v>201</v>
      </c>
      <c r="DM31" s="579"/>
      <c r="DN31" s="579"/>
      <c r="DO31" s="579"/>
      <c r="DP31" s="579"/>
      <c r="DQ31" s="579"/>
      <c r="DR31" s="579"/>
      <c r="DS31" s="579"/>
      <c r="DT31" s="579"/>
      <c r="DU31" s="579"/>
      <c r="DV31" s="579"/>
      <c r="DW31" s="579"/>
      <c r="DX31" s="659"/>
    </row>
    <row r="32" spans="2:128" ht="11.25" customHeight="1" x14ac:dyDescent="0.2">
      <c r="B32" s="575" t="s">
        <v>277</v>
      </c>
      <c r="C32" s="576"/>
      <c r="D32" s="576"/>
      <c r="E32" s="576"/>
      <c r="F32" s="576"/>
      <c r="G32" s="576"/>
      <c r="H32" s="576"/>
      <c r="I32" s="576"/>
      <c r="J32" s="576"/>
      <c r="K32" s="576"/>
      <c r="L32" s="576"/>
      <c r="M32" s="576"/>
      <c r="N32" s="576"/>
      <c r="O32" s="576"/>
      <c r="P32" s="576"/>
      <c r="Q32" s="577"/>
      <c r="R32" s="578" t="s">
        <v>111</v>
      </c>
      <c r="S32" s="579"/>
      <c r="T32" s="579"/>
      <c r="U32" s="579"/>
      <c r="V32" s="579"/>
      <c r="W32" s="579"/>
      <c r="X32" s="579"/>
      <c r="Y32" s="580"/>
      <c r="Z32" s="581" t="s">
        <v>121</v>
      </c>
      <c r="AA32" s="655"/>
      <c r="AB32" s="655"/>
      <c r="AC32" s="658"/>
      <c r="AD32" s="584" t="s">
        <v>201</v>
      </c>
      <c r="AE32" s="579"/>
      <c r="AF32" s="579"/>
      <c r="AG32" s="579"/>
      <c r="AH32" s="579"/>
      <c r="AI32" s="579"/>
      <c r="AJ32" s="579"/>
      <c r="AK32" s="580"/>
      <c r="AL32" s="581" t="s">
        <v>121</v>
      </c>
      <c r="AM32" s="655"/>
      <c r="AN32" s="655"/>
      <c r="AO32" s="656"/>
      <c r="AP32" s="660" t="s">
        <v>278</v>
      </c>
      <c r="AQ32" s="661"/>
      <c r="AR32" s="661"/>
      <c r="AS32" s="661"/>
      <c r="AT32" s="661"/>
      <c r="AU32" s="661"/>
      <c r="AV32" s="661"/>
      <c r="AW32" s="661"/>
      <c r="AX32" s="661"/>
      <c r="AY32" s="661"/>
      <c r="AZ32" s="661"/>
      <c r="BA32" s="661"/>
      <c r="BB32" s="661"/>
      <c r="BC32" s="662"/>
      <c r="BD32" s="578" t="s">
        <v>201</v>
      </c>
      <c r="BE32" s="579"/>
      <c r="BF32" s="579"/>
      <c r="BG32" s="579"/>
      <c r="BH32" s="579"/>
      <c r="BI32" s="579"/>
      <c r="BJ32" s="579"/>
      <c r="BK32" s="580"/>
      <c r="BL32" s="653" t="s">
        <v>111</v>
      </c>
      <c r="BM32" s="653"/>
      <c r="BN32" s="653"/>
      <c r="BO32" s="653"/>
      <c r="BP32" s="654" t="s">
        <v>111</v>
      </c>
      <c r="BQ32" s="654"/>
      <c r="BR32" s="654"/>
      <c r="BS32" s="654"/>
      <c r="BT32" s="654"/>
      <c r="BU32" s="654"/>
      <c r="BV32" s="654"/>
      <c r="BW32" s="657"/>
      <c r="BY32" s="590" t="s">
        <v>279</v>
      </c>
      <c r="BZ32" s="591"/>
      <c r="CA32" s="591"/>
      <c r="CB32" s="591"/>
      <c r="CC32" s="591"/>
      <c r="CD32" s="591"/>
      <c r="CE32" s="591"/>
      <c r="CF32" s="591"/>
      <c r="CG32" s="591"/>
      <c r="CH32" s="591"/>
      <c r="CI32" s="591"/>
      <c r="CJ32" s="591"/>
      <c r="CK32" s="591"/>
      <c r="CL32" s="592"/>
      <c r="CM32" s="578">
        <v>569506636</v>
      </c>
      <c r="CN32" s="579"/>
      <c r="CO32" s="579"/>
      <c r="CP32" s="579"/>
      <c r="CQ32" s="579"/>
      <c r="CR32" s="579"/>
      <c r="CS32" s="579"/>
      <c r="CT32" s="580"/>
      <c r="CU32" s="653">
        <v>100</v>
      </c>
      <c r="CV32" s="653"/>
      <c r="CW32" s="653"/>
      <c r="CX32" s="653"/>
      <c r="CY32" s="584">
        <v>90566059</v>
      </c>
      <c r="CZ32" s="579"/>
      <c r="DA32" s="579"/>
      <c r="DB32" s="579"/>
      <c r="DC32" s="579"/>
      <c r="DD32" s="579"/>
      <c r="DE32" s="579"/>
      <c r="DF32" s="579"/>
      <c r="DG32" s="579"/>
      <c r="DH32" s="579"/>
      <c r="DI32" s="579"/>
      <c r="DJ32" s="579"/>
      <c r="DK32" s="580"/>
      <c r="DL32" s="584">
        <v>368731324</v>
      </c>
      <c r="DM32" s="579"/>
      <c r="DN32" s="579"/>
      <c r="DO32" s="579"/>
      <c r="DP32" s="579"/>
      <c r="DQ32" s="579"/>
      <c r="DR32" s="579"/>
      <c r="DS32" s="579"/>
      <c r="DT32" s="579"/>
      <c r="DU32" s="579"/>
      <c r="DV32" s="579"/>
      <c r="DW32" s="579"/>
      <c r="DX32" s="659"/>
    </row>
    <row r="33" spans="2:128" ht="11.25" customHeight="1" x14ac:dyDescent="0.2">
      <c r="B33" s="575" t="s">
        <v>280</v>
      </c>
      <c r="C33" s="576"/>
      <c r="D33" s="576"/>
      <c r="E33" s="576"/>
      <c r="F33" s="576"/>
      <c r="G33" s="576"/>
      <c r="H33" s="576"/>
      <c r="I33" s="576"/>
      <c r="J33" s="576"/>
      <c r="K33" s="576"/>
      <c r="L33" s="576"/>
      <c r="M33" s="576"/>
      <c r="N33" s="576"/>
      <c r="O33" s="576"/>
      <c r="P33" s="576"/>
      <c r="Q33" s="577"/>
      <c r="R33" s="578">
        <v>25131700</v>
      </c>
      <c r="S33" s="579"/>
      <c r="T33" s="579"/>
      <c r="U33" s="579"/>
      <c r="V33" s="579"/>
      <c r="W33" s="579"/>
      <c r="X33" s="579"/>
      <c r="Y33" s="580"/>
      <c r="Z33" s="581">
        <v>4.3</v>
      </c>
      <c r="AA33" s="655"/>
      <c r="AB33" s="655"/>
      <c r="AC33" s="658"/>
      <c r="AD33" s="584" t="s">
        <v>201</v>
      </c>
      <c r="AE33" s="579"/>
      <c r="AF33" s="579"/>
      <c r="AG33" s="579"/>
      <c r="AH33" s="579"/>
      <c r="AI33" s="579"/>
      <c r="AJ33" s="579"/>
      <c r="AK33" s="580"/>
      <c r="AL33" s="581" t="s">
        <v>121</v>
      </c>
      <c r="AM33" s="655"/>
      <c r="AN33" s="655"/>
      <c r="AO33" s="656"/>
      <c r="AP33" s="575" t="s">
        <v>150</v>
      </c>
      <c r="AQ33" s="576"/>
      <c r="AR33" s="576"/>
      <c r="AS33" s="576"/>
      <c r="AT33" s="576"/>
      <c r="AU33" s="576"/>
      <c r="AV33" s="576"/>
      <c r="AW33" s="576"/>
      <c r="AX33" s="576"/>
      <c r="AY33" s="576"/>
      <c r="AZ33" s="576"/>
      <c r="BA33" s="576"/>
      <c r="BB33" s="576"/>
      <c r="BC33" s="577"/>
      <c r="BD33" s="578">
        <v>131492453</v>
      </c>
      <c r="BE33" s="579"/>
      <c r="BF33" s="579"/>
      <c r="BG33" s="579"/>
      <c r="BH33" s="579"/>
      <c r="BI33" s="579"/>
      <c r="BJ33" s="579"/>
      <c r="BK33" s="580"/>
      <c r="BL33" s="653">
        <v>100</v>
      </c>
      <c r="BM33" s="653"/>
      <c r="BN33" s="653"/>
      <c r="BO33" s="653"/>
      <c r="BP33" s="654">
        <v>1180439</v>
      </c>
      <c r="BQ33" s="654"/>
      <c r="BR33" s="654"/>
      <c r="BS33" s="654"/>
      <c r="BT33" s="654"/>
      <c r="BU33" s="654"/>
      <c r="BV33" s="654"/>
      <c r="BW33" s="657"/>
      <c r="BY33" s="639" t="s">
        <v>281</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282</v>
      </c>
      <c r="C34" s="591"/>
      <c r="D34" s="591"/>
      <c r="E34" s="591"/>
      <c r="F34" s="591"/>
      <c r="G34" s="591"/>
      <c r="H34" s="591"/>
      <c r="I34" s="591"/>
      <c r="J34" s="591"/>
      <c r="K34" s="591"/>
      <c r="L34" s="591"/>
      <c r="M34" s="591"/>
      <c r="N34" s="591"/>
      <c r="O34" s="591"/>
      <c r="P34" s="591"/>
      <c r="Q34" s="592"/>
      <c r="R34" s="578">
        <v>578426667</v>
      </c>
      <c r="S34" s="579"/>
      <c r="T34" s="579"/>
      <c r="U34" s="579"/>
      <c r="V34" s="579"/>
      <c r="W34" s="579"/>
      <c r="X34" s="579"/>
      <c r="Y34" s="580"/>
      <c r="Z34" s="653">
        <v>100</v>
      </c>
      <c r="AA34" s="653"/>
      <c r="AB34" s="653"/>
      <c r="AC34" s="653"/>
      <c r="AD34" s="654">
        <v>306008183</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189</v>
      </c>
      <c r="BZ34" s="640"/>
      <c r="CA34" s="640"/>
      <c r="CB34" s="640"/>
      <c r="CC34" s="640"/>
      <c r="CD34" s="640"/>
      <c r="CE34" s="640"/>
      <c r="CF34" s="640"/>
      <c r="CG34" s="640"/>
      <c r="CH34" s="640"/>
      <c r="CI34" s="640"/>
      <c r="CJ34" s="640"/>
      <c r="CK34" s="640"/>
      <c r="CL34" s="641"/>
      <c r="CM34" s="639" t="s">
        <v>283</v>
      </c>
      <c r="CN34" s="640"/>
      <c r="CO34" s="640"/>
      <c r="CP34" s="640"/>
      <c r="CQ34" s="640"/>
      <c r="CR34" s="640"/>
      <c r="CS34" s="640"/>
      <c r="CT34" s="641"/>
      <c r="CU34" s="639" t="s">
        <v>284</v>
      </c>
      <c r="CV34" s="640"/>
      <c r="CW34" s="640"/>
      <c r="CX34" s="641"/>
      <c r="CY34" s="639" t="s">
        <v>285</v>
      </c>
      <c r="CZ34" s="640"/>
      <c r="DA34" s="640"/>
      <c r="DB34" s="640"/>
      <c r="DC34" s="640"/>
      <c r="DD34" s="640"/>
      <c r="DE34" s="640"/>
      <c r="DF34" s="641"/>
      <c r="DG34" s="642" t="s">
        <v>286</v>
      </c>
      <c r="DH34" s="643"/>
      <c r="DI34" s="643"/>
      <c r="DJ34" s="643"/>
      <c r="DK34" s="643"/>
      <c r="DL34" s="643"/>
      <c r="DM34" s="643"/>
      <c r="DN34" s="643"/>
      <c r="DO34" s="643"/>
      <c r="DP34" s="643"/>
      <c r="DQ34" s="644"/>
      <c r="DR34" s="639" t="s">
        <v>287</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288</v>
      </c>
      <c r="BZ35" s="634"/>
      <c r="CA35" s="634"/>
      <c r="CB35" s="634"/>
      <c r="CC35" s="634"/>
      <c r="CD35" s="634"/>
      <c r="CE35" s="634"/>
      <c r="CF35" s="634"/>
      <c r="CG35" s="634"/>
      <c r="CH35" s="634"/>
      <c r="CI35" s="634"/>
      <c r="CJ35" s="634"/>
      <c r="CK35" s="634"/>
      <c r="CL35" s="635"/>
      <c r="CM35" s="645">
        <v>258534208</v>
      </c>
      <c r="CN35" s="646"/>
      <c r="CO35" s="646"/>
      <c r="CP35" s="646"/>
      <c r="CQ35" s="646"/>
      <c r="CR35" s="646"/>
      <c r="CS35" s="646"/>
      <c r="CT35" s="647"/>
      <c r="CU35" s="648">
        <v>45.4</v>
      </c>
      <c r="CV35" s="649"/>
      <c r="CW35" s="649"/>
      <c r="CX35" s="650"/>
      <c r="CY35" s="651">
        <v>222425766</v>
      </c>
      <c r="CZ35" s="646"/>
      <c r="DA35" s="646"/>
      <c r="DB35" s="646"/>
      <c r="DC35" s="646"/>
      <c r="DD35" s="646"/>
      <c r="DE35" s="646"/>
      <c r="DF35" s="647"/>
      <c r="DG35" s="651">
        <v>219829157</v>
      </c>
      <c r="DH35" s="646"/>
      <c r="DI35" s="646"/>
      <c r="DJ35" s="646"/>
      <c r="DK35" s="646"/>
      <c r="DL35" s="646"/>
      <c r="DM35" s="646"/>
      <c r="DN35" s="646"/>
      <c r="DO35" s="646"/>
      <c r="DP35" s="646"/>
      <c r="DQ35" s="647"/>
      <c r="DR35" s="648">
        <v>66.400000000000006</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289</v>
      </c>
      <c r="BZ36" s="576"/>
      <c r="CA36" s="576"/>
      <c r="CB36" s="576"/>
      <c r="CC36" s="576"/>
      <c r="CD36" s="576"/>
      <c r="CE36" s="576"/>
      <c r="CF36" s="576"/>
      <c r="CG36" s="576"/>
      <c r="CH36" s="576"/>
      <c r="CI36" s="576"/>
      <c r="CJ36" s="576"/>
      <c r="CK36" s="576"/>
      <c r="CL36" s="577"/>
      <c r="CM36" s="578">
        <v>155686835</v>
      </c>
      <c r="CN36" s="585"/>
      <c r="CO36" s="585"/>
      <c r="CP36" s="585"/>
      <c r="CQ36" s="585"/>
      <c r="CR36" s="585"/>
      <c r="CS36" s="585"/>
      <c r="CT36" s="586"/>
      <c r="CU36" s="581">
        <v>27.3</v>
      </c>
      <c r="CV36" s="582"/>
      <c r="CW36" s="582"/>
      <c r="CX36" s="583"/>
      <c r="CY36" s="584">
        <v>130726851</v>
      </c>
      <c r="CZ36" s="585"/>
      <c r="DA36" s="585"/>
      <c r="DB36" s="585"/>
      <c r="DC36" s="585"/>
      <c r="DD36" s="585"/>
      <c r="DE36" s="585"/>
      <c r="DF36" s="586"/>
      <c r="DG36" s="584">
        <v>128130272</v>
      </c>
      <c r="DH36" s="585"/>
      <c r="DI36" s="585"/>
      <c r="DJ36" s="585"/>
      <c r="DK36" s="585"/>
      <c r="DL36" s="585"/>
      <c r="DM36" s="585"/>
      <c r="DN36" s="585"/>
      <c r="DO36" s="585"/>
      <c r="DP36" s="585"/>
      <c r="DQ36" s="586"/>
      <c r="DR36" s="581">
        <v>38.700000000000003</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290</v>
      </c>
      <c r="AQ37" s="640"/>
      <c r="AR37" s="640"/>
      <c r="AS37" s="640"/>
      <c r="AT37" s="640"/>
      <c r="AU37" s="640"/>
      <c r="AV37" s="640"/>
      <c r="AW37" s="640"/>
      <c r="AX37" s="640"/>
      <c r="AY37" s="640"/>
      <c r="AZ37" s="640"/>
      <c r="BA37" s="640"/>
      <c r="BB37" s="640"/>
      <c r="BC37" s="641"/>
      <c r="BD37" s="639" t="s">
        <v>291</v>
      </c>
      <c r="BE37" s="640"/>
      <c r="BF37" s="640"/>
      <c r="BG37" s="640"/>
      <c r="BH37" s="640"/>
      <c r="BI37" s="640"/>
      <c r="BJ37" s="640"/>
      <c r="BK37" s="640"/>
      <c r="BL37" s="640"/>
      <c r="BM37" s="641"/>
      <c r="BN37" s="639" t="s">
        <v>292</v>
      </c>
      <c r="BO37" s="640"/>
      <c r="BP37" s="640"/>
      <c r="BQ37" s="640"/>
      <c r="BR37" s="640"/>
      <c r="BS37" s="640"/>
      <c r="BT37" s="640"/>
      <c r="BU37" s="640"/>
      <c r="BV37" s="640"/>
      <c r="BW37" s="641"/>
      <c r="BY37" s="575" t="s">
        <v>293</v>
      </c>
      <c r="BZ37" s="576"/>
      <c r="CA37" s="576"/>
      <c r="CB37" s="576"/>
      <c r="CC37" s="576"/>
      <c r="CD37" s="576"/>
      <c r="CE37" s="576"/>
      <c r="CF37" s="576"/>
      <c r="CG37" s="576"/>
      <c r="CH37" s="576"/>
      <c r="CI37" s="576"/>
      <c r="CJ37" s="576"/>
      <c r="CK37" s="576"/>
      <c r="CL37" s="577"/>
      <c r="CM37" s="578">
        <v>110703716</v>
      </c>
      <c r="CN37" s="579"/>
      <c r="CO37" s="579"/>
      <c r="CP37" s="579"/>
      <c r="CQ37" s="579"/>
      <c r="CR37" s="579"/>
      <c r="CS37" s="579"/>
      <c r="CT37" s="580"/>
      <c r="CU37" s="581">
        <v>19.399999999999999</v>
      </c>
      <c r="CV37" s="582"/>
      <c r="CW37" s="582"/>
      <c r="CX37" s="583"/>
      <c r="CY37" s="584">
        <v>90140731</v>
      </c>
      <c r="CZ37" s="585"/>
      <c r="DA37" s="585"/>
      <c r="DB37" s="585"/>
      <c r="DC37" s="585"/>
      <c r="DD37" s="585"/>
      <c r="DE37" s="585"/>
      <c r="DF37" s="586"/>
      <c r="DG37" s="584">
        <v>90011056</v>
      </c>
      <c r="DH37" s="585"/>
      <c r="DI37" s="585"/>
      <c r="DJ37" s="585"/>
      <c r="DK37" s="585"/>
      <c r="DL37" s="585"/>
      <c r="DM37" s="585"/>
      <c r="DN37" s="585"/>
      <c r="DO37" s="585"/>
      <c r="DP37" s="585"/>
      <c r="DQ37" s="586"/>
      <c r="DR37" s="581">
        <v>27.2</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294</v>
      </c>
      <c r="AQ38" s="625"/>
      <c r="AR38" s="625"/>
      <c r="AS38" s="625"/>
      <c r="AT38" s="630" t="s">
        <v>295</v>
      </c>
      <c r="AU38" s="206"/>
      <c r="AV38" s="206"/>
      <c r="AW38" s="206"/>
      <c r="AX38" s="633" t="s">
        <v>150</v>
      </c>
      <c r="AY38" s="634"/>
      <c r="AZ38" s="634"/>
      <c r="BA38" s="634"/>
      <c r="BB38" s="634"/>
      <c r="BC38" s="635"/>
      <c r="BD38" s="636">
        <v>99.6</v>
      </c>
      <c r="BE38" s="637"/>
      <c r="BF38" s="637"/>
      <c r="BG38" s="637"/>
      <c r="BH38" s="637"/>
      <c r="BI38" s="637">
        <v>98.8</v>
      </c>
      <c r="BJ38" s="637"/>
      <c r="BK38" s="637"/>
      <c r="BL38" s="637"/>
      <c r="BM38" s="638"/>
      <c r="BN38" s="636">
        <v>99.6</v>
      </c>
      <c r="BO38" s="637"/>
      <c r="BP38" s="637"/>
      <c r="BQ38" s="637"/>
      <c r="BR38" s="637"/>
      <c r="BS38" s="637">
        <v>98.6</v>
      </c>
      <c r="BT38" s="637"/>
      <c r="BU38" s="637"/>
      <c r="BV38" s="637"/>
      <c r="BW38" s="638"/>
      <c r="BY38" s="575" t="s">
        <v>296</v>
      </c>
      <c r="BZ38" s="576"/>
      <c r="CA38" s="576"/>
      <c r="CB38" s="576"/>
      <c r="CC38" s="576"/>
      <c r="CD38" s="576"/>
      <c r="CE38" s="576"/>
      <c r="CF38" s="576"/>
      <c r="CG38" s="576"/>
      <c r="CH38" s="576"/>
      <c r="CI38" s="576"/>
      <c r="CJ38" s="576"/>
      <c r="CK38" s="576"/>
      <c r="CL38" s="577"/>
      <c r="CM38" s="578">
        <v>7772334</v>
      </c>
      <c r="CN38" s="585"/>
      <c r="CO38" s="585"/>
      <c r="CP38" s="585"/>
      <c r="CQ38" s="585"/>
      <c r="CR38" s="585"/>
      <c r="CS38" s="585"/>
      <c r="CT38" s="586"/>
      <c r="CU38" s="581">
        <v>1.4</v>
      </c>
      <c r="CV38" s="582"/>
      <c r="CW38" s="582"/>
      <c r="CX38" s="583"/>
      <c r="CY38" s="584">
        <v>4000031</v>
      </c>
      <c r="CZ38" s="585"/>
      <c r="DA38" s="585"/>
      <c r="DB38" s="585"/>
      <c r="DC38" s="585"/>
      <c r="DD38" s="585"/>
      <c r="DE38" s="585"/>
      <c r="DF38" s="586"/>
      <c r="DG38" s="584">
        <v>4000001</v>
      </c>
      <c r="DH38" s="585"/>
      <c r="DI38" s="585"/>
      <c r="DJ38" s="585"/>
      <c r="DK38" s="585"/>
      <c r="DL38" s="585"/>
      <c r="DM38" s="585"/>
      <c r="DN38" s="585"/>
      <c r="DO38" s="585"/>
      <c r="DP38" s="585"/>
      <c r="DQ38" s="586"/>
      <c r="DR38" s="581">
        <v>1.2</v>
      </c>
      <c r="DS38" s="582"/>
      <c r="DT38" s="582"/>
      <c r="DU38" s="582"/>
      <c r="DV38" s="582"/>
      <c r="DW38" s="582"/>
      <c r="DX38" s="615"/>
    </row>
    <row r="39" spans="2:128" ht="11.25" customHeight="1" x14ac:dyDescent="0.2">
      <c r="AP39" s="626"/>
      <c r="AQ39" s="627"/>
      <c r="AR39" s="627"/>
      <c r="AS39" s="627"/>
      <c r="AT39" s="631"/>
      <c r="AU39" s="195" t="s">
        <v>297</v>
      </c>
      <c r="AV39" s="195"/>
      <c r="AW39" s="195"/>
      <c r="AX39" s="575" t="s">
        <v>298</v>
      </c>
      <c r="AY39" s="576"/>
      <c r="AZ39" s="576"/>
      <c r="BA39" s="576"/>
      <c r="BB39" s="576"/>
      <c r="BC39" s="577"/>
      <c r="BD39" s="622">
        <v>99.1</v>
      </c>
      <c r="BE39" s="617"/>
      <c r="BF39" s="617"/>
      <c r="BG39" s="617"/>
      <c r="BH39" s="617"/>
      <c r="BI39" s="617">
        <v>96.8</v>
      </c>
      <c r="BJ39" s="617"/>
      <c r="BK39" s="617"/>
      <c r="BL39" s="617"/>
      <c r="BM39" s="623"/>
      <c r="BN39" s="622">
        <v>99.1</v>
      </c>
      <c r="BO39" s="617"/>
      <c r="BP39" s="617"/>
      <c r="BQ39" s="617"/>
      <c r="BR39" s="617"/>
      <c r="BS39" s="617">
        <v>96.4</v>
      </c>
      <c r="BT39" s="617"/>
      <c r="BU39" s="617"/>
      <c r="BV39" s="617"/>
      <c r="BW39" s="623"/>
      <c r="BY39" s="575" t="s">
        <v>299</v>
      </c>
      <c r="BZ39" s="576"/>
      <c r="CA39" s="576"/>
      <c r="CB39" s="576"/>
      <c r="CC39" s="576"/>
      <c r="CD39" s="576"/>
      <c r="CE39" s="576"/>
      <c r="CF39" s="576"/>
      <c r="CG39" s="576"/>
      <c r="CH39" s="576"/>
      <c r="CI39" s="576"/>
      <c r="CJ39" s="576"/>
      <c r="CK39" s="576"/>
      <c r="CL39" s="577"/>
      <c r="CM39" s="578">
        <v>95075039</v>
      </c>
      <c r="CN39" s="579"/>
      <c r="CO39" s="579"/>
      <c r="CP39" s="579"/>
      <c r="CQ39" s="579"/>
      <c r="CR39" s="579"/>
      <c r="CS39" s="579"/>
      <c r="CT39" s="580"/>
      <c r="CU39" s="581">
        <v>16.7</v>
      </c>
      <c r="CV39" s="582"/>
      <c r="CW39" s="582"/>
      <c r="CX39" s="583"/>
      <c r="CY39" s="584">
        <v>87698884</v>
      </c>
      <c r="CZ39" s="585"/>
      <c r="DA39" s="585"/>
      <c r="DB39" s="585"/>
      <c r="DC39" s="585"/>
      <c r="DD39" s="585"/>
      <c r="DE39" s="585"/>
      <c r="DF39" s="586"/>
      <c r="DG39" s="584">
        <v>87698884</v>
      </c>
      <c r="DH39" s="585"/>
      <c r="DI39" s="585"/>
      <c r="DJ39" s="585"/>
      <c r="DK39" s="585"/>
      <c r="DL39" s="585"/>
      <c r="DM39" s="585"/>
      <c r="DN39" s="585"/>
      <c r="DO39" s="585"/>
      <c r="DP39" s="585"/>
      <c r="DQ39" s="586"/>
      <c r="DR39" s="581">
        <v>26.5</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300</v>
      </c>
      <c r="AY40" s="591"/>
      <c r="AZ40" s="591"/>
      <c r="BA40" s="591"/>
      <c r="BB40" s="591"/>
      <c r="BC40" s="592"/>
      <c r="BD40" s="619">
        <v>99.9</v>
      </c>
      <c r="BE40" s="620"/>
      <c r="BF40" s="620"/>
      <c r="BG40" s="620"/>
      <c r="BH40" s="620"/>
      <c r="BI40" s="620">
        <v>99.8</v>
      </c>
      <c r="BJ40" s="620"/>
      <c r="BK40" s="620"/>
      <c r="BL40" s="620"/>
      <c r="BM40" s="621"/>
      <c r="BN40" s="619">
        <v>99.9</v>
      </c>
      <c r="BO40" s="620"/>
      <c r="BP40" s="620"/>
      <c r="BQ40" s="620"/>
      <c r="BR40" s="620"/>
      <c r="BS40" s="620">
        <v>99.7</v>
      </c>
      <c r="BT40" s="620"/>
      <c r="BU40" s="620"/>
      <c r="BV40" s="620"/>
      <c r="BW40" s="621"/>
      <c r="BY40" s="609" t="s">
        <v>301</v>
      </c>
      <c r="BZ40" s="610"/>
      <c r="CA40" s="575" t="s">
        <v>60</v>
      </c>
      <c r="CB40" s="576"/>
      <c r="CC40" s="576"/>
      <c r="CD40" s="576"/>
      <c r="CE40" s="576"/>
      <c r="CF40" s="576"/>
      <c r="CG40" s="576"/>
      <c r="CH40" s="576"/>
      <c r="CI40" s="576"/>
      <c r="CJ40" s="576"/>
      <c r="CK40" s="576"/>
      <c r="CL40" s="577"/>
      <c r="CM40" s="578">
        <v>95059860</v>
      </c>
      <c r="CN40" s="585"/>
      <c r="CO40" s="585"/>
      <c r="CP40" s="585"/>
      <c r="CQ40" s="585"/>
      <c r="CR40" s="585"/>
      <c r="CS40" s="585"/>
      <c r="CT40" s="586"/>
      <c r="CU40" s="581">
        <v>16.7</v>
      </c>
      <c r="CV40" s="582"/>
      <c r="CW40" s="582"/>
      <c r="CX40" s="583"/>
      <c r="CY40" s="584">
        <v>87683705</v>
      </c>
      <c r="CZ40" s="585"/>
      <c r="DA40" s="585"/>
      <c r="DB40" s="585"/>
      <c r="DC40" s="585"/>
      <c r="DD40" s="585"/>
      <c r="DE40" s="585"/>
      <c r="DF40" s="586"/>
      <c r="DG40" s="584">
        <v>87683705</v>
      </c>
      <c r="DH40" s="585"/>
      <c r="DI40" s="585"/>
      <c r="DJ40" s="585"/>
      <c r="DK40" s="585"/>
      <c r="DL40" s="585"/>
      <c r="DM40" s="585"/>
      <c r="DN40" s="585"/>
      <c r="DO40" s="585"/>
      <c r="DP40" s="585"/>
      <c r="DQ40" s="586"/>
      <c r="DR40" s="581">
        <v>26.5</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302</v>
      </c>
      <c r="CB41" s="576"/>
      <c r="CC41" s="576"/>
      <c r="CD41" s="576"/>
      <c r="CE41" s="576"/>
      <c r="CF41" s="576"/>
      <c r="CG41" s="576"/>
      <c r="CH41" s="576"/>
      <c r="CI41" s="576"/>
      <c r="CJ41" s="576"/>
      <c r="CK41" s="576"/>
      <c r="CL41" s="577"/>
      <c r="CM41" s="578">
        <v>84248194</v>
      </c>
      <c r="CN41" s="579"/>
      <c r="CO41" s="579"/>
      <c r="CP41" s="579"/>
      <c r="CQ41" s="579"/>
      <c r="CR41" s="579"/>
      <c r="CS41" s="579"/>
      <c r="CT41" s="580"/>
      <c r="CU41" s="581">
        <v>14.8</v>
      </c>
      <c r="CV41" s="582"/>
      <c r="CW41" s="582"/>
      <c r="CX41" s="583"/>
      <c r="CY41" s="584">
        <v>76891162</v>
      </c>
      <c r="CZ41" s="585"/>
      <c r="DA41" s="585"/>
      <c r="DB41" s="585"/>
      <c r="DC41" s="585"/>
      <c r="DD41" s="585"/>
      <c r="DE41" s="585"/>
      <c r="DF41" s="586"/>
      <c r="DG41" s="584">
        <v>76891162</v>
      </c>
      <c r="DH41" s="585"/>
      <c r="DI41" s="585"/>
      <c r="DJ41" s="585"/>
      <c r="DK41" s="585"/>
      <c r="DL41" s="585"/>
      <c r="DM41" s="585"/>
      <c r="DN41" s="585"/>
      <c r="DO41" s="585"/>
      <c r="DP41" s="585"/>
      <c r="DQ41" s="586"/>
      <c r="DR41" s="581">
        <v>23.2</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303</v>
      </c>
      <c r="CB42" s="576"/>
      <c r="CC42" s="576"/>
      <c r="CD42" s="576"/>
      <c r="CE42" s="576"/>
      <c r="CF42" s="576"/>
      <c r="CG42" s="576"/>
      <c r="CH42" s="576"/>
      <c r="CI42" s="576"/>
      <c r="CJ42" s="576"/>
      <c r="CK42" s="576"/>
      <c r="CL42" s="577"/>
      <c r="CM42" s="578">
        <v>10811666</v>
      </c>
      <c r="CN42" s="585"/>
      <c r="CO42" s="585"/>
      <c r="CP42" s="585"/>
      <c r="CQ42" s="585"/>
      <c r="CR42" s="585"/>
      <c r="CS42" s="585"/>
      <c r="CT42" s="586"/>
      <c r="CU42" s="581">
        <v>1.9</v>
      </c>
      <c r="CV42" s="582"/>
      <c r="CW42" s="582"/>
      <c r="CX42" s="583"/>
      <c r="CY42" s="584">
        <v>10792543</v>
      </c>
      <c r="CZ42" s="585"/>
      <c r="DA42" s="585"/>
      <c r="DB42" s="585"/>
      <c r="DC42" s="585"/>
      <c r="DD42" s="585"/>
      <c r="DE42" s="585"/>
      <c r="DF42" s="586"/>
      <c r="DG42" s="584">
        <v>10792543</v>
      </c>
      <c r="DH42" s="585"/>
      <c r="DI42" s="585"/>
      <c r="DJ42" s="585"/>
      <c r="DK42" s="585"/>
      <c r="DL42" s="585"/>
      <c r="DM42" s="585"/>
      <c r="DN42" s="585"/>
      <c r="DO42" s="585"/>
      <c r="DP42" s="585"/>
      <c r="DQ42" s="586"/>
      <c r="DR42" s="581">
        <v>3.3</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304</v>
      </c>
      <c r="CB43" s="576"/>
      <c r="CC43" s="576"/>
      <c r="CD43" s="576"/>
      <c r="CE43" s="576"/>
      <c r="CF43" s="576"/>
      <c r="CG43" s="576"/>
      <c r="CH43" s="576"/>
      <c r="CI43" s="576"/>
      <c r="CJ43" s="576"/>
      <c r="CK43" s="576"/>
      <c r="CL43" s="577"/>
      <c r="CM43" s="578">
        <v>15179</v>
      </c>
      <c r="CN43" s="579"/>
      <c r="CO43" s="579"/>
      <c r="CP43" s="579"/>
      <c r="CQ43" s="579"/>
      <c r="CR43" s="579"/>
      <c r="CS43" s="579"/>
      <c r="CT43" s="580"/>
      <c r="CU43" s="581">
        <v>0</v>
      </c>
      <c r="CV43" s="582"/>
      <c r="CW43" s="582"/>
      <c r="CX43" s="583"/>
      <c r="CY43" s="584">
        <v>15179</v>
      </c>
      <c r="CZ43" s="585"/>
      <c r="DA43" s="585"/>
      <c r="DB43" s="585"/>
      <c r="DC43" s="585"/>
      <c r="DD43" s="585"/>
      <c r="DE43" s="585"/>
      <c r="DF43" s="586"/>
      <c r="DG43" s="584">
        <v>15179</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305</v>
      </c>
      <c r="BZ44" s="576"/>
      <c r="CA44" s="576"/>
      <c r="CB44" s="576"/>
      <c r="CC44" s="576"/>
      <c r="CD44" s="576"/>
      <c r="CE44" s="576"/>
      <c r="CF44" s="576"/>
      <c r="CG44" s="576"/>
      <c r="CH44" s="576"/>
      <c r="CI44" s="576"/>
      <c r="CJ44" s="576"/>
      <c r="CK44" s="576"/>
      <c r="CL44" s="577"/>
      <c r="CM44" s="578">
        <v>218015072</v>
      </c>
      <c r="CN44" s="585"/>
      <c r="CO44" s="585"/>
      <c r="CP44" s="585"/>
      <c r="CQ44" s="585"/>
      <c r="CR44" s="585"/>
      <c r="CS44" s="585"/>
      <c r="CT44" s="586"/>
      <c r="CU44" s="581">
        <v>38.299999999999997</v>
      </c>
      <c r="CV44" s="582"/>
      <c r="CW44" s="582"/>
      <c r="CX44" s="583"/>
      <c r="CY44" s="584">
        <v>137593691</v>
      </c>
      <c r="CZ44" s="585"/>
      <c r="DA44" s="585"/>
      <c r="DB44" s="585"/>
      <c r="DC44" s="585"/>
      <c r="DD44" s="585"/>
      <c r="DE44" s="585"/>
      <c r="DF44" s="586"/>
      <c r="DG44" s="584">
        <v>94718330</v>
      </c>
      <c r="DH44" s="585"/>
      <c r="DI44" s="585"/>
      <c r="DJ44" s="585"/>
      <c r="DK44" s="585"/>
      <c r="DL44" s="585"/>
      <c r="DM44" s="585"/>
      <c r="DN44" s="585"/>
      <c r="DO44" s="585"/>
      <c r="DP44" s="585"/>
      <c r="DQ44" s="586"/>
      <c r="DR44" s="581">
        <v>28.6</v>
      </c>
      <c r="DS44" s="582"/>
      <c r="DT44" s="582"/>
      <c r="DU44" s="582"/>
      <c r="DV44" s="582"/>
      <c r="DW44" s="582"/>
      <c r="DX44" s="615"/>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307</v>
      </c>
      <c r="BZ45" s="576"/>
      <c r="CA45" s="576"/>
      <c r="CB45" s="576"/>
      <c r="CC45" s="576"/>
      <c r="CD45" s="576"/>
      <c r="CE45" s="576"/>
      <c r="CF45" s="576"/>
      <c r="CG45" s="576"/>
      <c r="CH45" s="576"/>
      <c r="CI45" s="576"/>
      <c r="CJ45" s="576"/>
      <c r="CK45" s="576"/>
      <c r="CL45" s="577"/>
      <c r="CM45" s="578">
        <v>17581586</v>
      </c>
      <c r="CN45" s="579"/>
      <c r="CO45" s="579"/>
      <c r="CP45" s="579"/>
      <c r="CQ45" s="579"/>
      <c r="CR45" s="579"/>
      <c r="CS45" s="579"/>
      <c r="CT45" s="580"/>
      <c r="CU45" s="581">
        <v>3.1</v>
      </c>
      <c r="CV45" s="582"/>
      <c r="CW45" s="582"/>
      <c r="CX45" s="583"/>
      <c r="CY45" s="584">
        <v>13093520</v>
      </c>
      <c r="CZ45" s="585"/>
      <c r="DA45" s="585"/>
      <c r="DB45" s="585"/>
      <c r="DC45" s="585"/>
      <c r="DD45" s="585"/>
      <c r="DE45" s="585"/>
      <c r="DF45" s="586"/>
      <c r="DG45" s="584">
        <v>9743455</v>
      </c>
      <c r="DH45" s="585"/>
      <c r="DI45" s="585"/>
      <c r="DJ45" s="585"/>
      <c r="DK45" s="585"/>
      <c r="DL45" s="585"/>
      <c r="DM45" s="585"/>
      <c r="DN45" s="585"/>
      <c r="DO45" s="585"/>
      <c r="DP45" s="585"/>
      <c r="DQ45" s="586"/>
      <c r="DR45" s="581">
        <v>2.9</v>
      </c>
      <c r="DS45" s="582"/>
      <c r="DT45" s="582"/>
      <c r="DU45" s="582"/>
      <c r="DV45" s="582"/>
      <c r="DW45" s="582"/>
      <c r="DX45" s="615"/>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309</v>
      </c>
      <c r="BZ46" s="576"/>
      <c r="CA46" s="576"/>
      <c r="CB46" s="576"/>
      <c r="CC46" s="576"/>
      <c r="CD46" s="576"/>
      <c r="CE46" s="576"/>
      <c r="CF46" s="576"/>
      <c r="CG46" s="576"/>
      <c r="CH46" s="576"/>
      <c r="CI46" s="576"/>
      <c r="CJ46" s="576"/>
      <c r="CK46" s="576"/>
      <c r="CL46" s="577"/>
      <c r="CM46" s="578">
        <v>10857276</v>
      </c>
      <c r="CN46" s="585"/>
      <c r="CO46" s="585"/>
      <c r="CP46" s="585"/>
      <c r="CQ46" s="585"/>
      <c r="CR46" s="585"/>
      <c r="CS46" s="585"/>
      <c r="CT46" s="586"/>
      <c r="CU46" s="581">
        <v>1.9</v>
      </c>
      <c r="CV46" s="582"/>
      <c r="CW46" s="582"/>
      <c r="CX46" s="583"/>
      <c r="CY46" s="584">
        <v>7753830</v>
      </c>
      <c r="CZ46" s="585"/>
      <c r="DA46" s="585"/>
      <c r="DB46" s="585"/>
      <c r="DC46" s="585"/>
      <c r="DD46" s="585"/>
      <c r="DE46" s="585"/>
      <c r="DF46" s="586"/>
      <c r="DG46" s="584">
        <v>7543482</v>
      </c>
      <c r="DH46" s="585"/>
      <c r="DI46" s="585"/>
      <c r="DJ46" s="585"/>
      <c r="DK46" s="585"/>
      <c r="DL46" s="585"/>
      <c r="DM46" s="585"/>
      <c r="DN46" s="585"/>
      <c r="DO46" s="585"/>
      <c r="DP46" s="585"/>
      <c r="DQ46" s="586"/>
      <c r="DR46" s="581">
        <v>2.2999999999999998</v>
      </c>
      <c r="DS46" s="582"/>
      <c r="DT46" s="582"/>
      <c r="DU46" s="582"/>
      <c r="DV46" s="582"/>
      <c r="DW46" s="582"/>
      <c r="DX46" s="615"/>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311</v>
      </c>
      <c r="BZ47" s="576"/>
      <c r="CA47" s="576"/>
      <c r="CB47" s="576"/>
      <c r="CC47" s="576"/>
      <c r="CD47" s="576"/>
      <c r="CE47" s="576"/>
      <c r="CF47" s="576"/>
      <c r="CG47" s="576"/>
      <c r="CH47" s="576"/>
      <c r="CI47" s="576"/>
      <c r="CJ47" s="576"/>
      <c r="CK47" s="576"/>
      <c r="CL47" s="577"/>
      <c r="CM47" s="578">
        <v>125595074</v>
      </c>
      <c r="CN47" s="579"/>
      <c r="CO47" s="579"/>
      <c r="CP47" s="579"/>
      <c r="CQ47" s="579"/>
      <c r="CR47" s="579"/>
      <c r="CS47" s="579"/>
      <c r="CT47" s="580"/>
      <c r="CU47" s="581">
        <v>22.1</v>
      </c>
      <c r="CV47" s="582"/>
      <c r="CW47" s="582"/>
      <c r="CX47" s="583"/>
      <c r="CY47" s="584">
        <v>111443136</v>
      </c>
      <c r="CZ47" s="585"/>
      <c r="DA47" s="585"/>
      <c r="DB47" s="585"/>
      <c r="DC47" s="585"/>
      <c r="DD47" s="585"/>
      <c r="DE47" s="585"/>
      <c r="DF47" s="586"/>
      <c r="DG47" s="584">
        <v>76885397</v>
      </c>
      <c r="DH47" s="585"/>
      <c r="DI47" s="585"/>
      <c r="DJ47" s="585"/>
      <c r="DK47" s="585"/>
      <c r="DL47" s="585"/>
      <c r="DM47" s="585"/>
      <c r="DN47" s="585"/>
      <c r="DO47" s="585"/>
      <c r="DP47" s="585"/>
      <c r="DQ47" s="586"/>
      <c r="DR47" s="581">
        <v>23.2</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312</v>
      </c>
      <c r="BZ48" s="576"/>
      <c r="CA48" s="576"/>
      <c r="CB48" s="576"/>
      <c r="CC48" s="576"/>
      <c r="CD48" s="576"/>
      <c r="CE48" s="576"/>
      <c r="CF48" s="576"/>
      <c r="CG48" s="576"/>
      <c r="CH48" s="576"/>
      <c r="CI48" s="576"/>
      <c r="CJ48" s="576"/>
      <c r="CK48" s="576"/>
      <c r="CL48" s="577"/>
      <c r="CM48" s="578">
        <v>1231096</v>
      </c>
      <c r="CN48" s="585"/>
      <c r="CO48" s="585"/>
      <c r="CP48" s="585"/>
      <c r="CQ48" s="585"/>
      <c r="CR48" s="585"/>
      <c r="CS48" s="585"/>
      <c r="CT48" s="586"/>
      <c r="CU48" s="581">
        <v>0.2</v>
      </c>
      <c r="CV48" s="582"/>
      <c r="CW48" s="582"/>
      <c r="CX48" s="583"/>
      <c r="CY48" s="584">
        <v>1231032</v>
      </c>
      <c r="CZ48" s="585"/>
      <c r="DA48" s="585"/>
      <c r="DB48" s="585"/>
      <c r="DC48" s="585"/>
      <c r="DD48" s="585"/>
      <c r="DE48" s="585"/>
      <c r="DF48" s="586"/>
      <c r="DG48" s="584" t="s">
        <v>111</v>
      </c>
      <c r="DH48" s="585"/>
      <c r="DI48" s="585"/>
      <c r="DJ48" s="585"/>
      <c r="DK48" s="585"/>
      <c r="DL48" s="585"/>
      <c r="DM48" s="585"/>
      <c r="DN48" s="585"/>
      <c r="DO48" s="585"/>
      <c r="DP48" s="585"/>
      <c r="DQ48" s="586"/>
      <c r="DR48" s="581" t="s">
        <v>201</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313</v>
      </c>
      <c r="BZ49" s="576"/>
      <c r="CA49" s="576"/>
      <c r="CB49" s="576"/>
      <c r="CC49" s="576"/>
      <c r="CD49" s="576"/>
      <c r="CE49" s="576"/>
      <c r="CF49" s="576"/>
      <c r="CG49" s="576"/>
      <c r="CH49" s="576"/>
      <c r="CI49" s="576"/>
      <c r="CJ49" s="576"/>
      <c r="CK49" s="576"/>
      <c r="CL49" s="577"/>
      <c r="CM49" s="578">
        <v>6808732</v>
      </c>
      <c r="CN49" s="579"/>
      <c r="CO49" s="579"/>
      <c r="CP49" s="579"/>
      <c r="CQ49" s="579"/>
      <c r="CR49" s="579"/>
      <c r="CS49" s="579"/>
      <c r="CT49" s="580"/>
      <c r="CU49" s="581">
        <v>1.2</v>
      </c>
      <c r="CV49" s="582"/>
      <c r="CW49" s="582"/>
      <c r="CX49" s="583"/>
      <c r="CY49" s="584">
        <v>3423341</v>
      </c>
      <c r="CZ49" s="585"/>
      <c r="DA49" s="585"/>
      <c r="DB49" s="585"/>
      <c r="DC49" s="585"/>
      <c r="DD49" s="585"/>
      <c r="DE49" s="585"/>
      <c r="DF49" s="586"/>
      <c r="DG49" s="584" t="s">
        <v>111</v>
      </c>
      <c r="DH49" s="585"/>
      <c r="DI49" s="585"/>
      <c r="DJ49" s="585"/>
      <c r="DK49" s="585"/>
      <c r="DL49" s="585"/>
      <c r="DM49" s="585"/>
      <c r="DN49" s="585"/>
      <c r="DO49" s="585"/>
      <c r="DP49" s="585"/>
      <c r="DQ49" s="586"/>
      <c r="DR49" s="581" t="s">
        <v>111</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314</v>
      </c>
      <c r="BZ50" s="576"/>
      <c r="CA50" s="576"/>
      <c r="CB50" s="576"/>
      <c r="CC50" s="576"/>
      <c r="CD50" s="576"/>
      <c r="CE50" s="576"/>
      <c r="CF50" s="576"/>
      <c r="CG50" s="576"/>
      <c r="CH50" s="576"/>
      <c r="CI50" s="576"/>
      <c r="CJ50" s="576"/>
      <c r="CK50" s="576"/>
      <c r="CL50" s="577"/>
      <c r="CM50" s="578">
        <v>110697</v>
      </c>
      <c r="CN50" s="585"/>
      <c r="CO50" s="585"/>
      <c r="CP50" s="585"/>
      <c r="CQ50" s="585"/>
      <c r="CR50" s="585"/>
      <c r="CS50" s="585"/>
      <c r="CT50" s="586"/>
      <c r="CU50" s="581">
        <v>0</v>
      </c>
      <c r="CV50" s="582"/>
      <c r="CW50" s="582"/>
      <c r="CX50" s="583"/>
      <c r="CY50" s="584">
        <v>102836</v>
      </c>
      <c r="CZ50" s="585"/>
      <c r="DA50" s="585"/>
      <c r="DB50" s="585"/>
      <c r="DC50" s="585"/>
      <c r="DD50" s="585"/>
      <c r="DE50" s="585"/>
      <c r="DF50" s="586"/>
      <c r="DG50" s="584" t="s">
        <v>121</v>
      </c>
      <c r="DH50" s="585"/>
      <c r="DI50" s="585"/>
      <c r="DJ50" s="585"/>
      <c r="DK50" s="585"/>
      <c r="DL50" s="585"/>
      <c r="DM50" s="585"/>
      <c r="DN50" s="585"/>
      <c r="DO50" s="585"/>
      <c r="DP50" s="585"/>
      <c r="DQ50" s="586"/>
      <c r="DR50" s="581" t="s">
        <v>121</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315</v>
      </c>
      <c r="BZ51" s="576"/>
      <c r="CA51" s="576"/>
      <c r="CB51" s="576"/>
      <c r="CC51" s="576"/>
      <c r="CD51" s="576"/>
      <c r="CE51" s="576"/>
      <c r="CF51" s="576"/>
      <c r="CG51" s="576"/>
      <c r="CH51" s="576"/>
      <c r="CI51" s="576"/>
      <c r="CJ51" s="576"/>
      <c r="CK51" s="576"/>
      <c r="CL51" s="577"/>
      <c r="CM51" s="578">
        <v>55830611</v>
      </c>
      <c r="CN51" s="579"/>
      <c r="CO51" s="579"/>
      <c r="CP51" s="579"/>
      <c r="CQ51" s="579"/>
      <c r="CR51" s="579"/>
      <c r="CS51" s="579"/>
      <c r="CT51" s="580"/>
      <c r="CU51" s="581">
        <v>9.8000000000000007</v>
      </c>
      <c r="CV51" s="582"/>
      <c r="CW51" s="582"/>
      <c r="CX51" s="583"/>
      <c r="CY51" s="584">
        <v>545996</v>
      </c>
      <c r="CZ51" s="585"/>
      <c r="DA51" s="585"/>
      <c r="DB51" s="585"/>
      <c r="DC51" s="585"/>
      <c r="DD51" s="585"/>
      <c r="DE51" s="585"/>
      <c r="DF51" s="586"/>
      <c r="DG51" s="584">
        <v>545996</v>
      </c>
      <c r="DH51" s="585"/>
      <c r="DI51" s="585"/>
      <c r="DJ51" s="585"/>
      <c r="DK51" s="585"/>
      <c r="DL51" s="585"/>
      <c r="DM51" s="585"/>
      <c r="DN51" s="585"/>
      <c r="DO51" s="585"/>
      <c r="DP51" s="585"/>
      <c r="DQ51" s="586"/>
      <c r="DR51" s="581">
        <v>0.2</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316</v>
      </c>
      <c r="BZ52" s="576"/>
      <c r="CA52" s="576"/>
      <c r="CB52" s="576"/>
      <c r="CC52" s="576"/>
      <c r="CD52" s="576"/>
      <c r="CE52" s="576"/>
      <c r="CF52" s="576"/>
      <c r="CG52" s="576"/>
      <c r="CH52" s="576"/>
      <c r="CI52" s="576"/>
      <c r="CJ52" s="576"/>
      <c r="CK52" s="576"/>
      <c r="CL52" s="577"/>
      <c r="CM52" s="578" t="s">
        <v>201</v>
      </c>
      <c r="CN52" s="585"/>
      <c r="CO52" s="585"/>
      <c r="CP52" s="585"/>
      <c r="CQ52" s="585"/>
      <c r="CR52" s="585"/>
      <c r="CS52" s="585"/>
      <c r="CT52" s="586"/>
      <c r="CU52" s="581" t="s">
        <v>121</v>
      </c>
      <c r="CV52" s="582"/>
      <c r="CW52" s="582"/>
      <c r="CX52" s="583"/>
      <c r="CY52" s="584" t="s">
        <v>121</v>
      </c>
      <c r="CZ52" s="585"/>
      <c r="DA52" s="585"/>
      <c r="DB52" s="585"/>
      <c r="DC52" s="585"/>
      <c r="DD52" s="585"/>
      <c r="DE52" s="585"/>
      <c r="DF52" s="586"/>
      <c r="DG52" s="584" t="s">
        <v>111</v>
      </c>
      <c r="DH52" s="585"/>
      <c r="DI52" s="585"/>
      <c r="DJ52" s="585"/>
      <c r="DK52" s="585"/>
      <c r="DL52" s="585"/>
      <c r="DM52" s="585"/>
      <c r="DN52" s="585"/>
      <c r="DO52" s="585"/>
      <c r="DP52" s="585"/>
      <c r="DQ52" s="586"/>
      <c r="DR52" s="581" t="s">
        <v>111</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317</v>
      </c>
      <c r="BZ53" s="576"/>
      <c r="CA53" s="576"/>
      <c r="CB53" s="576"/>
      <c r="CC53" s="576"/>
      <c r="CD53" s="576"/>
      <c r="CE53" s="576"/>
      <c r="CF53" s="576"/>
      <c r="CG53" s="576"/>
      <c r="CH53" s="576"/>
      <c r="CI53" s="576"/>
      <c r="CJ53" s="576"/>
      <c r="CK53" s="576"/>
      <c r="CL53" s="577"/>
      <c r="CM53" s="578">
        <v>92957356</v>
      </c>
      <c r="CN53" s="579"/>
      <c r="CO53" s="579"/>
      <c r="CP53" s="579"/>
      <c r="CQ53" s="579"/>
      <c r="CR53" s="579"/>
      <c r="CS53" s="579"/>
      <c r="CT53" s="580"/>
      <c r="CU53" s="581">
        <v>16.3</v>
      </c>
      <c r="CV53" s="582"/>
      <c r="CW53" s="582"/>
      <c r="CX53" s="583"/>
      <c r="CY53" s="584">
        <v>8711867</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318</v>
      </c>
      <c r="BZ54" s="576"/>
      <c r="CA54" s="576"/>
      <c r="CB54" s="576"/>
      <c r="CC54" s="576"/>
      <c r="CD54" s="576"/>
      <c r="CE54" s="576"/>
      <c r="CF54" s="576"/>
      <c r="CG54" s="576"/>
      <c r="CH54" s="576"/>
      <c r="CI54" s="576"/>
      <c r="CJ54" s="576"/>
      <c r="CK54" s="576"/>
      <c r="CL54" s="577"/>
      <c r="CM54" s="578">
        <v>2241078</v>
      </c>
      <c r="CN54" s="579"/>
      <c r="CO54" s="579"/>
      <c r="CP54" s="579"/>
      <c r="CQ54" s="579"/>
      <c r="CR54" s="579"/>
      <c r="CS54" s="579"/>
      <c r="CT54" s="580"/>
      <c r="CU54" s="581">
        <v>0.4</v>
      </c>
      <c r="CV54" s="582"/>
      <c r="CW54" s="582"/>
      <c r="CX54" s="583"/>
      <c r="CY54" s="584">
        <v>970231</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301</v>
      </c>
      <c r="BZ55" s="610"/>
      <c r="CA55" s="575" t="s">
        <v>319</v>
      </c>
      <c r="CB55" s="576"/>
      <c r="CC55" s="576"/>
      <c r="CD55" s="576"/>
      <c r="CE55" s="576"/>
      <c r="CF55" s="576"/>
      <c r="CG55" s="576"/>
      <c r="CH55" s="576"/>
      <c r="CI55" s="576"/>
      <c r="CJ55" s="576"/>
      <c r="CK55" s="576"/>
      <c r="CL55" s="577"/>
      <c r="CM55" s="578">
        <v>90566059</v>
      </c>
      <c r="CN55" s="579"/>
      <c r="CO55" s="579"/>
      <c r="CP55" s="579"/>
      <c r="CQ55" s="579"/>
      <c r="CR55" s="579"/>
      <c r="CS55" s="579"/>
      <c r="CT55" s="580"/>
      <c r="CU55" s="581">
        <v>15.9</v>
      </c>
      <c r="CV55" s="582"/>
      <c r="CW55" s="582"/>
      <c r="CX55" s="583"/>
      <c r="CY55" s="584">
        <v>8678338</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320</v>
      </c>
      <c r="CB56" s="576"/>
      <c r="CC56" s="576"/>
      <c r="CD56" s="576"/>
      <c r="CE56" s="576"/>
      <c r="CF56" s="576"/>
      <c r="CG56" s="576"/>
      <c r="CH56" s="576"/>
      <c r="CI56" s="576"/>
      <c r="CJ56" s="576"/>
      <c r="CK56" s="576"/>
      <c r="CL56" s="577"/>
      <c r="CM56" s="578">
        <v>52371797</v>
      </c>
      <c r="CN56" s="579"/>
      <c r="CO56" s="579"/>
      <c r="CP56" s="579"/>
      <c r="CQ56" s="579"/>
      <c r="CR56" s="579"/>
      <c r="CS56" s="579"/>
      <c r="CT56" s="580"/>
      <c r="CU56" s="581">
        <v>9.1999999999999993</v>
      </c>
      <c r="CV56" s="582"/>
      <c r="CW56" s="582"/>
      <c r="CX56" s="583"/>
      <c r="CY56" s="584">
        <v>789425</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321</v>
      </c>
      <c r="CB57" s="576"/>
      <c r="CC57" s="576"/>
      <c r="CD57" s="576"/>
      <c r="CE57" s="576"/>
      <c r="CF57" s="576"/>
      <c r="CG57" s="576"/>
      <c r="CH57" s="576"/>
      <c r="CI57" s="576"/>
      <c r="CJ57" s="576"/>
      <c r="CK57" s="576"/>
      <c r="CL57" s="577"/>
      <c r="CM57" s="578">
        <v>27069010</v>
      </c>
      <c r="CN57" s="579"/>
      <c r="CO57" s="579"/>
      <c r="CP57" s="579"/>
      <c r="CQ57" s="579"/>
      <c r="CR57" s="579"/>
      <c r="CS57" s="579"/>
      <c r="CT57" s="580"/>
      <c r="CU57" s="581">
        <v>4.8</v>
      </c>
      <c r="CV57" s="582"/>
      <c r="CW57" s="582"/>
      <c r="CX57" s="583"/>
      <c r="CY57" s="584">
        <v>7883747</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322</v>
      </c>
      <c r="CB58" s="576"/>
      <c r="CC58" s="576"/>
      <c r="CD58" s="576"/>
      <c r="CE58" s="576"/>
      <c r="CF58" s="576"/>
      <c r="CG58" s="576"/>
      <c r="CH58" s="576"/>
      <c r="CI58" s="576"/>
      <c r="CJ58" s="576"/>
      <c r="CK58" s="576"/>
      <c r="CL58" s="577"/>
      <c r="CM58" s="578">
        <v>2391297</v>
      </c>
      <c r="CN58" s="579"/>
      <c r="CO58" s="579"/>
      <c r="CP58" s="579"/>
      <c r="CQ58" s="579"/>
      <c r="CR58" s="579"/>
      <c r="CS58" s="579"/>
      <c r="CT58" s="580"/>
      <c r="CU58" s="581">
        <v>0.4</v>
      </c>
      <c r="CV58" s="582"/>
      <c r="CW58" s="582"/>
      <c r="CX58" s="583"/>
      <c r="CY58" s="584">
        <v>33529</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323</v>
      </c>
      <c r="CB59" s="576"/>
      <c r="CC59" s="576"/>
      <c r="CD59" s="576"/>
      <c r="CE59" s="576"/>
      <c r="CF59" s="576"/>
      <c r="CG59" s="576"/>
      <c r="CH59" s="576"/>
      <c r="CI59" s="576"/>
      <c r="CJ59" s="576"/>
      <c r="CK59" s="576"/>
      <c r="CL59" s="577"/>
      <c r="CM59" s="578" t="s">
        <v>201</v>
      </c>
      <c r="CN59" s="579"/>
      <c r="CO59" s="579"/>
      <c r="CP59" s="579"/>
      <c r="CQ59" s="579"/>
      <c r="CR59" s="579"/>
      <c r="CS59" s="579"/>
      <c r="CT59" s="580"/>
      <c r="CU59" s="581" t="s">
        <v>201</v>
      </c>
      <c r="CV59" s="582"/>
      <c r="CW59" s="582"/>
      <c r="CX59" s="583"/>
      <c r="CY59" s="584" t="s">
        <v>201</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324</v>
      </c>
      <c r="BZ60" s="591"/>
      <c r="CA60" s="591"/>
      <c r="CB60" s="591"/>
      <c r="CC60" s="591"/>
      <c r="CD60" s="591"/>
      <c r="CE60" s="591"/>
      <c r="CF60" s="591"/>
      <c r="CG60" s="591"/>
      <c r="CH60" s="591"/>
      <c r="CI60" s="591"/>
      <c r="CJ60" s="591"/>
      <c r="CK60" s="591"/>
      <c r="CL60" s="592"/>
      <c r="CM60" s="593">
        <v>569506636</v>
      </c>
      <c r="CN60" s="594"/>
      <c r="CO60" s="594"/>
      <c r="CP60" s="594"/>
      <c r="CQ60" s="594"/>
      <c r="CR60" s="594"/>
      <c r="CS60" s="594"/>
      <c r="CT60" s="595"/>
      <c r="CU60" s="596">
        <v>100</v>
      </c>
      <c r="CV60" s="597"/>
      <c r="CW60" s="597"/>
      <c r="CX60" s="598"/>
      <c r="CY60" s="599">
        <v>368731324</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K5GRdp0hWBMKybBmuT4mWGsFKsk95bcyUqn88cg/+K35vSvyuevKb/zw/AHb97khvVW4j27EmSpPbnaqyzzNWA==" saltValue="ociYl1l360g7lgFZl9ax0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326</v>
      </c>
      <c r="DK2" s="1090"/>
      <c r="DL2" s="1090"/>
      <c r="DM2" s="1090"/>
      <c r="DN2" s="1090"/>
      <c r="DO2" s="1091"/>
      <c r="DP2" s="220"/>
      <c r="DQ2" s="1089" t="s">
        <v>327</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328</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330</v>
      </c>
      <c r="B5" s="960"/>
      <c r="C5" s="960"/>
      <c r="D5" s="960"/>
      <c r="E5" s="960"/>
      <c r="F5" s="960"/>
      <c r="G5" s="960"/>
      <c r="H5" s="960"/>
      <c r="I5" s="960"/>
      <c r="J5" s="960"/>
      <c r="K5" s="960"/>
      <c r="L5" s="960"/>
      <c r="M5" s="960"/>
      <c r="N5" s="960"/>
      <c r="O5" s="960"/>
      <c r="P5" s="961"/>
      <c r="Q5" s="965" t="s">
        <v>331</v>
      </c>
      <c r="R5" s="966"/>
      <c r="S5" s="966"/>
      <c r="T5" s="966"/>
      <c r="U5" s="967"/>
      <c r="V5" s="965" t="s">
        <v>332</v>
      </c>
      <c r="W5" s="966"/>
      <c r="X5" s="966"/>
      <c r="Y5" s="966"/>
      <c r="Z5" s="967"/>
      <c r="AA5" s="965" t="s">
        <v>333</v>
      </c>
      <c r="AB5" s="966"/>
      <c r="AC5" s="966"/>
      <c r="AD5" s="966"/>
      <c r="AE5" s="966"/>
      <c r="AF5" s="1092" t="s">
        <v>334</v>
      </c>
      <c r="AG5" s="966"/>
      <c r="AH5" s="966"/>
      <c r="AI5" s="966"/>
      <c r="AJ5" s="981"/>
      <c r="AK5" s="966" t="s">
        <v>335</v>
      </c>
      <c r="AL5" s="966"/>
      <c r="AM5" s="966"/>
      <c r="AN5" s="966"/>
      <c r="AO5" s="967"/>
      <c r="AP5" s="965" t="s">
        <v>336</v>
      </c>
      <c r="AQ5" s="966"/>
      <c r="AR5" s="966"/>
      <c r="AS5" s="966"/>
      <c r="AT5" s="967"/>
      <c r="AU5" s="965" t="s">
        <v>337</v>
      </c>
      <c r="AV5" s="966"/>
      <c r="AW5" s="966"/>
      <c r="AX5" s="966"/>
      <c r="AY5" s="981"/>
      <c r="AZ5" s="227"/>
      <c r="BA5" s="227"/>
      <c r="BB5" s="227"/>
      <c r="BC5" s="227"/>
      <c r="BD5" s="227"/>
      <c r="BE5" s="228"/>
      <c r="BF5" s="228"/>
      <c r="BG5" s="228"/>
      <c r="BH5" s="228"/>
      <c r="BI5" s="228"/>
      <c r="BJ5" s="228"/>
      <c r="BK5" s="228"/>
      <c r="BL5" s="228"/>
      <c r="BM5" s="228"/>
      <c r="BN5" s="228"/>
      <c r="BO5" s="228"/>
      <c r="BP5" s="228"/>
      <c r="BQ5" s="959" t="s">
        <v>338</v>
      </c>
      <c r="BR5" s="960"/>
      <c r="BS5" s="960"/>
      <c r="BT5" s="960"/>
      <c r="BU5" s="960"/>
      <c r="BV5" s="960"/>
      <c r="BW5" s="960"/>
      <c r="BX5" s="960"/>
      <c r="BY5" s="960"/>
      <c r="BZ5" s="960"/>
      <c r="CA5" s="960"/>
      <c r="CB5" s="960"/>
      <c r="CC5" s="960"/>
      <c r="CD5" s="960"/>
      <c r="CE5" s="960"/>
      <c r="CF5" s="960"/>
      <c r="CG5" s="961"/>
      <c r="CH5" s="965" t="s">
        <v>339</v>
      </c>
      <c r="CI5" s="966"/>
      <c r="CJ5" s="966"/>
      <c r="CK5" s="966"/>
      <c r="CL5" s="967"/>
      <c r="CM5" s="965" t="s">
        <v>340</v>
      </c>
      <c r="CN5" s="966"/>
      <c r="CO5" s="966"/>
      <c r="CP5" s="966"/>
      <c r="CQ5" s="967"/>
      <c r="CR5" s="965" t="s">
        <v>341</v>
      </c>
      <c r="CS5" s="966"/>
      <c r="CT5" s="966"/>
      <c r="CU5" s="966"/>
      <c r="CV5" s="967"/>
      <c r="CW5" s="965" t="s">
        <v>342</v>
      </c>
      <c r="CX5" s="966"/>
      <c r="CY5" s="966"/>
      <c r="CZ5" s="966"/>
      <c r="DA5" s="967"/>
      <c r="DB5" s="965" t="s">
        <v>343</v>
      </c>
      <c r="DC5" s="966"/>
      <c r="DD5" s="966"/>
      <c r="DE5" s="966"/>
      <c r="DF5" s="967"/>
      <c r="DG5" s="1077" t="s">
        <v>344</v>
      </c>
      <c r="DH5" s="1078"/>
      <c r="DI5" s="1078"/>
      <c r="DJ5" s="1078"/>
      <c r="DK5" s="1079"/>
      <c r="DL5" s="1077" t="s">
        <v>345</v>
      </c>
      <c r="DM5" s="1078"/>
      <c r="DN5" s="1078"/>
      <c r="DO5" s="1078"/>
      <c r="DP5" s="1079"/>
      <c r="DQ5" s="965" t="s">
        <v>346</v>
      </c>
      <c r="DR5" s="966"/>
      <c r="DS5" s="966"/>
      <c r="DT5" s="966"/>
      <c r="DU5" s="967"/>
      <c r="DV5" s="965" t="s">
        <v>337</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347</v>
      </c>
      <c r="C7" s="1021"/>
      <c r="D7" s="1021"/>
      <c r="E7" s="1021"/>
      <c r="F7" s="1021"/>
      <c r="G7" s="1021"/>
      <c r="H7" s="1021"/>
      <c r="I7" s="1021"/>
      <c r="J7" s="1021"/>
      <c r="K7" s="1021"/>
      <c r="L7" s="1021"/>
      <c r="M7" s="1021"/>
      <c r="N7" s="1021"/>
      <c r="O7" s="1021"/>
      <c r="P7" s="1022"/>
      <c r="Q7" s="1083">
        <v>591226</v>
      </c>
      <c r="R7" s="1084"/>
      <c r="S7" s="1084"/>
      <c r="T7" s="1084"/>
      <c r="U7" s="1084"/>
      <c r="V7" s="1084">
        <v>584100</v>
      </c>
      <c r="W7" s="1084"/>
      <c r="X7" s="1084"/>
      <c r="Y7" s="1084"/>
      <c r="Z7" s="1084"/>
      <c r="AA7" s="1084">
        <v>7126</v>
      </c>
      <c r="AB7" s="1084"/>
      <c r="AC7" s="1084"/>
      <c r="AD7" s="1084"/>
      <c r="AE7" s="1085"/>
      <c r="AF7" s="1086">
        <v>4455</v>
      </c>
      <c r="AG7" s="1087"/>
      <c r="AH7" s="1087"/>
      <c r="AI7" s="1087"/>
      <c r="AJ7" s="1088"/>
      <c r="AK7" s="1070">
        <v>9895</v>
      </c>
      <c r="AL7" s="1071"/>
      <c r="AM7" s="1071"/>
      <c r="AN7" s="1071"/>
      <c r="AO7" s="1071"/>
      <c r="AP7" s="1071">
        <v>1163253</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t="s">
        <v>541</v>
      </c>
      <c r="BS7" s="1074" t="s">
        <v>542</v>
      </c>
      <c r="BT7" s="1075"/>
      <c r="BU7" s="1075"/>
      <c r="BV7" s="1075"/>
      <c r="BW7" s="1075"/>
      <c r="BX7" s="1075"/>
      <c r="BY7" s="1075"/>
      <c r="BZ7" s="1075"/>
      <c r="CA7" s="1075"/>
      <c r="CB7" s="1075"/>
      <c r="CC7" s="1075"/>
      <c r="CD7" s="1075"/>
      <c r="CE7" s="1075"/>
      <c r="CF7" s="1075"/>
      <c r="CG7" s="1076"/>
      <c r="CH7" s="1067">
        <v>2</v>
      </c>
      <c r="CI7" s="1068"/>
      <c r="CJ7" s="1068"/>
      <c r="CK7" s="1068"/>
      <c r="CL7" s="1069"/>
      <c r="CM7" s="1067">
        <v>1818</v>
      </c>
      <c r="CN7" s="1068"/>
      <c r="CO7" s="1068"/>
      <c r="CP7" s="1068"/>
      <c r="CQ7" s="1069"/>
      <c r="CR7" s="1067">
        <v>2053</v>
      </c>
      <c r="CS7" s="1068"/>
      <c r="CT7" s="1068"/>
      <c r="CU7" s="1068"/>
      <c r="CV7" s="1069"/>
      <c r="CW7" s="1067">
        <v>506</v>
      </c>
      <c r="CX7" s="1068"/>
      <c r="CY7" s="1068"/>
      <c r="CZ7" s="1068"/>
      <c r="DA7" s="1069"/>
      <c r="DB7" s="1067" t="s">
        <v>481</v>
      </c>
      <c r="DC7" s="1068"/>
      <c r="DD7" s="1068"/>
      <c r="DE7" s="1068"/>
      <c r="DF7" s="1069"/>
      <c r="DG7" s="1067" t="s">
        <v>481</v>
      </c>
      <c r="DH7" s="1068"/>
      <c r="DI7" s="1068"/>
      <c r="DJ7" s="1068"/>
      <c r="DK7" s="1069"/>
      <c r="DL7" s="1067" t="s">
        <v>481</v>
      </c>
      <c r="DM7" s="1068"/>
      <c r="DN7" s="1068"/>
      <c r="DO7" s="1068"/>
      <c r="DP7" s="1069"/>
      <c r="DQ7" s="1067" t="s">
        <v>481</v>
      </c>
      <c r="DR7" s="1068"/>
      <c r="DS7" s="1068"/>
      <c r="DT7" s="1068"/>
      <c r="DU7" s="1069"/>
      <c r="DV7" s="1094"/>
      <c r="DW7" s="1095"/>
      <c r="DX7" s="1095"/>
      <c r="DY7" s="1095"/>
      <c r="DZ7" s="1096"/>
      <c r="EA7" s="225"/>
    </row>
    <row r="8" spans="1:131" s="226" customFormat="1" ht="26.25" customHeight="1" x14ac:dyDescent="0.2">
      <c r="A8" s="232">
        <v>2</v>
      </c>
      <c r="B8" s="1010" t="s">
        <v>348</v>
      </c>
      <c r="C8" s="1011"/>
      <c r="D8" s="1011"/>
      <c r="E8" s="1011"/>
      <c r="F8" s="1011"/>
      <c r="G8" s="1011"/>
      <c r="H8" s="1011"/>
      <c r="I8" s="1011"/>
      <c r="J8" s="1011"/>
      <c r="K8" s="1011"/>
      <c r="L8" s="1011"/>
      <c r="M8" s="1011"/>
      <c r="N8" s="1011"/>
      <c r="O8" s="1011"/>
      <c r="P8" s="1012"/>
      <c r="Q8" s="1014">
        <v>139093</v>
      </c>
      <c r="R8" s="1006"/>
      <c r="S8" s="1006"/>
      <c r="T8" s="1006"/>
      <c r="U8" s="1006"/>
      <c r="V8" s="1006">
        <v>139087</v>
      </c>
      <c r="W8" s="1006"/>
      <c r="X8" s="1006"/>
      <c r="Y8" s="1006"/>
      <c r="Z8" s="1006"/>
      <c r="AA8" s="1006">
        <v>6</v>
      </c>
      <c r="AB8" s="1006"/>
      <c r="AC8" s="1006"/>
      <c r="AD8" s="1006"/>
      <c r="AE8" s="1015"/>
      <c r="AF8" s="1062" t="s">
        <v>111</v>
      </c>
      <c r="AG8" s="1063"/>
      <c r="AH8" s="1063"/>
      <c r="AI8" s="1063"/>
      <c r="AJ8" s="1064"/>
      <c r="AK8" s="1065">
        <v>97897</v>
      </c>
      <c r="AL8" s="1066"/>
      <c r="AM8" s="1066"/>
      <c r="AN8" s="1066"/>
      <c r="AO8" s="1066"/>
      <c r="AP8" s="1066" t="s">
        <v>481</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543</v>
      </c>
      <c r="BT8" s="979"/>
      <c r="BU8" s="979"/>
      <c r="BV8" s="979"/>
      <c r="BW8" s="979"/>
      <c r="BX8" s="979"/>
      <c r="BY8" s="979"/>
      <c r="BZ8" s="979"/>
      <c r="CA8" s="979"/>
      <c r="CB8" s="979"/>
      <c r="CC8" s="979"/>
      <c r="CD8" s="979"/>
      <c r="CE8" s="979"/>
      <c r="CF8" s="979"/>
      <c r="CG8" s="980"/>
      <c r="CH8" s="953">
        <v>-3</v>
      </c>
      <c r="CI8" s="954"/>
      <c r="CJ8" s="954"/>
      <c r="CK8" s="954"/>
      <c r="CL8" s="955"/>
      <c r="CM8" s="953">
        <v>264</v>
      </c>
      <c r="CN8" s="954"/>
      <c r="CO8" s="954"/>
      <c r="CP8" s="954"/>
      <c r="CQ8" s="955"/>
      <c r="CR8" s="953">
        <v>10</v>
      </c>
      <c r="CS8" s="954"/>
      <c r="CT8" s="954"/>
      <c r="CU8" s="954"/>
      <c r="CV8" s="955"/>
      <c r="CW8" s="953" t="s">
        <v>481</v>
      </c>
      <c r="CX8" s="954"/>
      <c r="CY8" s="954"/>
      <c r="CZ8" s="954"/>
      <c r="DA8" s="955"/>
      <c r="DB8" s="953" t="s">
        <v>481</v>
      </c>
      <c r="DC8" s="954"/>
      <c r="DD8" s="954"/>
      <c r="DE8" s="954"/>
      <c r="DF8" s="955"/>
      <c r="DG8" s="953" t="s">
        <v>481</v>
      </c>
      <c r="DH8" s="954"/>
      <c r="DI8" s="954"/>
      <c r="DJ8" s="954"/>
      <c r="DK8" s="955"/>
      <c r="DL8" s="953" t="s">
        <v>481</v>
      </c>
      <c r="DM8" s="954"/>
      <c r="DN8" s="954"/>
      <c r="DO8" s="954"/>
      <c r="DP8" s="955"/>
      <c r="DQ8" s="953" t="s">
        <v>481</v>
      </c>
      <c r="DR8" s="954"/>
      <c r="DS8" s="954"/>
      <c r="DT8" s="954"/>
      <c r="DU8" s="955"/>
      <c r="DV8" s="956"/>
      <c r="DW8" s="957"/>
      <c r="DX8" s="957"/>
      <c r="DY8" s="957"/>
      <c r="DZ8" s="958"/>
      <c r="EA8" s="225"/>
    </row>
    <row r="9" spans="1:131" s="226" customFormat="1" ht="26.25" customHeight="1" x14ac:dyDescent="0.2">
      <c r="A9" s="232">
        <v>3</v>
      </c>
      <c r="B9" s="1010" t="s">
        <v>349</v>
      </c>
      <c r="C9" s="1011"/>
      <c r="D9" s="1011"/>
      <c r="E9" s="1011"/>
      <c r="F9" s="1011"/>
      <c r="G9" s="1011"/>
      <c r="H9" s="1011"/>
      <c r="I9" s="1011"/>
      <c r="J9" s="1011"/>
      <c r="K9" s="1011"/>
      <c r="L9" s="1011"/>
      <c r="M9" s="1011"/>
      <c r="N9" s="1011"/>
      <c r="O9" s="1011"/>
      <c r="P9" s="1012"/>
      <c r="Q9" s="1014">
        <v>1474</v>
      </c>
      <c r="R9" s="1006"/>
      <c r="S9" s="1006"/>
      <c r="T9" s="1006"/>
      <c r="U9" s="1006"/>
      <c r="V9" s="1006">
        <v>1420</v>
      </c>
      <c r="W9" s="1006"/>
      <c r="X9" s="1006"/>
      <c r="Y9" s="1006"/>
      <c r="Z9" s="1006"/>
      <c r="AA9" s="1006">
        <v>54</v>
      </c>
      <c r="AB9" s="1006"/>
      <c r="AC9" s="1006"/>
      <c r="AD9" s="1006"/>
      <c r="AE9" s="1015"/>
      <c r="AF9" s="1062" t="s">
        <v>111</v>
      </c>
      <c r="AG9" s="1063"/>
      <c r="AH9" s="1063"/>
      <c r="AI9" s="1063"/>
      <c r="AJ9" s="1064"/>
      <c r="AK9" s="1065" t="s">
        <v>481</v>
      </c>
      <c r="AL9" s="1066"/>
      <c r="AM9" s="1066"/>
      <c r="AN9" s="1066"/>
      <c r="AO9" s="1066"/>
      <c r="AP9" s="1066" t="s">
        <v>481</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544</v>
      </c>
      <c r="BT9" s="979"/>
      <c r="BU9" s="979"/>
      <c r="BV9" s="979"/>
      <c r="BW9" s="979"/>
      <c r="BX9" s="979"/>
      <c r="BY9" s="979"/>
      <c r="BZ9" s="979"/>
      <c r="CA9" s="979"/>
      <c r="CB9" s="979"/>
      <c r="CC9" s="979"/>
      <c r="CD9" s="979"/>
      <c r="CE9" s="979"/>
      <c r="CF9" s="979"/>
      <c r="CG9" s="980"/>
      <c r="CH9" s="953">
        <v>-2</v>
      </c>
      <c r="CI9" s="954"/>
      <c r="CJ9" s="954"/>
      <c r="CK9" s="954"/>
      <c r="CL9" s="955"/>
      <c r="CM9" s="953">
        <v>41</v>
      </c>
      <c r="CN9" s="954"/>
      <c r="CO9" s="954"/>
      <c r="CP9" s="954"/>
      <c r="CQ9" s="955"/>
      <c r="CR9" s="953">
        <v>100</v>
      </c>
      <c r="CS9" s="954"/>
      <c r="CT9" s="954"/>
      <c r="CU9" s="954"/>
      <c r="CV9" s="955"/>
      <c r="CW9" s="953" t="s">
        <v>481</v>
      </c>
      <c r="CX9" s="954"/>
      <c r="CY9" s="954"/>
      <c r="CZ9" s="954"/>
      <c r="DA9" s="955"/>
      <c r="DB9" s="953" t="s">
        <v>481</v>
      </c>
      <c r="DC9" s="954"/>
      <c r="DD9" s="954"/>
      <c r="DE9" s="954"/>
      <c r="DF9" s="955"/>
      <c r="DG9" s="953" t="s">
        <v>481</v>
      </c>
      <c r="DH9" s="954"/>
      <c r="DI9" s="954"/>
      <c r="DJ9" s="954"/>
      <c r="DK9" s="955"/>
      <c r="DL9" s="953" t="s">
        <v>481</v>
      </c>
      <c r="DM9" s="954"/>
      <c r="DN9" s="954"/>
      <c r="DO9" s="954"/>
      <c r="DP9" s="955"/>
      <c r="DQ9" s="953" t="s">
        <v>481</v>
      </c>
      <c r="DR9" s="954"/>
      <c r="DS9" s="954"/>
      <c r="DT9" s="954"/>
      <c r="DU9" s="955"/>
      <c r="DV9" s="956"/>
      <c r="DW9" s="957"/>
      <c r="DX9" s="957"/>
      <c r="DY9" s="957"/>
      <c r="DZ9" s="958"/>
      <c r="EA9" s="225"/>
    </row>
    <row r="10" spans="1:131" s="226" customFormat="1" ht="26.25" customHeight="1" x14ac:dyDescent="0.2">
      <c r="A10" s="232">
        <v>4</v>
      </c>
      <c r="B10" s="1010" t="s">
        <v>350</v>
      </c>
      <c r="C10" s="1011"/>
      <c r="D10" s="1011"/>
      <c r="E10" s="1011"/>
      <c r="F10" s="1011"/>
      <c r="G10" s="1011"/>
      <c r="H10" s="1011"/>
      <c r="I10" s="1011"/>
      <c r="J10" s="1011"/>
      <c r="K10" s="1011"/>
      <c r="L10" s="1011"/>
      <c r="M10" s="1011"/>
      <c r="N10" s="1011"/>
      <c r="O10" s="1011"/>
      <c r="P10" s="1012"/>
      <c r="Q10" s="1014">
        <v>546</v>
      </c>
      <c r="R10" s="1006"/>
      <c r="S10" s="1006"/>
      <c r="T10" s="1006"/>
      <c r="U10" s="1006"/>
      <c r="V10" s="1006">
        <v>316</v>
      </c>
      <c r="W10" s="1006"/>
      <c r="X10" s="1006"/>
      <c r="Y10" s="1006"/>
      <c r="Z10" s="1006"/>
      <c r="AA10" s="1006">
        <v>230</v>
      </c>
      <c r="AB10" s="1006"/>
      <c r="AC10" s="1006"/>
      <c r="AD10" s="1006"/>
      <c r="AE10" s="1015"/>
      <c r="AF10" s="1062" t="s">
        <v>111</v>
      </c>
      <c r="AG10" s="1063"/>
      <c r="AH10" s="1063"/>
      <c r="AI10" s="1063"/>
      <c r="AJ10" s="1064"/>
      <c r="AK10" s="1065">
        <v>7</v>
      </c>
      <c r="AL10" s="1066"/>
      <c r="AM10" s="1066"/>
      <c r="AN10" s="1066"/>
      <c r="AO10" s="1066"/>
      <c r="AP10" s="1066">
        <v>650</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545</v>
      </c>
      <c r="BT10" s="979"/>
      <c r="BU10" s="979"/>
      <c r="BV10" s="979"/>
      <c r="BW10" s="979"/>
      <c r="BX10" s="979"/>
      <c r="BY10" s="979"/>
      <c r="BZ10" s="979"/>
      <c r="CA10" s="979"/>
      <c r="CB10" s="979"/>
      <c r="CC10" s="979"/>
      <c r="CD10" s="979"/>
      <c r="CE10" s="979"/>
      <c r="CF10" s="979"/>
      <c r="CG10" s="980"/>
      <c r="CH10" s="953">
        <v>0</v>
      </c>
      <c r="CI10" s="954"/>
      <c r="CJ10" s="954"/>
      <c r="CK10" s="954"/>
      <c r="CL10" s="955"/>
      <c r="CM10" s="953">
        <v>3246</v>
      </c>
      <c r="CN10" s="954"/>
      <c r="CO10" s="954"/>
      <c r="CP10" s="954"/>
      <c r="CQ10" s="955"/>
      <c r="CR10" s="953">
        <v>3165</v>
      </c>
      <c r="CS10" s="954"/>
      <c r="CT10" s="954"/>
      <c r="CU10" s="954"/>
      <c r="CV10" s="955"/>
      <c r="CW10" s="953">
        <v>9</v>
      </c>
      <c r="CX10" s="954"/>
      <c r="CY10" s="954"/>
      <c r="CZ10" s="954"/>
      <c r="DA10" s="955"/>
      <c r="DB10" s="953">
        <v>0</v>
      </c>
      <c r="DC10" s="954"/>
      <c r="DD10" s="954"/>
      <c r="DE10" s="954"/>
      <c r="DF10" s="955"/>
      <c r="DG10" s="953" t="s">
        <v>481</v>
      </c>
      <c r="DH10" s="954"/>
      <c r="DI10" s="954"/>
      <c r="DJ10" s="954"/>
      <c r="DK10" s="955"/>
      <c r="DL10" s="953" t="s">
        <v>481</v>
      </c>
      <c r="DM10" s="954"/>
      <c r="DN10" s="954"/>
      <c r="DO10" s="954"/>
      <c r="DP10" s="955"/>
      <c r="DQ10" s="953" t="s">
        <v>481</v>
      </c>
      <c r="DR10" s="954"/>
      <c r="DS10" s="954"/>
      <c r="DT10" s="954"/>
      <c r="DU10" s="955"/>
      <c r="DV10" s="956"/>
      <c r="DW10" s="957"/>
      <c r="DX10" s="957"/>
      <c r="DY10" s="957"/>
      <c r="DZ10" s="958"/>
      <c r="EA10" s="225"/>
    </row>
    <row r="11" spans="1:131" s="226" customFormat="1" ht="26.25" customHeight="1" x14ac:dyDescent="0.2">
      <c r="A11" s="232">
        <v>5</v>
      </c>
      <c r="B11" s="1010" t="s">
        <v>351</v>
      </c>
      <c r="C11" s="1011"/>
      <c r="D11" s="1011"/>
      <c r="E11" s="1011"/>
      <c r="F11" s="1011"/>
      <c r="G11" s="1011"/>
      <c r="H11" s="1011"/>
      <c r="I11" s="1011"/>
      <c r="J11" s="1011"/>
      <c r="K11" s="1011"/>
      <c r="L11" s="1011"/>
      <c r="M11" s="1011"/>
      <c r="N11" s="1011"/>
      <c r="O11" s="1011"/>
      <c r="P11" s="1012"/>
      <c r="Q11" s="1014">
        <v>6870</v>
      </c>
      <c r="R11" s="1006"/>
      <c r="S11" s="1006"/>
      <c r="T11" s="1006"/>
      <c r="U11" s="1006"/>
      <c r="V11" s="1006">
        <v>5984</v>
      </c>
      <c r="W11" s="1006"/>
      <c r="X11" s="1006"/>
      <c r="Y11" s="1006"/>
      <c r="Z11" s="1006"/>
      <c r="AA11" s="1006">
        <v>885</v>
      </c>
      <c r="AB11" s="1006"/>
      <c r="AC11" s="1006"/>
      <c r="AD11" s="1006"/>
      <c r="AE11" s="1015"/>
      <c r="AF11" s="1062" t="s">
        <v>111</v>
      </c>
      <c r="AG11" s="1063"/>
      <c r="AH11" s="1063"/>
      <c r="AI11" s="1063"/>
      <c r="AJ11" s="1064"/>
      <c r="AK11" s="1065" t="s">
        <v>481</v>
      </c>
      <c r="AL11" s="1066"/>
      <c r="AM11" s="1066"/>
      <c r="AN11" s="1066"/>
      <c r="AO11" s="1066"/>
      <c r="AP11" s="1066">
        <v>4291</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546</v>
      </c>
      <c r="BT11" s="979"/>
      <c r="BU11" s="979"/>
      <c r="BV11" s="979"/>
      <c r="BW11" s="979"/>
      <c r="BX11" s="979"/>
      <c r="BY11" s="979"/>
      <c r="BZ11" s="979"/>
      <c r="CA11" s="979"/>
      <c r="CB11" s="979"/>
      <c r="CC11" s="979"/>
      <c r="CD11" s="979"/>
      <c r="CE11" s="979"/>
      <c r="CF11" s="979"/>
      <c r="CG11" s="980"/>
      <c r="CH11" s="953">
        <v>31</v>
      </c>
      <c r="CI11" s="954"/>
      <c r="CJ11" s="954"/>
      <c r="CK11" s="954"/>
      <c r="CL11" s="955"/>
      <c r="CM11" s="953">
        <v>123</v>
      </c>
      <c r="CN11" s="954"/>
      <c r="CO11" s="954"/>
      <c r="CP11" s="954"/>
      <c r="CQ11" s="955"/>
      <c r="CR11" s="953">
        <v>0</v>
      </c>
      <c r="CS11" s="954"/>
      <c r="CT11" s="954"/>
      <c r="CU11" s="954"/>
      <c r="CV11" s="955"/>
      <c r="CW11" s="953">
        <v>40</v>
      </c>
      <c r="CX11" s="954"/>
      <c r="CY11" s="954"/>
      <c r="CZ11" s="954"/>
      <c r="DA11" s="955"/>
      <c r="DB11" s="953" t="s">
        <v>481</v>
      </c>
      <c r="DC11" s="954"/>
      <c r="DD11" s="954"/>
      <c r="DE11" s="954"/>
      <c r="DF11" s="955"/>
      <c r="DG11" s="953" t="s">
        <v>481</v>
      </c>
      <c r="DH11" s="954"/>
      <c r="DI11" s="954"/>
      <c r="DJ11" s="954"/>
      <c r="DK11" s="955"/>
      <c r="DL11" s="953" t="s">
        <v>481</v>
      </c>
      <c r="DM11" s="954"/>
      <c r="DN11" s="954"/>
      <c r="DO11" s="954"/>
      <c r="DP11" s="955"/>
      <c r="DQ11" s="953" t="s">
        <v>481</v>
      </c>
      <c r="DR11" s="954"/>
      <c r="DS11" s="954"/>
      <c r="DT11" s="954"/>
      <c r="DU11" s="955"/>
      <c r="DV11" s="956"/>
      <c r="DW11" s="957"/>
      <c r="DX11" s="957"/>
      <c r="DY11" s="957"/>
      <c r="DZ11" s="958"/>
      <c r="EA11" s="225"/>
    </row>
    <row r="12" spans="1:131" s="226" customFormat="1" ht="26.25" customHeight="1" x14ac:dyDescent="0.2">
      <c r="A12" s="232">
        <v>6</v>
      </c>
      <c r="B12" s="1010" t="s">
        <v>352</v>
      </c>
      <c r="C12" s="1011"/>
      <c r="D12" s="1011"/>
      <c r="E12" s="1011"/>
      <c r="F12" s="1011"/>
      <c r="G12" s="1011"/>
      <c r="H12" s="1011"/>
      <c r="I12" s="1011"/>
      <c r="J12" s="1011"/>
      <c r="K12" s="1011"/>
      <c r="L12" s="1011"/>
      <c r="M12" s="1011"/>
      <c r="N12" s="1011"/>
      <c r="O12" s="1011"/>
      <c r="P12" s="1012"/>
      <c r="Q12" s="1014">
        <v>414</v>
      </c>
      <c r="R12" s="1006"/>
      <c r="S12" s="1006"/>
      <c r="T12" s="1006"/>
      <c r="U12" s="1006"/>
      <c r="V12" s="1006">
        <v>94</v>
      </c>
      <c r="W12" s="1006"/>
      <c r="X12" s="1006"/>
      <c r="Y12" s="1006"/>
      <c r="Z12" s="1006"/>
      <c r="AA12" s="1006">
        <v>320</v>
      </c>
      <c r="AB12" s="1006"/>
      <c r="AC12" s="1006"/>
      <c r="AD12" s="1006"/>
      <c r="AE12" s="1015"/>
      <c r="AF12" s="1062" t="s">
        <v>111</v>
      </c>
      <c r="AG12" s="1063"/>
      <c r="AH12" s="1063"/>
      <c r="AI12" s="1063"/>
      <c r="AJ12" s="1064"/>
      <c r="AK12" s="1065">
        <v>42</v>
      </c>
      <c r="AL12" s="1066"/>
      <c r="AM12" s="1066"/>
      <c r="AN12" s="1066"/>
      <c r="AO12" s="1066"/>
      <c r="AP12" s="1066">
        <v>475</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t="s">
        <v>547</v>
      </c>
      <c r="BT12" s="979"/>
      <c r="BU12" s="979"/>
      <c r="BV12" s="979"/>
      <c r="BW12" s="979"/>
      <c r="BX12" s="979"/>
      <c r="BY12" s="979"/>
      <c r="BZ12" s="979"/>
      <c r="CA12" s="979"/>
      <c r="CB12" s="979"/>
      <c r="CC12" s="979"/>
      <c r="CD12" s="979"/>
      <c r="CE12" s="979"/>
      <c r="CF12" s="979"/>
      <c r="CG12" s="980"/>
      <c r="CH12" s="953">
        <v>335</v>
      </c>
      <c r="CI12" s="954"/>
      <c r="CJ12" s="954"/>
      <c r="CK12" s="954"/>
      <c r="CL12" s="955"/>
      <c r="CM12" s="953">
        <v>3681</v>
      </c>
      <c r="CN12" s="954"/>
      <c r="CO12" s="954"/>
      <c r="CP12" s="954"/>
      <c r="CQ12" s="955"/>
      <c r="CR12" s="953">
        <v>13</v>
      </c>
      <c r="CS12" s="954"/>
      <c r="CT12" s="954"/>
      <c r="CU12" s="954"/>
      <c r="CV12" s="955"/>
      <c r="CW12" s="953" t="s">
        <v>481</v>
      </c>
      <c r="CX12" s="954"/>
      <c r="CY12" s="954"/>
      <c r="CZ12" s="954"/>
      <c r="DA12" s="955"/>
      <c r="DB12" s="953">
        <v>30</v>
      </c>
      <c r="DC12" s="954"/>
      <c r="DD12" s="954"/>
      <c r="DE12" s="954"/>
      <c r="DF12" s="955"/>
      <c r="DG12" s="953" t="s">
        <v>481</v>
      </c>
      <c r="DH12" s="954"/>
      <c r="DI12" s="954"/>
      <c r="DJ12" s="954"/>
      <c r="DK12" s="955"/>
      <c r="DL12" s="953" t="s">
        <v>481</v>
      </c>
      <c r="DM12" s="954"/>
      <c r="DN12" s="954"/>
      <c r="DO12" s="954"/>
      <c r="DP12" s="955"/>
      <c r="DQ12" s="953" t="s">
        <v>481</v>
      </c>
      <c r="DR12" s="954"/>
      <c r="DS12" s="954"/>
      <c r="DT12" s="954"/>
      <c r="DU12" s="955"/>
      <c r="DV12" s="956"/>
      <c r="DW12" s="957"/>
      <c r="DX12" s="957"/>
      <c r="DY12" s="957"/>
      <c r="DZ12" s="958"/>
      <c r="EA12" s="225"/>
    </row>
    <row r="13" spans="1:131" s="226" customFormat="1" ht="26.25" customHeight="1" x14ac:dyDescent="0.2">
      <c r="A13" s="232">
        <v>7</v>
      </c>
      <c r="B13" s="1010" t="s">
        <v>353</v>
      </c>
      <c r="C13" s="1011"/>
      <c r="D13" s="1011"/>
      <c r="E13" s="1011"/>
      <c r="F13" s="1011"/>
      <c r="G13" s="1011"/>
      <c r="H13" s="1011"/>
      <c r="I13" s="1011"/>
      <c r="J13" s="1011"/>
      <c r="K13" s="1011"/>
      <c r="L13" s="1011"/>
      <c r="M13" s="1011"/>
      <c r="N13" s="1011"/>
      <c r="O13" s="1011"/>
      <c r="P13" s="1012"/>
      <c r="Q13" s="1014">
        <v>122</v>
      </c>
      <c r="R13" s="1006"/>
      <c r="S13" s="1006"/>
      <c r="T13" s="1006"/>
      <c r="U13" s="1006"/>
      <c r="V13" s="1006">
        <v>7</v>
      </c>
      <c r="W13" s="1006"/>
      <c r="X13" s="1006"/>
      <c r="Y13" s="1006"/>
      <c r="Z13" s="1006"/>
      <c r="AA13" s="1006">
        <v>116</v>
      </c>
      <c r="AB13" s="1006"/>
      <c r="AC13" s="1006"/>
      <c r="AD13" s="1006"/>
      <c r="AE13" s="1015"/>
      <c r="AF13" s="1062" t="s">
        <v>111</v>
      </c>
      <c r="AG13" s="1063"/>
      <c r="AH13" s="1063"/>
      <c r="AI13" s="1063"/>
      <c r="AJ13" s="1064"/>
      <c r="AK13" s="1065">
        <v>0</v>
      </c>
      <c r="AL13" s="1066"/>
      <c r="AM13" s="1066"/>
      <c r="AN13" s="1066"/>
      <c r="AO13" s="1066"/>
      <c r="AP13" s="1066" t="s">
        <v>481</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548</v>
      </c>
      <c r="BT13" s="979"/>
      <c r="BU13" s="979"/>
      <c r="BV13" s="979"/>
      <c r="BW13" s="979"/>
      <c r="BX13" s="979"/>
      <c r="BY13" s="979"/>
      <c r="BZ13" s="979"/>
      <c r="CA13" s="979"/>
      <c r="CB13" s="979"/>
      <c r="CC13" s="979"/>
      <c r="CD13" s="979"/>
      <c r="CE13" s="979"/>
      <c r="CF13" s="979"/>
      <c r="CG13" s="980"/>
      <c r="CH13" s="953">
        <v>107</v>
      </c>
      <c r="CI13" s="954"/>
      <c r="CJ13" s="954"/>
      <c r="CK13" s="954"/>
      <c r="CL13" s="955"/>
      <c r="CM13" s="953">
        <v>2347</v>
      </c>
      <c r="CN13" s="954"/>
      <c r="CO13" s="954"/>
      <c r="CP13" s="954"/>
      <c r="CQ13" s="955"/>
      <c r="CR13" s="953">
        <v>40</v>
      </c>
      <c r="CS13" s="954"/>
      <c r="CT13" s="954"/>
      <c r="CU13" s="954"/>
      <c r="CV13" s="955"/>
      <c r="CW13" s="953" t="s">
        <v>481</v>
      </c>
      <c r="CX13" s="954"/>
      <c r="CY13" s="954"/>
      <c r="CZ13" s="954"/>
      <c r="DA13" s="955"/>
      <c r="DB13" s="953">
        <v>91</v>
      </c>
      <c r="DC13" s="954"/>
      <c r="DD13" s="954"/>
      <c r="DE13" s="954"/>
      <c r="DF13" s="955"/>
      <c r="DG13" s="953" t="s">
        <v>481</v>
      </c>
      <c r="DH13" s="954"/>
      <c r="DI13" s="954"/>
      <c r="DJ13" s="954"/>
      <c r="DK13" s="955"/>
      <c r="DL13" s="953" t="s">
        <v>481</v>
      </c>
      <c r="DM13" s="954"/>
      <c r="DN13" s="954"/>
      <c r="DO13" s="954"/>
      <c r="DP13" s="955"/>
      <c r="DQ13" s="953" t="s">
        <v>481</v>
      </c>
      <c r="DR13" s="954"/>
      <c r="DS13" s="954"/>
      <c r="DT13" s="954"/>
      <c r="DU13" s="955"/>
      <c r="DV13" s="956"/>
      <c r="DW13" s="957"/>
      <c r="DX13" s="957"/>
      <c r="DY13" s="957"/>
      <c r="DZ13" s="958"/>
      <c r="EA13" s="225"/>
    </row>
    <row r="14" spans="1:131" s="226" customFormat="1" ht="26.25" customHeight="1" x14ac:dyDescent="0.2">
      <c r="A14" s="232">
        <v>8</v>
      </c>
      <c r="B14" s="1010" t="s">
        <v>354</v>
      </c>
      <c r="C14" s="1011"/>
      <c r="D14" s="1011"/>
      <c r="E14" s="1011"/>
      <c r="F14" s="1011"/>
      <c r="G14" s="1011"/>
      <c r="H14" s="1011"/>
      <c r="I14" s="1011"/>
      <c r="J14" s="1011"/>
      <c r="K14" s="1011"/>
      <c r="L14" s="1011"/>
      <c r="M14" s="1011"/>
      <c r="N14" s="1011"/>
      <c r="O14" s="1011"/>
      <c r="P14" s="1012"/>
      <c r="Q14" s="1014">
        <v>214</v>
      </c>
      <c r="R14" s="1006"/>
      <c r="S14" s="1006"/>
      <c r="T14" s="1006"/>
      <c r="U14" s="1006"/>
      <c r="V14" s="1006">
        <v>31</v>
      </c>
      <c r="W14" s="1006"/>
      <c r="X14" s="1006"/>
      <c r="Y14" s="1006"/>
      <c r="Z14" s="1006"/>
      <c r="AA14" s="1006">
        <v>183</v>
      </c>
      <c r="AB14" s="1006"/>
      <c r="AC14" s="1006"/>
      <c r="AD14" s="1006"/>
      <c r="AE14" s="1015"/>
      <c r="AF14" s="1062" t="s">
        <v>111</v>
      </c>
      <c r="AG14" s="1063"/>
      <c r="AH14" s="1063"/>
      <c r="AI14" s="1063"/>
      <c r="AJ14" s="1064"/>
      <c r="AK14" s="1065">
        <v>1</v>
      </c>
      <c r="AL14" s="1066"/>
      <c r="AM14" s="1066"/>
      <c r="AN14" s="1066"/>
      <c r="AO14" s="1066"/>
      <c r="AP14" s="1066" t="s">
        <v>481</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549</v>
      </c>
      <c r="BT14" s="979"/>
      <c r="BU14" s="979"/>
      <c r="BV14" s="979"/>
      <c r="BW14" s="979"/>
      <c r="BX14" s="979"/>
      <c r="BY14" s="979"/>
      <c r="BZ14" s="979"/>
      <c r="CA14" s="979"/>
      <c r="CB14" s="979"/>
      <c r="CC14" s="979"/>
      <c r="CD14" s="979"/>
      <c r="CE14" s="979"/>
      <c r="CF14" s="979"/>
      <c r="CG14" s="980"/>
      <c r="CH14" s="953">
        <v>954</v>
      </c>
      <c r="CI14" s="954"/>
      <c r="CJ14" s="954"/>
      <c r="CK14" s="954"/>
      <c r="CL14" s="955"/>
      <c r="CM14" s="953">
        <v>12903</v>
      </c>
      <c r="CN14" s="954"/>
      <c r="CO14" s="954"/>
      <c r="CP14" s="954"/>
      <c r="CQ14" s="955"/>
      <c r="CR14" s="953">
        <v>4600</v>
      </c>
      <c r="CS14" s="954"/>
      <c r="CT14" s="954"/>
      <c r="CU14" s="954"/>
      <c r="CV14" s="955"/>
      <c r="CW14" s="953" t="s">
        <v>481</v>
      </c>
      <c r="CX14" s="954"/>
      <c r="CY14" s="954"/>
      <c r="CZ14" s="954"/>
      <c r="DA14" s="955"/>
      <c r="DB14" s="953" t="s">
        <v>481</v>
      </c>
      <c r="DC14" s="954"/>
      <c r="DD14" s="954"/>
      <c r="DE14" s="954"/>
      <c r="DF14" s="955"/>
      <c r="DG14" s="953" t="s">
        <v>481</v>
      </c>
      <c r="DH14" s="954"/>
      <c r="DI14" s="954"/>
      <c r="DJ14" s="954"/>
      <c r="DK14" s="955"/>
      <c r="DL14" s="953" t="s">
        <v>481</v>
      </c>
      <c r="DM14" s="954"/>
      <c r="DN14" s="954"/>
      <c r="DO14" s="954"/>
      <c r="DP14" s="955"/>
      <c r="DQ14" s="953" t="s">
        <v>481</v>
      </c>
      <c r="DR14" s="954"/>
      <c r="DS14" s="954"/>
      <c r="DT14" s="954"/>
      <c r="DU14" s="955"/>
      <c r="DV14" s="956"/>
      <c r="DW14" s="957"/>
      <c r="DX14" s="957"/>
      <c r="DY14" s="957"/>
      <c r="DZ14" s="958"/>
      <c r="EA14" s="225"/>
    </row>
    <row r="15" spans="1:131" s="226" customFormat="1" ht="26.25" customHeight="1" x14ac:dyDescent="0.2">
      <c r="A15" s="232">
        <v>9</v>
      </c>
      <c r="B15" s="1010"/>
      <c r="C15" s="1011"/>
      <c r="D15" s="1011"/>
      <c r="E15" s="1011"/>
      <c r="F15" s="1011"/>
      <c r="G15" s="1011"/>
      <c r="H15" s="1011"/>
      <c r="I15" s="1011"/>
      <c r="J15" s="1011"/>
      <c r="K15" s="1011"/>
      <c r="L15" s="1011"/>
      <c r="M15" s="1011"/>
      <c r="N15" s="1011"/>
      <c r="O15" s="1011"/>
      <c r="P15" s="1012"/>
      <c r="Q15" s="1014"/>
      <c r="R15" s="1006"/>
      <c r="S15" s="1006"/>
      <c r="T15" s="1006"/>
      <c r="U15" s="1006"/>
      <c r="V15" s="1006"/>
      <c r="W15" s="1006"/>
      <c r="X15" s="1006"/>
      <c r="Y15" s="1006"/>
      <c r="Z15" s="1006"/>
      <c r="AA15" s="1006"/>
      <c r="AB15" s="1006"/>
      <c r="AC15" s="1006"/>
      <c r="AD15" s="1006"/>
      <c r="AE15" s="1015"/>
      <c r="AF15" s="1062"/>
      <c r="AG15" s="1063"/>
      <c r="AH15" s="1063"/>
      <c r="AI15" s="1063"/>
      <c r="AJ15" s="1064"/>
      <c r="AK15" s="1065"/>
      <c r="AL15" s="1066"/>
      <c r="AM15" s="1066"/>
      <c r="AN15" s="1066"/>
      <c r="AO15" s="1066"/>
      <c r="AP15" s="1066"/>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550</v>
      </c>
      <c r="BT15" s="979"/>
      <c r="BU15" s="979"/>
      <c r="BV15" s="979"/>
      <c r="BW15" s="979"/>
      <c r="BX15" s="979"/>
      <c r="BY15" s="979"/>
      <c r="BZ15" s="979"/>
      <c r="CA15" s="979"/>
      <c r="CB15" s="979"/>
      <c r="CC15" s="979"/>
      <c r="CD15" s="979"/>
      <c r="CE15" s="979"/>
      <c r="CF15" s="979"/>
      <c r="CG15" s="980"/>
      <c r="CH15" s="953">
        <v>-103</v>
      </c>
      <c r="CI15" s="954"/>
      <c r="CJ15" s="954"/>
      <c r="CK15" s="954"/>
      <c r="CL15" s="955"/>
      <c r="CM15" s="953">
        <v>131</v>
      </c>
      <c r="CN15" s="954"/>
      <c r="CO15" s="954"/>
      <c r="CP15" s="954"/>
      <c r="CQ15" s="955"/>
      <c r="CR15" s="953">
        <v>150</v>
      </c>
      <c r="CS15" s="954"/>
      <c r="CT15" s="954"/>
      <c r="CU15" s="954"/>
      <c r="CV15" s="955"/>
      <c r="CW15" s="953" t="s">
        <v>481</v>
      </c>
      <c r="CX15" s="954"/>
      <c r="CY15" s="954"/>
      <c r="CZ15" s="954"/>
      <c r="DA15" s="955"/>
      <c r="DB15" s="953" t="s">
        <v>481</v>
      </c>
      <c r="DC15" s="954"/>
      <c r="DD15" s="954"/>
      <c r="DE15" s="954"/>
      <c r="DF15" s="955"/>
      <c r="DG15" s="953" t="s">
        <v>481</v>
      </c>
      <c r="DH15" s="954"/>
      <c r="DI15" s="954"/>
      <c r="DJ15" s="954"/>
      <c r="DK15" s="955"/>
      <c r="DL15" s="953" t="s">
        <v>481</v>
      </c>
      <c r="DM15" s="954"/>
      <c r="DN15" s="954"/>
      <c r="DO15" s="954"/>
      <c r="DP15" s="955"/>
      <c r="DQ15" s="953" t="s">
        <v>481</v>
      </c>
      <c r="DR15" s="954"/>
      <c r="DS15" s="954"/>
      <c r="DT15" s="954"/>
      <c r="DU15" s="955"/>
      <c r="DV15" s="956"/>
      <c r="DW15" s="957"/>
      <c r="DX15" s="957"/>
      <c r="DY15" s="957"/>
      <c r="DZ15" s="958"/>
      <c r="EA15" s="225"/>
    </row>
    <row r="16" spans="1:131" s="226" customFormat="1" ht="26.25" customHeight="1" x14ac:dyDescent="0.2">
      <c r="A16" s="232">
        <v>10</v>
      </c>
      <c r="B16" s="1010"/>
      <c r="C16" s="1011"/>
      <c r="D16" s="1011"/>
      <c r="E16" s="1011"/>
      <c r="F16" s="1011"/>
      <c r="G16" s="1011"/>
      <c r="H16" s="1011"/>
      <c r="I16" s="1011"/>
      <c r="J16" s="1011"/>
      <c r="K16" s="1011"/>
      <c r="L16" s="1011"/>
      <c r="M16" s="1011"/>
      <c r="N16" s="1011"/>
      <c r="O16" s="1011"/>
      <c r="P16" s="1012"/>
      <c r="Q16" s="1014"/>
      <c r="R16" s="1006"/>
      <c r="S16" s="1006"/>
      <c r="T16" s="1006"/>
      <c r="U16" s="1006"/>
      <c r="V16" s="1006"/>
      <c r="W16" s="1006"/>
      <c r="X16" s="1006"/>
      <c r="Y16" s="1006"/>
      <c r="Z16" s="1006"/>
      <c r="AA16" s="1006"/>
      <c r="AB16" s="1006"/>
      <c r="AC16" s="1006"/>
      <c r="AD16" s="1006"/>
      <c r="AE16" s="1015"/>
      <c r="AF16" s="1062"/>
      <c r="AG16" s="1063"/>
      <c r="AH16" s="1063"/>
      <c r="AI16" s="1063"/>
      <c r="AJ16" s="1064"/>
      <c r="AK16" s="1065"/>
      <c r="AL16" s="1066"/>
      <c r="AM16" s="1066"/>
      <c r="AN16" s="1066"/>
      <c r="AO16" s="1066"/>
      <c r="AP16" s="1066"/>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551</v>
      </c>
      <c r="BT16" s="979"/>
      <c r="BU16" s="979"/>
      <c r="BV16" s="979"/>
      <c r="BW16" s="979"/>
      <c r="BX16" s="979"/>
      <c r="BY16" s="979"/>
      <c r="BZ16" s="979"/>
      <c r="CA16" s="979"/>
      <c r="CB16" s="979"/>
      <c r="CC16" s="979"/>
      <c r="CD16" s="979"/>
      <c r="CE16" s="979"/>
      <c r="CF16" s="979"/>
      <c r="CG16" s="980"/>
      <c r="CH16" s="953">
        <v>9</v>
      </c>
      <c r="CI16" s="954"/>
      <c r="CJ16" s="954"/>
      <c r="CK16" s="954"/>
      <c r="CL16" s="955"/>
      <c r="CM16" s="953">
        <v>1567</v>
      </c>
      <c r="CN16" s="954"/>
      <c r="CO16" s="954"/>
      <c r="CP16" s="954"/>
      <c r="CQ16" s="955"/>
      <c r="CR16" s="953">
        <v>154</v>
      </c>
      <c r="CS16" s="954"/>
      <c r="CT16" s="954"/>
      <c r="CU16" s="954"/>
      <c r="CV16" s="955"/>
      <c r="CW16" s="953">
        <v>105</v>
      </c>
      <c r="CX16" s="954"/>
      <c r="CY16" s="954"/>
      <c r="CZ16" s="954"/>
      <c r="DA16" s="955"/>
      <c r="DB16" s="953" t="s">
        <v>481</v>
      </c>
      <c r="DC16" s="954"/>
      <c r="DD16" s="954"/>
      <c r="DE16" s="954"/>
      <c r="DF16" s="955"/>
      <c r="DG16" s="953" t="s">
        <v>481</v>
      </c>
      <c r="DH16" s="954"/>
      <c r="DI16" s="954"/>
      <c r="DJ16" s="954"/>
      <c r="DK16" s="955"/>
      <c r="DL16" s="953" t="s">
        <v>481</v>
      </c>
      <c r="DM16" s="954"/>
      <c r="DN16" s="954"/>
      <c r="DO16" s="954"/>
      <c r="DP16" s="955"/>
      <c r="DQ16" s="953" t="s">
        <v>481</v>
      </c>
      <c r="DR16" s="954"/>
      <c r="DS16" s="954"/>
      <c r="DT16" s="954"/>
      <c r="DU16" s="955"/>
      <c r="DV16" s="956"/>
      <c r="DW16" s="957"/>
      <c r="DX16" s="957"/>
      <c r="DY16" s="957"/>
      <c r="DZ16" s="958"/>
      <c r="EA16" s="225"/>
    </row>
    <row r="17" spans="1:131" s="226" customFormat="1" ht="26.25" customHeight="1" x14ac:dyDescent="0.2">
      <c r="A17" s="232">
        <v>11</v>
      </c>
      <c r="B17" s="1010"/>
      <c r="C17" s="1011"/>
      <c r="D17" s="1011"/>
      <c r="E17" s="1011"/>
      <c r="F17" s="1011"/>
      <c r="G17" s="1011"/>
      <c r="H17" s="1011"/>
      <c r="I17" s="1011"/>
      <c r="J17" s="1011"/>
      <c r="K17" s="1011"/>
      <c r="L17" s="1011"/>
      <c r="M17" s="1011"/>
      <c r="N17" s="1011"/>
      <c r="O17" s="1011"/>
      <c r="P17" s="1012"/>
      <c r="Q17" s="1014"/>
      <c r="R17" s="1006"/>
      <c r="S17" s="1006"/>
      <c r="T17" s="1006"/>
      <c r="U17" s="1006"/>
      <c r="V17" s="1006"/>
      <c r="W17" s="1006"/>
      <c r="X17" s="1006"/>
      <c r="Y17" s="1006"/>
      <c r="Z17" s="1006"/>
      <c r="AA17" s="1006"/>
      <c r="AB17" s="1006"/>
      <c r="AC17" s="1006"/>
      <c r="AD17" s="1006"/>
      <c r="AE17" s="1015"/>
      <c r="AF17" s="1062"/>
      <c r="AG17" s="1063"/>
      <c r="AH17" s="1063"/>
      <c r="AI17" s="1063"/>
      <c r="AJ17" s="1064"/>
      <c r="AK17" s="1065"/>
      <c r="AL17" s="1066"/>
      <c r="AM17" s="1066"/>
      <c r="AN17" s="1066"/>
      <c r="AO17" s="1066"/>
      <c r="AP17" s="1066"/>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552</v>
      </c>
      <c r="BT17" s="979"/>
      <c r="BU17" s="979"/>
      <c r="BV17" s="979"/>
      <c r="BW17" s="979"/>
      <c r="BX17" s="979"/>
      <c r="BY17" s="979"/>
      <c r="BZ17" s="979"/>
      <c r="CA17" s="979"/>
      <c r="CB17" s="979"/>
      <c r="CC17" s="979"/>
      <c r="CD17" s="979"/>
      <c r="CE17" s="979"/>
      <c r="CF17" s="979"/>
      <c r="CG17" s="980"/>
      <c r="CH17" s="953">
        <v>86</v>
      </c>
      <c r="CI17" s="954"/>
      <c r="CJ17" s="954"/>
      <c r="CK17" s="954"/>
      <c r="CL17" s="955"/>
      <c r="CM17" s="953">
        <v>1364</v>
      </c>
      <c r="CN17" s="954"/>
      <c r="CO17" s="954"/>
      <c r="CP17" s="954"/>
      <c r="CQ17" s="955"/>
      <c r="CR17" s="953">
        <v>144</v>
      </c>
      <c r="CS17" s="954"/>
      <c r="CT17" s="954"/>
      <c r="CU17" s="954"/>
      <c r="CV17" s="955"/>
      <c r="CW17" s="953">
        <v>4</v>
      </c>
      <c r="CX17" s="954"/>
      <c r="CY17" s="954"/>
      <c r="CZ17" s="954"/>
      <c r="DA17" s="955"/>
      <c r="DB17" s="953" t="s">
        <v>481</v>
      </c>
      <c r="DC17" s="954"/>
      <c r="DD17" s="954"/>
      <c r="DE17" s="954"/>
      <c r="DF17" s="955"/>
      <c r="DG17" s="953" t="s">
        <v>481</v>
      </c>
      <c r="DH17" s="954"/>
      <c r="DI17" s="954"/>
      <c r="DJ17" s="954"/>
      <c r="DK17" s="955"/>
      <c r="DL17" s="953" t="s">
        <v>481</v>
      </c>
      <c r="DM17" s="954"/>
      <c r="DN17" s="954"/>
      <c r="DO17" s="954"/>
      <c r="DP17" s="955"/>
      <c r="DQ17" s="953" t="s">
        <v>481</v>
      </c>
      <c r="DR17" s="954"/>
      <c r="DS17" s="954"/>
      <c r="DT17" s="954"/>
      <c r="DU17" s="955"/>
      <c r="DV17" s="956"/>
      <c r="DW17" s="957"/>
      <c r="DX17" s="957"/>
      <c r="DY17" s="957"/>
      <c r="DZ17" s="958"/>
      <c r="EA17" s="225"/>
    </row>
    <row r="18" spans="1:131" s="226" customFormat="1" ht="26.25" customHeight="1" x14ac:dyDescent="0.2">
      <c r="A18" s="232">
        <v>12</v>
      </c>
      <c r="B18" s="1010"/>
      <c r="C18" s="1011"/>
      <c r="D18" s="1011"/>
      <c r="E18" s="1011"/>
      <c r="F18" s="1011"/>
      <c r="G18" s="1011"/>
      <c r="H18" s="1011"/>
      <c r="I18" s="1011"/>
      <c r="J18" s="1011"/>
      <c r="K18" s="1011"/>
      <c r="L18" s="1011"/>
      <c r="M18" s="1011"/>
      <c r="N18" s="1011"/>
      <c r="O18" s="1011"/>
      <c r="P18" s="1012"/>
      <c r="Q18" s="1014"/>
      <c r="R18" s="1006"/>
      <c r="S18" s="1006"/>
      <c r="T18" s="1006"/>
      <c r="U18" s="1006"/>
      <c r="V18" s="1006"/>
      <c r="W18" s="1006"/>
      <c r="X18" s="1006"/>
      <c r="Y18" s="1006"/>
      <c r="Z18" s="1006"/>
      <c r="AA18" s="1006"/>
      <c r="AB18" s="1006"/>
      <c r="AC18" s="1006"/>
      <c r="AD18" s="1006"/>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553</v>
      </c>
      <c r="BT18" s="979"/>
      <c r="BU18" s="979"/>
      <c r="BV18" s="979"/>
      <c r="BW18" s="979"/>
      <c r="BX18" s="979"/>
      <c r="BY18" s="979"/>
      <c r="BZ18" s="979"/>
      <c r="CA18" s="979"/>
      <c r="CB18" s="979"/>
      <c r="CC18" s="979"/>
      <c r="CD18" s="979"/>
      <c r="CE18" s="979"/>
      <c r="CF18" s="979"/>
      <c r="CG18" s="980"/>
      <c r="CH18" s="953">
        <v>-5</v>
      </c>
      <c r="CI18" s="954"/>
      <c r="CJ18" s="954"/>
      <c r="CK18" s="954"/>
      <c r="CL18" s="955"/>
      <c r="CM18" s="953">
        <v>109</v>
      </c>
      <c r="CN18" s="954"/>
      <c r="CO18" s="954"/>
      <c r="CP18" s="954"/>
      <c r="CQ18" s="955"/>
      <c r="CR18" s="953">
        <v>33</v>
      </c>
      <c r="CS18" s="954"/>
      <c r="CT18" s="954"/>
      <c r="CU18" s="954"/>
      <c r="CV18" s="955"/>
      <c r="CW18" s="953" t="s">
        <v>481</v>
      </c>
      <c r="CX18" s="954"/>
      <c r="CY18" s="954"/>
      <c r="CZ18" s="954"/>
      <c r="DA18" s="955"/>
      <c r="DB18" s="953" t="s">
        <v>481</v>
      </c>
      <c r="DC18" s="954"/>
      <c r="DD18" s="954"/>
      <c r="DE18" s="954"/>
      <c r="DF18" s="955"/>
      <c r="DG18" s="953" t="s">
        <v>481</v>
      </c>
      <c r="DH18" s="954"/>
      <c r="DI18" s="954"/>
      <c r="DJ18" s="954"/>
      <c r="DK18" s="955"/>
      <c r="DL18" s="953" t="s">
        <v>481</v>
      </c>
      <c r="DM18" s="954"/>
      <c r="DN18" s="954"/>
      <c r="DO18" s="954"/>
      <c r="DP18" s="955"/>
      <c r="DQ18" s="953" t="s">
        <v>481</v>
      </c>
      <c r="DR18" s="954"/>
      <c r="DS18" s="954"/>
      <c r="DT18" s="954"/>
      <c r="DU18" s="955"/>
      <c r="DV18" s="956"/>
      <c r="DW18" s="957"/>
      <c r="DX18" s="957"/>
      <c r="DY18" s="957"/>
      <c r="DZ18" s="958"/>
      <c r="EA18" s="225"/>
    </row>
    <row r="19" spans="1:131" s="226" customFormat="1" ht="26.25" customHeight="1" x14ac:dyDescent="0.2">
      <c r="A19" s="232">
        <v>13</v>
      </c>
      <c r="B19" s="1010"/>
      <c r="C19" s="1011"/>
      <c r="D19" s="1011"/>
      <c r="E19" s="1011"/>
      <c r="F19" s="1011"/>
      <c r="G19" s="1011"/>
      <c r="H19" s="1011"/>
      <c r="I19" s="1011"/>
      <c r="J19" s="1011"/>
      <c r="K19" s="1011"/>
      <c r="L19" s="1011"/>
      <c r="M19" s="1011"/>
      <c r="N19" s="1011"/>
      <c r="O19" s="1011"/>
      <c r="P19" s="1012"/>
      <c r="Q19" s="1014"/>
      <c r="R19" s="1006"/>
      <c r="S19" s="1006"/>
      <c r="T19" s="1006"/>
      <c r="U19" s="1006"/>
      <c r="V19" s="1006"/>
      <c r="W19" s="1006"/>
      <c r="X19" s="1006"/>
      <c r="Y19" s="1006"/>
      <c r="Z19" s="1006"/>
      <c r="AA19" s="1006"/>
      <c r="AB19" s="1006"/>
      <c r="AC19" s="1006"/>
      <c r="AD19" s="1006"/>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554</v>
      </c>
      <c r="BT19" s="979"/>
      <c r="BU19" s="979"/>
      <c r="BV19" s="979"/>
      <c r="BW19" s="979"/>
      <c r="BX19" s="979"/>
      <c r="BY19" s="979"/>
      <c r="BZ19" s="979"/>
      <c r="CA19" s="979"/>
      <c r="CB19" s="979"/>
      <c r="CC19" s="979"/>
      <c r="CD19" s="979"/>
      <c r="CE19" s="979"/>
      <c r="CF19" s="979"/>
      <c r="CG19" s="980"/>
      <c r="CH19" s="953">
        <v>-1</v>
      </c>
      <c r="CI19" s="954"/>
      <c r="CJ19" s="954"/>
      <c r="CK19" s="954"/>
      <c r="CL19" s="955"/>
      <c r="CM19" s="953">
        <v>12</v>
      </c>
      <c r="CN19" s="954"/>
      <c r="CO19" s="954"/>
      <c r="CP19" s="954"/>
      <c r="CQ19" s="955"/>
      <c r="CR19" s="953">
        <v>2</v>
      </c>
      <c r="CS19" s="954"/>
      <c r="CT19" s="954"/>
      <c r="CU19" s="954"/>
      <c r="CV19" s="955"/>
      <c r="CW19" s="953">
        <v>16</v>
      </c>
      <c r="CX19" s="954"/>
      <c r="CY19" s="954"/>
      <c r="CZ19" s="954"/>
      <c r="DA19" s="955"/>
      <c r="DB19" s="953">
        <v>0</v>
      </c>
      <c r="DC19" s="954"/>
      <c r="DD19" s="954"/>
      <c r="DE19" s="954"/>
      <c r="DF19" s="955"/>
      <c r="DG19" s="953" t="s">
        <v>481</v>
      </c>
      <c r="DH19" s="954"/>
      <c r="DI19" s="954"/>
      <c r="DJ19" s="954"/>
      <c r="DK19" s="955"/>
      <c r="DL19" s="953" t="s">
        <v>481</v>
      </c>
      <c r="DM19" s="954"/>
      <c r="DN19" s="954"/>
      <c r="DO19" s="954"/>
      <c r="DP19" s="955"/>
      <c r="DQ19" s="953" t="s">
        <v>481</v>
      </c>
      <c r="DR19" s="954"/>
      <c r="DS19" s="954"/>
      <c r="DT19" s="954"/>
      <c r="DU19" s="955"/>
      <c r="DV19" s="956"/>
      <c r="DW19" s="957"/>
      <c r="DX19" s="957"/>
      <c r="DY19" s="957"/>
      <c r="DZ19" s="958"/>
      <c r="EA19" s="225"/>
    </row>
    <row r="20" spans="1:131" s="226" customFormat="1" ht="26.25" customHeight="1" x14ac:dyDescent="0.2">
      <c r="A20" s="232">
        <v>14</v>
      </c>
      <c r="B20" s="1010"/>
      <c r="C20" s="1011"/>
      <c r="D20" s="1011"/>
      <c r="E20" s="1011"/>
      <c r="F20" s="1011"/>
      <c r="G20" s="1011"/>
      <c r="H20" s="1011"/>
      <c r="I20" s="1011"/>
      <c r="J20" s="1011"/>
      <c r="K20" s="1011"/>
      <c r="L20" s="1011"/>
      <c r="M20" s="1011"/>
      <c r="N20" s="1011"/>
      <c r="O20" s="1011"/>
      <c r="P20" s="1012"/>
      <c r="Q20" s="1014"/>
      <c r="R20" s="1006"/>
      <c r="S20" s="1006"/>
      <c r="T20" s="1006"/>
      <c r="U20" s="1006"/>
      <c r="V20" s="1006"/>
      <c r="W20" s="1006"/>
      <c r="X20" s="1006"/>
      <c r="Y20" s="1006"/>
      <c r="Z20" s="1006"/>
      <c r="AA20" s="1006"/>
      <c r="AB20" s="1006"/>
      <c r="AC20" s="1006"/>
      <c r="AD20" s="1006"/>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t="s">
        <v>541</v>
      </c>
      <c r="BS20" s="978" t="s">
        <v>555</v>
      </c>
      <c r="BT20" s="979"/>
      <c r="BU20" s="979"/>
      <c r="BV20" s="979"/>
      <c r="BW20" s="979"/>
      <c r="BX20" s="979"/>
      <c r="BY20" s="979"/>
      <c r="BZ20" s="979"/>
      <c r="CA20" s="979"/>
      <c r="CB20" s="979"/>
      <c r="CC20" s="979"/>
      <c r="CD20" s="979"/>
      <c r="CE20" s="979"/>
      <c r="CF20" s="979"/>
      <c r="CG20" s="980"/>
      <c r="CH20" s="953">
        <v>12</v>
      </c>
      <c r="CI20" s="954"/>
      <c r="CJ20" s="954"/>
      <c r="CK20" s="954"/>
      <c r="CL20" s="955"/>
      <c r="CM20" s="953">
        <v>2397</v>
      </c>
      <c r="CN20" s="954"/>
      <c r="CO20" s="954"/>
      <c r="CP20" s="954"/>
      <c r="CQ20" s="955"/>
      <c r="CR20" s="953">
        <v>2797</v>
      </c>
      <c r="CS20" s="954"/>
      <c r="CT20" s="954"/>
      <c r="CU20" s="954"/>
      <c r="CV20" s="955"/>
      <c r="CW20" s="953">
        <v>613</v>
      </c>
      <c r="CX20" s="954"/>
      <c r="CY20" s="954"/>
      <c r="CZ20" s="954"/>
      <c r="DA20" s="955"/>
      <c r="DB20" s="953" t="s">
        <v>481</v>
      </c>
      <c r="DC20" s="954"/>
      <c r="DD20" s="954"/>
      <c r="DE20" s="954"/>
      <c r="DF20" s="955"/>
      <c r="DG20" s="953" t="s">
        <v>481</v>
      </c>
      <c r="DH20" s="954"/>
      <c r="DI20" s="954"/>
      <c r="DJ20" s="954"/>
      <c r="DK20" s="955"/>
      <c r="DL20" s="953" t="s">
        <v>481</v>
      </c>
      <c r="DM20" s="954"/>
      <c r="DN20" s="954"/>
      <c r="DO20" s="954"/>
      <c r="DP20" s="955"/>
      <c r="DQ20" s="953" t="s">
        <v>481</v>
      </c>
      <c r="DR20" s="954"/>
      <c r="DS20" s="954"/>
      <c r="DT20" s="954"/>
      <c r="DU20" s="955"/>
      <c r="DV20" s="956"/>
      <c r="DW20" s="957"/>
      <c r="DX20" s="957"/>
      <c r="DY20" s="957"/>
      <c r="DZ20" s="958"/>
      <c r="EA20" s="225"/>
    </row>
    <row r="21" spans="1:131" s="226" customFormat="1" ht="26.25" customHeight="1" thickBot="1" x14ac:dyDescent="0.25">
      <c r="A21" s="232">
        <v>15</v>
      </c>
      <c r="B21" s="1010"/>
      <c r="C21" s="1011"/>
      <c r="D21" s="1011"/>
      <c r="E21" s="1011"/>
      <c r="F21" s="1011"/>
      <c r="G21" s="1011"/>
      <c r="H21" s="1011"/>
      <c r="I21" s="1011"/>
      <c r="J21" s="1011"/>
      <c r="K21" s="1011"/>
      <c r="L21" s="1011"/>
      <c r="M21" s="1011"/>
      <c r="N21" s="1011"/>
      <c r="O21" s="1011"/>
      <c r="P21" s="1012"/>
      <c r="Q21" s="1014"/>
      <c r="R21" s="1006"/>
      <c r="S21" s="1006"/>
      <c r="T21" s="1006"/>
      <c r="U21" s="1006"/>
      <c r="V21" s="1006"/>
      <c r="W21" s="1006"/>
      <c r="X21" s="1006"/>
      <c r="Y21" s="1006"/>
      <c r="Z21" s="1006"/>
      <c r="AA21" s="1006"/>
      <c r="AB21" s="1006"/>
      <c r="AC21" s="1006"/>
      <c r="AD21" s="1006"/>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556</v>
      </c>
      <c r="BT21" s="979"/>
      <c r="BU21" s="979"/>
      <c r="BV21" s="979"/>
      <c r="BW21" s="979"/>
      <c r="BX21" s="979"/>
      <c r="BY21" s="979"/>
      <c r="BZ21" s="979"/>
      <c r="CA21" s="979"/>
      <c r="CB21" s="979"/>
      <c r="CC21" s="979"/>
      <c r="CD21" s="979"/>
      <c r="CE21" s="979"/>
      <c r="CF21" s="979"/>
      <c r="CG21" s="980"/>
      <c r="CH21" s="953">
        <v>14</v>
      </c>
      <c r="CI21" s="954"/>
      <c r="CJ21" s="954"/>
      <c r="CK21" s="954"/>
      <c r="CL21" s="955"/>
      <c r="CM21" s="953">
        <v>1397</v>
      </c>
      <c r="CN21" s="954"/>
      <c r="CO21" s="954"/>
      <c r="CP21" s="954"/>
      <c r="CQ21" s="955"/>
      <c r="CR21" s="953">
        <v>1046</v>
      </c>
      <c r="CS21" s="954"/>
      <c r="CT21" s="954"/>
      <c r="CU21" s="954"/>
      <c r="CV21" s="955"/>
      <c r="CW21" s="953" t="s">
        <v>481</v>
      </c>
      <c r="CX21" s="954"/>
      <c r="CY21" s="954"/>
      <c r="CZ21" s="954"/>
      <c r="DA21" s="955"/>
      <c r="DB21" s="953" t="s">
        <v>481</v>
      </c>
      <c r="DC21" s="954"/>
      <c r="DD21" s="954"/>
      <c r="DE21" s="954"/>
      <c r="DF21" s="955"/>
      <c r="DG21" s="953" t="s">
        <v>481</v>
      </c>
      <c r="DH21" s="954"/>
      <c r="DI21" s="954"/>
      <c r="DJ21" s="954"/>
      <c r="DK21" s="955"/>
      <c r="DL21" s="953" t="s">
        <v>481</v>
      </c>
      <c r="DM21" s="954"/>
      <c r="DN21" s="954"/>
      <c r="DO21" s="954"/>
      <c r="DP21" s="955"/>
      <c r="DQ21" s="953" t="s">
        <v>481</v>
      </c>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3" t="s">
        <v>355</v>
      </c>
      <c r="BA22" s="993"/>
      <c r="BB22" s="993"/>
      <c r="BC22" s="993"/>
      <c r="BD22" s="994"/>
      <c r="BE22" s="224"/>
      <c r="BF22" s="224"/>
      <c r="BG22" s="224"/>
      <c r="BH22" s="224"/>
      <c r="BI22" s="224"/>
      <c r="BJ22" s="224"/>
      <c r="BK22" s="224"/>
      <c r="BL22" s="224"/>
      <c r="BM22" s="224"/>
      <c r="BN22" s="224"/>
      <c r="BO22" s="224"/>
      <c r="BP22" s="224"/>
      <c r="BQ22" s="233">
        <v>16</v>
      </c>
      <c r="BR22" s="234" t="s">
        <v>541</v>
      </c>
      <c r="BS22" s="978" t="s">
        <v>557</v>
      </c>
      <c r="BT22" s="979"/>
      <c r="BU22" s="979"/>
      <c r="BV22" s="979"/>
      <c r="BW22" s="979"/>
      <c r="BX22" s="979"/>
      <c r="BY22" s="979"/>
      <c r="BZ22" s="979"/>
      <c r="CA22" s="979"/>
      <c r="CB22" s="979"/>
      <c r="CC22" s="979"/>
      <c r="CD22" s="979"/>
      <c r="CE22" s="979"/>
      <c r="CF22" s="979"/>
      <c r="CG22" s="980"/>
      <c r="CH22" s="953">
        <v>880</v>
      </c>
      <c r="CI22" s="954"/>
      <c r="CJ22" s="954"/>
      <c r="CK22" s="954"/>
      <c r="CL22" s="955"/>
      <c r="CM22" s="953">
        <v>22262</v>
      </c>
      <c r="CN22" s="954"/>
      <c r="CO22" s="954"/>
      <c r="CP22" s="954"/>
      <c r="CQ22" s="955"/>
      <c r="CR22" s="953">
        <v>10206</v>
      </c>
      <c r="CS22" s="954"/>
      <c r="CT22" s="954"/>
      <c r="CU22" s="954"/>
      <c r="CV22" s="955"/>
      <c r="CW22" s="953">
        <v>633</v>
      </c>
      <c r="CX22" s="954"/>
      <c r="CY22" s="954"/>
      <c r="CZ22" s="954"/>
      <c r="DA22" s="955"/>
      <c r="DB22" s="953">
        <v>5813</v>
      </c>
      <c r="DC22" s="954"/>
      <c r="DD22" s="954"/>
      <c r="DE22" s="954"/>
      <c r="DF22" s="955"/>
      <c r="DG22" s="953" t="s">
        <v>481</v>
      </c>
      <c r="DH22" s="954"/>
      <c r="DI22" s="954"/>
      <c r="DJ22" s="954"/>
      <c r="DK22" s="955"/>
      <c r="DL22" s="953" t="s">
        <v>481</v>
      </c>
      <c r="DM22" s="954"/>
      <c r="DN22" s="954"/>
      <c r="DO22" s="954"/>
      <c r="DP22" s="955"/>
      <c r="DQ22" s="953" t="s">
        <v>481</v>
      </c>
      <c r="DR22" s="954"/>
      <c r="DS22" s="954"/>
      <c r="DT22" s="954"/>
      <c r="DU22" s="955"/>
      <c r="DV22" s="956"/>
      <c r="DW22" s="957"/>
      <c r="DX22" s="957"/>
      <c r="DY22" s="957"/>
      <c r="DZ22" s="958"/>
      <c r="EA22" s="225"/>
    </row>
    <row r="23" spans="1:131" s="226" customFormat="1" ht="26.25" customHeight="1" thickBot="1" x14ac:dyDescent="0.25">
      <c r="A23" s="235" t="s">
        <v>356</v>
      </c>
      <c r="B23" s="908" t="s">
        <v>357</v>
      </c>
      <c r="C23" s="909"/>
      <c r="D23" s="909"/>
      <c r="E23" s="909"/>
      <c r="F23" s="909"/>
      <c r="G23" s="909"/>
      <c r="H23" s="909"/>
      <c r="I23" s="909"/>
      <c r="J23" s="909"/>
      <c r="K23" s="909"/>
      <c r="L23" s="909"/>
      <c r="M23" s="909"/>
      <c r="N23" s="909"/>
      <c r="O23" s="909"/>
      <c r="P23" s="910"/>
      <c r="Q23" s="1038">
        <v>578427</v>
      </c>
      <c r="R23" s="1039"/>
      <c r="S23" s="1039"/>
      <c r="T23" s="1039"/>
      <c r="U23" s="1039"/>
      <c r="V23" s="1039">
        <v>569507</v>
      </c>
      <c r="W23" s="1039"/>
      <c r="X23" s="1039"/>
      <c r="Y23" s="1039"/>
      <c r="Z23" s="1039"/>
      <c r="AA23" s="1039">
        <v>8920</v>
      </c>
      <c r="AB23" s="1039"/>
      <c r="AC23" s="1039"/>
      <c r="AD23" s="1039"/>
      <c r="AE23" s="1040"/>
      <c r="AF23" s="1041">
        <v>4455</v>
      </c>
      <c r="AG23" s="1039"/>
      <c r="AH23" s="1039"/>
      <c r="AI23" s="1039"/>
      <c r="AJ23" s="1042"/>
      <c r="AK23" s="1043"/>
      <c r="AL23" s="1044"/>
      <c r="AM23" s="1044"/>
      <c r="AN23" s="1044"/>
      <c r="AO23" s="1044"/>
      <c r="AP23" s="1039">
        <v>1162626</v>
      </c>
      <c r="AQ23" s="1039"/>
      <c r="AR23" s="1039"/>
      <c r="AS23" s="1039"/>
      <c r="AT23" s="1039"/>
      <c r="AU23" s="1045"/>
      <c r="AV23" s="1045"/>
      <c r="AW23" s="1045"/>
      <c r="AX23" s="1045"/>
      <c r="AY23" s="1046"/>
      <c r="AZ23" s="1035" t="s">
        <v>111</v>
      </c>
      <c r="BA23" s="1036"/>
      <c r="BB23" s="1036"/>
      <c r="BC23" s="1036"/>
      <c r="BD23" s="1037"/>
      <c r="BE23" s="224"/>
      <c r="BF23" s="224"/>
      <c r="BG23" s="224"/>
      <c r="BH23" s="224"/>
      <c r="BI23" s="224"/>
      <c r="BJ23" s="224"/>
      <c r="BK23" s="224"/>
      <c r="BL23" s="224"/>
      <c r="BM23" s="224"/>
      <c r="BN23" s="224"/>
      <c r="BO23" s="224"/>
      <c r="BP23" s="224"/>
      <c r="BQ23" s="233">
        <v>17</v>
      </c>
      <c r="BR23" s="234"/>
      <c r="BS23" s="978" t="s">
        <v>558</v>
      </c>
      <c r="BT23" s="979"/>
      <c r="BU23" s="979"/>
      <c r="BV23" s="979"/>
      <c r="BW23" s="979"/>
      <c r="BX23" s="979"/>
      <c r="BY23" s="979"/>
      <c r="BZ23" s="979"/>
      <c r="CA23" s="979"/>
      <c r="CB23" s="979"/>
      <c r="CC23" s="979"/>
      <c r="CD23" s="979"/>
      <c r="CE23" s="979"/>
      <c r="CF23" s="979"/>
      <c r="CG23" s="980"/>
      <c r="CH23" s="953">
        <v>-2</v>
      </c>
      <c r="CI23" s="954"/>
      <c r="CJ23" s="954"/>
      <c r="CK23" s="954"/>
      <c r="CL23" s="955"/>
      <c r="CM23" s="953">
        <v>230</v>
      </c>
      <c r="CN23" s="954"/>
      <c r="CO23" s="954"/>
      <c r="CP23" s="954"/>
      <c r="CQ23" s="955"/>
      <c r="CR23" s="953">
        <v>166</v>
      </c>
      <c r="CS23" s="954"/>
      <c r="CT23" s="954"/>
      <c r="CU23" s="954"/>
      <c r="CV23" s="955"/>
      <c r="CW23" s="953" t="s">
        <v>481</v>
      </c>
      <c r="CX23" s="954"/>
      <c r="CY23" s="954"/>
      <c r="CZ23" s="954"/>
      <c r="DA23" s="955"/>
      <c r="DB23" s="953" t="s">
        <v>481</v>
      </c>
      <c r="DC23" s="954"/>
      <c r="DD23" s="954"/>
      <c r="DE23" s="954"/>
      <c r="DF23" s="955"/>
      <c r="DG23" s="953" t="s">
        <v>481</v>
      </c>
      <c r="DH23" s="954"/>
      <c r="DI23" s="954"/>
      <c r="DJ23" s="954"/>
      <c r="DK23" s="955"/>
      <c r="DL23" s="953" t="s">
        <v>481</v>
      </c>
      <c r="DM23" s="954"/>
      <c r="DN23" s="954"/>
      <c r="DO23" s="954"/>
      <c r="DP23" s="955"/>
      <c r="DQ23" s="953" t="s">
        <v>481</v>
      </c>
      <c r="DR23" s="954"/>
      <c r="DS23" s="954"/>
      <c r="DT23" s="954"/>
      <c r="DU23" s="955"/>
      <c r="DV23" s="956"/>
      <c r="DW23" s="957"/>
      <c r="DX23" s="957"/>
      <c r="DY23" s="957"/>
      <c r="DZ23" s="958"/>
      <c r="EA23" s="225"/>
    </row>
    <row r="24" spans="1:131" s="226" customFormat="1" ht="26.25" customHeight="1" x14ac:dyDescent="0.2">
      <c r="A24" s="1034" t="s">
        <v>358</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t="s">
        <v>541</v>
      </c>
      <c r="BS24" s="978" t="s">
        <v>559</v>
      </c>
      <c r="BT24" s="979"/>
      <c r="BU24" s="979"/>
      <c r="BV24" s="979"/>
      <c r="BW24" s="979"/>
      <c r="BX24" s="979"/>
      <c r="BY24" s="979"/>
      <c r="BZ24" s="979"/>
      <c r="CA24" s="979"/>
      <c r="CB24" s="979"/>
      <c r="CC24" s="979"/>
      <c r="CD24" s="979"/>
      <c r="CE24" s="979"/>
      <c r="CF24" s="979"/>
      <c r="CG24" s="980"/>
      <c r="CH24" s="953">
        <v>-21</v>
      </c>
      <c r="CI24" s="954"/>
      <c r="CJ24" s="954"/>
      <c r="CK24" s="954"/>
      <c r="CL24" s="955"/>
      <c r="CM24" s="953">
        <v>1427</v>
      </c>
      <c r="CN24" s="954"/>
      <c r="CO24" s="954"/>
      <c r="CP24" s="954"/>
      <c r="CQ24" s="955"/>
      <c r="CR24" s="953">
        <v>158</v>
      </c>
      <c r="CS24" s="954"/>
      <c r="CT24" s="954"/>
      <c r="CU24" s="954"/>
      <c r="CV24" s="955"/>
      <c r="CW24" s="953">
        <v>191</v>
      </c>
      <c r="CX24" s="954"/>
      <c r="CY24" s="954"/>
      <c r="CZ24" s="954"/>
      <c r="DA24" s="955"/>
      <c r="DB24" s="953">
        <v>1965</v>
      </c>
      <c r="DC24" s="954"/>
      <c r="DD24" s="954"/>
      <c r="DE24" s="954"/>
      <c r="DF24" s="955"/>
      <c r="DG24" s="953" t="s">
        <v>481</v>
      </c>
      <c r="DH24" s="954"/>
      <c r="DI24" s="954"/>
      <c r="DJ24" s="954"/>
      <c r="DK24" s="955"/>
      <c r="DL24" s="953">
        <v>411</v>
      </c>
      <c r="DM24" s="954"/>
      <c r="DN24" s="954"/>
      <c r="DO24" s="954"/>
      <c r="DP24" s="955"/>
      <c r="DQ24" s="953">
        <v>41</v>
      </c>
      <c r="DR24" s="954"/>
      <c r="DS24" s="954"/>
      <c r="DT24" s="954"/>
      <c r="DU24" s="955"/>
      <c r="DV24" s="956"/>
      <c r="DW24" s="957"/>
      <c r="DX24" s="957"/>
      <c r="DY24" s="957"/>
      <c r="DZ24" s="958"/>
      <c r="EA24" s="225"/>
    </row>
    <row r="25" spans="1:131" s="218" customFormat="1" ht="26.25" customHeight="1" thickBot="1" x14ac:dyDescent="0.25">
      <c r="A25" s="1033" t="s">
        <v>359</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560</v>
      </c>
      <c r="BT25" s="979"/>
      <c r="BU25" s="979"/>
      <c r="BV25" s="979"/>
      <c r="BW25" s="979"/>
      <c r="BX25" s="979"/>
      <c r="BY25" s="979"/>
      <c r="BZ25" s="979"/>
      <c r="CA25" s="979"/>
      <c r="CB25" s="979"/>
      <c r="CC25" s="979"/>
      <c r="CD25" s="979"/>
      <c r="CE25" s="979"/>
      <c r="CF25" s="979"/>
      <c r="CG25" s="980"/>
      <c r="CH25" s="953">
        <v>-10</v>
      </c>
      <c r="CI25" s="954"/>
      <c r="CJ25" s="954"/>
      <c r="CK25" s="954"/>
      <c r="CL25" s="955"/>
      <c r="CM25" s="953">
        <v>704</v>
      </c>
      <c r="CN25" s="954"/>
      <c r="CO25" s="954"/>
      <c r="CP25" s="954"/>
      <c r="CQ25" s="955"/>
      <c r="CR25" s="953">
        <v>4</v>
      </c>
      <c r="CS25" s="954"/>
      <c r="CT25" s="954"/>
      <c r="CU25" s="954"/>
      <c r="CV25" s="955"/>
      <c r="CW25" s="953">
        <v>0</v>
      </c>
      <c r="CX25" s="954"/>
      <c r="CY25" s="954"/>
      <c r="CZ25" s="954"/>
      <c r="DA25" s="955"/>
      <c r="DB25" s="953" t="s">
        <v>481</v>
      </c>
      <c r="DC25" s="954"/>
      <c r="DD25" s="954"/>
      <c r="DE25" s="954"/>
      <c r="DF25" s="955"/>
      <c r="DG25" s="953" t="s">
        <v>481</v>
      </c>
      <c r="DH25" s="954"/>
      <c r="DI25" s="954"/>
      <c r="DJ25" s="954"/>
      <c r="DK25" s="955"/>
      <c r="DL25" s="953" t="s">
        <v>481</v>
      </c>
      <c r="DM25" s="954"/>
      <c r="DN25" s="954"/>
      <c r="DO25" s="954"/>
      <c r="DP25" s="955"/>
      <c r="DQ25" s="953" t="s">
        <v>481</v>
      </c>
      <c r="DR25" s="954"/>
      <c r="DS25" s="954"/>
      <c r="DT25" s="954"/>
      <c r="DU25" s="955"/>
      <c r="DV25" s="956"/>
      <c r="DW25" s="957"/>
      <c r="DX25" s="957"/>
      <c r="DY25" s="957"/>
      <c r="DZ25" s="958"/>
      <c r="EA25" s="217"/>
    </row>
    <row r="26" spans="1:131" s="218" customFormat="1" ht="26.25" customHeight="1" x14ac:dyDescent="0.2">
      <c r="A26" s="959" t="s">
        <v>330</v>
      </c>
      <c r="B26" s="960"/>
      <c r="C26" s="960"/>
      <c r="D26" s="960"/>
      <c r="E26" s="960"/>
      <c r="F26" s="960"/>
      <c r="G26" s="960"/>
      <c r="H26" s="960"/>
      <c r="I26" s="960"/>
      <c r="J26" s="960"/>
      <c r="K26" s="960"/>
      <c r="L26" s="960"/>
      <c r="M26" s="960"/>
      <c r="N26" s="960"/>
      <c r="O26" s="960"/>
      <c r="P26" s="961"/>
      <c r="Q26" s="965" t="s">
        <v>360</v>
      </c>
      <c r="R26" s="966"/>
      <c r="S26" s="966"/>
      <c r="T26" s="966"/>
      <c r="U26" s="967"/>
      <c r="V26" s="965" t="s">
        <v>361</v>
      </c>
      <c r="W26" s="966"/>
      <c r="X26" s="966"/>
      <c r="Y26" s="966"/>
      <c r="Z26" s="967"/>
      <c r="AA26" s="965" t="s">
        <v>362</v>
      </c>
      <c r="AB26" s="966"/>
      <c r="AC26" s="966"/>
      <c r="AD26" s="966"/>
      <c r="AE26" s="966"/>
      <c r="AF26" s="1029" t="s">
        <v>363</v>
      </c>
      <c r="AG26" s="972"/>
      <c r="AH26" s="972"/>
      <c r="AI26" s="972"/>
      <c r="AJ26" s="1030"/>
      <c r="AK26" s="966" t="s">
        <v>364</v>
      </c>
      <c r="AL26" s="966"/>
      <c r="AM26" s="966"/>
      <c r="AN26" s="966"/>
      <c r="AO26" s="967"/>
      <c r="AP26" s="965" t="s">
        <v>365</v>
      </c>
      <c r="AQ26" s="966"/>
      <c r="AR26" s="966"/>
      <c r="AS26" s="966"/>
      <c r="AT26" s="967"/>
      <c r="AU26" s="965" t="s">
        <v>366</v>
      </c>
      <c r="AV26" s="966"/>
      <c r="AW26" s="966"/>
      <c r="AX26" s="966"/>
      <c r="AY26" s="967"/>
      <c r="AZ26" s="965" t="s">
        <v>367</v>
      </c>
      <c r="BA26" s="966"/>
      <c r="BB26" s="966"/>
      <c r="BC26" s="966"/>
      <c r="BD26" s="967"/>
      <c r="BE26" s="965" t="s">
        <v>337</v>
      </c>
      <c r="BF26" s="966"/>
      <c r="BG26" s="966"/>
      <c r="BH26" s="966"/>
      <c r="BI26" s="981"/>
      <c r="BJ26" s="223"/>
      <c r="BK26" s="223"/>
      <c r="BL26" s="223"/>
      <c r="BM26" s="223"/>
      <c r="BN26" s="223"/>
      <c r="BO26" s="236"/>
      <c r="BP26" s="236"/>
      <c r="BQ26" s="233">
        <v>20</v>
      </c>
      <c r="BR26" s="234"/>
      <c r="BS26" s="978" t="s">
        <v>561</v>
      </c>
      <c r="BT26" s="979"/>
      <c r="BU26" s="979"/>
      <c r="BV26" s="979"/>
      <c r="BW26" s="979"/>
      <c r="BX26" s="979"/>
      <c r="BY26" s="979"/>
      <c r="BZ26" s="979"/>
      <c r="CA26" s="979"/>
      <c r="CB26" s="979"/>
      <c r="CC26" s="979"/>
      <c r="CD26" s="979"/>
      <c r="CE26" s="979"/>
      <c r="CF26" s="979"/>
      <c r="CG26" s="980"/>
      <c r="CH26" s="953">
        <v>0</v>
      </c>
      <c r="CI26" s="954"/>
      <c r="CJ26" s="954"/>
      <c r="CK26" s="954"/>
      <c r="CL26" s="955"/>
      <c r="CM26" s="953">
        <v>109</v>
      </c>
      <c r="CN26" s="954"/>
      <c r="CO26" s="954"/>
      <c r="CP26" s="954"/>
      <c r="CQ26" s="955"/>
      <c r="CR26" s="953">
        <v>27</v>
      </c>
      <c r="CS26" s="954"/>
      <c r="CT26" s="954"/>
      <c r="CU26" s="954"/>
      <c r="CV26" s="955"/>
      <c r="CW26" s="953" t="s">
        <v>481</v>
      </c>
      <c r="CX26" s="954"/>
      <c r="CY26" s="954"/>
      <c r="CZ26" s="954"/>
      <c r="DA26" s="955"/>
      <c r="DB26" s="953" t="s">
        <v>481</v>
      </c>
      <c r="DC26" s="954"/>
      <c r="DD26" s="954"/>
      <c r="DE26" s="954"/>
      <c r="DF26" s="955"/>
      <c r="DG26" s="953" t="s">
        <v>481</v>
      </c>
      <c r="DH26" s="954"/>
      <c r="DI26" s="954"/>
      <c r="DJ26" s="954"/>
      <c r="DK26" s="955"/>
      <c r="DL26" s="953" t="s">
        <v>481</v>
      </c>
      <c r="DM26" s="954"/>
      <c r="DN26" s="954"/>
      <c r="DO26" s="954"/>
      <c r="DP26" s="955"/>
      <c r="DQ26" s="953" t="s">
        <v>481</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562</v>
      </c>
      <c r="BT27" s="979"/>
      <c r="BU27" s="979"/>
      <c r="BV27" s="979"/>
      <c r="BW27" s="979"/>
      <c r="BX27" s="979"/>
      <c r="BY27" s="979"/>
      <c r="BZ27" s="979"/>
      <c r="CA27" s="979"/>
      <c r="CB27" s="979"/>
      <c r="CC27" s="979"/>
      <c r="CD27" s="979"/>
      <c r="CE27" s="979"/>
      <c r="CF27" s="979"/>
      <c r="CG27" s="980"/>
      <c r="CH27" s="953">
        <v>-40</v>
      </c>
      <c r="CI27" s="954"/>
      <c r="CJ27" s="954"/>
      <c r="CK27" s="954"/>
      <c r="CL27" s="955"/>
      <c r="CM27" s="953">
        <v>1852</v>
      </c>
      <c r="CN27" s="954"/>
      <c r="CO27" s="954"/>
      <c r="CP27" s="954"/>
      <c r="CQ27" s="955"/>
      <c r="CR27" s="953">
        <v>875</v>
      </c>
      <c r="CS27" s="954"/>
      <c r="CT27" s="954"/>
      <c r="CU27" s="954"/>
      <c r="CV27" s="955"/>
      <c r="CW27" s="953">
        <v>295</v>
      </c>
      <c r="CX27" s="954"/>
      <c r="CY27" s="954"/>
      <c r="CZ27" s="954"/>
      <c r="DA27" s="955"/>
      <c r="DB27" s="953" t="s">
        <v>481</v>
      </c>
      <c r="DC27" s="954"/>
      <c r="DD27" s="954"/>
      <c r="DE27" s="954"/>
      <c r="DF27" s="955"/>
      <c r="DG27" s="953" t="s">
        <v>481</v>
      </c>
      <c r="DH27" s="954"/>
      <c r="DI27" s="954"/>
      <c r="DJ27" s="954"/>
      <c r="DK27" s="955"/>
      <c r="DL27" s="953" t="s">
        <v>481</v>
      </c>
      <c r="DM27" s="954"/>
      <c r="DN27" s="954"/>
      <c r="DO27" s="954"/>
      <c r="DP27" s="955"/>
      <c r="DQ27" s="953" t="s">
        <v>481</v>
      </c>
      <c r="DR27" s="954"/>
      <c r="DS27" s="954"/>
      <c r="DT27" s="954"/>
      <c r="DU27" s="955"/>
      <c r="DV27" s="956"/>
      <c r="DW27" s="957"/>
      <c r="DX27" s="957"/>
      <c r="DY27" s="957"/>
      <c r="DZ27" s="958"/>
      <c r="EA27" s="217"/>
    </row>
    <row r="28" spans="1:131" s="218" customFormat="1" ht="26.25" customHeight="1" thickTop="1" x14ac:dyDescent="0.2">
      <c r="A28" s="237">
        <v>1</v>
      </c>
      <c r="B28" s="1020" t="s">
        <v>368</v>
      </c>
      <c r="C28" s="1021"/>
      <c r="D28" s="1021"/>
      <c r="E28" s="1021"/>
      <c r="F28" s="1021"/>
      <c r="G28" s="1021"/>
      <c r="H28" s="1021"/>
      <c r="I28" s="1021"/>
      <c r="J28" s="1021"/>
      <c r="K28" s="1021"/>
      <c r="L28" s="1021"/>
      <c r="M28" s="1021"/>
      <c r="N28" s="1021"/>
      <c r="O28" s="1021"/>
      <c r="P28" s="1022"/>
      <c r="Q28" s="1023">
        <v>5765</v>
      </c>
      <c r="R28" s="1024"/>
      <c r="S28" s="1024"/>
      <c r="T28" s="1024"/>
      <c r="U28" s="1024"/>
      <c r="V28" s="1024">
        <v>3036</v>
      </c>
      <c r="W28" s="1024"/>
      <c r="X28" s="1024"/>
      <c r="Y28" s="1024"/>
      <c r="Z28" s="1024"/>
      <c r="AA28" s="1024">
        <v>2729</v>
      </c>
      <c r="AB28" s="1024"/>
      <c r="AC28" s="1024"/>
      <c r="AD28" s="1024"/>
      <c r="AE28" s="1025"/>
      <c r="AF28" s="1026">
        <v>17477</v>
      </c>
      <c r="AG28" s="1024"/>
      <c r="AH28" s="1024"/>
      <c r="AI28" s="1024"/>
      <c r="AJ28" s="1027"/>
      <c r="AK28" s="1028" t="s">
        <v>481</v>
      </c>
      <c r="AL28" s="1016"/>
      <c r="AM28" s="1016"/>
      <c r="AN28" s="1016"/>
      <c r="AO28" s="1016"/>
      <c r="AP28" s="1016">
        <v>2273</v>
      </c>
      <c r="AQ28" s="1016"/>
      <c r="AR28" s="1016"/>
      <c r="AS28" s="1016"/>
      <c r="AT28" s="1016"/>
      <c r="AU28" s="1016" t="s">
        <v>481</v>
      </c>
      <c r="AV28" s="1016"/>
      <c r="AW28" s="1016"/>
      <c r="AX28" s="1016"/>
      <c r="AY28" s="1016"/>
      <c r="AZ28" s="1017" t="s">
        <v>481</v>
      </c>
      <c r="BA28" s="1017"/>
      <c r="BB28" s="1017"/>
      <c r="BC28" s="1017"/>
      <c r="BD28" s="1017"/>
      <c r="BE28" s="1018" t="s">
        <v>369</v>
      </c>
      <c r="BF28" s="1018"/>
      <c r="BG28" s="1018"/>
      <c r="BH28" s="1018"/>
      <c r="BI28" s="1019"/>
      <c r="BJ28" s="223"/>
      <c r="BK28" s="223"/>
      <c r="BL28" s="223"/>
      <c r="BM28" s="223"/>
      <c r="BN28" s="223"/>
      <c r="BO28" s="236"/>
      <c r="BP28" s="236"/>
      <c r="BQ28" s="233">
        <v>22</v>
      </c>
      <c r="BR28" s="234"/>
      <c r="BS28" s="978" t="s">
        <v>563</v>
      </c>
      <c r="BT28" s="979"/>
      <c r="BU28" s="979"/>
      <c r="BV28" s="979"/>
      <c r="BW28" s="979"/>
      <c r="BX28" s="979"/>
      <c r="BY28" s="979"/>
      <c r="BZ28" s="979"/>
      <c r="CA28" s="979"/>
      <c r="CB28" s="979"/>
      <c r="CC28" s="979"/>
      <c r="CD28" s="979"/>
      <c r="CE28" s="979"/>
      <c r="CF28" s="979"/>
      <c r="CG28" s="980"/>
      <c r="CH28" s="953">
        <v>-26</v>
      </c>
      <c r="CI28" s="954"/>
      <c r="CJ28" s="954"/>
      <c r="CK28" s="954"/>
      <c r="CL28" s="955"/>
      <c r="CM28" s="953">
        <v>577</v>
      </c>
      <c r="CN28" s="954"/>
      <c r="CO28" s="954"/>
      <c r="CP28" s="954"/>
      <c r="CQ28" s="955"/>
      <c r="CR28" s="953">
        <v>30</v>
      </c>
      <c r="CS28" s="954"/>
      <c r="CT28" s="954"/>
      <c r="CU28" s="954"/>
      <c r="CV28" s="955"/>
      <c r="CW28" s="953">
        <v>4</v>
      </c>
      <c r="CX28" s="954"/>
      <c r="CY28" s="954"/>
      <c r="CZ28" s="954"/>
      <c r="DA28" s="955"/>
      <c r="DB28" s="953" t="s">
        <v>481</v>
      </c>
      <c r="DC28" s="954"/>
      <c r="DD28" s="954"/>
      <c r="DE28" s="954"/>
      <c r="DF28" s="955"/>
      <c r="DG28" s="953" t="s">
        <v>481</v>
      </c>
      <c r="DH28" s="954"/>
      <c r="DI28" s="954"/>
      <c r="DJ28" s="954"/>
      <c r="DK28" s="955"/>
      <c r="DL28" s="953" t="s">
        <v>481</v>
      </c>
      <c r="DM28" s="954"/>
      <c r="DN28" s="954"/>
      <c r="DO28" s="954"/>
      <c r="DP28" s="955"/>
      <c r="DQ28" s="953" t="s">
        <v>481</v>
      </c>
      <c r="DR28" s="954"/>
      <c r="DS28" s="954"/>
      <c r="DT28" s="954"/>
      <c r="DU28" s="955"/>
      <c r="DV28" s="956"/>
      <c r="DW28" s="957"/>
      <c r="DX28" s="957"/>
      <c r="DY28" s="957"/>
      <c r="DZ28" s="958"/>
      <c r="EA28" s="217"/>
    </row>
    <row r="29" spans="1:131" s="218" customFormat="1" ht="26.25" customHeight="1" x14ac:dyDescent="0.2">
      <c r="A29" s="237">
        <v>2</v>
      </c>
      <c r="B29" s="1010" t="s">
        <v>370</v>
      </c>
      <c r="C29" s="1011"/>
      <c r="D29" s="1011"/>
      <c r="E29" s="1011"/>
      <c r="F29" s="1011"/>
      <c r="G29" s="1011"/>
      <c r="H29" s="1011"/>
      <c r="I29" s="1011"/>
      <c r="J29" s="1011"/>
      <c r="K29" s="1011"/>
      <c r="L29" s="1011"/>
      <c r="M29" s="1011"/>
      <c r="N29" s="1011"/>
      <c r="O29" s="1011"/>
      <c r="P29" s="1012"/>
      <c r="Q29" s="1014">
        <v>508</v>
      </c>
      <c r="R29" s="1006"/>
      <c r="S29" s="1006"/>
      <c r="T29" s="1006"/>
      <c r="U29" s="1006"/>
      <c r="V29" s="1006">
        <v>403</v>
      </c>
      <c r="W29" s="1006"/>
      <c r="X29" s="1006"/>
      <c r="Y29" s="1006"/>
      <c r="Z29" s="1006"/>
      <c r="AA29" s="1006">
        <v>105</v>
      </c>
      <c r="AB29" s="1006"/>
      <c r="AC29" s="1006"/>
      <c r="AD29" s="1006"/>
      <c r="AE29" s="1015"/>
      <c r="AF29" s="1005">
        <v>562</v>
      </c>
      <c r="AG29" s="1006"/>
      <c r="AH29" s="1006"/>
      <c r="AI29" s="1006"/>
      <c r="AJ29" s="1007"/>
      <c r="AK29" s="944" t="s">
        <v>481</v>
      </c>
      <c r="AL29" s="935"/>
      <c r="AM29" s="935"/>
      <c r="AN29" s="935"/>
      <c r="AO29" s="935"/>
      <c r="AP29" s="935" t="s">
        <v>481</v>
      </c>
      <c r="AQ29" s="935"/>
      <c r="AR29" s="935"/>
      <c r="AS29" s="935"/>
      <c r="AT29" s="935"/>
      <c r="AU29" s="935" t="s">
        <v>481</v>
      </c>
      <c r="AV29" s="935"/>
      <c r="AW29" s="935"/>
      <c r="AX29" s="935"/>
      <c r="AY29" s="935"/>
      <c r="AZ29" s="1013" t="s">
        <v>481</v>
      </c>
      <c r="BA29" s="1013"/>
      <c r="BB29" s="1013"/>
      <c r="BC29" s="1013"/>
      <c r="BD29" s="1013"/>
      <c r="BE29" s="1008" t="s">
        <v>371</v>
      </c>
      <c r="BF29" s="1008"/>
      <c r="BG29" s="1008"/>
      <c r="BH29" s="1008"/>
      <c r="BI29" s="1009"/>
      <c r="BJ29" s="223"/>
      <c r="BK29" s="223"/>
      <c r="BL29" s="223"/>
      <c r="BM29" s="223"/>
      <c r="BN29" s="223"/>
      <c r="BO29" s="236"/>
      <c r="BP29" s="236"/>
      <c r="BQ29" s="233">
        <v>23</v>
      </c>
      <c r="BR29" s="234"/>
      <c r="BS29" s="978" t="s">
        <v>564</v>
      </c>
      <c r="BT29" s="979"/>
      <c r="BU29" s="979"/>
      <c r="BV29" s="979"/>
      <c r="BW29" s="979"/>
      <c r="BX29" s="979"/>
      <c r="BY29" s="979"/>
      <c r="BZ29" s="979"/>
      <c r="CA29" s="979"/>
      <c r="CB29" s="979"/>
      <c r="CC29" s="979"/>
      <c r="CD29" s="979"/>
      <c r="CE29" s="979"/>
      <c r="CF29" s="979"/>
      <c r="CG29" s="980"/>
      <c r="CH29" s="953">
        <v>-3</v>
      </c>
      <c r="CI29" s="954"/>
      <c r="CJ29" s="954"/>
      <c r="CK29" s="954"/>
      <c r="CL29" s="955"/>
      <c r="CM29" s="953">
        <v>374</v>
      </c>
      <c r="CN29" s="954"/>
      <c r="CO29" s="954"/>
      <c r="CP29" s="954"/>
      <c r="CQ29" s="955"/>
      <c r="CR29" s="953">
        <v>264</v>
      </c>
      <c r="CS29" s="954"/>
      <c r="CT29" s="954"/>
      <c r="CU29" s="954"/>
      <c r="CV29" s="955"/>
      <c r="CW29" s="953">
        <v>10</v>
      </c>
      <c r="CX29" s="954"/>
      <c r="CY29" s="954"/>
      <c r="CZ29" s="954"/>
      <c r="DA29" s="955"/>
      <c r="DB29" s="953">
        <v>0</v>
      </c>
      <c r="DC29" s="954"/>
      <c r="DD29" s="954"/>
      <c r="DE29" s="954"/>
      <c r="DF29" s="955"/>
      <c r="DG29" s="953" t="s">
        <v>481</v>
      </c>
      <c r="DH29" s="954"/>
      <c r="DI29" s="954"/>
      <c r="DJ29" s="954"/>
      <c r="DK29" s="955"/>
      <c r="DL29" s="953" t="s">
        <v>481</v>
      </c>
      <c r="DM29" s="954"/>
      <c r="DN29" s="954"/>
      <c r="DO29" s="954"/>
      <c r="DP29" s="955"/>
      <c r="DQ29" s="953" t="s">
        <v>481</v>
      </c>
      <c r="DR29" s="954"/>
      <c r="DS29" s="954"/>
      <c r="DT29" s="954"/>
      <c r="DU29" s="955"/>
      <c r="DV29" s="956"/>
      <c r="DW29" s="957"/>
      <c r="DX29" s="957"/>
      <c r="DY29" s="957"/>
      <c r="DZ29" s="958"/>
      <c r="EA29" s="217"/>
    </row>
    <row r="30" spans="1:131" s="218" customFormat="1" ht="26.25" customHeight="1" x14ac:dyDescent="0.2">
      <c r="A30" s="237">
        <v>3</v>
      </c>
      <c r="B30" s="1010" t="s">
        <v>372</v>
      </c>
      <c r="C30" s="1011"/>
      <c r="D30" s="1011"/>
      <c r="E30" s="1011"/>
      <c r="F30" s="1011"/>
      <c r="G30" s="1011"/>
      <c r="H30" s="1011"/>
      <c r="I30" s="1011"/>
      <c r="J30" s="1011"/>
      <c r="K30" s="1011"/>
      <c r="L30" s="1011"/>
      <c r="M30" s="1011"/>
      <c r="N30" s="1011"/>
      <c r="O30" s="1011"/>
      <c r="P30" s="1012"/>
      <c r="Q30" s="1014">
        <v>157</v>
      </c>
      <c r="R30" s="1006"/>
      <c r="S30" s="1006"/>
      <c r="T30" s="1006"/>
      <c r="U30" s="1006"/>
      <c r="V30" s="1006">
        <v>290</v>
      </c>
      <c r="W30" s="1006"/>
      <c r="X30" s="1006"/>
      <c r="Y30" s="1006"/>
      <c r="Z30" s="1006"/>
      <c r="AA30" s="1006">
        <v>-134</v>
      </c>
      <c r="AB30" s="1006"/>
      <c r="AC30" s="1006"/>
      <c r="AD30" s="1006"/>
      <c r="AE30" s="1015"/>
      <c r="AF30" s="1005">
        <v>2944</v>
      </c>
      <c r="AG30" s="1006"/>
      <c r="AH30" s="1006"/>
      <c r="AI30" s="1006"/>
      <c r="AJ30" s="1007"/>
      <c r="AK30" s="944" t="s">
        <v>481</v>
      </c>
      <c r="AL30" s="935"/>
      <c r="AM30" s="935"/>
      <c r="AN30" s="935"/>
      <c r="AO30" s="935"/>
      <c r="AP30" s="935" t="s">
        <v>481</v>
      </c>
      <c r="AQ30" s="935"/>
      <c r="AR30" s="935"/>
      <c r="AS30" s="935"/>
      <c r="AT30" s="935"/>
      <c r="AU30" s="935" t="s">
        <v>481</v>
      </c>
      <c r="AV30" s="935"/>
      <c r="AW30" s="935"/>
      <c r="AX30" s="935"/>
      <c r="AY30" s="935"/>
      <c r="AZ30" s="1013" t="s">
        <v>481</v>
      </c>
      <c r="BA30" s="1013"/>
      <c r="BB30" s="1013"/>
      <c r="BC30" s="1013"/>
      <c r="BD30" s="1013"/>
      <c r="BE30" s="1008" t="s">
        <v>371</v>
      </c>
      <c r="BF30" s="1008"/>
      <c r="BG30" s="1008"/>
      <c r="BH30" s="1008"/>
      <c r="BI30" s="1009"/>
      <c r="BJ30" s="223"/>
      <c r="BK30" s="223"/>
      <c r="BL30" s="223"/>
      <c r="BM30" s="223"/>
      <c r="BN30" s="223"/>
      <c r="BO30" s="236"/>
      <c r="BP30" s="236"/>
      <c r="BQ30" s="233">
        <v>24</v>
      </c>
      <c r="BR30" s="234" t="s">
        <v>541</v>
      </c>
      <c r="BS30" s="978" t="s">
        <v>565</v>
      </c>
      <c r="BT30" s="979"/>
      <c r="BU30" s="979"/>
      <c r="BV30" s="979"/>
      <c r="BW30" s="979"/>
      <c r="BX30" s="979"/>
      <c r="BY30" s="979"/>
      <c r="BZ30" s="979"/>
      <c r="CA30" s="979"/>
      <c r="CB30" s="979"/>
      <c r="CC30" s="979"/>
      <c r="CD30" s="979"/>
      <c r="CE30" s="979"/>
      <c r="CF30" s="979"/>
      <c r="CG30" s="980"/>
      <c r="CH30" s="953">
        <v>18</v>
      </c>
      <c r="CI30" s="954"/>
      <c r="CJ30" s="954"/>
      <c r="CK30" s="954"/>
      <c r="CL30" s="955"/>
      <c r="CM30" s="953">
        <v>881</v>
      </c>
      <c r="CN30" s="954"/>
      <c r="CO30" s="954"/>
      <c r="CP30" s="954"/>
      <c r="CQ30" s="955"/>
      <c r="CR30" s="953">
        <v>0</v>
      </c>
      <c r="CS30" s="954"/>
      <c r="CT30" s="954"/>
      <c r="CU30" s="954"/>
      <c r="CV30" s="955"/>
      <c r="CW30" s="953">
        <v>140</v>
      </c>
      <c r="CX30" s="954"/>
      <c r="CY30" s="954"/>
      <c r="CZ30" s="954"/>
      <c r="DA30" s="955"/>
      <c r="DB30" s="953">
        <v>0</v>
      </c>
      <c r="DC30" s="954"/>
      <c r="DD30" s="954"/>
      <c r="DE30" s="954"/>
      <c r="DF30" s="955"/>
      <c r="DG30" s="953" t="s">
        <v>481</v>
      </c>
      <c r="DH30" s="954"/>
      <c r="DI30" s="954"/>
      <c r="DJ30" s="954"/>
      <c r="DK30" s="955"/>
      <c r="DL30" s="953">
        <v>5466</v>
      </c>
      <c r="DM30" s="954"/>
      <c r="DN30" s="954"/>
      <c r="DO30" s="954"/>
      <c r="DP30" s="955"/>
      <c r="DQ30" s="953">
        <v>1640</v>
      </c>
      <c r="DR30" s="954"/>
      <c r="DS30" s="954"/>
      <c r="DT30" s="954"/>
      <c r="DU30" s="955"/>
      <c r="DV30" s="956"/>
      <c r="DW30" s="957"/>
      <c r="DX30" s="957"/>
      <c r="DY30" s="957"/>
      <c r="DZ30" s="958"/>
      <c r="EA30" s="217"/>
    </row>
    <row r="31" spans="1:131" s="218" customFormat="1" ht="26.25" customHeight="1" x14ac:dyDescent="0.2">
      <c r="A31" s="237">
        <v>4</v>
      </c>
      <c r="B31" s="1010" t="s">
        <v>373</v>
      </c>
      <c r="C31" s="1011"/>
      <c r="D31" s="1011"/>
      <c r="E31" s="1011"/>
      <c r="F31" s="1011"/>
      <c r="G31" s="1011"/>
      <c r="H31" s="1011"/>
      <c r="I31" s="1011"/>
      <c r="J31" s="1011"/>
      <c r="K31" s="1011"/>
      <c r="L31" s="1011"/>
      <c r="M31" s="1011"/>
      <c r="N31" s="1011"/>
      <c r="O31" s="1011"/>
      <c r="P31" s="1012"/>
      <c r="Q31" s="1014">
        <v>7347</v>
      </c>
      <c r="R31" s="1006"/>
      <c r="S31" s="1006"/>
      <c r="T31" s="1006"/>
      <c r="U31" s="1006"/>
      <c r="V31" s="1006">
        <v>5856</v>
      </c>
      <c r="W31" s="1006"/>
      <c r="X31" s="1006"/>
      <c r="Y31" s="1006"/>
      <c r="Z31" s="1006"/>
      <c r="AA31" s="1006">
        <v>1490</v>
      </c>
      <c r="AB31" s="1006"/>
      <c r="AC31" s="1006"/>
      <c r="AD31" s="1006"/>
      <c r="AE31" s="1015"/>
      <c r="AF31" s="1005">
        <v>16504</v>
      </c>
      <c r="AG31" s="1006"/>
      <c r="AH31" s="1006"/>
      <c r="AI31" s="1006"/>
      <c r="AJ31" s="1007"/>
      <c r="AK31" s="944">
        <v>451</v>
      </c>
      <c r="AL31" s="935"/>
      <c r="AM31" s="935"/>
      <c r="AN31" s="935"/>
      <c r="AO31" s="935"/>
      <c r="AP31" s="935">
        <v>10312</v>
      </c>
      <c r="AQ31" s="935"/>
      <c r="AR31" s="935"/>
      <c r="AS31" s="935"/>
      <c r="AT31" s="935"/>
      <c r="AU31" s="935">
        <v>907</v>
      </c>
      <c r="AV31" s="935"/>
      <c r="AW31" s="935"/>
      <c r="AX31" s="935"/>
      <c r="AY31" s="935"/>
      <c r="AZ31" s="1013" t="s">
        <v>481</v>
      </c>
      <c r="BA31" s="1013"/>
      <c r="BB31" s="1013"/>
      <c r="BC31" s="1013"/>
      <c r="BD31" s="1013"/>
      <c r="BE31" s="1008" t="s">
        <v>371</v>
      </c>
      <c r="BF31" s="1008"/>
      <c r="BG31" s="1008"/>
      <c r="BH31" s="1008"/>
      <c r="BI31" s="1009"/>
      <c r="BJ31" s="223"/>
      <c r="BK31" s="223"/>
      <c r="BL31" s="223"/>
      <c r="BM31" s="223"/>
      <c r="BN31" s="223"/>
      <c r="BO31" s="236"/>
      <c r="BP31" s="236"/>
      <c r="BQ31" s="233">
        <v>25</v>
      </c>
      <c r="BR31" s="234" t="s">
        <v>541</v>
      </c>
      <c r="BS31" s="978" t="s">
        <v>566</v>
      </c>
      <c r="BT31" s="979"/>
      <c r="BU31" s="979"/>
      <c r="BV31" s="979"/>
      <c r="BW31" s="979"/>
      <c r="BX31" s="979"/>
      <c r="BY31" s="979"/>
      <c r="BZ31" s="979"/>
      <c r="CA31" s="979"/>
      <c r="CB31" s="979"/>
      <c r="CC31" s="979"/>
      <c r="CD31" s="979"/>
      <c r="CE31" s="979"/>
      <c r="CF31" s="979"/>
      <c r="CG31" s="980"/>
      <c r="CH31" s="953">
        <v>-1</v>
      </c>
      <c r="CI31" s="954"/>
      <c r="CJ31" s="954"/>
      <c r="CK31" s="954"/>
      <c r="CL31" s="955"/>
      <c r="CM31" s="953">
        <v>2449</v>
      </c>
      <c r="CN31" s="954"/>
      <c r="CO31" s="954"/>
      <c r="CP31" s="954"/>
      <c r="CQ31" s="955"/>
      <c r="CR31" s="953">
        <v>873</v>
      </c>
      <c r="CS31" s="954"/>
      <c r="CT31" s="954"/>
      <c r="CU31" s="954"/>
      <c r="CV31" s="955"/>
      <c r="CW31" s="953">
        <v>263</v>
      </c>
      <c r="CX31" s="954"/>
      <c r="CY31" s="954"/>
      <c r="CZ31" s="954"/>
      <c r="DA31" s="955"/>
      <c r="DB31" s="953">
        <v>2021</v>
      </c>
      <c r="DC31" s="954"/>
      <c r="DD31" s="954"/>
      <c r="DE31" s="954"/>
      <c r="DF31" s="955"/>
      <c r="DG31" s="953" t="s">
        <v>481</v>
      </c>
      <c r="DH31" s="954"/>
      <c r="DI31" s="954"/>
      <c r="DJ31" s="954"/>
      <c r="DK31" s="955"/>
      <c r="DL31" s="953">
        <v>130</v>
      </c>
      <c r="DM31" s="954"/>
      <c r="DN31" s="954"/>
      <c r="DO31" s="954"/>
      <c r="DP31" s="955"/>
      <c r="DQ31" s="953">
        <v>39</v>
      </c>
      <c r="DR31" s="954"/>
      <c r="DS31" s="954"/>
      <c r="DT31" s="954"/>
      <c r="DU31" s="955"/>
      <c r="DV31" s="956"/>
      <c r="DW31" s="957"/>
      <c r="DX31" s="957"/>
      <c r="DY31" s="957"/>
      <c r="DZ31" s="958"/>
      <c r="EA31" s="217"/>
    </row>
    <row r="32" spans="1:131" s="218" customFormat="1" ht="26.25" customHeight="1" x14ac:dyDescent="0.2">
      <c r="A32" s="237">
        <v>5</v>
      </c>
      <c r="B32" s="1010" t="s">
        <v>374</v>
      </c>
      <c r="C32" s="1011"/>
      <c r="D32" s="1011"/>
      <c r="E32" s="1011"/>
      <c r="F32" s="1011"/>
      <c r="G32" s="1011"/>
      <c r="H32" s="1011"/>
      <c r="I32" s="1011"/>
      <c r="J32" s="1011"/>
      <c r="K32" s="1011"/>
      <c r="L32" s="1011"/>
      <c r="M32" s="1011"/>
      <c r="N32" s="1011"/>
      <c r="O32" s="1011"/>
      <c r="P32" s="1012"/>
      <c r="Q32" s="1014">
        <v>39413</v>
      </c>
      <c r="R32" s="1006"/>
      <c r="S32" s="1006"/>
      <c r="T32" s="1006"/>
      <c r="U32" s="1006"/>
      <c r="V32" s="1006">
        <v>38480</v>
      </c>
      <c r="W32" s="1006"/>
      <c r="X32" s="1006"/>
      <c r="Y32" s="1006"/>
      <c r="Z32" s="1006"/>
      <c r="AA32" s="1006">
        <v>933</v>
      </c>
      <c r="AB32" s="1006"/>
      <c r="AC32" s="1006"/>
      <c r="AD32" s="1006"/>
      <c r="AE32" s="1015"/>
      <c r="AF32" s="1005">
        <v>-3916</v>
      </c>
      <c r="AG32" s="1006"/>
      <c r="AH32" s="1006"/>
      <c r="AI32" s="1006"/>
      <c r="AJ32" s="1007"/>
      <c r="AK32" s="944">
        <v>7288</v>
      </c>
      <c r="AL32" s="935"/>
      <c r="AM32" s="935"/>
      <c r="AN32" s="935"/>
      <c r="AO32" s="935"/>
      <c r="AP32" s="935">
        <v>33204</v>
      </c>
      <c r="AQ32" s="935"/>
      <c r="AR32" s="935"/>
      <c r="AS32" s="935"/>
      <c r="AT32" s="935"/>
      <c r="AU32" s="935">
        <v>17961</v>
      </c>
      <c r="AV32" s="935"/>
      <c r="AW32" s="935"/>
      <c r="AX32" s="935"/>
      <c r="AY32" s="935"/>
      <c r="AZ32" s="1013">
        <v>12.1</v>
      </c>
      <c r="BA32" s="1013"/>
      <c r="BB32" s="1013"/>
      <c r="BC32" s="1013"/>
      <c r="BD32" s="1013"/>
      <c r="BE32" s="1008" t="s">
        <v>371</v>
      </c>
      <c r="BF32" s="1008"/>
      <c r="BG32" s="1008"/>
      <c r="BH32" s="1008"/>
      <c r="BI32" s="1009"/>
      <c r="BJ32" s="223"/>
      <c r="BK32" s="223"/>
      <c r="BL32" s="223"/>
      <c r="BM32" s="223"/>
      <c r="BN32" s="223"/>
      <c r="BO32" s="236"/>
      <c r="BP32" s="236"/>
      <c r="BQ32" s="233">
        <v>26</v>
      </c>
      <c r="BR32" s="234"/>
      <c r="BS32" s="978" t="s">
        <v>567</v>
      </c>
      <c r="BT32" s="979"/>
      <c r="BU32" s="979"/>
      <c r="BV32" s="979"/>
      <c r="BW32" s="979"/>
      <c r="BX32" s="979"/>
      <c r="BY32" s="979"/>
      <c r="BZ32" s="979"/>
      <c r="CA32" s="979"/>
      <c r="CB32" s="979"/>
      <c r="CC32" s="979"/>
      <c r="CD32" s="979"/>
      <c r="CE32" s="979"/>
      <c r="CF32" s="979"/>
      <c r="CG32" s="980"/>
      <c r="CH32" s="953">
        <v>1</v>
      </c>
      <c r="CI32" s="954"/>
      <c r="CJ32" s="954"/>
      <c r="CK32" s="954"/>
      <c r="CL32" s="955"/>
      <c r="CM32" s="953">
        <v>390</v>
      </c>
      <c r="CN32" s="954"/>
      <c r="CO32" s="954"/>
      <c r="CP32" s="954"/>
      <c r="CQ32" s="955"/>
      <c r="CR32" s="953">
        <v>100</v>
      </c>
      <c r="CS32" s="954"/>
      <c r="CT32" s="954"/>
      <c r="CU32" s="954"/>
      <c r="CV32" s="955"/>
      <c r="CW32" s="953">
        <v>11</v>
      </c>
      <c r="CX32" s="954"/>
      <c r="CY32" s="954"/>
      <c r="CZ32" s="954"/>
      <c r="DA32" s="955"/>
      <c r="DB32" s="953" t="s">
        <v>481</v>
      </c>
      <c r="DC32" s="954"/>
      <c r="DD32" s="954"/>
      <c r="DE32" s="954"/>
      <c r="DF32" s="955"/>
      <c r="DG32" s="953" t="s">
        <v>481</v>
      </c>
      <c r="DH32" s="954"/>
      <c r="DI32" s="954"/>
      <c r="DJ32" s="954"/>
      <c r="DK32" s="955"/>
      <c r="DL32" s="953" t="s">
        <v>481</v>
      </c>
      <c r="DM32" s="954"/>
      <c r="DN32" s="954"/>
      <c r="DO32" s="954"/>
      <c r="DP32" s="955"/>
      <c r="DQ32" s="953" t="s">
        <v>481</v>
      </c>
      <c r="DR32" s="954"/>
      <c r="DS32" s="954"/>
      <c r="DT32" s="954"/>
      <c r="DU32" s="955"/>
      <c r="DV32" s="956"/>
      <c r="DW32" s="957"/>
      <c r="DX32" s="957"/>
      <c r="DY32" s="957"/>
      <c r="DZ32" s="958"/>
      <c r="EA32" s="217"/>
    </row>
    <row r="33" spans="1:131" s="218" customFormat="1" ht="26.25" customHeight="1" x14ac:dyDescent="0.2">
      <c r="A33" s="237">
        <v>6</v>
      </c>
      <c r="B33" s="1010" t="s">
        <v>375</v>
      </c>
      <c r="C33" s="1011"/>
      <c r="D33" s="1011"/>
      <c r="E33" s="1011"/>
      <c r="F33" s="1011"/>
      <c r="G33" s="1011"/>
      <c r="H33" s="1011"/>
      <c r="I33" s="1011"/>
      <c r="J33" s="1011"/>
      <c r="K33" s="1011"/>
      <c r="L33" s="1011"/>
      <c r="M33" s="1011"/>
      <c r="N33" s="1011"/>
      <c r="O33" s="1011"/>
      <c r="P33" s="1012"/>
      <c r="Q33" s="1014">
        <v>1466</v>
      </c>
      <c r="R33" s="1006"/>
      <c r="S33" s="1006"/>
      <c r="T33" s="1006"/>
      <c r="U33" s="1006"/>
      <c r="V33" s="1006">
        <v>1456</v>
      </c>
      <c r="W33" s="1006"/>
      <c r="X33" s="1006"/>
      <c r="Y33" s="1006"/>
      <c r="Z33" s="1006"/>
      <c r="AA33" s="1006">
        <v>10</v>
      </c>
      <c r="AB33" s="1006"/>
      <c r="AC33" s="1006"/>
      <c r="AD33" s="1006"/>
      <c r="AE33" s="1015"/>
      <c r="AF33" s="1005">
        <v>10</v>
      </c>
      <c r="AG33" s="1006"/>
      <c r="AH33" s="1006"/>
      <c r="AI33" s="1006"/>
      <c r="AJ33" s="1007"/>
      <c r="AK33" s="944">
        <v>261</v>
      </c>
      <c r="AL33" s="935"/>
      <c r="AM33" s="935"/>
      <c r="AN33" s="935"/>
      <c r="AO33" s="935"/>
      <c r="AP33" s="935">
        <v>3866</v>
      </c>
      <c r="AQ33" s="935"/>
      <c r="AR33" s="935"/>
      <c r="AS33" s="935"/>
      <c r="AT33" s="935"/>
      <c r="AU33" s="935">
        <v>2942</v>
      </c>
      <c r="AV33" s="935"/>
      <c r="AW33" s="935"/>
      <c r="AX33" s="935"/>
      <c r="AY33" s="935"/>
      <c r="AZ33" s="1013" t="s">
        <v>481</v>
      </c>
      <c r="BA33" s="1013"/>
      <c r="BB33" s="1013"/>
      <c r="BC33" s="1013"/>
      <c r="BD33" s="1013"/>
      <c r="BE33" s="1008" t="s">
        <v>376</v>
      </c>
      <c r="BF33" s="1008"/>
      <c r="BG33" s="1008"/>
      <c r="BH33" s="1008"/>
      <c r="BI33" s="1009"/>
      <c r="BJ33" s="223"/>
      <c r="BK33" s="223"/>
      <c r="BL33" s="223"/>
      <c r="BM33" s="223"/>
      <c r="BN33" s="223"/>
      <c r="BO33" s="236"/>
      <c r="BP33" s="236"/>
      <c r="BQ33" s="233">
        <v>27</v>
      </c>
      <c r="BR33" s="234"/>
      <c r="BS33" s="978" t="s">
        <v>568</v>
      </c>
      <c r="BT33" s="979"/>
      <c r="BU33" s="979"/>
      <c r="BV33" s="979"/>
      <c r="BW33" s="979"/>
      <c r="BX33" s="979"/>
      <c r="BY33" s="979"/>
      <c r="BZ33" s="979"/>
      <c r="CA33" s="979"/>
      <c r="CB33" s="979"/>
      <c r="CC33" s="979"/>
      <c r="CD33" s="979"/>
      <c r="CE33" s="979"/>
      <c r="CF33" s="979"/>
      <c r="CG33" s="980"/>
      <c r="CH33" s="953">
        <v>4</v>
      </c>
      <c r="CI33" s="954"/>
      <c r="CJ33" s="954"/>
      <c r="CK33" s="954"/>
      <c r="CL33" s="955"/>
      <c r="CM33" s="953">
        <v>200</v>
      </c>
      <c r="CN33" s="954"/>
      <c r="CO33" s="954"/>
      <c r="CP33" s="954"/>
      <c r="CQ33" s="955"/>
      <c r="CR33" s="953">
        <v>108</v>
      </c>
      <c r="CS33" s="954"/>
      <c r="CT33" s="954"/>
      <c r="CU33" s="954"/>
      <c r="CV33" s="955"/>
      <c r="CW33" s="953" t="s">
        <v>481</v>
      </c>
      <c r="CX33" s="954"/>
      <c r="CY33" s="954"/>
      <c r="CZ33" s="954"/>
      <c r="DA33" s="955"/>
      <c r="DB33" s="953" t="s">
        <v>481</v>
      </c>
      <c r="DC33" s="954"/>
      <c r="DD33" s="954"/>
      <c r="DE33" s="954"/>
      <c r="DF33" s="955"/>
      <c r="DG33" s="953" t="s">
        <v>481</v>
      </c>
      <c r="DH33" s="954"/>
      <c r="DI33" s="954"/>
      <c r="DJ33" s="954"/>
      <c r="DK33" s="955"/>
      <c r="DL33" s="953" t="s">
        <v>481</v>
      </c>
      <c r="DM33" s="954"/>
      <c r="DN33" s="954"/>
      <c r="DO33" s="954"/>
      <c r="DP33" s="955"/>
      <c r="DQ33" s="953" t="s">
        <v>481</v>
      </c>
      <c r="DR33" s="954"/>
      <c r="DS33" s="954"/>
      <c r="DT33" s="954"/>
      <c r="DU33" s="955"/>
      <c r="DV33" s="956"/>
      <c r="DW33" s="957"/>
      <c r="DX33" s="957"/>
      <c r="DY33" s="957"/>
      <c r="DZ33" s="958"/>
      <c r="EA33" s="217"/>
    </row>
    <row r="34" spans="1:131" s="218" customFormat="1" ht="26.25" customHeight="1" x14ac:dyDescent="0.2">
      <c r="A34" s="237">
        <v>7</v>
      </c>
      <c r="B34" s="1010" t="s">
        <v>377</v>
      </c>
      <c r="C34" s="1011"/>
      <c r="D34" s="1011"/>
      <c r="E34" s="1011"/>
      <c r="F34" s="1011"/>
      <c r="G34" s="1011"/>
      <c r="H34" s="1011"/>
      <c r="I34" s="1011"/>
      <c r="J34" s="1011"/>
      <c r="K34" s="1011"/>
      <c r="L34" s="1011"/>
      <c r="M34" s="1011"/>
      <c r="N34" s="1011"/>
      <c r="O34" s="1011"/>
      <c r="P34" s="1012"/>
      <c r="Q34" s="1014">
        <v>4609</v>
      </c>
      <c r="R34" s="1006"/>
      <c r="S34" s="1006"/>
      <c r="T34" s="1006"/>
      <c r="U34" s="1006"/>
      <c r="V34" s="1006">
        <v>4178</v>
      </c>
      <c r="W34" s="1006"/>
      <c r="X34" s="1006"/>
      <c r="Y34" s="1006"/>
      <c r="Z34" s="1006"/>
      <c r="AA34" s="1006">
        <v>430</v>
      </c>
      <c r="AB34" s="1006"/>
      <c r="AC34" s="1006"/>
      <c r="AD34" s="1006"/>
      <c r="AE34" s="1015"/>
      <c r="AF34" s="1005">
        <v>351</v>
      </c>
      <c r="AG34" s="1006"/>
      <c r="AH34" s="1006"/>
      <c r="AI34" s="1006"/>
      <c r="AJ34" s="1007"/>
      <c r="AK34" s="944">
        <v>748</v>
      </c>
      <c r="AL34" s="935"/>
      <c r="AM34" s="935"/>
      <c r="AN34" s="935"/>
      <c r="AO34" s="935"/>
      <c r="AP34" s="935">
        <v>9647</v>
      </c>
      <c r="AQ34" s="935"/>
      <c r="AR34" s="935"/>
      <c r="AS34" s="935"/>
      <c r="AT34" s="935"/>
      <c r="AU34" s="935">
        <v>5547</v>
      </c>
      <c r="AV34" s="935"/>
      <c r="AW34" s="935"/>
      <c r="AX34" s="935"/>
      <c r="AY34" s="935"/>
      <c r="AZ34" s="1013" t="s">
        <v>481</v>
      </c>
      <c r="BA34" s="1013"/>
      <c r="BB34" s="1013"/>
      <c r="BC34" s="1013"/>
      <c r="BD34" s="1013"/>
      <c r="BE34" s="1008" t="s">
        <v>376</v>
      </c>
      <c r="BF34" s="1008"/>
      <c r="BG34" s="1008"/>
      <c r="BH34" s="1008"/>
      <c r="BI34" s="1009"/>
      <c r="BJ34" s="223"/>
      <c r="BK34" s="223"/>
      <c r="BL34" s="223"/>
      <c r="BM34" s="223"/>
      <c r="BN34" s="223"/>
      <c r="BO34" s="236"/>
      <c r="BP34" s="236"/>
      <c r="BQ34" s="233">
        <v>28</v>
      </c>
      <c r="BR34" s="234"/>
      <c r="BS34" s="978" t="s">
        <v>569</v>
      </c>
      <c r="BT34" s="979"/>
      <c r="BU34" s="979"/>
      <c r="BV34" s="979"/>
      <c r="BW34" s="979"/>
      <c r="BX34" s="979"/>
      <c r="BY34" s="979"/>
      <c r="BZ34" s="979"/>
      <c r="CA34" s="979"/>
      <c r="CB34" s="979"/>
      <c r="CC34" s="979"/>
      <c r="CD34" s="979"/>
      <c r="CE34" s="979"/>
      <c r="CF34" s="979"/>
      <c r="CG34" s="980"/>
      <c r="CH34" s="953">
        <v>60</v>
      </c>
      <c r="CI34" s="954"/>
      <c r="CJ34" s="954"/>
      <c r="CK34" s="954"/>
      <c r="CL34" s="955"/>
      <c r="CM34" s="953">
        <v>123</v>
      </c>
      <c r="CN34" s="954"/>
      <c r="CO34" s="954"/>
      <c r="CP34" s="954"/>
      <c r="CQ34" s="955"/>
      <c r="CR34" s="953">
        <v>15</v>
      </c>
      <c r="CS34" s="954"/>
      <c r="CT34" s="954"/>
      <c r="CU34" s="954"/>
      <c r="CV34" s="955"/>
      <c r="CW34" s="953" t="s">
        <v>481</v>
      </c>
      <c r="CX34" s="954"/>
      <c r="CY34" s="954"/>
      <c r="CZ34" s="954"/>
      <c r="DA34" s="955"/>
      <c r="DB34" s="953" t="s">
        <v>481</v>
      </c>
      <c r="DC34" s="954"/>
      <c r="DD34" s="954"/>
      <c r="DE34" s="954"/>
      <c r="DF34" s="955"/>
      <c r="DG34" s="953" t="s">
        <v>481</v>
      </c>
      <c r="DH34" s="954"/>
      <c r="DI34" s="954"/>
      <c r="DJ34" s="954"/>
      <c r="DK34" s="955"/>
      <c r="DL34" s="953" t="s">
        <v>481</v>
      </c>
      <c r="DM34" s="954"/>
      <c r="DN34" s="954"/>
      <c r="DO34" s="954"/>
      <c r="DP34" s="955"/>
      <c r="DQ34" s="953" t="s">
        <v>481</v>
      </c>
      <c r="DR34" s="954"/>
      <c r="DS34" s="954"/>
      <c r="DT34" s="954"/>
      <c r="DU34" s="955"/>
      <c r="DV34" s="956"/>
      <c r="DW34" s="957"/>
      <c r="DX34" s="957"/>
      <c r="DY34" s="957"/>
      <c r="DZ34" s="958"/>
      <c r="EA34" s="217"/>
    </row>
    <row r="35" spans="1:131" s="218" customFormat="1" ht="26.25" customHeight="1" x14ac:dyDescent="0.2">
      <c r="A35" s="237">
        <v>8</v>
      </c>
      <c r="B35" s="1010" t="s">
        <v>378</v>
      </c>
      <c r="C35" s="1011"/>
      <c r="D35" s="1011"/>
      <c r="E35" s="1011"/>
      <c r="F35" s="1011"/>
      <c r="G35" s="1011"/>
      <c r="H35" s="1011"/>
      <c r="I35" s="1011"/>
      <c r="J35" s="1011"/>
      <c r="K35" s="1011"/>
      <c r="L35" s="1011"/>
      <c r="M35" s="1011"/>
      <c r="N35" s="1011"/>
      <c r="O35" s="1011"/>
      <c r="P35" s="1012"/>
      <c r="Q35" s="1014">
        <v>843</v>
      </c>
      <c r="R35" s="1006"/>
      <c r="S35" s="1006"/>
      <c r="T35" s="1006"/>
      <c r="U35" s="1006"/>
      <c r="V35" s="1006">
        <v>562</v>
      </c>
      <c r="W35" s="1006"/>
      <c r="X35" s="1006"/>
      <c r="Y35" s="1006"/>
      <c r="Z35" s="1006"/>
      <c r="AA35" s="1006">
        <v>281</v>
      </c>
      <c r="AB35" s="1006"/>
      <c r="AC35" s="1006"/>
      <c r="AD35" s="1006"/>
      <c r="AE35" s="1015"/>
      <c r="AF35" s="1005" t="s">
        <v>111</v>
      </c>
      <c r="AG35" s="1006"/>
      <c r="AH35" s="1006"/>
      <c r="AI35" s="1006"/>
      <c r="AJ35" s="1007"/>
      <c r="AK35" s="944">
        <v>44</v>
      </c>
      <c r="AL35" s="935"/>
      <c r="AM35" s="935"/>
      <c r="AN35" s="935"/>
      <c r="AO35" s="935"/>
      <c r="AP35" s="935">
        <v>453</v>
      </c>
      <c r="AQ35" s="935"/>
      <c r="AR35" s="935"/>
      <c r="AS35" s="935"/>
      <c r="AT35" s="935"/>
      <c r="AU35" s="935" t="s">
        <v>481</v>
      </c>
      <c r="AV35" s="935"/>
      <c r="AW35" s="935"/>
      <c r="AX35" s="935"/>
      <c r="AY35" s="935"/>
      <c r="AZ35" s="1013" t="s">
        <v>481</v>
      </c>
      <c r="BA35" s="1013"/>
      <c r="BB35" s="1013"/>
      <c r="BC35" s="1013"/>
      <c r="BD35" s="1013"/>
      <c r="BE35" s="1008" t="s">
        <v>376</v>
      </c>
      <c r="BF35" s="1008"/>
      <c r="BG35" s="1008"/>
      <c r="BH35" s="1008"/>
      <c r="BI35" s="1009"/>
      <c r="BJ35" s="223"/>
      <c r="BK35" s="223"/>
      <c r="BL35" s="223"/>
      <c r="BM35" s="223"/>
      <c r="BN35" s="223"/>
      <c r="BO35" s="236"/>
      <c r="BP35" s="236"/>
      <c r="BQ35" s="233">
        <v>29</v>
      </c>
      <c r="BR35" s="234"/>
      <c r="BS35" s="978" t="s">
        <v>570</v>
      </c>
      <c r="BT35" s="979"/>
      <c r="BU35" s="979"/>
      <c r="BV35" s="979"/>
      <c r="BW35" s="979"/>
      <c r="BX35" s="979"/>
      <c r="BY35" s="979"/>
      <c r="BZ35" s="979"/>
      <c r="CA35" s="979"/>
      <c r="CB35" s="979"/>
      <c r="CC35" s="979"/>
      <c r="CD35" s="979"/>
      <c r="CE35" s="979"/>
      <c r="CF35" s="979"/>
      <c r="CG35" s="980"/>
      <c r="CH35" s="953">
        <v>5</v>
      </c>
      <c r="CI35" s="954"/>
      <c r="CJ35" s="954"/>
      <c r="CK35" s="954"/>
      <c r="CL35" s="955"/>
      <c r="CM35" s="953">
        <v>1772</v>
      </c>
      <c r="CN35" s="954"/>
      <c r="CO35" s="954"/>
      <c r="CP35" s="954"/>
      <c r="CQ35" s="955"/>
      <c r="CR35" s="953">
        <v>147</v>
      </c>
      <c r="CS35" s="954"/>
      <c r="CT35" s="954"/>
      <c r="CU35" s="954"/>
      <c r="CV35" s="955"/>
      <c r="CW35" s="953">
        <v>24</v>
      </c>
      <c r="CX35" s="954"/>
      <c r="CY35" s="954"/>
      <c r="CZ35" s="954"/>
      <c r="DA35" s="955"/>
      <c r="DB35" s="953" t="s">
        <v>481</v>
      </c>
      <c r="DC35" s="954"/>
      <c r="DD35" s="954"/>
      <c r="DE35" s="954"/>
      <c r="DF35" s="955"/>
      <c r="DG35" s="953" t="s">
        <v>481</v>
      </c>
      <c r="DH35" s="954"/>
      <c r="DI35" s="954"/>
      <c r="DJ35" s="954"/>
      <c r="DK35" s="955"/>
      <c r="DL35" s="953" t="s">
        <v>481</v>
      </c>
      <c r="DM35" s="954"/>
      <c r="DN35" s="954"/>
      <c r="DO35" s="954"/>
      <c r="DP35" s="955"/>
      <c r="DQ35" s="953" t="s">
        <v>481</v>
      </c>
      <c r="DR35" s="954"/>
      <c r="DS35" s="954"/>
      <c r="DT35" s="954"/>
      <c r="DU35" s="955"/>
      <c r="DV35" s="956"/>
      <c r="DW35" s="957"/>
      <c r="DX35" s="957"/>
      <c r="DY35" s="957"/>
      <c r="DZ35" s="958"/>
      <c r="EA35" s="217"/>
    </row>
    <row r="36" spans="1:131" s="218" customFormat="1" ht="26.25" customHeight="1" x14ac:dyDescent="0.2">
      <c r="A36" s="237">
        <v>9</v>
      </c>
      <c r="B36" s="1010"/>
      <c r="C36" s="1011"/>
      <c r="D36" s="1011"/>
      <c r="E36" s="1011"/>
      <c r="F36" s="1011"/>
      <c r="G36" s="1011"/>
      <c r="H36" s="1011"/>
      <c r="I36" s="1011"/>
      <c r="J36" s="1011"/>
      <c r="K36" s="1011"/>
      <c r="L36" s="1011"/>
      <c r="M36" s="1011"/>
      <c r="N36" s="1011"/>
      <c r="O36" s="1011"/>
      <c r="P36" s="1012"/>
      <c r="Q36" s="1014"/>
      <c r="R36" s="1006"/>
      <c r="S36" s="1006"/>
      <c r="T36" s="1006"/>
      <c r="U36" s="1006"/>
      <c r="V36" s="1006"/>
      <c r="W36" s="1006"/>
      <c r="X36" s="1006"/>
      <c r="Y36" s="1006"/>
      <c r="Z36" s="1006"/>
      <c r="AA36" s="1006"/>
      <c r="AB36" s="1006"/>
      <c r="AC36" s="1006"/>
      <c r="AD36" s="1006"/>
      <c r="AE36" s="1015"/>
      <c r="AF36" s="1005"/>
      <c r="AG36" s="1006"/>
      <c r="AH36" s="1006"/>
      <c r="AI36" s="1006"/>
      <c r="AJ36" s="1007"/>
      <c r="AK36" s="944"/>
      <c r="AL36" s="935"/>
      <c r="AM36" s="935"/>
      <c r="AN36" s="935"/>
      <c r="AO36" s="935"/>
      <c r="AP36" s="935"/>
      <c r="AQ36" s="935"/>
      <c r="AR36" s="935"/>
      <c r="AS36" s="935"/>
      <c r="AT36" s="935"/>
      <c r="AU36" s="935"/>
      <c r="AV36" s="935"/>
      <c r="AW36" s="935"/>
      <c r="AX36" s="935"/>
      <c r="AY36" s="935"/>
      <c r="AZ36" s="1013"/>
      <c r="BA36" s="1013"/>
      <c r="BB36" s="1013"/>
      <c r="BC36" s="1013"/>
      <c r="BD36" s="1013"/>
      <c r="BE36" s="1008"/>
      <c r="BF36" s="1008"/>
      <c r="BG36" s="1008"/>
      <c r="BH36" s="1008"/>
      <c r="BI36" s="1009"/>
      <c r="BJ36" s="223"/>
      <c r="BK36" s="223"/>
      <c r="BL36" s="223"/>
      <c r="BM36" s="223"/>
      <c r="BN36" s="223"/>
      <c r="BO36" s="236"/>
      <c r="BP36" s="236"/>
      <c r="BQ36" s="233">
        <v>30</v>
      </c>
      <c r="BR36" s="234"/>
      <c r="BS36" s="978" t="s">
        <v>571</v>
      </c>
      <c r="BT36" s="979"/>
      <c r="BU36" s="979"/>
      <c r="BV36" s="979"/>
      <c r="BW36" s="979"/>
      <c r="BX36" s="979"/>
      <c r="BY36" s="979"/>
      <c r="BZ36" s="979"/>
      <c r="CA36" s="979"/>
      <c r="CB36" s="979"/>
      <c r="CC36" s="979"/>
      <c r="CD36" s="979"/>
      <c r="CE36" s="979"/>
      <c r="CF36" s="979"/>
      <c r="CG36" s="980"/>
      <c r="CH36" s="953">
        <v>48</v>
      </c>
      <c r="CI36" s="954"/>
      <c r="CJ36" s="954"/>
      <c r="CK36" s="954"/>
      <c r="CL36" s="955"/>
      <c r="CM36" s="953">
        <v>2764</v>
      </c>
      <c r="CN36" s="954"/>
      <c r="CO36" s="954"/>
      <c r="CP36" s="954"/>
      <c r="CQ36" s="955"/>
      <c r="CR36" s="953">
        <v>299</v>
      </c>
      <c r="CS36" s="954"/>
      <c r="CT36" s="954"/>
      <c r="CU36" s="954"/>
      <c r="CV36" s="955"/>
      <c r="CW36" s="953" t="s">
        <v>481</v>
      </c>
      <c r="CX36" s="954"/>
      <c r="CY36" s="954"/>
      <c r="CZ36" s="954"/>
      <c r="DA36" s="955"/>
      <c r="DB36" s="953" t="s">
        <v>481</v>
      </c>
      <c r="DC36" s="954"/>
      <c r="DD36" s="954"/>
      <c r="DE36" s="954"/>
      <c r="DF36" s="955"/>
      <c r="DG36" s="953" t="s">
        <v>481</v>
      </c>
      <c r="DH36" s="954"/>
      <c r="DI36" s="954"/>
      <c r="DJ36" s="954"/>
      <c r="DK36" s="955"/>
      <c r="DL36" s="953" t="s">
        <v>481</v>
      </c>
      <c r="DM36" s="954"/>
      <c r="DN36" s="954"/>
      <c r="DO36" s="954"/>
      <c r="DP36" s="955"/>
      <c r="DQ36" s="953" t="s">
        <v>481</v>
      </c>
      <c r="DR36" s="954"/>
      <c r="DS36" s="954"/>
      <c r="DT36" s="954"/>
      <c r="DU36" s="955"/>
      <c r="DV36" s="956"/>
      <c r="DW36" s="957"/>
      <c r="DX36" s="957"/>
      <c r="DY36" s="957"/>
      <c r="DZ36" s="958"/>
      <c r="EA36" s="217"/>
    </row>
    <row r="37" spans="1:131" s="218" customFormat="1" ht="26.25" customHeight="1" x14ac:dyDescent="0.2">
      <c r="A37" s="237">
        <v>10</v>
      </c>
      <c r="B37" s="1010"/>
      <c r="C37" s="1011"/>
      <c r="D37" s="1011"/>
      <c r="E37" s="1011"/>
      <c r="F37" s="1011"/>
      <c r="G37" s="1011"/>
      <c r="H37" s="1011"/>
      <c r="I37" s="1011"/>
      <c r="J37" s="1011"/>
      <c r="K37" s="1011"/>
      <c r="L37" s="1011"/>
      <c r="M37" s="1011"/>
      <c r="N37" s="1011"/>
      <c r="O37" s="1011"/>
      <c r="P37" s="1012"/>
      <c r="Q37" s="1014"/>
      <c r="R37" s="1006"/>
      <c r="S37" s="1006"/>
      <c r="T37" s="1006"/>
      <c r="U37" s="1006"/>
      <c r="V37" s="1006"/>
      <c r="W37" s="1006"/>
      <c r="X37" s="1006"/>
      <c r="Y37" s="1006"/>
      <c r="Z37" s="1006"/>
      <c r="AA37" s="1006"/>
      <c r="AB37" s="1006"/>
      <c r="AC37" s="1006"/>
      <c r="AD37" s="1006"/>
      <c r="AE37" s="1015"/>
      <c r="AF37" s="1005"/>
      <c r="AG37" s="1006"/>
      <c r="AH37" s="1006"/>
      <c r="AI37" s="1006"/>
      <c r="AJ37" s="1007"/>
      <c r="AK37" s="944"/>
      <c r="AL37" s="935"/>
      <c r="AM37" s="935"/>
      <c r="AN37" s="935"/>
      <c r="AO37" s="935"/>
      <c r="AP37" s="935"/>
      <c r="AQ37" s="935"/>
      <c r="AR37" s="935"/>
      <c r="AS37" s="935"/>
      <c r="AT37" s="935"/>
      <c r="AU37" s="935"/>
      <c r="AV37" s="935"/>
      <c r="AW37" s="935"/>
      <c r="AX37" s="935"/>
      <c r="AY37" s="935"/>
      <c r="AZ37" s="1013"/>
      <c r="BA37" s="1013"/>
      <c r="BB37" s="1013"/>
      <c r="BC37" s="1013"/>
      <c r="BD37" s="1013"/>
      <c r="BE37" s="1008"/>
      <c r="BF37" s="1008"/>
      <c r="BG37" s="1008"/>
      <c r="BH37" s="1008"/>
      <c r="BI37" s="1009"/>
      <c r="BJ37" s="223"/>
      <c r="BK37" s="223"/>
      <c r="BL37" s="223"/>
      <c r="BM37" s="223"/>
      <c r="BN37" s="223"/>
      <c r="BO37" s="236"/>
      <c r="BP37" s="236"/>
      <c r="BQ37" s="233">
        <v>31</v>
      </c>
      <c r="BR37" s="234"/>
      <c r="BS37" s="978" t="s">
        <v>572</v>
      </c>
      <c r="BT37" s="979"/>
      <c r="BU37" s="979"/>
      <c r="BV37" s="979"/>
      <c r="BW37" s="979"/>
      <c r="BX37" s="979"/>
      <c r="BY37" s="979"/>
      <c r="BZ37" s="979"/>
      <c r="CA37" s="979"/>
      <c r="CB37" s="979"/>
      <c r="CC37" s="979"/>
      <c r="CD37" s="979"/>
      <c r="CE37" s="979"/>
      <c r="CF37" s="979"/>
      <c r="CG37" s="980"/>
      <c r="CH37" s="953">
        <v>20</v>
      </c>
      <c r="CI37" s="954"/>
      <c r="CJ37" s="954"/>
      <c r="CK37" s="954"/>
      <c r="CL37" s="955"/>
      <c r="CM37" s="953">
        <v>115</v>
      </c>
      <c r="CN37" s="954"/>
      <c r="CO37" s="954"/>
      <c r="CP37" s="954"/>
      <c r="CQ37" s="955"/>
      <c r="CR37" s="953">
        <v>17</v>
      </c>
      <c r="CS37" s="954"/>
      <c r="CT37" s="954"/>
      <c r="CU37" s="954"/>
      <c r="CV37" s="955"/>
      <c r="CW37" s="953" t="s">
        <v>481</v>
      </c>
      <c r="CX37" s="954"/>
      <c r="CY37" s="954"/>
      <c r="CZ37" s="954"/>
      <c r="DA37" s="955"/>
      <c r="DB37" s="953" t="s">
        <v>481</v>
      </c>
      <c r="DC37" s="954"/>
      <c r="DD37" s="954"/>
      <c r="DE37" s="954"/>
      <c r="DF37" s="955"/>
      <c r="DG37" s="953" t="s">
        <v>481</v>
      </c>
      <c r="DH37" s="954"/>
      <c r="DI37" s="954"/>
      <c r="DJ37" s="954"/>
      <c r="DK37" s="955"/>
      <c r="DL37" s="953" t="s">
        <v>481</v>
      </c>
      <c r="DM37" s="954"/>
      <c r="DN37" s="954"/>
      <c r="DO37" s="954"/>
      <c r="DP37" s="955"/>
      <c r="DQ37" s="953" t="s">
        <v>481</v>
      </c>
      <c r="DR37" s="954"/>
      <c r="DS37" s="954"/>
      <c r="DT37" s="954"/>
      <c r="DU37" s="955"/>
      <c r="DV37" s="956"/>
      <c r="DW37" s="957"/>
      <c r="DX37" s="957"/>
      <c r="DY37" s="957"/>
      <c r="DZ37" s="958"/>
      <c r="EA37" s="217"/>
    </row>
    <row r="38" spans="1:131" s="218" customFormat="1" ht="26.25" customHeight="1" x14ac:dyDescent="0.2">
      <c r="A38" s="237">
        <v>11</v>
      </c>
      <c r="B38" s="1010"/>
      <c r="C38" s="1011"/>
      <c r="D38" s="1011"/>
      <c r="E38" s="1011"/>
      <c r="F38" s="1011"/>
      <c r="G38" s="1011"/>
      <c r="H38" s="1011"/>
      <c r="I38" s="1011"/>
      <c r="J38" s="1011"/>
      <c r="K38" s="1011"/>
      <c r="L38" s="1011"/>
      <c r="M38" s="1011"/>
      <c r="N38" s="1011"/>
      <c r="O38" s="1011"/>
      <c r="P38" s="1012"/>
      <c r="Q38" s="1014"/>
      <c r="R38" s="1006"/>
      <c r="S38" s="1006"/>
      <c r="T38" s="1006"/>
      <c r="U38" s="1006"/>
      <c r="V38" s="1006"/>
      <c r="W38" s="1006"/>
      <c r="X38" s="1006"/>
      <c r="Y38" s="1006"/>
      <c r="Z38" s="1006"/>
      <c r="AA38" s="1006"/>
      <c r="AB38" s="1006"/>
      <c r="AC38" s="1006"/>
      <c r="AD38" s="1006"/>
      <c r="AE38" s="1015"/>
      <c r="AF38" s="1005"/>
      <c r="AG38" s="1006"/>
      <c r="AH38" s="1006"/>
      <c r="AI38" s="1006"/>
      <c r="AJ38" s="1007"/>
      <c r="AK38" s="944"/>
      <c r="AL38" s="935"/>
      <c r="AM38" s="935"/>
      <c r="AN38" s="935"/>
      <c r="AO38" s="935"/>
      <c r="AP38" s="935"/>
      <c r="AQ38" s="935"/>
      <c r="AR38" s="935"/>
      <c r="AS38" s="935"/>
      <c r="AT38" s="935"/>
      <c r="AU38" s="935"/>
      <c r="AV38" s="935"/>
      <c r="AW38" s="935"/>
      <c r="AX38" s="935"/>
      <c r="AY38" s="935"/>
      <c r="AZ38" s="1013"/>
      <c r="BA38" s="1013"/>
      <c r="BB38" s="1013"/>
      <c r="BC38" s="1013"/>
      <c r="BD38" s="1013"/>
      <c r="BE38" s="1008"/>
      <c r="BF38" s="1008"/>
      <c r="BG38" s="1008"/>
      <c r="BH38" s="1008"/>
      <c r="BI38" s="1009"/>
      <c r="BJ38" s="223"/>
      <c r="BK38" s="223"/>
      <c r="BL38" s="223"/>
      <c r="BM38" s="223"/>
      <c r="BN38" s="223"/>
      <c r="BO38" s="236"/>
      <c r="BP38" s="236"/>
      <c r="BQ38" s="233">
        <v>32</v>
      </c>
      <c r="BR38" s="234" t="s">
        <v>541</v>
      </c>
      <c r="BS38" s="978" t="s">
        <v>573</v>
      </c>
      <c r="BT38" s="979"/>
      <c r="BU38" s="979"/>
      <c r="BV38" s="979"/>
      <c r="BW38" s="979"/>
      <c r="BX38" s="979"/>
      <c r="BY38" s="979"/>
      <c r="BZ38" s="979"/>
      <c r="CA38" s="979"/>
      <c r="CB38" s="979"/>
      <c r="CC38" s="979"/>
      <c r="CD38" s="979"/>
      <c r="CE38" s="979"/>
      <c r="CF38" s="979"/>
      <c r="CG38" s="980"/>
      <c r="CH38" s="953">
        <v>0</v>
      </c>
      <c r="CI38" s="954"/>
      <c r="CJ38" s="954"/>
      <c r="CK38" s="954"/>
      <c r="CL38" s="955"/>
      <c r="CM38" s="953">
        <v>15775</v>
      </c>
      <c r="CN38" s="954"/>
      <c r="CO38" s="954"/>
      <c r="CP38" s="954"/>
      <c r="CQ38" s="955"/>
      <c r="CR38" s="953">
        <v>10</v>
      </c>
      <c r="CS38" s="954"/>
      <c r="CT38" s="954"/>
      <c r="CU38" s="954"/>
      <c r="CV38" s="955"/>
      <c r="CW38" s="953">
        <v>26</v>
      </c>
      <c r="CX38" s="954"/>
      <c r="CY38" s="954"/>
      <c r="CZ38" s="954"/>
      <c r="DA38" s="955"/>
      <c r="DB38" s="953">
        <v>20954</v>
      </c>
      <c r="DC38" s="954"/>
      <c r="DD38" s="954"/>
      <c r="DE38" s="954"/>
      <c r="DF38" s="955"/>
      <c r="DG38" s="953" t="s">
        <v>481</v>
      </c>
      <c r="DH38" s="954"/>
      <c r="DI38" s="954"/>
      <c r="DJ38" s="954"/>
      <c r="DK38" s="955"/>
      <c r="DL38" s="953">
        <v>9691</v>
      </c>
      <c r="DM38" s="954"/>
      <c r="DN38" s="954"/>
      <c r="DO38" s="954"/>
      <c r="DP38" s="955"/>
      <c r="DQ38" s="953">
        <v>8722</v>
      </c>
      <c r="DR38" s="954"/>
      <c r="DS38" s="954"/>
      <c r="DT38" s="954"/>
      <c r="DU38" s="955"/>
      <c r="DV38" s="956"/>
      <c r="DW38" s="957"/>
      <c r="DX38" s="957"/>
      <c r="DY38" s="957"/>
      <c r="DZ38" s="958"/>
      <c r="EA38" s="217"/>
    </row>
    <row r="39" spans="1:131" s="218" customFormat="1" ht="26.25" customHeight="1" x14ac:dyDescent="0.2">
      <c r="A39" s="237">
        <v>12</v>
      </c>
      <c r="B39" s="1010"/>
      <c r="C39" s="1011"/>
      <c r="D39" s="1011"/>
      <c r="E39" s="1011"/>
      <c r="F39" s="1011"/>
      <c r="G39" s="1011"/>
      <c r="H39" s="1011"/>
      <c r="I39" s="1011"/>
      <c r="J39" s="1011"/>
      <c r="K39" s="1011"/>
      <c r="L39" s="1011"/>
      <c r="M39" s="1011"/>
      <c r="N39" s="1011"/>
      <c r="O39" s="1011"/>
      <c r="P39" s="1012"/>
      <c r="Q39" s="1014"/>
      <c r="R39" s="1006"/>
      <c r="S39" s="1006"/>
      <c r="T39" s="1006"/>
      <c r="U39" s="1006"/>
      <c r="V39" s="1006"/>
      <c r="W39" s="1006"/>
      <c r="X39" s="1006"/>
      <c r="Y39" s="1006"/>
      <c r="Z39" s="1006"/>
      <c r="AA39" s="1006"/>
      <c r="AB39" s="1006"/>
      <c r="AC39" s="1006"/>
      <c r="AD39" s="1006"/>
      <c r="AE39" s="1015"/>
      <c r="AF39" s="1005"/>
      <c r="AG39" s="1006"/>
      <c r="AH39" s="1006"/>
      <c r="AI39" s="1006"/>
      <c r="AJ39" s="1007"/>
      <c r="AK39" s="944"/>
      <c r="AL39" s="935"/>
      <c r="AM39" s="935"/>
      <c r="AN39" s="935"/>
      <c r="AO39" s="935"/>
      <c r="AP39" s="935"/>
      <c r="AQ39" s="935"/>
      <c r="AR39" s="935"/>
      <c r="AS39" s="935"/>
      <c r="AT39" s="935"/>
      <c r="AU39" s="935"/>
      <c r="AV39" s="935"/>
      <c r="AW39" s="935"/>
      <c r="AX39" s="935"/>
      <c r="AY39" s="935"/>
      <c r="AZ39" s="1013"/>
      <c r="BA39" s="1013"/>
      <c r="BB39" s="1013"/>
      <c r="BC39" s="1013"/>
      <c r="BD39" s="1013"/>
      <c r="BE39" s="1008"/>
      <c r="BF39" s="1008"/>
      <c r="BG39" s="1008"/>
      <c r="BH39" s="1008"/>
      <c r="BI39" s="1009"/>
      <c r="BJ39" s="223"/>
      <c r="BK39" s="223"/>
      <c r="BL39" s="223"/>
      <c r="BM39" s="223"/>
      <c r="BN39" s="223"/>
      <c r="BO39" s="236"/>
      <c r="BP39" s="236"/>
      <c r="BQ39" s="233">
        <v>33</v>
      </c>
      <c r="BR39" s="234"/>
      <c r="BS39" s="978" t="s">
        <v>574</v>
      </c>
      <c r="BT39" s="979"/>
      <c r="BU39" s="979"/>
      <c r="BV39" s="979"/>
      <c r="BW39" s="979"/>
      <c r="BX39" s="979"/>
      <c r="BY39" s="979"/>
      <c r="BZ39" s="979"/>
      <c r="CA39" s="979"/>
      <c r="CB39" s="979"/>
      <c r="CC39" s="979"/>
      <c r="CD39" s="979"/>
      <c r="CE39" s="979"/>
      <c r="CF39" s="979"/>
      <c r="CG39" s="980"/>
      <c r="CH39" s="953">
        <v>-12</v>
      </c>
      <c r="CI39" s="954"/>
      <c r="CJ39" s="954"/>
      <c r="CK39" s="954"/>
      <c r="CL39" s="955"/>
      <c r="CM39" s="953">
        <v>2889</v>
      </c>
      <c r="CN39" s="954"/>
      <c r="CO39" s="954"/>
      <c r="CP39" s="954"/>
      <c r="CQ39" s="955"/>
      <c r="CR39" s="953">
        <v>1790</v>
      </c>
      <c r="CS39" s="954"/>
      <c r="CT39" s="954"/>
      <c r="CU39" s="954"/>
      <c r="CV39" s="955"/>
      <c r="CW39" s="953">
        <v>100</v>
      </c>
      <c r="CX39" s="954"/>
      <c r="CY39" s="954"/>
      <c r="CZ39" s="954"/>
      <c r="DA39" s="955"/>
      <c r="DB39" s="953" t="s">
        <v>481</v>
      </c>
      <c r="DC39" s="954"/>
      <c r="DD39" s="954"/>
      <c r="DE39" s="954"/>
      <c r="DF39" s="955"/>
      <c r="DG39" s="953" t="s">
        <v>481</v>
      </c>
      <c r="DH39" s="954"/>
      <c r="DI39" s="954"/>
      <c r="DJ39" s="954"/>
      <c r="DK39" s="955"/>
      <c r="DL39" s="953" t="s">
        <v>481</v>
      </c>
      <c r="DM39" s="954"/>
      <c r="DN39" s="954"/>
      <c r="DO39" s="954"/>
      <c r="DP39" s="955"/>
      <c r="DQ39" s="953" t="s">
        <v>481</v>
      </c>
      <c r="DR39" s="954"/>
      <c r="DS39" s="954"/>
      <c r="DT39" s="954"/>
      <c r="DU39" s="955"/>
      <c r="DV39" s="956"/>
      <c r="DW39" s="957"/>
      <c r="DX39" s="957"/>
      <c r="DY39" s="957"/>
      <c r="DZ39" s="958"/>
      <c r="EA39" s="217"/>
    </row>
    <row r="40" spans="1:131" s="218" customFormat="1" ht="26.25" customHeight="1" x14ac:dyDescent="0.2">
      <c r="A40" s="232">
        <v>13</v>
      </c>
      <c r="B40" s="1010"/>
      <c r="C40" s="1011"/>
      <c r="D40" s="1011"/>
      <c r="E40" s="1011"/>
      <c r="F40" s="1011"/>
      <c r="G40" s="1011"/>
      <c r="H40" s="1011"/>
      <c r="I40" s="1011"/>
      <c r="J40" s="1011"/>
      <c r="K40" s="1011"/>
      <c r="L40" s="1011"/>
      <c r="M40" s="1011"/>
      <c r="N40" s="1011"/>
      <c r="O40" s="1011"/>
      <c r="P40" s="1012"/>
      <c r="Q40" s="1014"/>
      <c r="R40" s="1006"/>
      <c r="S40" s="1006"/>
      <c r="T40" s="1006"/>
      <c r="U40" s="1006"/>
      <c r="V40" s="1006"/>
      <c r="W40" s="1006"/>
      <c r="X40" s="1006"/>
      <c r="Y40" s="1006"/>
      <c r="Z40" s="1006"/>
      <c r="AA40" s="1006"/>
      <c r="AB40" s="1006"/>
      <c r="AC40" s="1006"/>
      <c r="AD40" s="1006"/>
      <c r="AE40" s="1015"/>
      <c r="AF40" s="1005"/>
      <c r="AG40" s="1006"/>
      <c r="AH40" s="1006"/>
      <c r="AI40" s="1006"/>
      <c r="AJ40" s="1007"/>
      <c r="AK40" s="944"/>
      <c r="AL40" s="935"/>
      <c r="AM40" s="935"/>
      <c r="AN40" s="935"/>
      <c r="AO40" s="935"/>
      <c r="AP40" s="935"/>
      <c r="AQ40" s="935"/>
      <c r="AR40" s="935"/>
      <c r="AS40" s="935"/>
      <c r="AT40" s="935"/>
      <c r="AU40" s="935"/>
      <c r="AV40" s="935"/>
      <c r="AW40" s="935"/>
      <c r="AX40" s="935"/>
      <c r="AY40" s="935"/>
      <c r="AZ40" s="1013"/>
      <c r="BA40" s="1013"/>
      <c r="BB40" s="1013"/>
      <c r="BC40" s="1013"/>
      <c r="BD40" s="1013"/>
      <c r="BE40" s="1008"/>
      <c r="BF40" s="1008"/>
      <c r="BG40" s="1008"/>
      <c r="BH40" s="1008"/>
      <c r="BI40" s="1009"/>
      <c r="BJ40" s="223"/>
      <c r="BK40" s="223"/>
      <c r="BL40" s="223"/>
      <c r="BM40" s="223"/>
      <c r="BN40" s="223"/>
      <c r="BO40" s="236"/>
      <c r="BP40" s="236"/>
      <c r="BQ40" s="233">
        <v>34</v>
      </c>
      <c r="BR40" s="234"/>
      <c r="BS40" s="978" t="s">
        <v>575</v>
      </c>
      <c r="BT40" s="979"/>
      <c r="BU40" s="979"/>
      <c r="BV40" s="979"/>
      <c r="BW40" s="979"/>
      <c r="BX40" s="979"/>
      <c r="BY40" s="979"/>
      <c r="BZ40" s="979"/>
      <c r="CA40" s="979"/>
      <c r="CB40" s="979"/>
      <c r="CC40" s="979"/>
      <c r="CD40" s="979"/>
      <c r="CE40" s="979"/>
      <c r="CF40" s="979"/>
      <c r="CG40" s="980"/>
      <c r="CH40" s="953">
        <v>21</v>
      </c>
      <c r="CI40" s="954"/>
      <c r="CJ40" s="954"/>
      <c r="CK40" s="954"/>
      <c r="CL40" s="955"/>
      <c r="CM40" s="953">
        <v>1871</v>
      </c>
      <c r="CN40" s="954"/>
      <c r="CO40" s="954"/>
      <c r="CP40" s="954"/>
      <c r="CQ40" s="955"/>
      <c r="CR40" s="953">
        <v>41</v>
      </c>
      <c r="CS40" s="954"/>
      <c r="CT40" s="954"/>
      <c r="CU40" s="954"/>
      <c r="CV40" s="955"/>
      <c r="CW40" s="953" t="s">
        <v>481</v>
      </c>
      <c r="CX40" s="954"/>
      <c r="CY40" s="954"/>
      <c r="CZ40" s="954"/>
      <c r="DA40" s="955"/>
      <c r="DB40" s="953" t="s">
        <v>481</v>
      </c>
      <c r="DC40" s="954"/>
      <c r="DD40" s="954"/>
      <c r="DE40" s="954"/>
      <c r="DF40" s="955"/>
      <c r="DG40" s="953" t="s">
        <v>481</v>
      </c>
      <c r="DH40" s="954"/>
      <c r="DI40" s="954"/>
      <c r="DJ40" s="954"/>
      <c r="DK40" s="955"/>
      <c r="DL40" s="953" t="s">
        <v>481</v>
      </c>
      <c r="DM40" s="954"/>
      <c r="DN40" s="954"/>
      <c r="DO40" s="954"/>
      <c r="DP40" s="955"/>
      <c r="DQ40" s="953" t="s">
        <v>481</v>
      </c>
      <c r="DR40" s="954"/>
      <c r="DS40" s="954"/>
      <c r="DT40" s="954"/>
      <c r="DU40" s="955"/>
      <c r="DV40" s="956"/>
      <c r="DW40" s="957"/>
      <c r="DX40" s="957"/>
      <c r="DY40" s="957"/>
      <c r="DZ40" s="958"/>
      <c r="EA40" s="217"/>
    </row>
    <row r="41" spans="1:131" s="218" customFormat="1" ht="26.25" customHeight="1" x14ac:dyDescent="0.2">
      <c r="A41" s="232">
        <v>14</v>
      </c>
      <c r="B41" s="1010"/>
      <c r="C41" s="1011"/>
      <c r="D41" s="1011"/>
      <c r="E41" s="1011"/>
      <c r="F41" s="1011"/>
      <c r="G41" s="1011"/>
      <c r="H41" s="1011"/>
      <c r="I41" s="1011"/>
      <c r="J41" s="1011"/>
      <c r="K41" s="1011"/>
      <c r="L41" s="1011"/>
      <c r="M41" s="1011"/>
      <c r="N41" s="1011"/>
      <c r="O41" s="1011"/>
      <c r="P41" s="1012"/>
      <c r="Q41" s="1014"/>
      <c r="R41" s="1006"/>
      <c r="S41" s="1006"/>
      <c r="T41" s="1006"/>
      <c r="U41" s="1006"/>
      <c r="V41" s="1006"/>
      <c r="W41" s="1006"/>
      <c r="X41" s="1006"/>
      <c r="Y41" s="1006"/>
      <c r="Z41" s="1006"/>
      <c r="AA41" s="1006"/>
      <c r="AB41" s="1006"/>
      <c r="AC41" s="1006"/>
      <c r="AD41" s="1006"/>
      <c r="AE41" s="1015"/>
      <c r="AF41" s="1005"/>
      <c r="AG41" s="1006"/>
      <c r="AH41" s="1006"/>
      <c r="AI41" s="1006"/>
      <c r="AJ41" s="1007"/>
      <c r="AK41" s="944"/>
      <c r="AL41" s="935"/>
      <c r="AM41" s="935"/>
      <c r="AN41" s="935"/>
      <c r="AO41" s="935"/>
      <c r="AP41" s="935"/>
      <c r="AQ41" s="935"/>
      <c r="AR41" s="935"/>
      <c r="AS41" s="935"/>
      <c r="AT41" s="935"/>
      <c r="AU41" s="935"/>
      <c r="AV41" s="935"/>
      <c r="AW41" s="935"/>
      <c r="AX41" s="935"/>
      <c r="AY41" s="935"/>
      <c r="AZ41" s="1013"/>
      <c r="BA41" s="1013"/>
      <c r="BB41" s="1013"/>
      <c r="BC41" s="1013"/>
      <c r="BD41" s="1013"/>
      <c r="BE41" s="1008"/>
      <c r="BF41" s="1008"/>
      <c r="BG41" s="1008"/>
      <c r="BH41" s="1008"/>
      <c r="BI41" s="1009"/>
      <c r="BJ41" s="223"/>
      <c r="BK41" s="223"/>
      <c r="BL41" s="223"/>
      <c r="BM41" s="223"/>
      <c r="BN41" s="223"/>
      <c r="BO41" s="236"/>
      <c r="BP41" s="236"/>
      <c r="BQ41" s="233">
        <v>35</v>
      </c>
      <c r="BR41" s="234" t="s">
        <v>541</v>
      </c>
      <c r="BS41" s="978" t="s">
        <v>576</v>
      </c>
      <c r="BT41" s="979"/>
      <c r="BU41" s="979"/>
      <c r="BV41" s="979"/>
      <c r="BW41" s="979"/>
      <c r="BX41" s="979"/>
      <c r="BY41" s="979"/>
      <c r="BZ41" s="979"/>
      <c r="CA41" s="979"/>
      <c r="CB41" s="979"/>
      <c r="CC41" s="979"/>
      <c r="CD41" s="979"/>
      <c r="CE41" s="979"/>
      <c r="CF41" s="979"/>
      <c r="CG41" s="980"/>
      <c r="CH41" s="953">
        <v>-7</v>
      </c>
      <c r="CI41" s="954"/>
      <c r="CJ41" s="954"/>
      <c r="CK41" s="954"/>
      <c r="CL41" s="955"/>
      <c r="CM41" s="953">
        <v>652</v>
      </c>
      <c r="CN41" s="954"/>
      <c r="CO41" s="954"/>
      <c r="CP41" s="954"/>
      <c r="CQ41" s="955"/>
      <c r="CR41" s="953">
        <v>30</v>
      </c>
      <c r="CS41" s="954"/>
      <c r="CT41" s="954"/>
      <c r="CU41" s="954"/>
      <c r="CV41" s="955"/>
      <c r="CW41" s="953">
        <v>4</v>
      </c>
      <c r="CX41" s="954"/>
      <c r="CY41" s="954"/>
      <c r="CZ41" s="954"/>
      <c r="DA41" s="955"/>
      <c r="DB41" s="953">
        <v>0</v>
      </c>
      <c r="DC41" s="954"/>
      <c r="DD41" s="954"/>
      <c r="DE41" s="954"/>
      <c r="DF41" s="955"/>
      <c r="DG41" s="953" t="s">
        <v>481</v>
      </c>
      <c r="DH41" s="954"/>
      <c r="DI41" s="954"/>
      <c r="DJ41" s="954"/>
      <c r="DK41" s="955"/>
      <c r="DL41" s="953" t="s">
        <v>481</v>
      </c>
      <c r="DM41" s="954"/>
      <c r="DN41" s="954"/>
      <c r="DO41" s="954"/>
      <c r="DP41" s="955"/>
      <c r="DQ41" s="953" t="s">
        <v>481</v>
      </c>
      <c r="DR41" s="954"/>
      <c r="DS41" s="954"/>
      <c r="DT41" s="954"/>
      <c r="DU41" s="955"/>
      <c r="DV41" s="956"/>
      <c r="DW41" s="957"/>
      <c r="DX41" s="957"/>
      <c r="DY41" s="957"/>
      <c r="DZ41" s="958"/>
      <c r="EA41" s="217"/>
    </row>
    <row r="42" spans="1:131" s="218" customFormat="1" ht="26.25" customHeight="1" x14ac:dyDescent="0.2">
      <c r="A42" s="232">
        <v>15</v>
      </c>
      <c r="B42" s="1010"/>
      <c r="C42" s="1011"/>
      <c r="D42" s="1011"/>
      <c r="E42" s="1011"/>
      <c r="F42" s="1011"/>
      <c r="G42" s="1011"/>
      <c r="H42" s="1011"/>
      <c r="I42" s="1011"/>
      <c r="J42" s="1011"/>
      <c r="K42" s="1011"/>
      <c r="L42" s="1011"/>
      <c r="M42" s="1011"/>
      <c r="N42" s="1011"/>
      <c r="O42" s="1011"/>
      <c r="P42" s="1012"/>
      <c r="Q42" s="1014"/>
      <c r="R42" s="1006"/>
      <c r="S42" s="1006"/>
      <c r="T42" s="1006"/>
      <c r="U42" s="1006"/>
      <c r="V42" s="1006"/>
      <c r="W42" s="1006"/>
      <c r="X42" s="1006"/>
      <c r="Y42" s="1006"/>
      <c r="Z42" s="1006"/>
      <c r="AA42" s="1006"/>
      <c r="AB42" s="1006"/>
      <c r="AC42" s="1006"/>
      <c r="AD42" s="1006"/>
      <c r="AE42" s="1015"/>
      <c r="AF42" s="1005"/>
      <c r="AG42" s="1006"/>
      <c r="AH42" s="1006"/>
      <c r="AI42" s="1006"/>
      <c r="AJ42" s="1007"/>
      <c r="AK42" s="944"/>
      <c r="AL42" s="935"/>
      <c r="AM42" s="935"/>
      <c r="AN42" s="935"/>
      <c r="AO42" s="935"/>
      <c r="AP42" s="935"/>
      <c r="AQ42" s="935"/>
      <c r="AR42" s="935"/>
      <c r="AS42" s="935"/>
      <c r="AT42" s="935"/>
      <c r="AU42" s="935"/>
      <c r="AV42" s="935"/>
      <c r="AW42" s="935"/>
      <c r="AX42" s="935"/>
      <c r="AY42" s="935"/>
      <c r="AZ42" s="1013"/>
      <c r="BA42" s="1013"/>
      <c r="BB42" s="1013"/>
      <c r="BC42" s="1013"/>
      <c r="BD42" s="1013"/>
      <c r="BE42" s="1008"/>
      <c r="BF42" s="1008"/>
      <c r="BG42" s="1008"/>
      <c r="BH42" s="1008"/>
      <c r="BI42" s="1009"/>
      <c r="BJ42" s="223"/>
      <c r="BK42" s="223"/>
      <c r="BL42" s="223"/>
      <c r="BM42" s="223"/>
      <c r="BN42" s="223"/>
      <c r="BO42" s="236"/>
      <c r="BP42" s="236"/>
      <c r="BQ42" s="233">
        <v>36</v>
      </c>
      <c r="BR42" s="234" t="s">
        <v>541</v>
      </c>
      <c r="BS42" s="978" t="s">
        <v>577</v>
      </c>
      <c r="BT42" s="979"/>
      <c r="BU42" s="979"/>
      <c r="BV42" s="979"/>
      <c r="BW42" s="979"/>
      <c r="BX42" s="979"/>
      <c r="BY42" s="979"/>
      <c r="BZ42" s="979"/>
      <c r="CA42" s="979"/>
      <c r="CB42" s="979"/>
      <c r="CC42" s="979"/>
      <c r="CD42" s="979"/>
      <c r="CE42" s="979"/>
      <c r="CF42" s="979"/>
      <c r="CG42" s="980"/>
      <c r="CH42" s="953">
        <v>0</v>
      </c>
      <c r="CI42" s="954"/>
      <c r="CJ42" s="954"/>
      <c r="CK42" s="954"/>
      <c r="CL42" s="955"/>
      <c r="CM42" s="953">
        <v>366</v>
      </c>
      <c r="CN42" s="954"/>
      <c r="CO42" s="954"/>
      <c r="CP42" s="954"/>
      <c r="CQ42" s="955"/>
      <c r="CR42" s="953">
        <v>366</v>
      </c>
      <c r="CS42" s="954"/>
      <c r="CT42" s="954"/>
      <c r="CU42" s="954"/>
      <c r="CV42" s="955"/>
      <c r="CW42" s="953" t="s">
        <v>481</v>
      </c>
      <c r="CX42" s="954"/>
      <c r="CY42" s="954"/>
      <c r="CZ42" s="954"/>
      <c r="DA42" s="955"/>
      <c r="DB42" s="953" t="s">
        <v>481</v>
      </c>
      <c r="DC42" s="954"/>
      <c r="DD42" s="954"/>
      <c r="DE42" s="954"/>
      <c r="DF42" s="955"/>
      <c r="DG42" s="953">
        <v>69</v>
      </c>
      <c r="DH42" s="954"/>
      <c r="DI42" s="954"/>
      <c r="DJ42" s="954"/>
      <c r="DK42" s="955"/>
      <c r="DL42" s="953" t="s">
        <v>481</v>
      </c>
      <c r="DM42" s="954"/>
      <c r="DN42" s="954"/>
      <c r="DO42" s="954"/>
      <c r="DP42" s="955"/>
      <c r="DQ42" s="953" t="s">
        <v>481</v>
      </c>
      <c r="DR42" s="954"/>
      <c r="DS42" s="954"/>
      <c r="DT42" s="954"/>
      <c r="DU42" s="955"/>
      <c r="DV42" s="956"/>
      <c r="DW42" s="957"/>
      <c r="DX42" s="957"/>
      <c r="DY42" s="957"/>
      <c r="DZ42" s="958"/>
      <c r="EA42" s="217"/>
    </row>
    <row r="43" spans="1:131" s="218" customFormat="1" ht="26.25" customHeight="1" x14ac:dyDescent="0.2">
      <c r="A43" s="232">
        <v>16</v>
      </c>
      <c r="B43" s="1010"/>
      <c r="C43" s="1011"/>
      <c r="D43" s="1011"/>
      <c r="E43" s="1011"/>
      <c r="F43" s="1011"/>
      <c r="G43" s="1011"/>
      <c r="H43" s="1011"/>
      <c r="I43" s="1011"/>
      <c r="J43" s="1011"/>
      <c r="K43" s="1011"/>
      <c r="L43" s="1011"/>
      <c r="M43" s="1011"/>
      <c r="N43" s="1011"/>
      <c r="O43" s="1011"/>
      <c r="P43" s="1012"/>
      <c r="Q43" s="1014"/>
      <c r="R43" s="1006"/>
      <c r="S43" s="1006"/>
      <c r="T43" s="1006"/>
      <c r="U43" s="1006"/>
      <c r="V43" s="1006"/>
      <c r="W43" s="1006"/>
      <c r="X43" s="1006"/>
      <c r="Y43" s="1006"/>
      <c r="Z43" s="1006"/>
      <c r="AA43" s="1006"/>
      <c r="AB43" s="1006"/>
      <c r="AC43" s="1006"/>
      <c r="AD43" s="1006"/>
      <c r="AE43" s="1015"/>
      <c r="AF43" s="1005"/>
      <c r="AG43" s="1006"/>
      <c r="AH43" s="1006"/>
      <c r="AI43" s="1006"/>
      <c r="AJ43" s="1007"/>
      <c r="AK43" s="944"/>
      <c r="AL43" s="935"/>
      <c r="AM43" s="935"/>
      <c r="AN43" s="935"/>
      <c r="AO43" s="935"/>
      <c r="AP43" s="935"/>
      <c r="AQ43" s="935"/>
      <c r="AR43" s="935"/>
      <c r="AS43" s="935"/>
      <c r="AT43" s="935"/>
      <c r="AU43" s="935"/>
      <c r="AV43" s="935"/>
      <c r="AW43" s="935"/>
      <c r="AX43" s="935"/>
      <c r="AY43" s="935"/>
      <c r="AZ43" s="1013"/>
      <c r="BA43" s="1013"/>
      <c r="BB43" s="1013"/>
      <c r="BC43" s="1013"/>
      <c r="BD43" s="1013"/>
      <c r="BE43" s="1008"/>
      <c r="BF43" s="1008"/>
      <c r="BG43" s="1008"/>
      <c r="BH43" s="1008"/>
      <c r="BI43" s="1009"/>
      <c r="BJ43" s="223"/>
      <c r="BK43" s="223"/>
      <c r="BL43" s="223"/>
      <c r="BM43" s="223"/>
      <c r="BN43" s="223"/>
      <c r="BO43" s="236"/>
      <c r="BP43" s="236"/>
      <c r="BQ43" s="233">
        <v>37</v>
      </c>
      <c r="BR43" s="234"/>
      <c r="BS43" s="978" t="s">
        <v>578</v>
      </c>
      <c r="BT43" s="979"/>
      <c r="BU43" s="979"/>
      <c r="BV43" s="979"/>
      <c r="BW43" s="979"/>
      <c r="BX43" s="979"/>
      <c r="BY43" s="979"/>
      <c r="BZ43" s="979"/>
      <c r="CA43" s="979"/>
      <c r="CB43" s="979"/>
      <c r="CC43" s="979"/>
      <c r="CD43" s="979"/>
      <c r="CE43" s="979"/>
      <c r="CF43" s="979"/>
      <c r="CG43" s="980"/>
      <c r="CH43" s="953">
        <v>161</v>
      </c>
      <c r="CI43" s="954"/>
      <c r="CJ43" s="954"/>
      <c r="CK43" s="954"/>
      <c r="CL43" s="955"/>
      <c r="CM43" s="953">
        <v>7237</v>
      </c>
      <c r="CN43" s="954"/>
      <c r="CO43" s="954"/>
      <c r="CP43" s="954"/>
      <c r="CQ43" s="955"/>
      <c r="CR43" s="953">
        <v>13</v>
      </c>
      <c r="CS43" s="954"/>
      <c r="CT43" s="954"/>
      <c r="CU43" s="954"/>
      <c r="CV43" s="955"/>
      <c r="CW43" s="953" t="s">
        <v>481</v>
      </c>
      <c r="CX43" s="954"/>
      <c r="CY43" s="954"/>
      <c r="CZ43" s="954"/>
      <c r="DA43" s="955"/>
      <c r="DB43" s="953" t="s">
        <v>481</v>
      </c>
      <c r="DC43" s="954"/>
      <c r="DD43" s="954"/>
      <c r="DE43" s="954"/>
      <c r="DF43" s="955"/>
      <c r="DG43" s="953" t="s">
        <v>481</v>
      </c>
      <c r="DH43" s="954"/>
      <c r="DI43" s="954"/>
      <c r="DJ43" s="954"/>
      <c r="DK43" s="955"/>
      <c r="DL43" s="953" t="s">
        <v>481</v>
      </c>
      <c r="DM43" s="954"/>
      <c r="DN43" s="954"/>
      <c r="DO43" s="954"/>
      <c r="DP43" s="955"/>
      <c r="DQ43" s="953" t="s">
        <v>481</v>
      </c>
      <c r="DR43" s="954"/>
      <c r="DS43" s="954"/>
      <c r="DT43" s="954"/>
      <c r="DU43" s="955"/>
      <c r="DV43" s="956"/>
      <c r="DW43" s="957"/>
      <c r="DX43" s="957"/>
      <c r="DY43" s="957"/>
      <c r="DZ43" s="958"/>
      <c r="EA43" s="217"/>
    </row>
    <row r="44" spans="1:131" s="218" customFormat="1" ht="26.25" customHeight="1" x14ac:dyDescent="0.2">
      <c r="A44" s="232">
        <v>17</v>
      </c>
      <c r="B44" s="1010"/>
      <c r="C44" s="1011"/>
      <c r="D44" s="1011"/>
      <c r="E44" s="1011"/>
      <c r="F44" s="1011"/>
      <c r="G44" s="1011"/>
      <c r="H44" s="1011"/>
      <c r="I44" s="1011"/>
      <c r="J44" s="1011"/>
      <c r="K44" s="1011"/>
      <c r="L44" s="1011"/>
      <c r="M44" s="1011"/>
      <c r="N44" s="1011"/>
      <c r="O44" s="1011"/>
      <c r="P44" s="1012"/>
      <c r="Q44" s="1014"/>
      <c r="R44" s="1006"/>
      <c r="S44" s="1006"/>
      <c r="T44" s="1006"/>
      <c r="U44" s="1006"/>
      <c r="V44" s="1006"/>
      <c r="W44" s="1006"/>
      <c r="X44" s="1006"/>
      <c r="Y44" s="1006"/>
      <c r="Z44" s="1006"/>
      <c r="AA44" s="1006"/>
      <c r="AB44" s="1006"/>
      <c r="AC44" s="1006"/>
      <c r="AD44" s="1006"/>
      <c r="AE44" s="1015"/>
      <c r="AF44" s="1005"/>
      <c r="AG44" s="1006"/>
      <c r="AH44" s="1006"/>
      <c r="AI44" s="1006"/>
      <c r="AJ44" s="1007"/>
      <c r="AK44" s="944"/>
      <c r="AL44" s="935"/>
      <c r="AM44" s="935"/>
      <c r="AN44" s="935"/>
      <c r="AO44" s="935"/>
      <c r="AP44" s="935"/>
      <c r="AQ44" s="935"/>
      <c r="AR44" s="935"/>
      <c r="AS44" s="935"/>
      <c r="AT44" s="935"/>
      <c r="AU44" s="935"/>
      <c r="AV44" s="935"/>
      <c r="AW44" s="935"/>
      <c r="AX44" s="935"/>
      <c r="AY44" s="935"/>
      <c r="AZ44" s="1013"/>
      <c r="BA44" s="1013"/>
      <c r="BB44" s="1013"/>
      <c r="BC44" s="1013"/>
      <c r="BD44" s="1013"/>
      <c r="BE44" s="1008"/>
      <c r="BF44" s="1008"/>
      <c r="BG44" s="1008"/>
      <c r="BH44" s="1008"/>
      <c r="BI44" s="1009"/>
      <c r="BJ44" s="223"/>
      <c r="BK44" s="223"/>
      <c r="BL44" s="223"/>
      <c r="BM44" s="223"/>
      <c r="BN44" s="223"/>
      <c r="BO44" s="236"/>
      <c r="BP44" s="236"/>
      <c r="BQ44" s="233">
        <v>38</v>
      </c>
      <c r="BR44" s="234"/>
      <c r="BS44" s="978" t="s">
        <v>579</v>
      </c>
      <c r="BT44" s="979"/>
      <c r="BU44" s="979"/>
      <c r="BV44" s="979"/>
      <c r="BW44" s="979"/>
      <c r="BX44" s="979"/>
      <c r="BY44" s="979"/>
      <c r="BZ44" s="979"/>
      <c r="CA44" s="979"/>
      <c r="CB44" s="979"/>
      <c r="CC44" s="979"/>
      <c r="CD44" s="979"/>
      <c r="CE44" s="979"/>
      <c r="CF44" s="979"/>
      <c r="CG44" s="980"/>
      <c r="CH44" s="953">
        <v>6</v>
      </c>
      <c r="CI44" s="954"/>
      <c r="CJ44" s="954"/>
      <c r="CK44" s="954"/>
      <c r="CL44" s="955"/>
      <c r="CM44" s="953">
        <v>15</v>
      </c>
      <c r="CN44" s="954"/>
      <c r="CO44" s="954"/>
      <c r="CP44" s="954"/>
      <c r="CQ44" s="955"/>
      <c r="CR44" s="953">
        <v>50</v>
      </c>
      <c r="CS44" s="954"/>
      <c r="CT44" s="954"/>
      <c r="CU44" s="954"/>
      <c r="CV44" s="955"/>
      <c r="CW44" s="953" t="s">
        <v>481</v>
      </c>
      <c r="CX44" s="954"/>
      <c r="CY44" s="954"/>
      <c r="CZ44" s="954"/>
      <c r="DA44" s="955"/>
      <c r="DB44" s="953" t="s">
        <v>481</v>
      </c>
      <c r="DC44" s="954"/>
      <c r="DD44" s="954"/>
      <c r="DE44" s="954"/>
      <c r="DF44" s="955"/>
      <c r="DG44" s="953" t="s">
        <v>481</v>
      </c>
      <c r="DH44" s="954"/>
      <c r="DI44" s="954"/>
      <c r="DJ44" s="954"/>
      <c r="DK44" s="955"/>
      <c r="DL44" s="953" t="s">
        <v>481</v>
      </c>
      <c r="DM44" s="954"/>
      <c r="DN44" s="954"/>
      <c r="DO44" s="954"/>
      <c r="DP44" s="955"/>
      <c r="DQ44" s="953" t="s">
        <v>481</v>
      </c>
      <c r="DR44" s="954"/>
      <c r="DS44" s="954"/>
      <c r="DT44" s="954"/>
      <c r="DU44" s="955"/>
      <c r="DV44" s="956"/>
      <c r="DW44" s="957"/>
      <c r="DX44" s="957"/>
      <c r="DY44" s="957"/>
      <c r="DZ44" s="958"/>
      <c r="EA44" s="217"/>
    </row>
    <row r="45" spans="1:131" s="218" customFormat="1" ht="26.25" customHeight="1" x14ac:dyDescent="0.2">
      <c r="A45" s="232">
        <v>18</v>
      </c>
      <c r="B45" s="1010"/>
      <c r="C45" s="1011"/>
      <c r="D45" s="1011"/>
      <c r="E45" s="1011"/>
      <c r="F45" s="1011"/>
      <c r="G45" s="1011"/>
      <c r="H45" s="1011"/>
      <c r="I45" s="1011"/>
      <c r="J45" s="1011"/>
      <c r="K45" s="1011"/>
      <c r="L45" s="1011"/>
      <c r="M45" s="1011"/>
      <c r="N45" s="1011"/>
      <c r="O45" s="1011"/>
      <c r="P45" s="1012"/>
      <c r="Q45" s="1014"/>
      <c r="R45" s="1006"/>
      <c r="S45" s="1006"/>
      <c r="T45" s="1006"/>
      <c r="U45" s="1006"/>
      <c r="V45" s="1006"/>
      <c r="W45" s="1006"/>
      <c r="X45" s="1006"/>
      <c r="Y45" s="1006"/>
      <c r="Z45" s="1006"/>
      <c r="AA45" s="1006"/>
      <c r="AB45" s="1006"/>
      <c r="AC45" s="1006"/>
      <c r="AD45" s="1006"/>
      <c r="AE45" s="1015"/>
      <c r="AF45" s="1005"/>
      <c r="AG45" s="1006"/>
      <c r="AH45" s="1006"/>
      <c r="AI45" s="1006"/>
      <c r="AJ45" s="1007"/>
      <c r="AK45" s="944"/>
      <c r="AL45" s="935"/>
      <c r="AM45" s="935"/>
      <c r="AN45" s="935"/>
      <c r="AO45" s="935"/>
      <c r="AP45" s="935"/>
      <c r="AQ45" s="935"/>
      <c r="AR45" s="935"/>
      <c r="AS45" s="935"/>
      <c r="AT45" s="935"/>
      <c r="AU45" s="935"/>
      <c r="AV45" s="935"/>
      <c r="AW45" s="935"/>
      <c r="AX45" s="935"/>
      <c r="AY45" s="935"/>
      <c r="AZ45" s="1013"/>
      <c r="BA45" s="1013"/>
      <c r="BB45" s="1013"/>
      <c r="BC45" s="1013"/>
      <c r="BD45" s="1013"/>
      <c r="BE45" s="1008"/>
      <c r="BF45" s="1008"/>
      <c r="BG45" s="1008"/>
      <c r="BH45" s="1008"/>
      <c r="BI45" s="1009"/>
      <c r="BJ45" s="223"/>
      <c r="BK45" s="223"/>
      <c r="BL45" s="223"/>
      <c r="BM45" s="223"/>
      <c r="BN45" s="223"/>
      <c r="BO45" s="236"/>
      <c r="BP45" s="236"/>
      <c r="BQ45" s="233">
        <v>39</v>
      </c>
      <c r="BR45" s="234"/>
      <c r="BS45" s="978" t="s">
        <v>580</v>
      </c>
      <c r="BT45" s="979"/>
      <c r="BU45" s="979"/>
      <c r="BV45" s="979"/>
      <c r="BW45" s="979"/>
      <c r="BX45" s="979"/>
      <c r="BY45" s="979"/>
      <c r="BZ45" s="979"/>
      <c r="CA45" s="979"/>
      <c r="CB45" s="979"/>
      <c r="CC45" s="979"/>
      <c r="CD45" s="979"/>
      <c r="CE45" s="979"/>
      <c r="CF45" s="979"/>
      <c r="CG45" s="980"/>
      <c r="CH45" s="953">
        <v>-35</v>
      </c>
      <c r="CI45" s="954"/>
      <c r="CJ45" s="954"/>
      <c r="CK45" s="954"/>
      <c r="CL45" s="955"/>
      <c r="CM45" s="953">
        <v>1980</v>
      </c>
      <c r="CN45" s="954"/>
      <c r="CO45" s="954"/>
      <c r="CP45" s="954"/>
      <c r="CQ45" s="955"/>
      <c r="CR45" s="953">
        <v>40</v>
      </c>
      <c r="CS45" s="954"/>
      <c r="CT45" s="954"/>
      <c r="CU45" s="954"/>
      <c r="CV45" s="955"/>
      <c r="CW45" s="953">
        <v>24</v>
      </c>
      <c r="CX45" s="954"/>
      <c r="CY45" s="954"/>
      <c r="CZ45" s="954"/>
      <c r="DA45" s="955"/>
      <c r="DB45" s="953" t="s">
        <v>481</v>
      </c>
      <c r="DC45" s="954"/>
      <c r="DD45" s="954"/>
      <c r="DE45" s="954"/>
      <c r="DF45" s="955"/>
      <c r="DG45" s="953" t="s">
        <v>481</v>
      </c>
      <c r="DH45" s="954"/>
      <c r="DI45" s="954"/>
      <c r="DJ45" s="954"/>
      <c r="DK45" s="955"/>
      <c r="DL45" s="953" t="s">
        <v>481</v>
      </c>
      <c r="DM45" s="954"/>
      <c r="DN45" s="954"/>
      <c r="DO45" s="954"/>
      <c r="DP45" s="955"/>
      <c r="DQ45" s="953" t="s">
        <v>481</v>
      </c>
      <c r="DR45" s="954"/>
      <c r="DS45" s="954"/>
      <c r="DT45" s="954"/>
      <c r="DU45" s="955"/>
      <c r="DV45" s="956"/>
      <c r="DW45" s="957"/>
      <c r="DX45" s="957"/>
      <c r="DY45" s="957"/>
      <c r="DZ45" s="958"/>
      <c r="EA45" s="217"/>
    </row>
    <row r="46" spans="1:131" s="218" customFormat="1" ht="26.25" customHeight="1" x14ac:dyDescent="0.2">
      <c r="A46" s="232">
        <v>19</v>
      </c>
      <c r="B46" s="1010"/>
      <c r="C46" s="1011"/>
      <c r="D46" s="1011"/>
      <c r="E46" s="1011"/>
      <c r="F46" s="1011"/>
      <c r="G46" s="1011"/>
      <c r="H46" s="1011"/>
      <c r="I46" s="1011"/>
      <c r="J46" s="1011"/>
      <c r="K46" s="1011"/>
      <c r="L46" s="1011"/>
      <c r="M46" s="1011"/>
      <c r="N46" s="1011"/>
      <c r="O46" s="1011"/>
      <c r="P46" s="1012"/>
      <c r="Q46" s="1014"/>
      <c r="R46" s="1006"/>
      <c r="S46" s="1006"/>
      <c r="T46" s="1006"/>
      <c r="U46" s="1006"/>
      <c r="V46" s="1006"/>
      <c r="W46" s="1006"/>
      <c r="X46" s="1006"/>
      <c r="Y46" s="1006"/>
      <c r="Z46" s="1006"/>
      <c r="AA46" s="1006"/>
      <c r="AB46" s="1006"/>
      <c r="AC46" s="1006"/>
      <c r="AD46" s="1006"/>
      <c r="AE46" s="1015"/>
      <c r="AF46" s="1005"/>
      <c r="AG46" s="1006"/>
      <c r="AH46" s="1006"/>
      <c r="AI46" s="1006"/>
      <c r="AJ46" s="1007"/>
      <c r="AK46" s="944"/>
      <c r="AL46" s="935"/>
      <c r="AM46" s="935"/>
      <c r="AN46" s="935"/>
      <c r="AO46" s="935"/>
      <c r="AP46" s="935"/>
      <c r="AQ46" s="935"/>
      <c r="AR46" s="935"/>
      <c r="AS46" s="935"/>
      <c r="AT46" s="935"/>
      <c r="AU46" s="935"/>
      <c r="AV46" s="935"/>
      <c r="AW46" s="935"/>
      <c r="AX46" s="935"/>
      <c r="AY46" s="935"/>
      <c r="AZ46" s="1013"/>
      <c r="BA46" s="1013"/>
      <c r="BB46" s="1013"/>
      <c r="BC46" s="1013"/>
      <c r="BD46" s="1013"/>
      <c r="BE46" s="1008"/>
      <c r="BF46" s="1008"/>
      <c r="BG46" s="1008"/>
      <c r="BH46" s="1008"/>
      <c r="BI46" s="1009"/>
      <c r="BJ46" s="223"/>
      <c r="BK46" s="223"/>
      <c r="BL46" s="223"/>
      <c r="BM46" s="223"/>
      <c r="BN46" s="223"/>
      <c r="BO46" s="236"/>
      <c r="BP46" s="236"/>
      <c r="BQ46" s="233">
        <v>40</v>
      </c>
      <c r="BR46" s="234"/>
      <c r="BS46" s="978" t="s">
        <v>581</v>
      </c>
      <c r="BT46" s="979"/>
      <c r="BU46" s="979"/>
      <c r="BV46" s="979"/>
      <c r="BW46" s="979"/>
      <c r="BX46" s="979"/>
      <c r="BY46" s="979"/>
      <c r="BZ46" s="979"/>
      <c r="CA46" s="979"/>
      <c r="CB46" s="979"/>
      <c r="CC46" s="979"/>
      <c r="CD46" s="979"/>
      <c r="CE46" s="979"/>
      <c r="CF46" s="979"/>
      <c r="CG46" s="980"/>
      <c r="CH46" s="953">
        <v>1</v>
      </c>
      <c r="CI46" s="954"/>
      <c r="CJ46" s="954"/>
      <c r="CK46" s="954"/>
      <c r="CL46" s="955"/>
      <c r="CM46" s="953">
        <v>453</v>
      </c>
      <c r="CN46" s="954"/>
      <c r="CO46" s="954"/>
      <c r="CP46" s="954"/>
      <c r="CQ46" s="955"/>
      <c r="CR46" s="953">
        <v>186</v>
      </c>
      <c r="CS46" s="954"/>
      <c r="CT46" s="954"/>
      <c r="CU46" s="954"/>
      <c r="CV46" s="955"/>
      <c r="CW46" s="953">
        <v>45</v>
      </c>
      <c r="CX46" s="954"/>
      <c r="CY46" s="954"/>
      <c r="CZ46" s="954"/>
      <c r="DA46" s="955"/>
      <c r="DB46" s="953" t="s">
        <v>481</v>
      </c>
      <c r="DC46" s="954"/>
      <c r="DD46" s="954"/>
      <c r="DE46" s="954"/>
      <c r="DF46" s="955"/>
      <c r="DG46" s="953" t="s">
        <v>481</v>
      </c>
      <c r="DH46" s="954"/>
      <c r="DI46" s="954"/>
      <c r="DJ46" s="954"/>
      <c r="DK46" s="955"/>
      <c r="DL46" s="953" t="s">
        <v>481</v>
      </c>
      <c r="DM46" s="954"/>
      <c r="DN46" s="954"/>
      <c r="DO46" s="954"/>
      <c r="DP46" s="955"/>
      <c r="DQ46" s="953" t="s">
        <v>481</v>
      </c>
      <c r="DR46" s="954"/>
      <c r="DS46" s="954"/>
      <c r="DT46" s="954"/>
      <c r="DU46" s="955"/>
      <c r="DV46" s="956"/>
      <c r="DW46" s="957"/>
      <c r="DX46" s="957"/>
      <c r="DY46" s="957"/>
      <c r="DZ46" s="958"/>
      <c r="EA46" s="217"/>
    </row>
    <row r="47" spans="1:131" s="218" customFormat="1" ht="26.25" customHeight="1" x14ac:dyDescent="0.2">
      <c r="A47" s="232">
        <v>20</v>
      </c>
      <c r="B47" s="1010"/>
      <c r="C47" s="1011"/>
      <c r="D47" s="1011"/>
      <c r="E47" s="1011"/>
      <c r="F47" s="1011"/>
      <c r="G47" s="1011"/>
      <c r="H47" s="1011"/>
      <c r="I47" s="1011"/>
      <c r="J47" s="1011"/>
      <c r="K47" s="1011"/>
      <c r="L47" s="1011"/>
      <c r="M47" s="1011"/>
      <c r="N47" s="1011"/>
      <c r="O47" s="1011"/>
      <c r="P47" s="1012"/>
      <c r="Q47" s="1014"/>
      <c r="R47" s="1006"/>
      <c r="S47" s="1006"/>
      <c r="T47" s="1006"/>
      <c r="U47" s="1006"/>
      <c r="V47" s="1006"/>
      <c r="W47" s="1006"/>
      <c r="X47" s="1006"/>
      <c r="Y47" s="1006"/>
      <c r="Z47" s="1006"/>
      <c r="AA47" s="1006"/>
      <c r="AB47" s="1006"/>
      <c r="AC47" s="1006"/>
      <c r="AD47" s="1006"/>
      <c r="AE47" s="1015"/>
      <c r="AF47" s="1005"/>
      <c r="AG47" s="1006"/>
      <c r="AH47" s="1006"/>
      <c r="AI47" s="1006"/>
      <c r="AJ47" s="1007"/>
      <c r="AK47" s="944"/>
      <c r="AL47" s="935"/>
      <c r="AM47" s="935"/>
      <c r="AN47" s="935"/>
      <c r="AO47" s="935"/>
      <c r="AP47" s="935"/>
      <c r="AQ47" s="935"/>
      <c r="AR47" s="935"/>
      <c r="AS47" s="935"/>
      <c r="AT47" s="935"/>
      <c r="AU47" s="935"/>
      <c r="AV47" s="935"/>
      <c r="AW47" s="935"/>
      <c r="AX47" s="935"/>
      <c r="AY47" s="935"/>
      <c r="AZ47" s="1013"/>
      <c r="BA47" s="1013"/>
      <c r="BB47" s="1013"/>
      <c r="BC47" s="1013"/>
      <c r="BD47" s="1013"/>
      <c r="BE47" s="1008"/>
      <c r="BF47" s="1008"/>
      <c r="BG47" s="1008"/>
      <c r="BH47" s="1008"/>
      <c r="BI47" s="1009"/>
      <c r="BJ47" s="223"/>
      <c r="BK47" s="223"/>
      <c r="BL47" s="223"/>
      <c r="BM47" s="223"/>
      <c r="BN47" s="223"/>
      <c r="BO47" s="236"/>
      <c r="BP47" s="236"/>
      <c r="BQ47" s="233">
        <v>41</v>
      </c>
      <c r="BR47" s="234"/>
      <c r="BS47" s="978" t="s">
        <v>582</v>
      </c>
      <c r="BT47" s="979"/>
      <c r="BU47" s="979"/>
      <c r="BV47" s="979"/>
      <c r="BW47" s="979"/>
      <c r="BX47" s="979"/>
      <c r="BY47" s="979"/>
      <c r="BZ47" s="979"/>
      <c r="CA47" s="979"/>
      <c r="CB47" s="979"/>
      <c r="CC47" s="979"/>
      <c r="CD47" s="979"/>
      <c r="CE47" s="979"/>
      <c r="CF47" s="979"/>
      <c r="CG47" s="980"/>
      <c r="CH47" s="953">
        <v>2</v>
      </c>
      <c r="CI47" s="954"/>
      <c r="CJ47" s="954"/>
      <c r="CK47" s="954"/>
      <c r="CL47" s="955"/>
      <c r="CM47" s="953">
        <v>849</v>
      </c>
      <c r="CN47" s="954"/>
      <c r="CO47" s="954"/>
      <c r="CP47" s="954"/>
      <c r="CQ47" s="955"/>
      <c r="CR47" s="953">
        <v>450</v>
      </c>
      <c r="CS47" s="954"/>
      <c r="CT47" s="954"/>
      <c r="CU47" s="954"/>
      <c r="CV47" s="955"/>
      <c r="CW47" s="953" t="s">
        <v>481</v>
      </c>
      <c r="CX47" s="954"/>
      <c r="CY47" s="954"/>
      <c r="CZ47" s="954"/>
      <c r="DA47" s="955"/>
      <c r="DB47" s="953" t="s">
        <v>481</v>
      </c>
      <c r="DC47" s="954"/>
      <c r="DD47" s="954"/>
      <c r="DE47" s="954"/>
      <c r="DF47" s="955"/>
      <c r="DG47" s="953" t="s">
        <v>481</v>
      </c>
      <c r="DH47" s="954"/>
      <c r="DI47" s="954"/>
      <c r="DJ47" s="954"/>
      <c r="DK47" s="955"/>
      <c r="DL47" s="953" t="s">
        <v>481</v>
      </c>
      <c r="DM47" s="954"/>
      <c r="DN47" s="954"/>
      <c r="DO47" s="954"/>
      <c r="DP47" s="955"/>
      <c r="DQ47" s="953" t="s">
        <v>481</v>
      </c>
      <c r="DR47" s="954"/>
      <c r="DS47" s="954"/>
      <c r="DT47" s="954"/>
      <c r="DU47" s="955"/>
      <c r="DV47" s="956"/>
      <c r="DW47" s="957"/>
      <c r="DX47" s="957"/>
      <c r="DY47" s="957"/>
      <c r="DZ47" s="958"/>
      <c r="EA47" s="217"/>
    </row>
    <row r="48" spans="1:131" s="218" customFormat="1" ht="26.25" customHeight="1" x14ac:dyDescent="0.2">
      <c r="A48" s="232">
        <v>21</v>
      </c>
      <c r="B48" s="1010"/>
      <c r="C48" s="1011"/>
      <c r="D48" s="1011"/>
      <c r="E48" s="1011"/>
      <c r="F48" s="1011"/>
      <c r="G48" s="1011"/>
      <c r="H48" s="1011"/>
      <c r="I48" s="1011"/>
      <c r="J48" s="1011"/>
      <c r="K48" s="1011"/>
      <c r="L48" s="1011"/>
      <c r="M48" s="1011"/>
      <c r="N48" s="1011"/>
      <c r="O48" s="1011"/>
      <c r="P48" s="1012"/>
      <c r="Q48" s="1014"/>
      <c r="R48" s="1006"/>
      <c r="S48" s="1006"/>
      <c r="T48" s="1006"/>
      <c r="U48" s="1006"/>
      <c r="V48" s="1006"/>
      <c r="W48" s="1006"/>
      <c r="X48" s="1006"/>
      <c r="Y48" s="1006"/>
      <c r="Z48" s="1006"/>
      <c r="AA48" s="1006"/>
      <c r="AB48" s="1006"/>
      <c r="AC48" s="1006"/>
      <c r="AD48" s="1006"/>
      <c r="AE48" s="1015"/>
      <c r="AF48" s="1005"/>
      <c r="AG48" s="1006"/>
      <c r="AH48" s="1006"/>
      <c r="AI48" s="1006"/>
      <c r="AJ48" s="1007"/>
      <c r="AK48" s="944"/>
      <c r="AL48" s="935"/>
      <c r="AM48" s="935"/>
      <c r="AN48" s="935"/>
      <c r="AO48" s="935"/>
      <c r="AP48" s="935"/>
      <c r="AQ48" s="935"/>
      <c r="AR48" s="935"/>
      <c r="AS48" s="935"/>
      <c r="AT48" s="935"/>
      <c r="AU48" s="935"/>
      <c r="AV48" s="935"/>
      <c r="AW48" s="935"/>
      <c r="AX48" s="935"/>
      <c r="AY48" s="935"/>
      <c r="AZ48" s="1013"/>
      <c r="BA48" s="1013"/>
      <c r="BB48" s="1013"/>
      <c r="BC48" s="1013"/>
      <c r="BD48" s="1013"/>
      <c r="BE48" s="1008"/>
      <c r="BF48" s="1008"/>
      <c r="BG48" s="1008"/>
      <c r="BH48" s="1008"/>
      <c r="BI48" s="1009"/>
      <c r="BJ48" s="223"/>
      <c r="BK48" s="223"/>
      <c r="BL48" s="223"/>
      <c r="BM48" s="223"/>
      <c r="BN48" s="223"/>
      <c r="BO48" s="236"/>
      <c r="BP48" s="236"/>
      <c r="BQ48" s="233">
        <v>42</v>
      </c>
      <c r="BR48" s="234"/>
      <c r="BS48" s="978" t="s">
        <v>583</v>
      </c>
      <c r="BT48" s="979"/>
      <c r="BU48" s="979"/>
      <c r="BV48" s="979"/>
      <c r="BW48" s="979"/>
      <c r="BX48" s="979"/>
      <c r="BY48" s="979"/>
      <c r="BZ48" s="979"/>
      <c r="CA48" s="979"/>
      <c r="CB48" s="979"/>
      <c r="CC48" s="979"/>
      <c r="CD48" s="979"/>
      <c r="CE48" s="979"/>
      <c r="CF48" s="979"/>
      <c r="CG48" s="980"/>
      <c r="CH48" s="953">
        <v>55</v>
      </c>
      <c r="CI48" s="954"/>
      <c r="CJ48" s="954"/>
      <c r="CK48" s="954"/>
      <c r="CL48" s="955"/>
      <c r="CM48" s="953">
        <v>130</v>
      </c>
      <c r="CN48" s="954"/>
      <c r="CO48" s="954"/>
      <c r="CP48" s="954"/>
      <c r="CQ48" s="955"/>
      <c r="CR48" s="953">
        <v>23</v>
      </c>
      <c r="CS48" s="954"/>
      <c r="CT48" s="954"/>
      <c r="CU48" s="954"/>
      <c r="CV48" s="955"/>
      <c r="CW48" s="953" t="s">
        <v>481</v>
      </c>
      <c r="CX48" s="954"/>
      <c r="CY48" s="954"/>
      <c r="CZ48" s="954"/>
      <c r="DA48" s="955"/>
      <c r="DB48" s="953" t="s">
        <v>481</v>
      </c>
      <c r="DC48" s="954"/>
      <c r="DD48" s="954"/>
      <c r="DE48" s="954"/>
      <c r="DF48" s="955"/>
      <c r="DG48" s="953" t="s">
        <v>481</v>
      </c>
      <c r="DH48" s="954"/>
      <c r="DI48" s="954"/>
      <c r="DJ48" s="954"/>
      <c r="DK48" s="955"/>
      <c r="DL48" s="953" t="s">
        <v>481</v>
      </c>
      <c r="DM48" s="954"/>
      <c r="DN48" s="954"/>
      <c r="DO48" s="954"/>
      <c r="DP48" s="955"/>
      <c r="DQ48" s="953" t="s">
        <v>481</v>
      </c>
      <c r="DR48" s="954"/>
      <c r="DS48" s="954"/>
      <c r="DT48" s="954"/>
      <c r="DU48" s="955"/>
      <c r="DV48" s="956"/>
      <c r="DW48" s="957"/>
      <c r="DX48" s="957"/>
      <c r="DY48" s="957"/>
      <c r="DZ48" s="958"/>
      <c r="EA48" s="217"/>
    </row>
    <row r="49" spans="1:131" s="218" customFormat="1" ht="26.25" customHeight="1" x14ac:dyDescent="0.2">
      <c r="A49" s="232">
        <v>22</v>
      </c>
      <c r="B49" s="1010"/>
      <c r="C49" s="1011"/>
      <c r="D49" s="1011"/>
      <c r="E49" s="1011"/>
      <c r="F49" s="1011"/>
      <c r="G49" s="1011"/>
      <c r="H49" s="1011"/>
      <c r="I49" s="1011"/>
      <c r="J49" s="1011"/>
      <c r="K49" s="1011"/>
      <c r="L49" s="1011"/>
      <c r="M49" s="1011"/>
      <c r="N49" s="1011"/>
      <c r="O49" s="1011"/>
      <c r="P49" s="1012"/>
      <c r="Q49" s="1014"/>
      <c r="R49" s="1006"/>
      <c r="S49" s="1006"/>
      <c r="T49" s="1006"/>
      <c r="U49" s="1006"/>
      <c r="V49" s="1006"/>
      <c r="W49" s="1006"/>
      <c r="X49" s="1006"/>
      <c r="Y49" s="1006"/>
      <c r="Z49" s="1006"/>
      <c r="AA49" s="1006"/>
      <c r="AB49" s="1006"/>
      <c r="AC49" s="1006"/>
      <c r="AD49" s="1006"/>
      <c r="AE49" s="1015"/>
      <c r="AF49" s="1005"/>
      <c r="AG49" s="1006"/>
      <c r="AH49" s="1006"/>
      <c r="AI49" s="1006"/>
      <c r="AJ49" s="1007"/>
      <c r="AK49" s="944"/>
      <c r="AL49" s="935"/>
      <c r="AM49" s="935"/>
      <c r="AN49" s="935"/>
      <c r="AO49" s="935"/>
      <c r="AP49" s="935"/>
      <c r="AQ49" s="935"/>
      <c r="AR49" s="935"/>
      <c r="AS49" s="935"/>
      <c r="AT49" s="935"/>
      <c r="AU49" s="935"/>
      <c r="AV49" s="935"/>
      <c r="AW49" s="935"/>
      <c r="AX49" s="935"/>
      <c r="AY49" s="935"/>
      <c r="AZ49" s="1013"/>
      <c r="BA49" s="1013"/>
      <c r="BB49" s="1013"/>
      <c r="BC49" s="1013"/>
      <c r="BD49" s="1013"/>
      <c r="BE49" s="1008"/>
      <c r="BF49" s="1008"/>
      <c r="BG49" s="1008"/>
      <c r="BH49" s="1008"/>
      <c r="BI49" s="1009"/>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10"/>
      <c r="C50" s="1011"/>
      <c r="D50" s="1011"/>
      <c r="E50" s="1011"/>
      <c r="F50" s="1011"/>
      <c r="G50" s="1011"/>
      <c r="H50" s="1011"/>
      <c r="I50" s="1011"/>
      <c r="J50" s="1011"/>
      <c r="K50" s="1011"/>
      <c r="L50" s="1011"/>
      <c r="M50" s="1011"/>
      <c r="N50" s="1011"/>
      <c r="O50" s="1011"/>
      <c r="P50" s="1012"/>
      <c r="Q50" s="998"/>
      <c r="R50" s="999"/>
      <c r="S50" s="999"/>
      <c r="T50" s="999"/>
      <c r="U50" s="999"/>
      <c r="V50" s="999"/>
      <c r="W50" s="999"/>
      <c r="X50" s="999"/>
      <c r="Y50" s="999"/>
      <c r="Z50" s="999"/>
      <c r="AA50" s="999"/>
      <c r="AB50" s="999"/>
      <c r="AC50" s="999"/>
      <c r="AD50" s="999"/>
      <c r="AE50" s="1000"/>
      <c r="AF50" s="1005"/>
      <c r="AG50" s="1006"/>
      <c r="AH50" s="1006"/>
      <c r="AI50" s="1006"/>
      <c r="AJ50" s="1007"/>
      <c r="AK50" s="1003"/>
      <c r="AL50" s="999"/>
      <c r="AM50" s="999"/>
      <c r="AN50" s="999"/>
      <c r="AO50" s="999"/>
      <c r="AP50" s="999"/>
      <c r="AQ50" s="999"/>
      <c r="AR50" s="999"/>
      <c r="AS50" s="999"/>
      <c r="AT50" s="999"/>
      <c r="AU50" s="999"/>
      <c r="AV50" s="999"/>
      <c r="AW50" s="999"/>
      <c r="AX50" s="999"/>
      <c r="AY50" s="999"/>
      <c r="AZ50" s="1004"/>
      <c r="BA50" s="1004"/>
      <c r="BB50" s="1004"/>
      <c r="BC50" s="1004"/>
      <c r="BD50" s="1004"/>
      <c r="BE50" s="1008"/>
      <c r="BF50" s="1008"/>
      <c r="BG50" s="1008"/>
      <c r="BH50" s="1008"/>
      <c r="BI50" s="1009"/>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10"/>
      <c r="C51" s="1011"/>
      <c r="D51" s="1011"/>
      <c r="E51" s="1011"/>
      <c r="F51" s="1011"/>
      <c r="G51" s="1011"/>
      <c r="H51" s="1011"/>
      <c r="I51" s="1011"/>
      <c r="J51" s="1011"/>
      <c r="K51" s="1011"/>
      <c r="L51" s="1011"/>
      <c r="M51" s="1011"/>
      <c r="N51" s="1011"/>
      <c r="O51" s="1011"/>
      <c r="P51" s="1012"/>
      <c r="Q51" s="998"/>
      <c r="R51" s="999"/>
      <c r="S51" s="999"/>
      <c r="T51" s="999"/>
      <c r="U51" s="999"/>
      <c r="V51" s="999"/>
      <c r="W51" s="999"/>
      <c r="X51" s="999"/>
      <c r="Y51" s="999"/>
      <c r="Z51" s="999"/>
      <c r="AA51" s="999"/>
      <c r="AB51" s="999"/>
      <c r="AC51" s="999"/>
      <c r="AD51" s="999"/>
      <c r="AE51" s="1000"/>
      <c r="AF51" s="1005"/>
      <c r="AG51" s="1006"/>
      <c r="AH51" s="1006"/>
      <c r="AI51" s="1006"/>
      <c r="AJ51" s="1007"/>
      <c r="AK51" s="1003"/>
      <c r="AL51" s="999"/>
      <c r="AM51" s="999"/>
      <c r="AN51" s="999"/>
      <c r="AO51" s="999"/>
      <c r="AP51" s="999"/>
      <c r="AQ51" s="999"/>
      <c r="AR51" s="999"/>
      <c r="AS51" s="999"/>
      <c r="AT51" s="999"/>
      <c r="AU51" s="999"/>
      <c r="AV51" s="999"/>
      <c r="AW51" s="999"/>
      <c r="AX51" s="999"/>
      <c r="AY51" s="999"/>
      <c r="AZ51" s="1004"/>
      <c r="BA51" s="1004"/>
      <c r="BB51" s="1004"/>
      <c r="BC51" s="1004"/>
      <c r="BD51" s="1004"/>
      <c r="BE51" s="1008"/>
      <c r="BF51" s="1008"/>
      <c r="BG51" s="1008"/>
      <c r="BH51" s="1008"/>
      <c r="BI51" s="1009"/>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10"/>
      <c r="C52" s="1011"/>
      <c r="D52" s="1011"/>
      <c r="E52" s="1011"/>
      <c r="F52" s="1011"/>
      <c r="G52" s="1011"/>
      <c r="H52" s="1011"/>
      <c r="I52" s="1011"/>
      <c r="J52" s="1011"/>
      <c r="K52" s="1011"/>
      <c r="L52" s="1011"/>
      <c r="M52" s="1011"/>
      <c r="N52" s="1011"/>
      <c r="O52" s="1011"/>
      <c r="P52" s="1012"/>
      <c r="Q52" s="998"/>
      <c r="R52" s="999"/>
      <c r="S52" s="999"/>
      <c r="T52" s="999"/>
      <c r="U52" s="999"/>
      <c r="V52" s="999"/>
      <c r="W52" s="999"/>
      <c r="X52" s="999"/>
      <c r="Y52" s="999"/>
      <c r="Z52" s="999"/>
      <c r="AA52" s="999"/>
      <c r="AB52" s="999"/>
      <c r="AC52" s="999"/>
      <c r="AD52" s="999"/>
      <c r="AE52" s="1000"/>
      <c r="AF52" s="1005"/>
      <c r="AG52" s="1006"/>
      <c r="AH52" s="1006"/>
      <c r="AI52" s="1006"/>
      <c r="AJ52" s="1007"/>
      <c r="AK52" s="1003"/>
      <c r="AL52" s="999"/>
      <c r="AM52" s="999"/>
      <c r="AN52" s="999"/>
      <c r="AO52" s="999"/>
      <c r="AP52" s="999"/>
      <c r="AQ52" s="999"/>
      <c r="AR52" s="999"/>
      <c r="AS52" s="999"/>
      <c r="AT52" s="999"/>
      <c r="AU52" s="999"/>
      <c r="AV52" s="999"/>
      <c r="AW52" s="999"/>
      <c r="AX52" s="999"/>
      <c r="AY52" s="999"/>
      <c r="AZ52" s="1004"/>
      <c r="BA52" s="1004"/>
      <c r="BB52" s="1004"/>
      <c r="BC52" s="1004"/>
      <c r="BD52" s="1004"/>
      <c r="BE52" s="1008"/>
      <c r="BF52" s="1008"/>
      <c r="BG52" s="1008"/>
      <c r="BH52" s="1008"/>
      <c r="BI52" s="1009"/>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10"/>
      <c r="C53" s="1011"/>
      <c r="D53" s="1011"/>
      <c r="E53" s="1011"/>
      <c r="F53" s="1011"/>
      <c r="G53" s="1011"/>
      <c r="H53" s="1011"/>
      <c r="I53" s="1011"/>
      <c r="J53" s="1011"/>
      <c r="K53" s="1011"/>
      <c r="L53" s="1011"/>
      <c r="M53" s="1011"/>
      <c r="N53" s="1011"/>
      <c r="O53" s="1011"/>
      <c r="P53" s="1012"/>
      <c r="Q53" s="998"/>
      <c r="R53" s="999"/>
      <c r="S53" s="999"/>
      <c r="T53" s="999"/>
      <c r="U53" s="999"/>
      <c r="V53" s="999"/>
      <c r="W53" s="999"/>
      <c r="X53" s="999"/>
      <c r="Y53" s="999"/>
      <c r="Z53" s="999"/>
      <c r="AA53" s="999"/>
      <c r="AB53" s="999"/>
      <c r="AC53" s="999"/>
      <c r="AD53" s="999"/>
      <c r="AE53" s="1000"/>
      <c r="AF53" s="1005"/>
      <c r="AG53" s="1006"/>
      <c r="AH53" s="1006"/>
      <c r="AI53" s="1006"/>
      <c r="AJ53" s="1007"/>
      <c r="AK53" s="1003"/>
      <c r="AL53" s="999"/>
      <c r="AM53" s="999"/>
      <c r="AN53" s="999"/>
      <c r="AO53" s="999"/>
      <c r="AP53" s="999"/>
      <c r="AQ53" s="999"/>
      <c r="AR53" s="999"/>
      <c r="AS53" s="999"/>
      <c r="AT53" s="999"/>
      <c r="AU53" s="999"/>
      <c r="AV53" s="999"/>
      <c r="AW53" s="999"/>
      <c r="AX53" s="999"/>
      <c r="AY53" s="999"/>
      <c r="AZ53" s="1004"/>
      <c r="BA53" s="1004"/>
      <c r="BB53" s="1004"/>
      <c r="BC53" s="1004"/>
      <c r="BD53" s="1004"/>
      <c r="BE53" s="1008"/>
      <c r="BF53" s="1008"/>
      <c r="BG53" s="1008"/>
      <c r="BH53" s="1008"/>
      <c r="BI53" s="1009"/>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10"/>
      <c r="C54" s="1011"/>
      <c r="D54" s="1011"/>
      <c r="E54" s="1011"/>
      <c r="F54" s="1011"/>
      <c r="G54" s="1011"/>
      <c r="H54" s="1011"/>
      <c r="I54" s="1011"/>
      <c r="J54" s="1011"/>
      <c r="K54" s="1011"/>
      <c r="L54" s="1011"/>
      <c r="M54" s="1011"/>
      <c r="N54" s="1011"/>
      <c r="O54" s="1011"/>
      <c r="P54" s="1012"/>
      <c r="Q54" s="998"/>
      <c r="R54" s="999"/>
      <c r="S54" s="999"/>
      <c r="T54" s="999"/>
      <c r="U54" s="999"/>
      <c r="V54" s="999"/>
      <c r="W54" s="999"/>
      <c r="X54" s="999"/>
      <c r="Y54" s="999"/>
      <c r="Z54" s="999"/>
      <c r="AA54" s="999"/>
      <c r="AB54" s="999"/>
      <c r="AC54" s="999"/>
      <c r="AD54" s="999"/>
      <c r="AE54" s="1000"/>
      <c r="AF54" s="1005"/>
      <c r="AG54" s="1006"/>
      <c r="AH54" s="1006"/>
      <c r="AI54" s="1006"/>
      <c r="AJ54" s="1007"/>
      <c r="AK54" s="1003"/>
      <c r="AL54" s="999"/>
      <c r="AM54" s="999"/>
      <c r="AN54" s="999"/>
      <c r="AO54" s="999"/>
      <c r="AP54" s="999"/>
      <c r="AQ54" s="999"/>
      <c r="AR54" s="999"/>
      <c r="AS54" s="999"/>
      <c r="AT54" s="999"/>
      <c r="AU54" s="999"/>
      <c r="AV54" s="999"/>
      <c r="AW54" s="999"/>
      <c r="AX54" s="999"/>
      <c r="AY54" s="999"/>
      <c r="AZ54" s="1004"/>
      <c r="BA54" s="1004"/>
      <c r="BB54" s="1004"/>
      <c r="BC54" s="1004"/>
      <c r="BD54" s="1004"/>
      <c r="BE54" s="1008"/>
      <c r="BF54" s="1008"/>
      <c r="BG54" s="1008"/>
      <c r="BH54" s="1008"/>
      <c r="BI54" s="1009"/>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10"/>
      <c r="C55" s="1011"/>
      <c r="D55" s="1011"/>
      <c r="E55" s="1011"/>
      <c r="F55" s="1011"/>
      <c r="G55" s="1011"/>
      <c r="H55" s="1011"/>
      <c r="I55" s="1011"/>
      <c r="J55" s="1011"/>
      <c r="K55" s="1011"/>
      <c r="L55" s="1011"/>
      <c r="M55" s="1011"/>
      <c r="N55" s="1011"/>
      <c r="O55" s="1011"/>
      <c r="P55" s="1012"/>
      <c r="Q55" s="998"/>
      <c r="R55" s="999"/>
      <c r="S55" s="999"/>
      <c r="T55" s="999"/>
      <c r="U55" s="999"/>
      <c r="V55" s="999"/>
      <c r="W55" s="999"/>
      <c r="X55" s="999"/>
      <c r="Y55" s="999"/>
      <c r="Z55" s="999"/>
      <c r="AA55" s="999"/>
      <c r="AB55" s="999"/>
      <c r="AC55" s="999"/>
      <c r="AD55" s="999"/>
      <c r="AE55" s="1000"/>
      <c r="AF55" s="1005"/>
      <c r="AG55" s="1006"/>
      <c r="AH55" s="1006"/>
      <c r="AI55" s="1006"/>
      <c r="AJ55" s="1007"/>
      <c r="AK55" s="1003"/>
      <c r="AL55" s="999"/>
      <c r="AM55" s="999"/>
      <c r="AN55" s="999"/>
      <c r="AO55" s="999"/>
      <c r="AP55" s="999"/>
      <c r="AQ55" s="999"/>
      <c r="AR55" s="999"/>
      <c r="AS55" s="999"/>
      <c r="AT55" s="999"/>
      <c r="AU55" s="999"/>
      <c r="AV55" s="999"/>
      <c r="AW55" s="999"/>
      <c r="AX55" s="999"/>
      <c r="AY55" s="999"/>
      <c r="AZ55" s="1004"/>
      <c r="BA55" s="1004"/>
      <c r="BB55" s="1004"/>
      <c r="BC55" s="1004"/>
      <c r="BD55" s="1004"/>
      <c r="BE55" s="1008"/>
      <c r="BF55" s="1008"/>
      <c r="BG55" s="1008"/>
      <c r="BH55" s="1008"/>
      <c r="BI55" s="1009"/>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10"/>
      <c r="C56" s="1011"/>
      <c r="D56" s="1011"/>
      <c r="E56" s="1011"/>
      <c r="F56" s="1011"/>
      <c r="G56" s="1011"/>
      <c r="H56" s="1011"/>
      <c r="I56" s="1011"/>
      <c r="J56" s="1011"/>
      <c r="K56" s="1011"/>
      <c r="L56" s="1011"/>
      <c r="M56" s="1011"/>
      <c r="N56" s="1011"/>
      <c r="O56" s="1011"/>
      <c r="P56" s="1012"/>
      <c r="Q56" s="998"/>
      <c r="R56" s="999"/>
      <c r="S56" s="999"/>
      <c r="T56" s="999"/>
      <c r="U56" s="999"/>
      <c r="V56" s="999"/>
      <c r="W56" s="999"/>
      <c r="X56" s="999"/>
      <c r="Y56" s="999"/>
      <c r="Z56" s="999"/>
      <c r="AA56" s="999"/>
      <c r="AB56" s="999"/>
      <c r="AC56" s="999"/>
      <c r="AD56" s="999"/>
      <c r="AE56" s="1000"/>
      <c r="AF56" s="1005"/>
      <c r="AG56" s="1006"/>
      <c r="AH56" s="1006"/>
      <c r="AI56" s="1006"/>
      <c r="AJ56" s="1007"/>
      <c r="AK56" s="1003"/>
      <c r="AL56" s="999"/>
      <c r="AM56" s="999"/>
      <c r="AN56" s="999"/>
      <c r="AO56" s="999"/>
      <c r="AP56" s="999"/>
      <c r="AQ56" s="999"/>
      <c r="AR56" s="999"/>
      <c r="AS56" s="999"/>
      <c r="AT56" s="999"/>
      <c r="AU56" s="999"/>
      <c r="AV56" s="999"/>
      <c r="AW56" s="999"/>
      <c r="AX56" s="999"/>
      <c r="AY56" s="999"/>
      <c r="AZ56" s="1004"/>
      <c r="BA56" s="1004"/>
      <c r="BB56" s="1004"/>
      <c r="BC56" s="1004"/>
      <c r="BD56" s="1004"/>
      <c r="BE56" s="1008"/>
      <c r="BF56" s="1008"/>
      <c r="BG56" s="1008"/>
      <c r="BH56" s="1008"/>
      <c r="BI56" s="1009"/>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10"/>
      <c r="C57" s="1011"/>
      <c r="D57" s="1011"/>
      <c r="E57" s="1011"/>
      <c r="F57" s="1011"/>
      <c r="G57" s="1011"/>
      <c r="H57" s="1011"/>
      <c r="I57" s="1011"/>
      <c r="J57" s="1011"/>
      <c r="K57" s="1011"/>
      <c r="L57" s="1011"/>
      <c r="M57" s="1011"/>
      <c r="N57" s="1011"/>
      <c r="O57" s="1011"/>
      <c r="P57" s="1012"/>
      <c r="Q57" s="998"/>
      <c r="R57" s="999"/>
      <c r="S57" s="999"/>
      <c r="T57" s="999"/>
      <c r="U57" s="999"/>
      <c r="V57" s="999"/>
      <c r="W57" s="999"/>
      <c r="X57" s="999"/>
      <c r="Y57" s="999"/>
      <c r="Z57" s="999"/>
      <c r="AA57" s="999"/>
      <c r="AB57" s="999"/>
      <c r="AC57" s="999"/>
      <c r="AD57" s="999"/>
      <c r="AE57" s="1000"/>
      <c r="AF57" s="1005"/>
      <c r="AG57" s="1006"/>
      <c r="AH57" s="1006"/>
      <c r="AI57" s="1006"/>
      <c r="AJ57" s="1007"/>
      <c r="AK57" s="1003"/>
      <c r="AL57" s="999"/>
      <c r="AM57" s="999"/>
      <c r="AN57" s="999"/>
      <c r="AO57" s="999"/>
      <c r="AP57" s="999"/>
      <c r="AQ57" s="999"/>
      <c r="AR57" s="999"/>
      <c r="AS57" s="999"/>
      <c r="AT57" s="999"/>
      <c r="AU57" s="999"/>
      <c r="AV57" s="999"/>
      <c r="AW57" s="999"/>
      <c r="AX57" s="999"/>
      <c r="AY57" s="999"/>
      <c r="AZ57" s="1004"/>
      <c r="BA57" s="1004"/>
      <c r="BB57" s="1004"/>
      <c r="BC57" s="1004"/>
      <c r="BD57" s="1004"/>
      <c r="BE57" s="1008"/>
      <c r="BF57" s="1008"/>
      <c r="BG57" s="1008"/>
      <c r="BH57" s="1008"/>
      <c r="BI57" s="1009"/>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10"/>
      <c r="C58" s="1011"/>
      <c r="D58" s="1011"/>
      <c r="E58" s="1011"/>
      <c r="F58" s="1011"/>
      <c r="G58" s="1011"/>
      <c r="H58" s="1011"/>
      <c r="I58" s="1011"/>
      <c r="J58" s="1011"/>
      <c r="K58" s="1011"/>
      <c r="L58" s="1011"/>
      <c r="M58" s="1011"/>
      <c r="N58" s="1011"/>
      <c r="O58" s="1011"/>
      <c r="P58" s="1012"/>
      <c r="Q58" s="998"/>
      <c r="R58" s="999"/>
      <c r="S58" s="999"/>
      <c r="T58" s="999"/>
      <c r="U58" s="999"/>
      <c r="V58" s="999"/>
      <c r="W58" s="999"/>
      <c r="X58" s="999"/>
      <c r="Y58" s="999"/>
      <c r="Z58" s="999"/>
      <c r="AA58" s="999"/>
      <c r="AB58" s="999"/>
      <c r="AC58" s="999"/>
      <c r="AD58" s="999"/>
      <c r="AE58" s="1000"/>
      <c r="AF58" s="1005"/>
      <c r="AG58" s="1006"/>
      <c r="AH58" s="1006"/>
      <c r="AI58" s="1006"/>
      <c r="AJ58" s="1007"/>
      <c r="AK58" s="1003"/>
      <c r="AL58" s="999"/>
      <c r="AM58" s="999"/>
      <c r="AN58" s="999"/>
      <c r="AO58" s="999"/>
      <c r="AP58" s="999"/>
      <c r="AQ58" s="999"/>
      <c r="AR58" s="999"/>
      <c r="AS58" s="999"/>
      <c r="AT58" s="999"/>
      <c r="AU58" s="999"/>
      <c r="AV58" s="999"/>
      <c r="AW58" s="999"/>
      <c r="AX58" s="999"/>
      <c r="AY58" s="999"/>
      <c r="AZ58" s="1004"/>
      <c r="BA58" s="1004"/>
      <c r="BB58" s="1004"/>
      <c r="BC58" s="1004"/>
      <c r="BD58" s="1004"/>
      <c r="BE58" s="1008"/>
      <c r="BF58" s="1008"/>
      <c r="BG58" s="1008"/>
      <c r="BH58" s="1008"/>
      <c r="BI58" s="1009"/>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10"/>
      <c r="C59" s="1011"/>
      <c r="D59" s="1011"/>
      <c r="E59" s="1011"/>
      <c r="F59" s="1011"/>
      <c r="G59" s="1011"/>
      <c r="H59" s="1011"/>
      <c r="I59" s="1011"/>
      <c r="J59" s="1011"/>
      <c r="K59" s="1011"/>
      <c r="L59" s="1011"/>
      <c r="M59" s="1011"/>
      <c r="N59" s="1011"/>
      <c r="O59" s="1011"/>
      <c r="P59" s="1012"/>
      <c r="Q59" s="998"/>
      <c r="R59" s="999"/>
      <c r="S59" s="999"/>
      <c r="T59" s="999"/>
      <c r="U59" s="999"/>
      <c r="V59" s="999"/>
      <c r="W59" s="999"/>
      <c r="X59" s="999"/>
      <c r="Y59" s="999"/>
      <c r="Z59" s="999"/>
      <c r="AA59" s="999"/>
      <c r="AB59" s="999"/>
      <c r="AC59" s="999"/>
      <c r="AD59" s="999"/>
      <c r="AE59" s="1000"/>
      <c r="AF59" s="1005"/>
      <c r="AG59" s="1006"/>
      <c r="AH59" s="1006"/>
      <c r="AI59" s="1006"/>
      <c r="AJ59" s="1007"/>
      <c r="AK59" s="1003"/>
      <c r="AL59" s="999"/>
      <c r="AM59" s="999"/>
      <c r="AN59" s="999"/>
      <c r="AO59" s="999"/>
      <c r="AP59" s="999"/>
      <c r="AQ59" s="999"/>
      <c r="AR59" s="999"/>
      <c r="AS59" s="999"/>
      <c r="AT59" s="999"/>
      <c r="AU59" s="999"/>
      <c r="AV59" s="999"/>
      <c r="AW59" s="999"/>
      <c r="AX59" s="999"/>
      <c r="AY59" s="999"/>
      <c r="AZ59" s="1004"/>
      <c r="BA59" s="1004"/>
      <c r="BB59" s="1004"/>
      <c r="BC59" s="1004"/>
      <c r="BD59" s="1004"/>
      <c r="BE59" s="1008"/>
      <c r="BF59" s="1008"/>
      <c r="BG59" s="1008"/>
      <c r="BH59" s="1008"/>
      <c r="BI59" s="1009"/>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10"/>
      <c r="C60" s="1011"/>
      <c r="D60" s="1011"/>
      <c r="E60" s="1011"/>
      <c r="F60" s="1011"/>
      <c r="G60" s="1011"/>
      <c r="H60" s="1011"/>
      <c r="I60" s="1011"/>
      <c r="J60" s="1011"/>
      <c r="K60" s="1011"/>
      <c r="L60" s="1011"/>
      <c r="M60" s="1011"/>
      <c r="N60" s="1011"/>
      <c r="O60" s="1011"/>
      <c r="P60" s="1012"/>
      <c r="Q60" s="998"/>
      <c r="R60" s="999"/>
      <c r="S60" s="999"/>
      <c r="T60" s="999"/>
      <c r="U60" s="999"/>
      <c r="V60" s="999"/>
      <c r="W60" s="999"/>
      <c r="X60" s="999"/>
      <c r="Y60" s="999"/>
      <c r="Z60" s="999"/>
      <c r="AA60" s="999"/>
      <c r="AB60" s="999"/>
      <c r="AC60" s="999"/>
      <c r="AD60" s="999"/>
      <c r="AE60" s="1000"/>
      <c r="AF60" s="1005"/>
      <c r="AG60" s="1006"/>
      <c r="AH60" s="1006"/>
      <c r="AI60" s="1006"/>
      <c r="AJ60" s="1007"/>
      <c r="AK60" s="1003"/>
      <c r="AL60" s="999"/>
      <c r="AM60" s="999"/>
      <c r="AN60" s="999"/>
      <c r="AO60" s="999"/>
      <c r="AP60" s="999"/>
      <c r="AQ60" s="999"/>
      <c r="AR60" s="999"/>
      <c r="AS60" s="999"/>
      <c r="AT60" s="999"/>
      <c r="AU60" s="999"/>
      <c r="AV60" s="999"/>
      <c r="AW60" s="999"/>
      <c r="AX60" s="999"/>
      <c r="AY60" s="999"/>
      <c r="AZ60" s="1004"/>
      <c r="BA60" s="1004"/>
      <c r="BB60" s="1004"/>
      <c r="BC60" s="1004"/>
      <c r="BD60" s="1004"/>
      <c r="BE60" s="1008"/>
      <c r="BF60" s="1008"/>
      <c r="BG60" s="1008"/>
      <c r="BH60" s="1008"/>
      <c r="BI60" s="1009"/>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10"/>
      <c r="C61" s="1011"/>
      <c r="D61" s="1011"/>
      <c r="E61" s="1011"/>
      <c r="F61" s="1011"/>
      <c r="G61" s="1011"/>
      <c r="H61" s="1011"/>
      <c r="I61" s="1011"/>
      <c r="J61" s="1011"/>
      <c r="K61" s="1011"/>
      <c r="L61" s="1011"/>
      <c r="M61" s="1011"/>
      <c r="N61" s="1011"/>
      <c r="O61" s="1011"/>
      <c r="P61" s="1012"/>
      <c r="Q61" s="998"/>
      <c r="R61" s="999"/>
      <c r="S61" s="999"/>
      <c r="T61" s="999"/>
      <c r="U61" s="999"/>
      <c r="V61" s="999"/>
      <c r="W61" s="999"/>
      <c r="X61" s="999"/>
      <c r="Y61" s="999"/>
      <c r="Z61" s="999"/>
      <c r="AA61" s="999"/>
      <c r="AB61" s="999"/>
      <c r="AC61" s="999"/>
      <c r="AD61" s="999"/>
      <c r="AE61" s="1000"/>
      <c r="AF61" s="1005"/>
      <c r="AG61" s="1006"/>
      <c r="AH61" s="1006"/>
      <c r="AI61" s="1006"/>
      <c r="AJ61" s="1007"/>
      <c r="AK61" s="1003"/>
      <c r="AL61" s="999"/>
      <c r="AM61" s="999"/>
      <c r="AN61" s="999"/>
      <c r="AO61" s="999"/>
      <c r="AP61" s="999"/>
      <c r="AQ61" s="999"/>
      <c r="AR61" s="999"/>
      <c r="AS61" s="999"/>
      <c r="AT61" s="999"/>
      <c r="AU61" s="999"/>
      <c r="AV61" s="999"/>
      <c r="AW61" s="999"/>
      <c r="AX61" s="999"/>
      <c r="AY61" s="999"/>
      <c r="AZ61" s="1004"/>
      <c r="BA61" s="1004"/>
      <c r="BB61" s="1004"/>
      <c r="BC61" s="1004"/>
      <c r="BD61" s="1004"/>
      <c r="BE61" s="1008"/>
      <c r="BF61" s="1008"/>
      <c r="BG61" s="1008"/>
      <c r="BH61" s="1008"/>
      <c r="BI61" s="1009"/>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999"/>
      <c r="AH62" s="999"/>
      <c r="AI62" s="999"/>
      <c r="AJ62" s="1002"/>
      <c r="AK62" s="1003"/>
      <c r="AL62" s="999"/>
      <c r="AM62" s="999"/>
      <c r="AN62" s="999"/>
      <c r="AO62" s="999"/>
      <c r="AP62" s="999"/>
      <c r="AQ62" s="999"/>
      <c r="AR62" s="999"/>
      <c r="AS62" s="999"/>
      <c r="AT62" s="999"/>
      <c r="AU62" s="999"/>
      <c r="AV62" s="999"/>
      <c r="AW62" s="999"/>
      <c r="AX62" s="999"/>
      <c r="AY62" s="999"/>
      <c r="AZ62" s="1004"/>
      <c r="BA62" s="1004"/>
      <c r="BB62" s="1004"/>
      <c r="BC62" s="1004"/>
      <c r="BD62" s="1004"/>
      <c r="BE62" s="990"/>
      <c r="BF62" s="990"/>
      <c r="BG62" s="990"/>
      <c r="BH62" s="990"/>
      <c r="BI62" s="991"/>
      <c r="BJ62" s="992" t="s">
        <v>379</v>
      </c>
      <c r="BK62" s="993"/>
      <c r="BL62" s="993"/>
      <c r="BM62" s="993"/>
      <c r="BN62" s="994"/>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356</v>
      </c>
      <c r="B63" s="908" t="s">
        <v>380</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86"/>
      <c r="AF63" s="987">
        <f>SUM(AF28:AJ35)</f>
        <v>33932</v>
      </c>
      <c r="AG63" s="923"/>
      <c r="AH63" s="923"/>
      <c r="AI63" s="923"/>
      <c r="AJ63" s="988"/>
      <c r="AK63" s="989"/>
      <c r="AL63" s="927"/>
      <c r="AM63" s="927"/>
      <c r="AN63" s="927"/>
      <c r="AO63" s="927"/>
      <c r="AP63" s="923">
        <f t="shared" ref="AP63" si="0">SUM(AP28:AT35)</f>
        <v>59755</v>
      </c>
      <c r="AQ63" s="923"/>
      <c r="AR63" s="923"/>
      <c r="AS63" s="923"/>
      <c r="AT63" s="923"/>
      <c r="AU63" s="923">
        <f t="shared" ref="AU63" si="1">SUM(AU28:AY35)</f>
        <v>27357</v>
      </c>
      <c r="AV63" s="923"/>
      <c r="AW63" s="923"/>
      <c r="AX63" s="923"/>
      <c r="AY63" s="923"/>
      <c r="AZ63" s="983"/>
      <c r="BA63" s="983"/>
      <c r="BB63" s="983"/>
      <c r="BC63" s="983"/>
      <c r="BD63" s="983"/>
      <c r="BE63" s="924"/>
      <c r="BF63" s="924"/>
      <c r="BG63" s="924"/>
      <c r="BH63" s="924"/>
      <c r="BI63" s="925"/>
      <c r="BJ63" s="984" t="s">
        <v>111</v>
      </c>
      <c r="BK63" s="915"/>
      <c r="BL63" s="915"/>
      <c r="BM63" s="915"/>
      <c r="BN63" s="985"/>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382</v>
      </c>
      <c r="B66" s="960"/>
      <c r="C66" s="960"/>
      <c r="D66" s="960"/>
      <c r="E66" s="960"/>
      <c r="F66" s="960"/>
      <c r="G66" s="960"/>
      <c r="H66" s="960"/>
      <c r="I66" s="960"/>
      <c r="J66" s="960"/>
      <c r="K66" s="960"/>
      <c r="L66" s="960"/>
      <c r="M66" s="960"/>
      <c r="N66" s="960"/>
      <c r="O66" s="960"/>
      <c r="P66" s="961"/>
      <c r="Q66" s="965" t="s">
        <v>360</v>
      </c>
      <c r="R66" s="966"/>
      <c r="S66" s="966"/>
      <c r="T66" s="966"/>
      <c r="U66" s="967"/>
      <c r="V66" s="965" t="s">
        <v>361</v>
      </c>
      <c r="W66" s="966"/>
      <c r="X66" s="966"/>
      <c r="Y66" s="966"/>
      <c r="Z66" s="967"/>
      <c r="AA66" s="965" t="s">
        <v>362</v>
      </c>
      <c r="AB66" s="966"/>
      <c r="AC66" s="966"/>
      <c r="AD66" s="966"/>
      <c r="AE66" s="967"/>
      <c r="AF66" s="971" t="s">
        <v>363</v>
      </c>
      <c r="AG66" s="972"/>
      <c r="AH66" s="972"/>
      <c r="AI66" s="972"/>
      <c r="AJ66" s="973"/>
      <c r="AK66" s="965" t="s">
        <v>383</v>
      </c>
      <c r="AL66" s="960"/>
      <c r="AM66" s="960"/>
      <c r="AN66" s="960"/>
      <c r="AO66" s="961"/>
      <c r="AP66" s="965" t="s">
        <v>384</v>
      </c>
      <c r="AQ66" s="966"/>
      <c r="AR66" s="966"/>
      <c r="AS66" s="966"/>
      <c r="AT66" s="967"/>
      <c r="AU66" s="965" t="s">
        <v>385</v>
      </c>
      <c r="AV66" s="966"/>
      <c r="AW66" s="966"/>
      <c r="AX66" s="966"/>
      <c r="AY66" s="967"/>
      <c r="AZ66" s="965" t="s">
        <v>337</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540</v>
      </c>
      <c r="C68" s="950"/>
      <c r="D68" s="950"/>
      <c r="E68" s="950"/>
      <c r="F68" s="950"/>
      <c r="G68" s="950"/>
      <c r="H68" s="950"/>
      <c r="I68" s="950"/>
      <c r="J68" s="950"/>
      <c r="K68" s="950"/>
      <c r="L68" s="950"/>
      <c r="M68" s="950"/>
      <c r="N68" s="950"/>
      <c r="O68" s="950"/>
      <c r="P68" s="951"/>
      <c r="Q68" s="952">
        <v>16229</v>
      </c>
      <c r="R68" s="946"/>
      <c r="S68" s="946"/>
      <c r="T68" s="946"/>
      <c r="U68" s="946"/>
      <c r="V68" s="946">
        <v>15781</v>
      </c>
      <c r="W68" s="946"/>
      <c r="X68" s="946"/>
      <c r="Y68" s="946"/>
      <c r="Z68" s="946"/>
      <c r="AA68" s="946">
        <v>448</v>
      </c>
      <c r="AB68" s="946"/>
      <c r="AC68" s="946"/>
      <c r="AD68" s="946"/>
      <c r="AE68" s="946"/>
      <c r="AF68" s="946">
        <v>199</v>
      </c>
      <c r="AG68" s="946"/>
      <c r="AH68" s="946"/>
      <c r="AI68" s="946"/>
      <c r="AJ68" s="946"/>
      <c r="AK68" s="946">
        <v>1529</v>
      </c>
      <c r="AL68" s="946"/>
      <c r="AM68" s="946"/>
      <c r="AN68" s="946"/>
      <c r="AO68" s="946"/>
      <c r="AP68" s="946">
        <v>15452</v>
      </c>
      <c r="AQ68" s="946"/>
      <c r="AR68" s="946"/>
      <c r="AS68" s="946"/>
      <c r="AT68" s="946"/>
      <c r="AU68" s="946">
        <v>7451</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356</v>
      </c>
      <c r="B88" s="908" t="s">
        <v>386</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f>SUM(AF68:AJ87)</f>
        <v>199</v>
      </c>
      <c r="AG88" s="923"/>
      <c r="AH88" s="923"/>
      <c r="AI88" s="923"/>
      <c r="AJ88" s="923"/>
      <c r="AK88" s="927"/>
      <c r="AL88" s="927"/>
      <c r="AM88" s="927"/>
      <c r="AN88" s="927"/>
      <c r="AO88" s="927"/>
      <c r="AP88" s="923">
        <f>SUM(AP68:AT87)</f>
        <v>15452</v>
      </c>
      <c r="AQ88" s="923"/>
      <c r="AR88" s="923"/>
      <c r="AS88" s="923"/>
      <c r="AT88" s="923"/>
      <c r="AU88" s="923">
        <f>SUM(AU68:AY87)</f>
        <v>7451</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356</v>
      </c>
      <c r="BR102" s="908" t="s">
        <v>387</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f>SUM(CR7:CV88)</f>
        <v>30595</v>
      </c>
      <c r="CS102" s="915"/>
      <c r="CT102" s="915"/>
      <c r="CU102" s="915"/>
      <c r="CV102" s="916"/>
      <c r="CW102" s="914">
        <f t="shared" ref="CW102" si="2">SUM(CW7:DA88)</f>
        <v>3063</v>
      </c>
      <c r="CX102" s="915"/>
      <c r="CY102" s="915"/>
      <c r="CZ102" s="915"/>
      <c r="DA102" s="916"/>
      <c r="DB102" s="914">
        <f t="shared" ref="DB102" si="3">SUM(DB7:DF88)</f>
        <v>30874</v>
      </c>
      <c r="DC102" s="915"/>
      <c r="DD102" s="915"/>
      <c r="DE102" s="915"/>
      <c r="DF102" s="916"/>
      <c r="DG102" s="914">
        <f t="shared" ref="DG102" si="4">SUM(DG7:DK88)</f>
        <v>69</v>
      </c>
      <c r="DH102" s="915"/>
      <c r="DI102" s="915"/>
      <c r="DJ102" s="915"/>
      <c r="DK102" s="916"/>
      <c r="DL102" s="914">
        <f t="shared" ref="DL102" si="5">SUM(DL7:DP88)</f>
        <v>15698</v>
      </c>
      <c r="DM102" s="915"/>
      <c r="DN102" s="915"/>
      <c r="DO102" s="915"/>
      <c r="DP102" s="916"/>
      <c r="DQ102" s="914">
        <f t="shared" ref="DQ102" si="6">SUM(DQ7:DU88)</f>
        <v>10442</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388</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389</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392</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393</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394</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395</v>
      </c>
      <c r="AB109" s="858"/>
      <c r="AC109" s="858"/>
      <c r="AD109" s="858"/>
      <c r="AE109" s="859"/>
      <c r="AF109" s="860" t="s">
        <v>292</v>
      </c>
      <c r="AG109" s="858"/>
      <c r="AH109" s="858"/>
      <c r="AI109" s="858"/>
      <c r="AJ109" s="859"/>
      <c r="AK109" s="860" t="s">
        <v>291</v>
      </c>
      <c r="AL109" s="858"/>
      <c r="AM109" s="858"/>
      <c r="AN109" s="858"/>
      <c r="AO109" s="859"/>
      <c r="AP109" s="860" t="s">
        <v>396</v>
      </c>
      <c r="AQ109" s="858"/>
      <c r="AR109" s="858"/>
      <c r="AS109" s="858"/>
      <c r="AT109" s="889"/>
      <c r="AU109" s="857" t="s">
        <v>394</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395</v>
      </c>
      <c r="BR109" s="858"/>
      <c r="BS109" s="858"/>
      <c r="BT109" s="858"/>
      <c r="BU109" s="859"/>
      <c r="BV109" s="860" t="s">
        <v>292</v>
      </c>
      <c r="BW109" s="858"/>
      <c r="BX109" s="858"/>
      <c r="BY109" s="858"/>
      <c r="BZ109" s="859"/>
      <c r="CA109" s="860" t="s">
        <v>291</v>
      </c>
      <c r="CB109" s="858"/>
      <c r="CC109" s="858"/>
      <c r="CD109" s="858"/>
      <c r="CE109" s="859"/>
      <c r="CF109" s="896" t="s">
        <v>396</v>
      </c>
      <c r="CG109" s="896"/>
      <c r="CH109" s="896"/>
      <c r="CI109" s="896"/>
      <c r="CJ109" s="896"/>
      <c r="CK109" s="860" t="s">
        <v>397</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395</v>
      </c>
      <c r="DH109" s="858"/>
      <c r="DI109" s="858"/>
      <c r="DJ109" s="858"/>
      <c r="DK109" s="859"/>
      <c r="DL109" s="860" t="s">
        <v>292</v>
      </c>
      <c r="DM109" s="858"/>
      <c r="DN109" s="858"/>
      <c r="DO109" s="858"/>
      <c r="DP109" s="859"/>
      <c r="DQ109" s="860" t="s">
        <v>291</v>
      </c>
      <c r="DR109" s="858"/>
      <c r="DS109" s="858"/>
      <c r="DT109" s="858"/>
      <c r="DU109" s="859"/>
      <c r="DV109" s="860" t="s">
        <v>396</v>
      </c>
      <c r="DW109" s="858"/>
      <c r="DX109" s="858"/>
      <c r="DY109" s="858"/>
      <c r="DZ109" s="889"/>
    </row>
    <row r="110" spans="1:131" s="217" customFormat="1" ht="26.25" customHeight="1" x14ac:dyDescent="0.2">
      <c r="A110" s="758" t="s">
        <v>398</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93670681</v>
      </c>
      <c r="AB110" s="851"/>
      <c r="AC110" s="851"/>
      <c r="AD110" s="851"/>
      <c r="AE110" s="852"/>
      <c r="AF110" s="853">
        <v>92444678</v>
      </c>
      <c r="AG110" s="851"/>
      <c r="AH110" s="851"/>
      <c r="AI110" s="851"/>
      <c r="AJ110" s="852"/>
      <c r="AK110" s="853">
        <v>96533717</v>
      </c>
      <c r="AL110" s="851"/>
      <c r="AM110" s="851"/>
      <c r="AN110" s="851"/>
      <c r="AO110" s="852"/>
      <c r="AP110" s="854">
        <v>36.1</v>
      </c>
      <c r="AQ110" s="855"/>
      <c r="AR110" s="855"/>
      <c r="AS110" s="855"/>
      <c r="AT110" s="856"/>
      <c r="AU110" s="890" t="s">
        <v>63</v>
      </c>
      <c r="AV110" s="891"/>
      <c r="AW110" s="891"/>
      <c r="AX110" s="891"/>
      <c r="AY110" s="891"/>
      <c r="AZ110" s="813" t="s">
        <v>399</v>
      </c>
      <c r="BA110" s="759"/>
      <c r="BB110" s="759"/>
      <c r="BC110" s="759"/>
      <c r="BD110" s="759"/>
      <c r="BE110" s="759"/>
      <c r="BF110" s="759"/>
      <c r="BG110" s="759"/>
      <c r="BH110" s="759"/>
      <c r="BI110" s="759"/>
      <c r="BJ110" s="759"/>
      <c r="BK110" s="759"/>
      <c r="BL110" s="759"/>
      <c r="BM110" s="759"/>
      <c r="BN110" s="759"/>
      <c r="BO110" s="759"/>
      <c r="BP110" s="760"/>
      <c r="BQ110" s="814">
        <v>1192010498</v>
      </c>
      <c r="BR110" s="796"/>
      <c r="BS110" s="796"/>
      <c r="BT110" s="796"/>
      <c r="BU110" s="796"/>
      <c r="BV110" s="796">
        <v>1185507111</v>
      </c>
      <c r="BW110" s="796"/>
      <c r="BX110" s="796"/>
      <c r="BY110" s="796"/>
      <c r="BZ110" s="796"/>
      <c r="CA110" s="796">
        <v>1168669319</v>
      </c>
      <c r="CB110" s="796"/>
      <c r="CC110" s="796"/>
      <c r="CD110" s="796"/>
      <c r="CE110" s="796"/>
      <c r="CF110" s="823">
        <v>437</v>
      </c>
      <c r="CG110" s="824"/>
      <c r="CH110" s="824"/>
      <c r="CI110" s="824"/>
      <c r="CJ110" s="824"/>
      <c r="CK110" s="886" t="s">
        <v>400</v>
      </c>
      <c r="CL110" s="770"/>
      <c r="CM110" s="847" t="s">
        <v>401</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790264</v>
      </c>
      <c r="DH110" s="796"/>
      <c r="DI110" s="796"/>
      <c r="DJ110" s="796"/>
      <c r="DK110" s="796"/>
      <c r="DL110" s="796">
        <v>727361</v>
      </c>
      <c r="DM110" s="796"/>
      <c r="DN110" s="796"/>
      <c r="DO110" s="796"/>
      <c r="DP110" s="796"/>
      <c r="DQ110" s="796">
        <v>641945</v>
      </c>
      <c r="DR110" s="796"/>
      <c r="DS110" s="796"/>
      <c r="DT110" s="796"/>
      <c r="DU110" s="796"/>
      <c r="DV110" s="797">
        <v>0.2</v>
      </c>
      <c r="DW110" s="797"/>
      <c r="DX110" s="797"/>
      <c r="DY110" s="797"/>
      <c r="DZ110" s="798"/>
    </row>
    <row r="111" spans="1:131" s="217" customFormat="1" ht="26.25" customHeight="1" x14ac:dyDescent="0.2">
      <c r="A111" s="725" t="s">
        <v>402</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403</v>
      </c>
      <c r="AB111" s="880"/>
      <c r="AC111" s="880"/>
      <c r="AD111" s="880"/>
      <c r="AE111" s="881"/>
      <c r="AF111" s="882" t="s">
        <v>404</v>
      </c>
      <c r="AG111" s="880"/>
      <c r="AH111" s="880"/>
      <c r="AI111" s="880"/>
      <c r="AJ111" s="881"/>
      <c r="AK111" s="882" t="s">
        <v>404</v>
      </c>
      <c r="AL111" s="880"/>
      <c r="AM111" s="880"/>
      <c r="AN111" s="880"/>
      <c r="AO111" s="881"/>
      <c r="AP111" s="883" t="s">
        <v>111</v>
      </c>
      <c r="AQ111" s="884"/>
      <c r="AR111" s="884"/>
      <c r="AS111" s="884"/>
      <c r="AT111" s="885"/>
      <c r="AU111" s="892"/>
      <c r="AV111" s="893"/>
      <c r="AW111" s="893"/>
      <c r="AX111" s="893"/>
      <c r="AY111" s="893"/>
      <c r="AZ111" s="766" t="s">
        <v>405</v>
      </c>
      <c r="BA111" s="701"/>
      <c r="BB111" s="701"/>
      <c r="BC111" s="701"/>
      <c r="BD111" s="701"/>
      <c r="BE111" s="701"/>
      <c r="BF111" s="701"/>
      <c r="BG111" s="701"/>
      <c r="BH111" s="701"/>
      <c r="BI111" s="701"/>
      <c r="BJ111" s="701"/>
      <c r="BK111" s="701"/>
      <c r="BL111" s="701"/>
      <c r="BM111" s="701"/>
      <c r="BN111" s="701"/>
      <c r="BO111" s="701"/>
      <c r="BP111" s="702"/>
      <c r="BQ111" s="767">
        <v>1481975</v>
      </c>
      <c r="BR111" s="768"/>
      <c r="BS111" s="768"/>
      <c r="BT111" s="768"/>
      <c r="BU111" s="768"/>
      <c r="BV111" s="768">
        <v>1143469</v>
      </c>
      <c r="BW111" s="768"/>
      <c r="BX111" s="768"/>
      <c r="BY111" s="768"/>
      <c r="BZ111" s="768"/>
      <c r="CA111" s="768">
        <v>910494</v>
      </c>
      <c r="CB111" s="768"/>
      <c r="CC111" s="768"/>
      <c r="CD111" s="768"/>
      <c r="CE111" s="768"/>
      <c r="CF111" s="832">
        <v>0.3</v>
      </c>
      <c r="CG111" s="833"/>
      <c r="CH111" s="833"/>
      <c r="CI111" s="833"/>
      <c r="CJ111" s="833"/>
      <c r="CK111" s="887"/>
      <c r="CL111" s="772"/>
      <c r="CM111" s="775" t="s">
        <v>406</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403</v>
      </c>
      <c r="DH111" s="768"/>
      <c r="DI111" s="768"/>
      <c r="DJ111" s="768"/>
      <c r="DK111" s="768"/>
      <c r="DL111" s="768" t="s">
        <v>111</v>
      </c>
      <c r="DM111" s="768"/>
      <c r="DN111" s="768"/>
      <c r="DO111" s="768"/>
      <c r="DP111" s="768"/>
      <c r="DQ111" s="768" t="s">
        <v>403</v>
      </c>
      <c r="DR111" s="768"/>
      <c r="DS111" s="768"/>
      <c r="DT111" s="768"/>
      <c r="DU111" s="768"/>
      <c r="DV111" s="745" t="s">
        <v>404</v>
      </c>
      <c r="DW111" s="745"/>
      <c r="DX111" s="745"/>
      <c r="DY111" s="745"/>
      <c r="DZ111" s="746"/>
    </row>
    <row r="112" spans="1:131" s="217" customFormat="1" ht="26.25" customHeight="1" x14ac:dyDescent="0.2">
      <c r="A112" s="872" t="s">
        <v>407</v>
      </c>
      <c r="B112" s="873"/>
      <c r="C112" s="701" t="s">
        <v>408</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1158667</v>
      </c>
      <c r="AB112" s="731"/>
      <c r="AC112" s="731"/>
      <c r="AD112" s="731"/>
      <c r="AE112" s="732"/>
      <c r="AF112" s="733">
        <v>1158667</v>
      </c>
      <c r="AG112" s="731"/>
      <c r="AH112" s="731"/>
      <c r="AI112" s="731"/>
      <c r="AJ112" s="732"/>
      <c r="AK112" s="733">
        <v>1158667</v>
      </c>
      <c r="AL112" s="731"/>
      <c r="AM112" s="731"/>
      <c r="AN112" s="731"/>
      <c r="AO112" s="732"/>
      <c r="AP112" s="778">
        <v>0.4</v>
      </c>
      <c r="AQ112" s="779"/>
      <c r="AR112" s="779"/>
      <c r="AS112" s="779"/>
      <c r="AT112" s="780"/>
      <c r="AU112" s="892"/>
      <c r="AV112" s="893"/>
      <c r="AW112" s="893"/>
      <c r="AX112" s="893"/>
      <c r="AY112" s="893"/>
      <c r="AZ112" s="766" t="s">
        <v>409</v>
      </c>
      <c r="BA112" s="701"/>
      <c r="BB112" s="701"/>
      <c r="BC112" s="701"/>
      <c r="BD112" s="701"/>
      <c r="BE112" s="701"/>
      <c r="BF112" s="701"/>
      <c r="BG112" s="701"/>
      <c r="BH112" s="701"/>
      <c r="BI112" s="701"/>
      <c r="BJ112" s="701"/>
      <c r="BK112" s="701"/>
      <c r="BL112" s="701"/>
      <c r="BM112" s="701"/>
      <c r="BN112" s="701"/>
      <c r="BO112" s="701"/>
      <c r="BP112" s="702"/>
      <c r="BQ112" s="767">
        <v>29101447</v>
      </c>
      <c r="BR112" s="768"/>
      <c r="BS112" s="768"/>
      <c r="BT112" s="768"/>
      <c r="BU112" s="768"/>
      <c r="BV112" s="768">
        <v>27675152</v>
      </c>
      <c r="BW112" s="768"/>
      <c r="BX112" s="768"/>
      <c r="BY112" s="768"/>
      <c r="BZ112" s="768"/>
      <c r="CA112" s="768">
        <v>27357054</v>
      </c>
      <c r="CB112" s="768"/>
      <c r="CC112" s="768"/>
      <c r="CD112" s="768"/>
      <c r="CE112" s="768"/>
      <c r="CF112" s="832">
        <v>10.199999999999999</v>
      </c>
      <c r="CG112" s="833"/>
      <c r="CH112" s="833"/>
      <c r="CI112" s="833"/>
      <c r="CJ112" s="833"/>
      <c r="CK112" s="887"/>
      <c r="CL112" s="772"/>
      <c r="CM112" s="775" t="s">
        <v>410</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151454</v>
      </c>
      <c r="DH112" s="768"/>
      <c r="DI112" s="768"/>
      <c r="DJ112" s="768"/>
      <c r="DK112" s="768"/>
      <c r="DL112" s="768">
        <v>89695</v>
      </c>
      <c r="DM112" s="768"/>
      <c r="DN112" s="768"/>
      <c r="DO112" s="768"/>
      <c r="DP112" s="768"/>
      <c r="DQ112" s="768">
        <v>44154</v>
      </c>
      <c r="DR112" s="768"/>
      <c r="DS112" s="768"/>
      <c r="DT112" s="768"/>
      <c r="DU112" s="768"/>
      <c r="DV112" s="745">
        <v>0</v>
      </c>
      <c r="DW112" s="745"/>
      <c r="DX112" s="745"/>
      <c r="DY112" s="745"/>
      <c r="DZ112" s="746"/>
    </row>
    <row r="113" spans="1:130" s="217" customFormat="1" ht="26.25" customHeight="1" x14ac:dyDescent="0.2">
      <c r="A113" s="874"/>
      <c r="B113" s="875"/>
      <c r="C113" s="701" t="s">
        <v>411</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3283383</v>
      </c>
      <c r="AB113" s="731"/>
      <c r="AC113" s="731"/>
      <c r="AD113" s="731"/>
      <c r="AE113" s="732"/>
      <c r="AF113" s="733">
        <v>3061305</v>
      </c>
      <c r="AG113" s="731"/>
      <c r="AH113" s="731"/>
      <c r="AI113" s="731"/>
      <c r="AJ113" s="732"/>
      <c r="AK113" s="733">
        <v>3050809</v>
      </c>
      <c r="AL113" s="731"/>
      <c r="AM113" s="731"/>
      <c r="AN113" s="731"/>
      <c r="AO113" s="732"/>
      <c r="AP113" s="778">
        <v>1.1000000000000001</v>
      </c>
      <c r="AQ113" s="779"/>
      <c r="AR113" s="779"/>
      <c r="AS113" s="779"/>
      <c r="AT113" s="780"/>
      <c r="AU113" s="892"/>
      <c r="AV113" s="893"/>
      <c r="AW113" s="893"/>
      <c r="AX113" s="893"/>
      <c r="AY113" s="893"/>
      <c r="AZ113" s="766" t="s">
        <v>412</v>
      </c>
      <c r="BA113" s="701"/>
      <c r="BB113" s="701"/>
      <c r="BC113" s="701"/>
      <c r="BD113" s="701"/>
      <c r="BE113" s="701"/>
      <c r="BF113" s="701"/>
      <c r="BG113" s="701"/>
      <c r="BH113" s="701"/>
      <c r="BI113" s="701"/>
      <c r="BJ113" s="701"/>
      <c r="BK113" s="701"/>
      <c r="BL113" s="701"/>
      <c r="BM113" s="701"/>
      <c r="BN113" s="701"/>
      <c r="BO113" s="701"/>
      <c r="BP113" s="702"/>
      <c r="BQ113" s="767">
        <v>8654551</v>
      </c>
      <c r="BR113" s="768"/>
      <c r="BS113" s="768"/>
      <c r="BT113" s="768"/>
      <c r="BU113" s="768"/>
      <c r="BV113" s="768">
        <v>7995374</v>
      </c>
      <c r="BW113" s="768"/>
      <c r="BX113" s="768"/>
      <c r="BY113" s="768"/>
      <c r="BZ113" s="768"/>
      <c r="CA113" s="768">
        <v>7450621</v>
      </c>
      <c r="CB113" s="768"/>
      <c r="CC113" s="768"/>
      <c r="CD113" s="768"/>
      <c r="CE113" s="768"/>
      <c r="CF113" s="832">
        <v>2.8</v>
      </c>
      <c r="CG113" s="833"/>
      <c r="CH113" s="833"/>
      <c r="CI113" s="833"/>
      <c r="CJ113" s="833"/>
      <c r="CK113" s="887"/>
      <c r="CL113" s="772"/>
      <c r="CM113" s="775" t="s">
        <v>413</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152666</v>
      </c>
      <c r="DH113" s="768"/>
      <c r="DI113" s="768"/>
      <c r="DJ113" s="768"/>
      <c r="DK113" s="768"/>
      <c r="DL113" s="768">
        <v>106460</v>
      </c>
      <c r="DM113" s="768"/>
      <c r="DN113" s="768"/>
      <c r="DO113" s="768"/>
      <c r="DP113" s="768"/>
      <c r="DQ113" s="768">
        <v>71628</v>
      </c>
      <c r="DR113" s="768"/>
      <c r="DS113" s="768"/>
      <c r="DT113" s="768"/>
      <c r="DU113" s="768"/>
      <c r="DV113" s="745">
        <v>0</v>
      </c>
      <c r="DW113" s="745"/>
      <c r="DX113" s="745"/>
      <c r="DY113" s="745"/>
      <c r="DZ113" s="746"/>
    </row>
    <row r="114" spans="1:130" s="217" customFormat="1" ht="26.25" customHeight="1" x14ac:dyDescent="0.2">
      <c r="A114" s="874"/>
      <c r="B114" s="875"/>
      <c r="C114" s="701" t="s">
        <v>414</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v>685899</v>
      </c>
      <c r="AB114" s="731"/>
      <c r="AC114" s="731"/>
      <c r="AD114" s="731"/>
      <c r="AE114" s="732"/>
      <c r="AF114" s="733">
        <v>882226</v>
      </c>
      <c r="AG114" s="731"/>
      <c r="AH114" s="731"/>
      <c r="AI114" s="731"/>
      <c r="AJ114" s="732"/>
      <c r="AK114" s="733">
        <v>979366</v>
      </c>
      <c r="AL114" s="731"/>
      <c r="AM114" s="731"/>
      <c r="AN114" s="731"/>
      <c r="AO114" s="732"/>
      <c r="AP114" s="778">
        <v>0.4</v>
      </c>
      <c r="AQ114" s="779"/>
      <c r="AR114" s="779"/>
      <c r="AS114" s="779"/>
      <c r="AT114" s="780"/>
      <c r="AU114" s="892"/>
      <c r="AV114" s="893"/>
      <c r="AW114" s="893"/>
      <c r="AX114" s="893"/>
      <c r="AY114" s="893"/>
      <c r="AZ114" s="766" t="s">
        <v>415</v>
      </c>
      <c r="BA114" s="701"/>
      <c r="BB114" s="701"/>
      <c r="BC114" s="701"/>
      <c r="BD114" s="701"/>
      <c r="BE114" s="701"/>
      <c r="BF114" s="701"/>
      <c r="BG114" s="701"/>
      <c r="BH114" s="701"/>
      <c r="BI114" s="701"/>
      <c r="BJ114" s="701"/>
      <c r="BK114" s="701"/>
      <c r="BL114" s="701"/>
      <c r="BM114" s="701"/>
      <c r="BN114" s="701"/>
      <c r="BO114" s="701"/>
      <c r="BP114" s="702"/>
      <c r="BQ114" s="767">
        <v>151079848</v>
      </c>
      <c r="BR114" s="768"/>
      <c r="BS114" s="768"/>
      <c r="BT114" s="768"/>
      <c r="BU114" s="768"/>
      <c r="BV114" s="768">
        <v>146784397</v>
      </c>
      <c r="BW114" s="768"/>
      <c r="BX114" s="768"/>
      <c r="BY114" s="768"/>
      <c r="BZ114" s="768"/>
      <c r="CA114" s="768">
        <v>142208915</v>
      </c>
      <c r="CB114" s="768"/>
      <c r="CC114" s="768"/>
      <c r="CD114" s="768"/>
      <c r="CE114" s="768"/>
      <c r="CF114" s="832">
        <v>53.2</v>
      </c>
      <c r="CG114" s="833"/>
      <c r="CH114" s="833"/>
      <c r="CI114" s="833"/>
      <c r="CJ114" s="833"/>
      <c r="CK114" s="887"/>
      <c r="CL114" s="772"/>
      <c r="CM114" s="775" t="s">
        <v>416</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337299</v>
      </c>
      <c r="DH114" s="768"/>
      <c r="DI114" s="768"/>
      <c r="DJ114" s="768"/>
      <c r="DK114" s="768"/>
      <c r="DL114" s="768">
        <v>194958</v>
      </c>
      <c r="DM114" s="768"/>
      <c r="DN114" s="768"/>
      <c r="DO114" s="768"/>
      <c r="DP114" s="768"/>
      <c r="DQ114" s="768">
        <v>152767</v>
      </c>
      <c r="DR114" s="768"/>
      <c r="DS114" s="768"/>
      <c r="DT114" s="768"/>
      <c r="DU114" s="768"/>
      <c r="DV114" s="745">
        <v>0.1</v>
      </c>
      <c r="DW114" s="745"/>
      <c r="DX114" s="745"/>
      <c r="DY114" s="745"/>
      <c r="DZ114" s="746"/>
    </row>
    <row r="115" spans="1:130" s="217" customFormat="1" ht="26.25" customHeight="1" x14ac:dyDescent="0.2">
      <c r="A115" s="874"/>
      <c r="B115" s="875"/>
      <c r="C115" s="701" t="s">
        <v>417</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414565</v>
      </c>
      <c r="AB115" s="731"/>
      <c r="AC115" s="731"/>
      <c r="AD115" s="731"/>
      <c r="AE115" s="732"/>
      <c r="AF115" s="733">
        <v>379069</v>
      </c>
      <c r="AG115" s="731"/>
      <c r="AH115" s="731"/>
      <c r="AI115" s="731"/>
      <c r="AJ115" s="732"/>
      <c r="AK115" s="733">
        <v>240562</v>
      </c>
      <c r="AL115" s="731"/>
      <c r="AM115" s="731"/>
      <c r="AN115" s="731"/>
      <c r="AO115" s="732"/>
      <c r="AP115" s="778">
        <v>0.1</v>
      </c>
      <c r="AQ115" s="779"/>
      <c r="AR115" s="779"/>
      <c r="AS115" s="779"/>
      <c r="AT115" s="780"/>
      <c r="AU115" s="892"/>
      <c r="AV115" s="893"/>
      <c r="AW115" s="893"/>
      <c r="AX115" s="893"/>
      <c r="AY115" s="893"/>
      <c r="AZ115" s="766" t="s">
        <v>418</v>
      </c>
      <c r="BA115" s="701"/>
      <c r="BB115" s="701"/>
      <c r="BC115" s="701"/>
      <c r="BD115" s="701"/>
      <c r="BE115" s="701"/>
      <c r="BF115" s="701"/>
      <c r="BG115" s="701"/>
      <c r="BH115" s="701"/>
      <c r="BI115" s="701"/>
      <c r="BJ115" s="701"/>
      <c r="BK115" s="701"/>
      <c r="BL115" s="701"/>
      <c r="BM115" s="701"/>
      <c r="BN115" s="701"/>
      <c r="BO115" s="701"/>
      <c r="BP115" s="702"/>
      <c r="BQ115" s="767">
        <v>10547565</v>
      </c>
      <c r="BR115" s="768"/>
      <c r="BS115" s="768"/>
      <c r="BT115" s="768"/>
      <c r="BU115" s="768"/>
      <c r="BV115" s="768">
        <v>11676790</v>
      </c>
      <c r="BW115" s="768"/>
      <c r="BX115" s="768"/>
      <c r="BY115" s="768"/>
      <c r="BZ115" s="768"/>
      <c r="CA115" s="768">
        <v>10441516</v>
      </c>
      <c r="CB115" s="768"/>
      <c r="CC115" s="768"/>
      <c r="CD115" s="768"/>
      <c r="CE115" s="768"/>
      <c r="CF115" s="832">
        <v>3.9</v>
      </c>
      <c r="CG115" s="833"/>
      <c r="CH115" s="833"/>
      <c r="CI115" s="833"/>
      <c r="CJ115" s="833"/>
      <c r="CK115" s="887"/>
      <c r="CL115" s="772"/>
      <c r="CM115" s="766" t="s">
        <v>419</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111</v>
      </c>
      <c r="DH115" s="768"/>
      <c r="DI115" s="768"/>
      <c r="DJ115" s="768"/>
      <c r="DK115" s="768"/>
      <c r="DL115" s="768" t="s">
        <v>111</v>
      </c>
      <c r="DM115" s="768"/>
      <c r="DN115" s="768"/>
      <c r="DO115" s="768"/>
      <c r="DP115" s="768"/>
      <c r="DQ115" s="768" t="s">
        <v>403</v>
      </c>
      <c r="DR115" s="768"/>
      <c r="DS115" s="768"/>
      <c r="DT115" s="768"/>
      <c r="DU115" s="768"/>
      <c r="DV115" s="745" t="s">
        <v>403</v>
      </c>
      <c r="DW115" s="745"/>
      <c r="DX115" s="745"/>
      <c r="DY115" s="745"/>
      <c r="DZ115" s="746"/>
    </row>
    <row r="116" spans="1:130" s="217" customFormat="1" ht="26.25" customHeight="1" x14ac:dyDescent="0.2">
      <c r="A116" s="876"/>
      <c r="B116" s="877"/>
      <c r="C116" s="837" t="s">
        <v>420</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35682</v>
      </c>
      <c r="AB116" s="731"/>
      <c r="AC116" s="731"/>
      <c r="AD116" s="731"/>
      <c r="AE116" s="732"/>
      <c r="AF116" s="733">
        <v>5148</v>
      </c>
      <c r="AG116" s="731"/>
      <c r="AH116" s="731"/>
      <c r="AI116" s="731"/>
      <c r="AJ116" s="732"/>
      <c r="AK116" s="733">
        <v>18500</v>
      </c>
      <c r="AL116" s="731"/>
      <c r="AM116" s="731"/>
      <c r="AN116" s="731"/>
      <c r="AO116" s="732"/>
      <c r="AP116" s="778">
        <v>0</v>
      </c>
      <c r="AQ116" s="779"/>
      <c r="AR116" s="779"/>
      <c r="AS116" s="779"/>
      <c r="AT116" s="780"/>
      <c r="AU116" s="892"/>
      <c r="AV116" s="893"/>
      <c r="AW116" s="893"/>
      <c r="AX116" s="893"/>
      <c r="AY116" s="893"/>
      <c r="AZ116" s="820" t="s">
        <v>421</v>
      </c>
      <c r="BA116" s="821"/>
      <c r="BB116" s="821"/>
      <c r="BC116" s="821"/>
      <c r="BD116" s="821"/>
      <c r="BE116" s="821"/>
      <c r="BF116" s="821"/>
      <c r="BG116" s="821"/>
      <c r="BH116" s="821"/>
      <c r="BI116" s="821"/>
      <c r="BJ116" s="821"/>
      <c r="BK116" s="821"/>
      <c r="BL116" s="821"/>
      <c r="BM116" s="821"/>
      <c r="BN116" s="821"/>
      <c r="BO116" s="821"/>
      <c r="BP116" s="822"/>
      <c r="BQ116" s="767" t="s">
        <v>403</v>
      </c>
      <c r="BR116" s="768"/>
      <c r="BS116" s="768"/>
      <c r="BT116" s="768"/>
      <c r="BU116" s="768"/>
      <c r="BV116" s="768" t="s">
        <v>403</v>
      </c>
      <c r="BW116" s="768"/>
      <c r="BX116" s="768"/>
      <c r="BY116" s="768"/>
      <c r="BZ116" s="768"/>
      <c r="CA116" s="768" t="s">
        <v>403</v>
      </c>
      <c r="CB116" s="768"/>
      <c r="CC116" s="768"/>
      <c r="CD116" s="768"/>
      <c r="CE116" s="768"/>
      <c r="CF116" s="832" t="s">
        <v>403</v>
      </c>
      <c r="CG116" s="833"/>
      <c r="CH116" s="833"/>
      <c r="CI116" s="833"/>
      <c r="CJ116" s="833"/>
      <c r="CK116" s="887"/>
      <c r="CL116" s="772"/>
      <c r="CM116" s="775" t="s">
        <v>422</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v>50292</v>
      </c>
      <c r="DH116" s="768"/>
      <c r="DI116" s="768"/>
      <c r="DJ116" s="768"/>
      <c r="DK116" s="768"/>
      <c r="DL116" s="768">
        <v>24995</v>
      </c>
      <c r="DM116" s="768"/>
      <c r="DN116" s="768"/>
      <c r="DO116" s="768"/>
      <c r="DP116" s="768"/>
      <c r="DQ116" s="768" t="s">
        <v>111</v>
      </c>
      <c r="DR116" s="768"/>
      <c r="DS116" s="768"/>
      <c r="DT116" s="768"/>
      <c r="DU116" s="768"/>
      <c r="DV116" s="745" t="s">
        <v>404</v>
      </c>
      <c r="DW116" s="745"/>
      <c r="DX116" s="745"/>
      <c r="DY116" s="745"/>
      <c r="DZ116" s="746"/>
    </row>
    <row r="117" spans="1:130" s="217" customFormat="1" ht="26.25" customHeight="1" x14ac:dyDescent="0.2">
      <c r="A117" s="857" t="s">
        <v>150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423</v>
      </c>
      <c r="Z117" s="859"/>
      <c r="AA117" s="864">
        <v>99248877</v>
      </c>
      <c r="AB117" s="865"/>
      <c r="AC117" s="865"/>
      <c r="AD117" s="865"/>
      <c r="AE117" s="866"/>
      <c r="AF117" s="867">
        <v>97931093</v>
      </c>
      <c r="AG117" s="865"/>
      <c r="AH117" s="865"/>
      <c r="AI117" s="865"/>
      <c r="AJ117" s="866"/>
      <c r="AK117" s="867">
        <v>101981621</v>
      </c>
      <c r="AL117" s="865"/>
      <c r="AM117" s="865"/>
      <c r="AN117" s="865"/>
      <c r="AO117" s="866"/>
      <c r="AP117" s="868"/>
      <c r="AQ117" s="869"/>
      <c r="AR117" s="869"/>
      <c r="AS117" s="869"/>
      <c r="AT117" s="870"/>
      <c r="AU117" s="892"/>
      <c r="AV117" s="893"/>
      <c r="AW117" s="893"/>
      <c r="AX117" s="893"/>
      <c r="AY117" s="893"/>
      <c r="AZ117" s="766" t="s">
        <v>424</v>
      </c>
      <c r="BA117" s="701"/>
      <c r="BB117" s="701"/>
      <c r="BC117" s="701"/>
      <c r="BD117" s="701"/>
      <c r="BE117" s="701"/>
      <c r="BF117" s="701"/>
      <c r="BG117" s="701"/>
      <c r="BH117" s="701"/>
      <c r="BI117" s="701"/>
      <c r="BJ117" s="701"/>
      <c r="BK117" s="701"/>
      <c r="BL117" s="701"/>
      <c r="BM117" s="701"/>
      <c r="BN117" s="701"/>
      <c r="BO117" s="701"/>
      <c r="BP117" s="702"/>
      <c r="BQ117" s="767" t="s">
        <v>111</v>
      </c>
      <c r="BR117" s="768"/>
      <c r="BS117" s="768"/>
      <c r="BT117" s="768"/>
      <c r="BU117" s="768"/>
      <c r="BV117" s="768" t="s">
        <v>111</v>
      </c>
      <c r="BW117" s="768"/>
      <c r="BX117" s="768"/>
      <c r="BY117" s="768"/>
      <c r="BZ117" s="768"/>
      <c r="CA117" s="768" t="s">
        <v>111</v>
      </c>
      <c r="CB117" s="768"/>
      <c r="CC117" s="768"/>
      <c r="CD117" s="768"/>
      <c r="CE117" s="768"/>
      <c r="CF117" s="832" t="s">
        <v>111</v>
      </c>
      <c r="CG117" s="833"/>
      <c r="CH117" s="833"/>
      <c r="CI117" s="833"/>
      <c r="CJ117" s="833"/>
      <c r="CK117" s="887"/>
      <c r="CL117" s="772"/>
      <c r="CM117" s="775" t="s">
        <v>425</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111</v>
      </c>
      <c r="DH117" s="768"/>
      <c r="DI117" s="768"/>
      <c r="DJ117" s="768"/>
      <c r="DK117" s="768"/>
      <c r="DL117" s="768" t="s">
        <v>111</v>
      </c>
      <c r="DM117" s="768"/>
      <c r="DN117" s="768"/>
      <c r="DO117" s="768"/>
      <c r="DP117" s="768"/>
      <c r="DQ117" s="768" t="s">
        <v>111</v>
      </c>
      <c r="DR117" s="768"/>
      <c r="DS117" s="768"/>
      <c r="DT117" s="768"/>
      <c r="DU117" s="768"/>
      <c r="DV117" s="745" t="s">
        <v>111</v>
      </c>
      <c r="DW117" s="745"/>
      <c r="DX117" s="745"/>
      <c r="DY117" s="745"/>
      <c r="DZ117" s="746"/>
    </row>
    <row r="118" spans="1:130" s="217" customFormat="1" ht="26.25" customHeight="1" x14ac:dyDescent="0.2">
      <c r="A118" s="857" t="s">
        <v>397</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395</v>
      </c>
      <c r="AB118" s="858"/>
      <c r="AC118" s="858"/>
      <c r="AD118" s="858"/>
      <c r="AE118" s="859"/>
      <c r="AF118" s="860" t="s">
        <v>292</v>
      </c>
      <c r="AG118" s="858"/>
      <c r="AH118" s="858"/>
      <c r="AI118" s="858"/>
      <c r="AJ118" s="859"/>
      <c r="AK118" s="860" t="s">
        <v>291</v>
      </c>
      <c r="AL118" s="858"/>
      <c r="AM118" s="858"/>
      <c r="AN118" s="858"/>
      <c r="AO118" s="859"/>
      <c r="AP118" s="861" t="s">
        <v>396</v>
      </c>
      <c r="AQ118" s="862"/>
      <c r="AR118" s="862"/>
      <c r="AS118" s="862"/>
      <c r="AT118" s="863"/>
      <c r="AU118" s="892"/>
      <c r="AV118" s="893"/>
      <c r="AW118" s="893"/>
      <c r="AX118" s="893"/>
      <c r="AY118" s="893"/>
      <c r="AZ118" s="836" t="s">
        <v>426</v>
      </c>
      <c r="BA118" s="837"/>
      <c r="BB118" s="837"/>
      <c r="BC118" s="837"/>
      <c r="BD118" s="837"/>
      <c r="BE118" s="837"/>
      <c r="BF118" s="837"/>
      <c r="BG118" s="837"/>
      <c r="BH118" s="837"/>
      <c r="BI118" s="837"/>
      <c r="BJ118" s="837"/>
      <c r="BK118" s="837"/>
      <c r="BL118" s="837"/>
      <c r="BM118" s="837"/>
      <c r="BN118" s="837"/>
      <c r="BO118" s="837"/>
      <c r="BP118" s="838"/>
      <c r="BQ118" s="819" t="s">
        <v>111</v>
      </c>
      <c r="BR118" s="799"/>
      <c r="BS118" s="799"/>
      <c r="BT118" s="799"/>
      <c r="BU118" s="799"/>
      <c r="BV118" s="799" t="s">
        <v>427</v>
      </c>
      <c r="BW118" s="799"/>
      <c r="BX118" s="799"/>
      <c r="BY118" s="799"/>
      <c r="BZ118" s="799"/>
      <c r="CA118" s="799" t="s">
        <v>428</v>
      </c>
      <c r="CB118" s="799"/>
      <c r="CC118" s="799"/>
      <c r="CD118" s="799"/>
      <c r="CE118" s="799"/>
      <c r="CF118" s="832" t="s">
        <v>111</v>
      </c>
      <c r="CG118" s="833"/>
      <c r="CH118" s="833"/>
      <c r="CI118" s="833"/>
      <c r="CJ118" s="833"/>
      <c r="CK118" s="887"/>
      <c r="CL118" s="772"/>
      <c r="CM118" s="775" t="s">
        <v>429</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111</v>
      </c>
      <c r="DH118" s="768"/>
      <c r="DI118" s="768"/>
      <c r="DJ118" s="768"/>
      <c r="DK118" s="768"/>
      <c r="DL118" s="768" t="s">
        <v>430</v>
      </c>
      <c r="DM118" s="768"/>
      <c r="DN118" s="768"/>
      <c r="DO118" s="768"/>
      <c r="DP118" s="768"/>
      <c r="DQ118" s="768" t="s">
        <v>431</v>
      </c>
      <c r="DR118" s="768"/>
      <c r="DS118" s="768"/>
      <c r="DT118" s="768"/>
      <c r="DU118" s="768"/>
      <c r="DV118" s="745" t="s">
        <v>201</v>
      </c>
      <c r="DW118" s="745"/>
      <c r="DX118" s="745"/>
      <c r="DY118" s="745"/>
      <c r="DZ118" s="746"/>
    </row>
    <row r="119" spans="1:130" s="217" customFormat="1" ht="26.25" customHeight="1" x14ac:dyDescent="0.2">
      <c r="A119" s="769" t="s">
        <v>400</v>
      </c>
      <c r="B119" s="770"/>
      <c r="C119" s="847" t="s">
        <v>401</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75151</v>
      </c>
      <c r="AB119" s="851"/>
      <c r="AC119" s="851"/>
      <c r="AD119" s="851"/>
      <c r="AE119" s="852"/>
      <c r="AF119" s="853">
        <v>71805</v>
      </c>
      <c r="AG119" s="851"/>
      <c r="AH119" s="851"/>
      <c r="AI119" s="851"/>
      <c r="AJ119" s="852"/>
      <c r="AK119" s="853">
        <v>57874</v>
      </c>
      <c r="AL119" s="851"/>
      <c r="AM119" s="851"/>
      <c r="AN119" s="851"/>
      <c r="AO119" s="852"/>
      <c r="AP119" s="854">
        <v>0</v>
      </c>
      <c r="AQ119" s="855"/>
      <c r="AR119" s="855"/>
      <c r="AS119" s="855"/>
      <c r="AT119" s="856"/>
      <c r="AU119" s="894"/>
      <c r="AV119" s="895"/>
      <c r="AW119" s="895"/>
      <c r="AX119" s="895"/>
      <c r="AY119" s="895"/>
      <c r="AZ119" s="248" t="s">
        <v>150</v>
      </c>
      <c r="BA119" s="248"/>
      <c r="BB119" s="248"/>
      <c r="BC119" s="248"/>
      <c r="BD119" s="248"/>
      <c r="BE119" s="248"/>
      <c r="BF119" s="248"/>
      <c r="BG119" s="248"/>
      <c r="BH119" s="248"/>
      <c r="BI119" s="248"/>
      <c r="BJ119" s="248"/>
      <c r="BK119" s="248"/>
      <c r="BL119" s="248"/>
      <c r="BM119" s="248"/>
      <c r="BN119" s="248"/>
      <c r="BO119" s="834" t="s">
        <v>432</v>
      </c>
      <c r="BP119" s="835"/>
      <c r="BQ119" s="819">
        <v>1392875884</v>
      </c>
      <c r="BR119" s="799"/>
      <c r="BS119" s="799"/>
      <c r="BT119" s="799"/>
      <c r="BU119" s="799"/>
      <c r="BV119" s="799">
        <v>1380782293</v>
      </c>
      <c r="BW119" s="799"/>
      <c r="BX119" s="799"/>
      <c r="BY119" s="799"/>
      <c r="BZ119" s="799"/>
      <c r="CA119" s="799">
        <v>1357037919</v>
      </c>
      <c r="CB119" s="799"/>
      <c r="CC119" s="799"/>
      <c r="CD119" s="799"/>
      <c r="CE119" s="799"/>
      <c r="CF119" s="697"/>
      <c r="CG119" s="698"/>
      <c r="CH119" s="698"/>
      <c r="CI119" s="698"/>
      <c r="CJ119" s="788"/>
      <c r="CK119" s="888"/>
      <c r="CL119" s="774"/>
      <c r="CM119" s="792" t="s">
        <v>433</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111</v>
      </c>
      <c r="DH119" s="768"/>
      <c r="DI119" s="768"/>
      <c r="DJ119" s="768"/>
      <c r="DK119" s="768"/>
      <c r="DL119" s="768" t="s">
        <v>428</v>
      </c>
      <c r="DM119" s="768"/>
      <c r="DN119" s="768"/>
      <c r="DO119" s="768"/>
      <c r="DP119" s="768"/>
      <c r="DQ119" s="768" t="s">
        <v>111</v>
      </c>
      <c r="DR119" s="768"/>
      <c r="DS119" s="768"/>
      <c r="DT119" s="768"/>
      <c r="DU119" s="768"/>
      <c r="DV119" s="745" t="s">
        <v>111</v>
      </c>
      <c r="DW119" s="745"/>
      <c r="DX119" s="745"/>
      <c r="DY119" s="745"/>
      <c r="DZ119" s="746"/>
    </row>
    <row r="120" spans="1:130" s="217" customFormat="1" ht="26.25" customHeight="1" x14ac:dyDescent="0.2">
      <c r="A120" s="771"/>
      <c r="B120" s="772"/>
      <c r="C120" s="775" t="s">
        <v>406</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v>114569</v>
      </c>
      <c r="AB120" s="731"/>
      <c r="AC120" s="731"/>
      <c r="AD120" s="731"/>
      <c r="AE120" s="732"/>
      <c r="AF120" s="733">
        <v>114570</v>
      </c>
      <c r="AG120" s="731"/>
      <c r="AH120" s="731"/>
      <c r="AI120" s="731"/>
      <c r="AJ120" s="732"/>
      <c r="AK120" s="733">
        <v>31703</v>
      </c>
      <c r="AL120" s="731"/>
      <c r="AM120" s="731"/>
      <c r="AN120" s="731"/>
      <c r="AO120" s="732"/>
      <c r="AP120" s="778">
        <v>0</v>
      </c>
      <c r="AQ120" s="779"/>
      <c r="AR120" s="779"/>
      <c r="AS120" s="779"/>
      <c r="AT120" s="780"/>
      <c r="AU120" s="839" t="s">
        <v>434</v>
      </c>
      <c r="AV120" s="840"/>
      <c r="AW120" s="840"/>
      <c r="AX120" s="840"/>
      <c r="AY120" s="841"/>
      <c r="AZ120" s="813" t="s">
        <v>435</v>
      </c>
      <c r="BA120" s="759"/>
      <c r="BB120" s="759"/>
      <c r="BC120" s="759"/>
      <c r="BD120" s="759"/>
      <c r="BE120" s="759"/>
      <c r="BF120" s="759"/>
      <c r="BG120" s="759"/>
      <c r="BH120" s="759"/>
      <c r="BI120" s="759"/>
      <c r="BJ120" s="759"/>
      <c r="BK120" s="759"/>
      <c r="BL120" s="759"/>
      <c r="BM120" s="759"/>
      <c r="BN120" s="759"/>
      <c r="BO120" s="759"/>
      <c r="BP120" s="760"/>
      <c r="BQ120" s="814">
        <v>49141548</v>
      </c>
      <c r="BR120" s="796"/>
      <c r="BS120" s="796"/>
      <c r="BT120" s="796"/>
      <c r="BU120" s="796"/>
      <c r="BV120" s="796">
        <v>45183978</v>
      </c>
      <c r="BW120" s="796"/>
      <c r="BX120" s="796"/>
      <c r="BY120" s="796"/>
      <c r="BZ120" s="796"/>
      <c r="CA120" s="796">
        <v>36349312</v>
      </c>
      <c r="CB120" s="796"/>
      <c r="CC120" s="796"/>
      <c r="CD120" s="796"/>
      <c r="CE120" s="796"/>
      <c r="CF120" s="823">
        <v>13.6</v>
      </c>
      <c r="CG120" s="824"/>
      <c r="CH120" s="824"/>
      <c r="CI120" s="824"/>
      <c r="CJ120" s="824"/>
      <c r="CK120" s="825" t="s">
        <v>436</v>
      </c>
      <c r="CL120" s="805"/>
      <c r="CM120" s="805"/>
      <c r="CN120" s="805"/>
      <c r="CO120" s="806"/>
      <c r="CP120" s="829" t="s">
        <v>437</v>
      </c>
      <c r="CQ120" s="830"/>
      <c r="CR120" s="830"/>
      <c r="CS120" s="830"/>
      <c r="CT120" s="830"/>
      <c r="CU120" s="830"/>
      <c r="CV120" s="830"/>
      <c r="CW120" s="830"/>
      <c r="CX120" s="830"/>
      <c r="CY120" s="830"/>
      <c r="CZ120" s="830"/>
      <c r="DA120" s="830"/>
      <c r="DB120" s="830"/>
      <c r="DC120" s="830"/>
      <c r="DD120" s="830"/>
      <c r="DE120" s="830"/>
      <c r="DF120" s="831"/>
      <c r="DG120" s="814">
        <v>19621564</v>
      </c>
      <c r="DH120" s="796"/>
      <c r="DI120" s="796"/>
      <c r="DJ120" s="796"/>
      <c r="DK120" s="796"/>
      <c r="DL120" s="796">
        <v>18341231</v>
      </c>
      <c r="DM120" s="796"/>
      <c r="DN120" s="796"/>
      <c r="DO120" s="796"/>
      <c r="DP120" s="796"/>
      <c r="DQ120" s="796">
        <v>17960979</v>
      </c>
      <c r="DR120" s="796"/>
      <c r="DS120" s="796"/>
      <c r="DT120" s="796"/>
      <c r="DU120" s="796"/>
      <c r="DV120" s="797">
        <v>6.7</v>
      </c>
      <c r="DW120" s="797"/>
      <c r="DX120" s="797"/>
      <c r="DY120" s="797"/>
      <c r="DZ120" s="798"/>
    </row>
    <row r="121" spans="1:130" s="217" customFormat="1" ht="26.25" customHeight="1" x14ac:dyDescent="0.2">
      <c r="A121" s="771"/>
      <c r="B121" s="772"/>
      <c r="C121" s="820" t="s">
        <v>438</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117775</v>
      </c>
      <c r="AB121" s="731"/>
      <c r="AC121" s="731"/>
      <c r="AD121" s="731"/>
      <c r="AE121" s="732"/>
      <c r="AF121" s="733">
        <v>88908</v>
      </c>
      <c r="AG121" s="731"/>
      <c r="AH121" s="731"/>
      <c r="AI121" s="731"/>
      <c r="AJ121" s="732"/>
      <c r="AK121" s="733">
        <v>61314</v>
      </c>
      <c r="AL121" s="731"/>
      <c r="AM121" s="731"/>
      <c r="AN121" s="731"/>
      <c r="AO121" s="732"/>
      <c r="AP121" s="778">
        <v>0</v>
      </c>
      <c r="AQ121" s="779"/>
      <c r="AR121" s="779"/>
      <c r="AS121" s="779"/>
      <c r="AT121" s="780"/>
      <c r="AU121" s="842"/>
      <c r="AV121" s="843"/>
      <c r="AW121" s="843"/>
      <c r="AX121" s="843"/>
      <c r="AY121" s="844"/>
      <c r="AZ121" s="766" t="s">
        <v>439</v>
      </c>
      <c r="BA121" s="701"/>
      <c r="BB121" s="701"/>
      <c r="BC121" s="701"/>
      <c r="BD121" s="701"/>
      <c r="BE121" s="701"/>
      <c r="BF121" s="701"/>
      <c r="BG121" s="701"/>
      <c r="BH121" s="701"/>
      <c r="BI121" s="701"/>
      <c r="BJ121" s="701"/>
      <c r="BK121" s="701"/>
      <c r="BL121" s="701"/>
      <c r="BM121" s="701"/>
      <c r="BN121" s="701"/>
      <c r="BO121" s="701"/>
      <c r="BP121" s="702"/>
      <c r="BQ121" s="767">
        <v>20082982</v>
      </c>
      <c r="BR121" s="768"/>
      <c r="BS121" s="768"/>
      <c r="BT121" s="768"/>
      <c r="BU121" s="768"/>
      <c r="BV121" s="768">
        <v>20361851</v>
      </c>
      <c r="BW121" s="768"/>
      <c r="BX121" s="768"/>
      <c r="BY121" s="768"/>
      <c r="BZ121" s="768"/>
      <c r="CA121" s="768">
        <v>14114520</v>
      </c>
      <c r="CB121" s="768"/>
      <c r="CC121" s="768"/>
      <c r="CD121" s="768"/>
      <c r="CE121" s="768"/>
      <c r="CF121" s="832">
        <v>5.3</v>
      </c>
      <c r="CG121" s="833"/>
      <c r="CH121" s="833"/>
      <c r="CI121" s="833"/>
      <c r="CJ121" s="833"/>
      <c r="CK121" s="826"/>
      <c r="CL121" s="808"/>
      <c r="CM121" s="808"/>
      <c r="CN121" s="808"/>
      <c r="CO121" s="809"/>
      <c r="CP121" s="789" t="s">
        <v>440</v>
      </c>
      <c r="CQ121" s="790"/>
      <c r="CR121" s="790"/>
      <c r="CS121" s="790"/>
      <c r="CT121" s="790"/>
      <c r="CU121" s="790"/>
      <c r="CV121" s="790"/>
      <c r="CW121" s="790"/>
      <c r="CX121" s="790"/>
      <c r="CY121" s="790"/>
      <c r="CZ121" s="790"/>
      <c r="DA121" s="790"/>
      <c r="DB121" s="790"/>
      <c r="DC121" s="790"/>
      <c r="DD121" s="790"/>
      <c r="DE121" s="790"/>
      <c r="DF121" s="791"/>
      <c r="DG121" s="767">
        <v>5254209</v>
      </c>
      <c r="DH121" s="768"/>
      <c r="DI121" s="768"/>
      <c r="DJ121" s="768"/>
      <c r="DK121" s="768"/>
      <c r="DL121" s="768">
        <v>5459909</v>
      </c>
      <c r="DM121" s="768"/>
      <c r="DN121" s="768"/>
      <c r="DO121" s="768"/>
      <c r="DP121" s="768"/>
      <c r="DQ121" s="768">
        <v>5546847</v>
      </c>
      <c r="DR121" s="768"/>
      <c r="DS121" s="768"/>
      <c r="DT121" s="768"/>
      <c r="DU121" s="768"/>
      <c r="DV121" s="745">
        <v>2.1</v>
      </c>
      <c r="DW121" s="745"/>
      <c r="DX121" s="745"/>
      <c r="DY121" s="745"/>
      <c r="DZ121" s="746"/>
    </row>
    <row r="122" spans="1:130" s="217" customFormat="1" ht="26.25" customHeight="1" x14ac:dyDescent="0.2">
      <c r="A122" s="771"/>
      <c r="B122" s="772"/>
      <c r="C122" s="775" t="s">
        <v>416</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22114</v>
      </c>
      <c r="AB122" s="731"/>
      <c r="AC122" s="731"/>
      <c r="AD122" s="731"/>
      <c r="AE122" s="732"/>
      <c r="AF122" s="733">
        <v>22144</v>
      </c>
      <c r="AG122" s="731"/>
      <c r="AH122" s="731"/>
      <c r="AI122" s="731"/>
      <c r="AJ122" s="732"/>
      <c r="AK122" s="733">
        <v>8268</v>
      </c>
      <c r="AL122" s="731"/>
      <c r="AM122" s="731"/>
      <c r="AN122" s="731"/>
      <c r="AO122" s="732"/>
      <c r="AP122" s="778">
        <v>0</v>
      </c>
      <c r="AQ122" s="779"/>
      <c r="AR122" s="779"/>
      <c r="AS122" s="779"/>
      <c r="AT122" s="780"/>
      <c r="AU122" s="842"/>
      <c r="AV122" s="843"/>
      <c r="AW122" s="843"/>
      <c r="AX122" s="843"/>
      <c r="AY122" s="844"/>
      <c r="AZ122" s="836" t="s">
        <v>441</v>
      </c>
      <c r="BA122" s="837"/>
      <c r="BB122" s="837"/>
      <c r="BC122" s="837"/>
      <c r="BD122" s="837"/>
      <c r="BE122" s="837"/>
      <c r="BF122" s="837"/>
      <c r="BG122" s="837"/>
      <c r="BH122" s="837"/>
      <c r="BI122" s="837"/>
      <c r="BJ122" s="837"/>
      <c r="BK122" s="837"/>
      <c r="BL122" s="837"/>
      <c r="BM122" s="837"/>
      <c r="BN122" s="837"/>
      <c r="BO122" s="837"/>
      <c r="BP122" s="838"/>
      <c r="BQ122" s="819">
        <v>698158212</v>
      </c>
      <c r="BR122" s="799"/>
      <c r="BS122" s="799"/>
      <c r="BT122" s="799"/>
      <c r="BU122" s="799"/>
      <c r="BV122" s="799">
        <v>686501495</v>
      </c>
      <c r="BW122" s="799"/>
      <c r="BX122" s="799"/>
      <c r="BY122" s="799"/>
      <c r="BZ122" s="799"/>
      <c r="CA122" s="799">
        <v>673671940</v>
      </c>
      <c r="CB122" s="799"/>
      <c r="CC122" s="799"/>
      <c r="CD122" s="799"/>
      <c r="CE122" s="799"/>
      <c r="CF122" s="800">
        <v>251.9</v>
      </c>
      <c r="CG122" s="801"/>
      <c r="CH122" s="801"/>
      <c r="CI122" s="801"/>
      <c r="CJ122" s="801"/>
      <c r="CK122" s="826"/>
      <c r="CL122" s="808"/>
      <c r="CM122" s="808"/>
      <c r="CN122" s="808"/>
      <c r="CO122" s="809"/>
      <c r="CP122" s="789" t="s">
        <v>375</v>
      </c>
      <c r="CQ122" s="790"/>
      <c r="CR122" s="790"/>
      <c r="CS122" s="790"/>
      <c r="CT122" s="790"/>
      <c r="CU122" s="790"/>
      <c r="CV122" s="790"/>
      <c r="CW122" s="790"/>
      <c r="CX122" s="790"/>
      <c r="CY122" s="790"/>
      <c r="CZ122" s="790"/>
      <c r="DA122" s="790"/>
      <c r="DB122" s="790"/>
      <c r="DC122" s="790"/>
      <c r="DD122" s="790"/>
      <c r="DE122" s="790"/>
      <c r="DF122" s="791"/>
      <c r="DG122" s="767">
        <v>2615356</v>
      </c>
      <c r="DH122" s="768"/>
      <c r="DI122" s="768"/>
      <c r="DJ122" s="768"/>
      <c r="DK122" s="768"/>
      <c r="DL122" s="768">
        <v>2664497</v>
      </c>
      <c r="DM122" s="768"/>
      <c r="DN122" s="768"/>
      <c r="DO122" s="768"/>
      <c r="DP122" s="768"/>
      <c r="DQ122" s="768">
        <v>2941803</v>
      </c>
      <c r="DR122" s="768"/>
      <c r="DS122" s="768"/>
      <c r="DT122" s="768"/>
      <c r="DU122" s="768"/>
      <c r="DV122" s="745">
        <v>1.1000000000000001</v>
      </c>
      <c r="DW122" s="745"/>
      <c r="DX122" s="745"/>
      <c r="DY122" s="745"/>
      <c r="DZ122" s="746"/>
    </row>
    <row r="123" spans="1:130" s="217" customFormat="1" ht="26.25" customHeight="1" x14ac:dyDescent="0.2">
      <c r="A123" s="771"/>
      <c r="B123" s="772"/>
      <c r="C123" s="775" t="s">
        <v>422</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v>25581</v>
      </c>
      <c r="AB123" s="731"/>
      <c r="AC123" s="731"/>
      <c r="AD123" s="731"/>
      <c r="AE123" s="732"/>
      <c r="AF123" s="733">
        <v>25297</v>
      </c>
      <c r="AG123" s="731"/>
      <c r="AH123" s="731"/>
      <c r="AI123" s="731"/>
      <c r="AJ123" s="732"/>
      <c r="AK123" s="733">
        <v>24996</v>
      </c>
      <c r="AL123" s="731"/>
      <c r="AM123" s="731"/>
      <c r="AN123" s="731"/>
      <c r="AO123" s="732"/>
      <c r="AP123" s="778">
        <v>0</v>
      </c>
      <c r="AQ123" s="779"/>
      <c r="AR123" s="779"/>
      <c r="AS123" s="779"/>
      <c r="AT123" s="780"/>
      <c r="AU123" s="845"/>
      <c r="AV123" s="846"/>
      <c r="AW123" s="846"/>
      <c r="AX123" s="846"/>
      <c r="AY123" s="846"/>
      <c r="AZ123" s="248" t="s">
        <v>150</v>
      </c>
      <c r="BA123" s="248"/>
      <c r="BB123" s="248"/>
      <c r="BC123" s="248"/>
      <c r="BD123" s="248"/>
      <c r="BE123" s="248"/>
      <c r="BF123" s="248"/>
      <c r="BG123" s="248"/>
      <c r="BH123" s="248"/>
      <c r="BI123" s="248"/>
      <c r="BJ123" s="248"/>
      <c r="BK123" s="248"/>
      <c r="BL123" s="248"/>
      <c r="BM123" s="248"/>
      <c r="BN123" s="248"/>
      <c r="BO123" s="834" t="s">
        <v>442</v>
      </c>
      <c r="BP123" s="835"/>
      <c r="BQ123" s="786">
        <v>767382742</v>
      </c>
      <c r="BR123" s="787"/>
      <c r="BS123" s="787"/>
      <c r="BT123" s="787"/>
      <c r="BU123" s="787"/>
      <c r="BV123" s="787">
        <v>752047324</v>
      </c>
      <c r="BW123" s="787"/>
      <c r="BX123" s="787"/>
      <c r="BY123" s="787"/>
      <c r="BZ123" s="787"/>
      <c r="CA123" s="787">
        <v>724135772</v>
      </c>
      <c r="CB123" s="787"/>
      <c r="CC123" s="787"/>
      <c r="CD123" s="787"/>
      <c r="CE123" s="787"/>
      <c r="CF123" s="697"/>
      <c r="CG123" s="698"/>
      <c r="CH123" s="698"/>
      <c r="CI123" s="698"/>
      <c r="CJ123" s="788"/>
      <c r="CK123" s="826"/>
      <c r="CL123" s="808"/>
      <c r="CM123" s="808"/>
      <c r="CN123" s="808"/>
      <c r="CO123" s="809"/>
      <c r="CP123" s="789" t="s">
        <v>373</v>
      </c>
      <c r="CQ123" s="790"/>
      <c r="CR123" s="790"/>
      <c r="CS123" s="790"/>
      <c r="CT123" s="790"/>
      <c r="CU123" s="790"/>
      <c r="CV123" s="790"/>
      <c r="CW123" s="790"/>
      <c r="CX123" s="790"/>
      <c r="CY123" s="790"/>
      <c r="CZ123" s="790"/>
      <c r="DA123" s="790"/>
      <c r="DB123" s="790"/>
      <c r="DC123" s="790"/>
      <c r="DD123" s="790"/>
      <c r="DE123" s="790"/>
      <c r="DF123" s="791"/>
      <c r="DG123" s="767">
        <v>1610318</v>
      </c>
      <c r="DH123" s="768"/>
      <c r="DI123" s="768"/>
      <c r="DJ123" s="768"/>
      <c r="DK123" s="768"/>
      <c r="DL123" s="768">
        <v>1209515</v>
      </c>
      <c r="DM123" s="768"/>
      <c r="DN123" s="768"/>
      <c r="DO123" s="768"/>
      <c r="DP123" s="768"/>
      <c r="DQ123" s="768">
        <v>907425</v>
      </c>
      <c r="DR123" s="768"/>
      <c r="DS123" s="768"/>
      <c r="DT123" s="768"/>
      <c r="DU123" s="768"/>
      <c r="DV123" s="745">
        <v>0.3</v>
      </c>
      <c r="DW123" s="745"/>
      <c r="DX123" s="745"/>
      <c r="DY123" s="745"/>
      <c r="DZ123" s="746"/>
    </row>
    <row r="124" spans="1:130" s="217" customFormat="1" ht="26.25" customHeight="1" thickBot="1" x14ac:dyDescent="0.25">
      <c r="A124" s="771"/>
      <c r="B124" s="772"/>
      <c r="C124" s="775" t="s">
        <v>425</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111</v>
      </c>
      <c r="AB124" s="731"/>
      <c r="AC124" s="731"/>
      <c r="AD124" s="731"/>
      <c r="AE124" s="732"/>
      <c r="AF124" s="733" t="s">
        <v>111</v>
      </c>
      <c r="AG124" s="731"/>
      <c r="AH124" s="731"/>
      <c r="AI124" s="731"/>
      <c r="AJ124" s="732"/>
      <c r="AK124" s="733" t="s">
        <v>111</v>
      </c>
      <c r="AL124" s="731"/>
      <c r="AM124" s="731"/>
      <c r="AN124" s="731"/>
      <c r="AO124" s="732"/>
      <c r="AP124" s="778" t="s">
        <v>111</v>
      </c>
      <c r="AQ124" s="779"/>
      <c r="AR124" s="779"/>
      <c r="AS124" s="779"/>
      <c r="AT124" s="780"/>
      <c r="AU124" s="781" t="s">
        <v>443</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227.7</v>
      </c>
      <c r="BR124" s="785"/>
      <c r="BS124" s="785"/>
      <c r="BT124" s="785"/>
      <c r="BU124" s="785"/>
      <c r="BV124" s="785">
        <v>233.1</v>
      </c>
      <c r="BW124" s="785"/>
      <c r="BX124" s="785"/>
      <c r="BY124" s="785"/>
      <c r="BZ124" s="785"/>
      <c r="CA124" s="785">
        <v>236.6</v>
      </c>
      <c r="CB124" s="785"/>
      <c r="CC124" s="785"/>
      <c r="CD124" s="785"/>
      <c r="CE124" s="785"/>
      <c r="CF124" s="675"/>
      <c r="CG124" s="676"/>
      <c r="CH124" s="676"/>
      <c r="CI124" s="676"/>
      <c r="CJ124" s="815"/>
      <c r="CK124" s="827"/>
      <c r="CL124" s="827"/>
      <c r="CM124" s="827"/>
      <c r="CN124" s="827"/>
      <c r="CO124" s="828"/>
      <c r="CP124" s="816" t="s">
        <v>444</v>
      </c>
      <c r="CQ124" s="817"/>
      <c r="CR124" s="817"/>
      <c r="CS124" s="817"/>
      <c r="CT124" s="817"/>
      <c r="CU124" s="817"/>
      <c r="CV124" s="817"/>
      <c r="CW124" s="817"/>
      <c r="CX124" s="817"/>
      <c r="CY124" s="817"/>
      <c r="CZ124" s="817"/>
      <c r="DA124" s="817"/>
      <c r="DB124" s="817"/>
      <c r="DC124" s="817"/>
      <c r="DD124" s="817"/>
      <c r="DE124" s="817"/>
      <c r="DF124" s="818"/>
      <c r="DG124" s="819" t="s">
        <v>111</v>
      </c>
      <c r="DH124" s="799"/>
      <c r="DI124" s="799"/>
      <c r="DJ124" s="799"/>
      <c r="DK124" s="799"/>
      <c r="DL124" s="799" t="s">
        <v>111</v>
      </c>
      <c r="DM124" s="799"/>
      <c r="DN124" s="799"/>
      <c r="DO124" s="799"/>
      <c r="DP124" s="799"/>
      <c r="DQ124" s="799" t="s">
        <v>111</v>
      </c>
      <c r="DR124" s="799"/>
      <c r="DS124" s="799"/>
      <c r="DT124" s="799"/>
      <c r="DU124" s="799"/>
      <c r="DV124" s="802" t="s">
        <v>111</v>
      </c>
      <c r="DW124" s="802"/>
      <c r="DX124" s="802"/>
      <c r="DY124" s="802"/>
      <c r="DZ124" s="803"/>
    </row>
    <row r="125" spans="1:130" s="217" customFormat="1" ht="26.25" customHeight="1" x14ac:dyDescent="0.2">
      <c r="A125" s="771"/>
      <c r="B125" s="772"/>
      <c r="C125" s="775" t="s">
        <v>429</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430</v>
      </c>
      <c r="AB125" s="731"/>
      <c r="AC125" s="731"/>
      <c r="AD125" s="731"/>
      <c r="AE125" s="732"/>
      <c r="AF125" s="733" t="s">
        <v>427</v>
      </c>
      <c r="AG125" s="731"/>
      <c r="AH125" s="731"/>
      <c r="AI125" s="731"/>
      <c r="AJ125" s="732"/>
      <c r="AK125" s="733" t="s">
        <v>111</v>
      </c>
      <c r="AL125" s="731"/>
      <c r="AM125" s="731"/>
      <c r="AN125" s="731"/>
      <c r="AO125" s="732"/>
      <c r="AP125" s="778" t="s">
        <v>430</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445</v>
      </c>
      <c r="CL125" s="805"/>
      <c r="CM125" s="805"/>
      <c r="CN125" s="805"/>
      <c r="CO125" s="806"/>
      <c r="CP125" s="813" t="s">
        <v>446</v>
      </c>
      <c r="CQ125" s="759"/>
      <c r="CR125" s="759"/>
      <c r="CS125" s="759"/>
      <c r="CT125" s="759"/>
      <c r="CU125" s="759"/>
      <c r="CV125" s="759"/>
      <c r="CW125" s="759"/>
      <c r="CX125" s="759"/>
      <c r="CY125" s="759"/>
      <c r="CZ125" s="759"/>
      <c r="DA125" s="759"/>
      <c r="DB125" s="759"/>
      <c r="DC125" s="759"/>
      <c r="DD125" s="759"/>
      <c r="DE125" s="759"/>
      <c r="DF125" s="760"/>
      <c r="DG125" s="814" t="s">
        <v>111</v>
      </c>
      <c r="DH125" s="796"/>
      <c r="DI125" s="796"/>
      <c r="DJ125" s="796"/>
      <c r="DK125" s="796"/>
      <c r="DL125" s="796" t="s">
        <v>111</v>
      </c>
      <c r="DM125" s="796"/>
      <c r="DN125" s="796"/>
      <c r="DO125" s="796"/>
      <c r="DP125" s="796"/>
      <c r="DQ125" s="796" t="s">
        <v>111</v>
      </c>
      <c r="DR125" s="796"/>
      <c r="DS125" s="796"/>
      <c r="DT125" s="796"/>
      <c r="DU125" s="796"/>
      <c r="DV125" s="797" t="s">
        <v>111</v>
      </c>
      <c r="DW125" s="797"/>
      <c r="DX125" s="797"/>
      <c r="DY125" s="797"/>
      <c r="DZ125" s="798"/>
    </row>
    <row r="126" spans="1:130" s="217" customFormat="1" ht="26.25" customHeight="1" thickBot="1" x14ac:dyDescent="0.25">
      <c r="A126" s="771"/>
      <c r="B126" s="772"/>
      <c r="C126" s="775" t="s">
        <v>433</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430</v>
      </c>
      <c r="AB126" s="731"/>
      <c r="AC126" s="731"/>
      <c r="AD126" s="731"/>
      <c r="AE126" s="732"/>
      <c r="AF126" s="733" t="s">
        <v>111</v>
      </c>
      <c r="AG126" s="731"/>
      <c r="AH126" s="731"/>
      <c r="AI126" s="731"/>
      <c r="AJ126" s="732"/>
      <c r="AK126" s="733" t="s">
        <v>111</v>
      </c>
      <c r="AL126" s="731"/>
      <c r="AM126" s="731"/>
      <c r="AN126" s="731"/>
      <c r="AO126" s="732"/>
      <c r="AP126" s="778" t="s">
        <v>111</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447</v>
      </c>
      <c r="CQ126" s="701"/>
      <c r="CR126" s="701"/>
      <c r="CS126" s="701"/>
      <c r="CT126" s="701"/>
      <c r="CU126" s="701"/>
      <c r="CV126" s="701"/>
      <c r="CW126" s="701"/>
      <c r="CX126" s="701"/>
      <c r="CY126" s="701"/>
      <c r="CZ126" s="701"/>
      <c r="DA126" s="701"/>
      <c r="DB126" s="701"/>
      <c r="DC126" s="701"/>
      <c r="DD126" s="701"/>
      <c r="DE126" s="701"/>
      <c r="DF126" s="702"/>
      <c r="DG126" s="767" t="s">
        <v>111</v>
      </c>
      <c r="DH126" s="768"/>
      <c r="DI126" s="768"/>
      <c r="DJ126" s="768"/>
      <c r="DK126" s="768"/>
      <c r="DL126" s="768" t="s">
        <v>111</v>
      </c>
      <c r="DM126" s="768"/>
      <c r="DN126" s="768"/>
      <c r="DO126" s="768"/>
      <c r="DP126" s="768"/>
      <c r="DQ126" s="768" t="s">
        <v>111</v>
      </c>
      <c r="DR126" s="768"/>
      <c r="DS126" s="768"/>
      <c r="DT126" s="768"/>
      <c r="DU126" s="768"/>
      <c r="DV126" s="745" t="s">
        <v>111</v>
      </c>
      <c r="DW126" s="745"/>
      <c r="DX126" s="745"/>
      <c r="DY126" s="745"/>
      <c r="DZ126" s="746"/>
    </row>
    <row r="127" spans="1:130" s="217" customFormat="1" ht="26.25" customHeight="1" x14ac:dyDescent="0.2">
      <c r="A127" s="773"/>
      <c r="B127" s="774"/>
      <c r="C127" s="792" t="s">
        <v>448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59375</v>
      </c>
      <c r="AB127" s="731"/>
      <c r="AC127" s="731"/>
      <c r="AD127" s="731"/>
      <c r="AE127" s="732"/>
      <c r="AF127" s="733">
        <v>56345</v>
      </c>
      <c r="AG127" s="731"/>
      <c r="AH127" s="731"/>
      <c r="AI127" s="731"/>
      <c r="AJ127" s="732"/>
      <c r="AK127" s="733">
        <v>56407</v>
      </c>
      <c r="AL127" s="731"/>
      <c r="AM127" s="731"/>
      <c r="AN127" s="731"/>
      <c r="AO127" s="732"/>
      <c r="AP127" s="778">
        <v>0</v>
      </c>
      <c r="AQ127" s="779"/>
      <c r="AR127" s="779"/>
      <c r="AS127" s="779"/>
      <c r="AT127" s="780"/>
      <c r="AU127" s="253"/>
      <c r="AV127" s="253"/>
      <c r="AW127" s="253"/>
      <c r="AX127" s="795" t="s">
        <v>449</v>
      </c>
      <c r="AY127" s="763"/>
      <c r="AZ127" s="763"/>
      <c r="BA127" s="763"/>
      <c r="BB127" s="763"/>
      <c r="BC127" s="763"/>
      <c r="BD127" s="763"/>
      <c r="BE127" s="764"/>
      <c r="BF127" s="762" t="s">
        <v>450</v>
      </c>
      <c r="BG127" s="763"/>
      <c r="BH127" s="763"/>
      <c r="BI127" s="763"/>
      <c r="BJ127" s="763"/>
      <c r="BK127" s="763"/>
      <c r="BL127" s="764"/>
      <c r="BM127" s="762" t="s">
        <v>451</v>
      </c>
      <c r="BN127" s="763"/>
      <c r="BO127" s="763"/>
      <c r="BP127" s="763"/>
      <c r="BQ127" s="763"/>
      <c r="BR127" s="763"/>
      <c r="BS127" s="764"/>
      <c r="BT127" s="762" t="s">
        <v>452</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453</v>
      </c>
      <c r="CQ127" s="701"/>
      <c r="CR127" s="701"/>
      <c r="CS127" s="701"/>
      <c r="CT127" s="701"/>
      <c r="CU127" s="701"/>
      <c r="CV127" s="701"/>
      <c r="CW127" s="701"/>
      <c r="CX127" s="701"/>
      <c r="CY127" s="701"/>
      <c r="CZ127" s="701"/>
      <c r="DA127" s="701"/>
      <c r="DB127" s="701"/>
      <c r="DC127" s="701"/>
      <c r="DD127" s="701"/>
      <c r="DE127" s="701"/>
      <c r="DF127" s="702"/>
      <c r="DG127" s="767" t="s">
        <v>111</v>
      </c>
      <c r="DH127" s="768"/>
      <c r="DI127" s="768"/>
      <c r="DJ127" s="768"/>
      <c r="DK127" s="768"/>
      <c r="DL127" s="768" t="s">
        <v>111</v>
      </c>
      <c r="DM127" s="768"/>
      <c r="DN127" s="768"/>
      <c r="DO127" s="768"/>
      <c r="DP127" s="768"/>
      <c r="DQ127" s="768" t="s">
        <v>111</v>
      </c>
      <c r="DR127" s="768"/>
      <c r="DS127" s="768"/>
      <c r="DT127" s="768"/>
      <c r="DU127" s="768"/>
      <c r="DV127" s="745" t="s">
        <v>430</v>
      </c>
      <c r="DW127" s="745"/>
      <c r="DX127" s="745"/>
      <c r="DY127" s="745"/>
      <c r="DZ127" s="746"/>
    </row>
    <row r="128" spans="1:130" s="217" customFormat="1" ht="26.25" customHeight="1" thickBot="1" x14ac:dyDescent="0.25">
      <c r="A128" s="747" t="s">
        <v>454</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455</v>
      </c>
      <c r="X128" s="749"/>
      <c r="Y128" s="749"/>
      <c r="Z128" s="750"/>
      <c r="AA128" s="751">
        <v>3218637</v>
      </c>
      <c r="AB128" s="752"/>
      <c r="AC128" s="752"/>
      <c r="AD128" s="752"/>
      <c r="AE128" s="753"/>
      <c r="AF128" s="754">
        <v>3104795</v>
      </c>
      <c r="AG128" s="752"/>
      <c r="AH128" s="752"/>
      <c r="AI128" s="752"/>
      <c r="AJ128" s="753"/>
      <c r="AK128" s="754">
        <v>8692115</v>
      </c>
      <c r="AL128" s="752"/>
      <c r="AM128" s="752"/>
      <c r="AN128" s="752"/>
      <c r="AO128" s="753"/>
      <c r="AP128" s="755"/>
      <c r="AQ128" s="756"/>
      <c r="AR128" s="756"/>
      <c r="AS128" s="756"/>
      <c r="AT128" s="757"/>
      <c r="AU128" s="253"/>
      <c r="AV128" s="253"/>
      <c r="AW128" s="253"/>
      <c r="AX128" s="758" t="s">
        <v>456</v>
      </c>
      <c r="AY128" s="759"/>
      <c r="AZ128" s="759"/>
      <c r="BA128" s="759"/>
      <c r="BB128" s="759"/>
      <c r="BC128" s="759"/>
      <c r="BD128" s="759"/>
      <c r="BE128" s="760"/>
      <c r="BF128" s="737" t="s">
        <v>111</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457</v>
      </c>
      <c r="CQ128" s="679"/>
      <c r="CR128" s="679"/>
      <c r="CS128" s="679"/>
      <c r="CT128" s="679"/>
      <c r="CU128" s="679"/>
      <c r="CV128" s="679"/>
      <c r="CW128" s="679"/>
      <c r="CX128" s="679"/>
      <c r="CY128" s="679"/>
      <c r="CZ128" s="679"/>
      <c r="DA128" s="679"/>
      <c r="DB128" s="679"/>
      <c r="DC128" s="679"/>
      <c r="DD128" s="679"/>
      <c r="DE128" s="679"/>
      <c r="DF128" s="680"/>
      <c r="DG128" s="741">
        <v>10547565</v>
      </c>
      <c r="DH128" s="742"/>
      <c r="DI128" s="742"/>
      <c r="DJ128" s="742"/>
      <c r="DK128" s="742"/>
      <c r="DL128" s="742">
        <v>11676790</v>
      </c>
      <c r="DM128" s="742"/>
      <c r="DN128" s="742"/>
      <c r="DO128" s="742"/>
      <c r="DP128" s="742"/>
      <c r="DQ128" s="742">
        <v>10441516</v>
      </c>
      <c r="DR128" s="742"/>
      <c r="DS128" s="742"/>
      <c r="DT128" s="742"/>
      <c r="DU128" s="742"/>
      <c r="DV128" s="743">
        <v>3.9</v>
      </c>
      <c r="DW128" s="743"/>
      <c r="DX128" s="743"/>
      <c r="DY128" s="743"/>
      <c r="DZ128" s="744"/>
    </row>
    <row r="129" spans="1:131" s="217" customFormat="1" ht="26.25" customHeight="1" x14ac:dyDescent="0.2">
      <c r="A129" s="725" t="s">
        <v>93</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458</v>
      </c>
      <c r="X129" s="728"/>
      <c r="Y129" s="728"/>
      <c r="Z129" s="729"/>
      <c r="AA129" s="730">
        <v>335482229</v>
      </c>
      <c r="AB129" s="731"/>
      <c r="AC129" s="731"/>
      <c r="AD129" s="731"/>
      <c r="AE129" s="732"/>
      <c r="AF129" s="733">
        <v>330649524</v>
      </c>
      <c r="AG129" s="731"/>
      <c r="AH129" s="731"/>
      <c r="AI129" s="731"/>
      <c r="AJ129" s="732"/>
      <c r="AK129" s="733">
        <v>328186284</v>
      </c>
      <c r="AL129" s="731"/>
      <c r="AM129" s="731"/>
      <c r="AN129" s="731"/>
      <c r="AO129" s="732"/>
      <c r="AP129" s="734"/>
      <c r="AQ129" s="735"/>
      <c r="AR129" s="735"/>
      <c r="AS129" s="735"/>
      <c r="AT129" s="736"/>
      <c r="AU129" s="255"/>
      <c r="AV129" s="255"/>
      <c r="AW129" s="255"/>
      <c r="AX129" s="700" t="s">
        <v>459</v>
      </c>
      <c r="AY129" s="701"/>
      <c r="AZ129" s="701"/>
      <c r="BA129" s="701"/>
      <c r="BB129" s="701"/>
      <c r="BC129" s="701"/>
      <c r="BD129" s="701"/>
      <c r="BE129" s="702"/>
      <c r="BF129" s="720" t="s">
        <v>111</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460</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461</v>
      </c>
      <c r="X130" s="728"/>
      <c r="Y130" s="728"/>
      <c r="Z130" s="729"/>
      <c r="AA130" s="730">
        <v>60896889</v>
      </c>
      <c r="AB130" s="731"/>
      <c r="AC130" s="731"/>
      <c r="AD130" s="731"/>
      <c r="AE130" s="732"/>
      <c r="AF130" s="733">
        <v>60978940</v>
      </c>
      <c r="AG130" s="731"/>
      <c r="AH130" s="731"/>
      <c r="AI130" s="731"/>
      <c r="AJ130" s="732"/>
      <c r="AK130" s="733">
        <v>60737928</v>
      </c>
      <c r="AL130" s="731"/>
      <c r="AM130" s="731"/>
      <c r="AN130" s="731"/>
      <c r="AO130" s="732"/>
      <c r="AP130" s="734"/>
      <c r="AQ130" s="735"/>
      <c r="AR130" s="735"/>
      <c r="AS130" s="735"/>
      <c r="AT130" s="736"/>
      <c r="AU130" s="255"/>
      <c r="AV130" s="255"/>
      <c r="AW130" s="255"/>
      <c r="AX130" s="700" t="s">
        <v>462</v>
      </c>
      <c r="AY130" s="701"/>
      <c r="AZ130" s="701"/>
      <c r="BA130" s="701"/>
      <c r="BB130" s="701"/>
      <c r="BC130" s="701"/>
      <c r="BD130" s="701"/>
      <c r="BE130" s="702"/>
      <c r="BF130" s="703">
        <v>12.5</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463</v>
      </c>
      <c r="X131" s="711"/>
      <c r="Y131" s="711"/>
      <c r="Z131" s="712"/>
      <c r="AA131" s="713">
        <v>274585340</v>
      </c>
      <c r="AB131" s="714"/>
      <c r="AC131" s="714"/>
      <c r="AD131" s="714"/>
      <c r="AE131" s="715"/>
      <c r="AF131" s="716">
        <v>269670584</v>
      </c>
      <c r="AG131" s="714"/>
      <c r="AH131" s="714"/>
      <c r="AI131" s="714"/>
      <c r="AJ131" s="715"/>
      <c r="AK131" s="716">
        <v>267448356</v>
      </c>
      <c r="AL131" s="714"/>
      <c r="AM131" s="714"/>
      <c r="AN131" s="714"/>
      <c r="AO131" s="715"/>
      <c r="AP131" s="717"/>
      <c r="AQ131" s="718"/>
      <c r="AR131" s="718"/>
      <c r="AS131" s="718"/>
      <c r="AT131" s="719"/>
      <c r="AU131" s="255"/>
      <c r="AV131" s="255"/>
      <c r="AW131" s="255"/>
      <c r="AX131" s="678" t="s">
        <v>464</v>
      </c>
      <c r="AY131" s="679"/>
      <c r="AZ131" s="679"/>
      <c r="BA131" s="679"/>
      <c r="BB131" s="679"/>
      <c r="BC131" s="679"/>
      <c r="BD131" s="679"/>
      <c r="BE131" s="680"/>
      <c r="BF131" s="681">
        <v>236.6</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465</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466</v>
      </c>
      <c r="W132" s="691"/>
      <c r="X132" s="691"/>
      <c r="Y132" s="691"/>
      <c r="Z132" s="692"/>
      <c r="AA132" s="693">
        <v>12.795057079999999</v>
      </c>
      <c r="AB132" s="694"/>
      <c r="AC132" s="694"/>
      <c r="AD132" s="694"/>
      <c r="AE132" s="695"/>
      <c r="AF132" s="696">
        <v>12.551371939999999</v>
      </c>
      <c r="AG132" s="694"/>
      <c r="AH132" s="694"/>
      <c r="AI132" s="694"/>
      <c r="AJ132" s="695"/>
      <c r="AK132" s="696">
        <v>12.17116399</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467</v>
      </c>
      <c r="W133" s="670"/>
      <c r="X133" s="670"/>
      <c r="Y133" s="670"/>
      <c r="Z133" s="671"/>
      <c r="AA133" s="672">
        <v>13.2</v>
      </c>
      <c r="AB133" s="673"/>
      <c r="AC133" s="673"/>
      <c r="AD133" s="673"/>
      <c r="AE133" s="674"/>
      <c r="AF133" s="672">
        <v>12.9</v>
      </c>
      <c r="AG133" s="673"/>
      <c r="AH133" s="673"/>
      <c r="AI133" s="673"/>
      <c r="AJ133" s="674"/>
      <c r="AK133" s="672">
        <v>12.5</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H3yMUgq+sQbHjuJ1uEj1JJBQ3iJmKvB4gqUZopRTHXoPjCADdSZLabOwjb7c3gzix+GvDf/92UmOyi8mHzTpw==" saltValue="UghsgX/SYVq/MjosHULb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1NYeoPgflhqy6d3A8GgDc/YYOxz1VjI7Nk0OHLpUB740J1NHub7p2Bw74BG0j1DLGYINp/gmFyVa7mQojNSzAA==" saltValue="8h8oFX+ZjWyXKZGwHTOgg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rS1Hb3cW3WEJe4h+vu2pJorUfb6P/jrwi8cCkbqQL1jMY5dcVf7YwvmjPvT73L6yPajI4o/Bl7YodanjuxY1A==" saltValue="24IBFRnimhzRg5TJ7uoT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471</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472</v>
      </c>
      <c r="AP7" s="276"/>
      <c r="AQ7" s="277" t="s">
        <v>473</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474</v>
      </c>
      <c r="AQ8" s="283" t="s">
        <v>475</v>
      </c>
      <c r="AR8" s="284" t="s">
        <v>476</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477</v>
      </c>
      <c r="AL9" s="1112"/>
      <c r="AM9" s="1112"/>
      <c r="AN9" s="1113"/>
      <c r="AO9" s="285">
        <v>155686835</v>
      </c>
      <c r="AP9" s="285">
        <v>140641</v>
      </c>
      <c r="AQ9" s="286">
        <v>136377</v>
      </c>
      <c r="AR9" s="287">
        <v>3.1</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478</v>
      </c>
      <c r="AL10" s="1112"/>
      <c r="AM10" s="1112"/>
      <c r="AN10" s="1113"/>
      <c r="AO10" s="285">
        <v>570074</v>
      </c>
      <c r="AP10" s="285">
        <v>515</v>
      </c>
      <c r="AQ10" s="286">
        <v>382</v>
      </c>
      <c r="AR10" s="287">
        <v>34.799999999999997</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479</v>
      </c>
      <c r="AL11" s="1112"/>
      <c r="AM11" s="1112"/>
      <c r="AN11" s="1113"/>
      <c r="AO11" s="285">
        <v>1052037</v>
      </c>
      <c r="AP11" s="285">
        <v>950</v>
      </c>
      <c r="AQ11" s="286">
        <v>819</v>
      </c>
      <c r="AR11" s="287">
        <v>16</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480</v>
      </c>
      <c r="AL12" s="1112"/>
      <c r="AM12" s="1112"/>
      <c r="AN12" s="1113"/>
      <c r="AO12" s="285" t="s">
        <v>481</v>
      </c>
      <c r="AP12" s="285" t="s">
        <v>481</v>
      </c>
      <c r="AQ12" s="286" t="s">
        <v>481</v>
      </c>
      <c r="AR12" s="287" t="s">
        <v>481</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482</v>
      </c>
      <c r="AL13" s="1112"/>
      <c r="AM13" s="1112"/>
      <c r="AN13" s="1113"/>
      <c r="AO13" s="285" t="s">
        <v>481</v>
      </c>
      <c r="AP13" s="285" t="s">
        <v>481</v>
      </c>
      <c r="AQ13" s="286">
        <v>7</v>
      </c>
      <c r="AR13" s="287" t="s">
        <v>481</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483</v>
      </c>
      <c r="AL14" s="1112"/>
      <c r="AM14" s="1112"/>
      <c r="AN14" s="1113"/>
      <c r="AO14" s="285">
        <v>2241078</v>
      </c>
      <c r="AP14" s="285">
        <v>2024</v>
      </c>
      <c r="AQ14" s="286">
        <v>2428</v>
      </c>
      <c r="AR14" s="287">
        <v>-16.600000000000001</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484</v>
      </c>
      <c r="AL15" s="1112"/>
      <c r="AM15" s="1112"/>
      <c r="AN15" s="1113"/>
      <c r="AO15" s="285">
        <v>-15775343</v>
      </c>
      <c r="AP15" s="285">
        <v>-14251</v>
      </c>
      <c r="AQ15" s="286">
        <v>-11619</v>
      </c>
      <c r="AR15" s="287">
        <v>22.7</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150</v>
      </c>
      <c r="AL16" s="1104"/>
      <c r="AM16" s="1104"/>
      <c r="AN16" s="1105"/>
      <c r="AO16" s="285">
        <v>143774681</v>
      </c>
      <c r="AP16" s="285">
        <v>129880</v>
      </c>
      <c r="AQ16" s="286">
        <v>128394</v>
      </c>
      <c r="AR16" s="287">
        <v>1.2</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485</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486</v>
      </c>
      <c r="AP20" s="296" t="s">
        <v>487</v>
      </c>
      <c r="AQ20" s="297" t="s">
        <v>488</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489</v>
      </c>
      <c r="AL21" s="1115"/>
      <c r="AM21" s="1115"/>
      <c r="AN21" s="1116"/>
      <c r="AO21" s="300">
        <v>1445.37</v>
      </c>
      <c r="AP21" s="301">
        <v>1451.45</v>
      </c>
      <c r="AQ21" s="302">
        <v>-6.08</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490</v>
      </c>
      <c r="AL22" s="1115"/>
      <c r="AM22" s="1115"/>
      <c r="AN22" s="1116"/>
      <c r="AO22" s="305">
        <v>101</v>
      </c>
      <c r="AP22" s="306">
        <v>99.2</v>
      </c>
      <c r="AQ22" s="307">
        <v>1.8</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492</v>
      </c>
      <c r="AO27" s="266"/>
      <c r="AP27" s="266"/>
      <c r="AQ27" s="266"/>
      <c r="AR27" s="266"/>
      <c r="AS27" s="266"/>
      <c r="AT27" s="266"/>
    </row>
    <row r="28" spans="1:46" ht="16.2" x14ac:dyDescent="0.2">
      <c r="A28" s="267" t="s">
        <v>493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494</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472</v>
      </c>
      <c r="AP30" s="276"/>
      <c r="AQ30" s="277" t="s">
        <v>473</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474</v>
      </c>
      <c r="AQ31" s="283" t="s">
        <v>475</v>
      </c>
      <c r="AR31" s="284" t="s">
        <v>476</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495</v>
      </c>
      <c r="AL32" s="1101"/>
      <c r="AM32" s="1101"/>
      <c r="AN32" s="1102"/>
      <c r="AO32" s="285">
        <v>96533717</v>
      </c>
      <c r="AP32" s="285">
        <v>87204</v>
      </c>
      <c r="AQ32" s="286">
        <v>76176</v>
      </c>
      <c r="AR32" s="287">
        <v>14.5</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496</v>
      </c>
      <c r="AL33" s="1101"/>
      <c r="AM33" s="1101"/>
      <c r="AN33" s="1102"/>
      <c r="AO33" s="285" t="s">
        <v>481</v>
      </c>
      <c r="AP33" s="285" t="s">
        <v>481</v>
      </c>
      <c r="AQ33" s="286" t="s">
        <v>481</v>
      </c>
      <c r="AR33" s="287" t="s">
        <v>481</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497</v>
      </c>
      <c r="AL34" s="1101"/>
      <c r="AM34" s="1101"/>
      <c r="AN34" s="1102"/>
      <c r="AO34" s="285">
        <v>1158667</v>
      </c>
      <c r="AP34" s="285">
        <v>1047</v>
      </c>
      <c r="AQ34" s="286">
        <v>3943</v>
      </c>
      <c r="AR34" s="287">
        <v>-73.400000000000006</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498</v>
      </c>
      <c r="AL35" s="1101"/>
      <c r="AM35" s="1101"/>
      <c r="AN35" s="1102"/>
      <c r="AO35" s="285">
        <v>3050809</v>
      </c>
      <c r="AP35" s="285">
        <v>2756</v>
      </c>
      <c r="AQ35" s="286">
        <v>1855</v>
      </c>
      <c r="AR35" s="287">
        <v>48.6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499</v>
      </c>
      <c r="AL36" s="1101"/>
      <c r="AM36" s="1101"/>
      <c r="AN36" s="1102"/>
      <c r="AO36" s="285">
        <v>979366</v>
      </c>
      <c r="AP36" s="285">
        <v>885</v>
      </c>
      <c r="AQ36" s="286">
        <v>162</v>
      </c>
      <c r="AR36" s="287">
        <v>446.3</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500</v>
      </c>
      <c r="AL37" s="1101"/>
      <c r="AM37" s="1101"/>
      <c r="AN37" s="1102"/>
      <c r="AO37" s="285">
        <v>240562</v>
      </c>
      <c r="AP37" s="285">
        <v>217</v>
      </c>
      <c r="AQ37" s="286">
        <v>954</v>
      </c>
      <c r="AR37" s="287">
        <v>-77.3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501</v>
      </c>
      <c r="AL38" s="1098"/>
      <c r="AM38" s="1098"/>
      <c r="AN38" s="1099"/>
      <c r="AO38" s="315">
        <v>18500</v>
      </c>
      <c r="AP38" s="315">
        <v>17</v>
      </c>
      <c r="AQ38" s="316">
        <v>2</v>
      </c>
      <c r="AR38" s="307">
        <v>750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502</v>
      </c>
      <c r="AL39" s="1098"/>
      <c r="AM39" s="1098"/>
      <c r="AN39" s="1099"/>
      <c r="AO39" s="285">
        <v>-8692115</v>
      </c>
      <c r="AP39" s="285">
        <v>-7852</v>
      </c>
      <c r="AQ39" s="286">
        <v>-2895</v>
      </c>
      <c r="AR39" s="287">
        <v>171.2</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503</v>
      </c>
      <c r="AL40" s="1101"/>
      <c r="AM40" s="1101"/>
      <c r="AN40" s="1102"/>
      <c r="AO40" s="285">
        <v>-60737928</v>
      </c>
      <c r="AP40" s="285">
        <v>-54868</v>
      </c>
      <c r="AQ40" s="286">
        <v>-51722</v>
      </c>
      <c r="AR40" s="287">
        <v>6.1</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504</v>
      </c>
      <c r="AL41" s="1104"/>
      <c r="AM41" s="1104"/>
      <c r="AN41" s="1105"/>
      <c r="AO41" s="285">
        <v>32551578</v>
      </c>
      <c r="AP41" s="285">
        <v>29406</v>
      </c>
      <c r="AQ41" s="286">
        <v>28475</v>
      </c>
      <c r="AR41" s="287">
        <v>3.3</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506</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472</v>
      </c>
      <c r="AN49" s="1108" t="s">
        <v>507</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508</v>
      </c>
      <c r="AO50" s="328" t="s">
        <v>509</v>
      </c>
      <c r="AP50" s="329" t="s">
        <v>510</v>
      </c>
      <c r="AQ50" s="330" t="s">
        <v>511</v>
      </c>
      <c r="AR50" s="331" t="s">
        <v>512</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513</v>
      </c>
      <c r="AL51" s="324"/>
      <c r="AM51" s="332">
        <v>100039163</v>
      </c>
      <c r="AN51" s="333">
        <v>86891</v>
      </c>
      <c r="AO51" s="334">
        <v>20.6</v>
      </c>
      <c r="AP51" s="335">
        <v>88620</v>
      </c>
      <c r="AQ51" s="336">
        <v>12.5</v>
      </c>
      <c r="AR51" s="337">
        <v>8.1</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514</v>
      </c>
      <c r="AM52" s="340">
        <v>30619537</v>
      </c>
      <c r="AN52" s="341">
        <v>26595</v>
      </c>
      <c r="AO52" s="342">
        <v>10.8</v>
      </c>
      <c r="AP52" s="343">
        <v>19309</v>
      </c>
      <c r="AQ52" s="344">
        <v>-3.3</v>
      </c>
      <c r="AR52" s="345">
        <v>14.1</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515</v>
      </c>
      <c r="AL53" s="324"/>
      <c r="AM53" s="332">
        <v>90930489</v>
      </c>
      <c r="AN53" s="333">
        <v>79712</v>
      </c>
      <c r="AO53" s="334">
        <v>-8.3000000000000007</v>
      </c>
      <c r="AP53" s="335">
        <v>94715</v>
      </c>
      <c r="AQ53" s="336">
        <v>6.9</v>
      </c>
      <c r="AR53" s="337">
        <v>-15.2</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514</v>
      </c>
      <c r="AM54" s="340">
        <v>33103850</v>
      </c>
      <c r="AN54" s="341">
        <v>29020</v>
      </c>
      <c r="AO54" s="342">
        <v>9.1</v>
      </c>
      <c r="AP54" s="343">
        <v>24902</v>
      </c>
      <c r="AQ54" s="344">
        <v>29</v>
      </c>
      <c r="AR54" s="345">
        <v>-19.899999999999999</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516</v>
      </c>
      <c r="AL55" s="324"/>
      <c r="AM55" s="332">
        <v>84678340</v>
      </c>
      <c r="AN55" s="333">
        <v>74966</v>
      </c>
      <c r="AO55" s="334">
        <v>-6</v>
      </c>
      <c r="AP55" s="335">
        <v>97161</v>
      </c>
      <c r="AQ55" s="336">
        <v>2.6</v>
      </c>
      <c r="AR55" s="337">
        <v>-8.6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514</v>
      </c>
      <c r="AM56" s="340">
        <v>34109083</v>
      </c>
      <c r="AN56" s="341">
        <v>30197</v>
      </c>
      <c r="AO56" s="342">
        <v>4.0999999999999996</v>
      </c>
      <c r="AP56" s="343">
        <v>26543</v>
      </c>
      <c r="AQ56" s="344">
        <v>6.6</v>
      </c>
      <c r="AR56" s="345">
        <v>-2.5</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517</v>
      </c>
      <c r="AL57" s="324"/>
      <c r="AM57" s="332">
        <v>96671685</v>
      </c>
      <c r="AN57" s="333">
        <v>86432</v>
      </c>
      <c r="AO57" s="334">
        <v>15.3</v>
      </c>
      <c r="AP57" s="335">
        <v>101731</v>
      </c>
      <c r="AQ57" s="336">
        <v>4.7</v>
      </c>
      <c r="AR57" s="337">
        <v>10.6</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514</v>
      </c>
      <c r="AM58" s="340">
        <v>36578220</v>
      </c>
      <c r="AN58" s="341">
        <v>32704</v>
      </c>
      <c r="AO58" s="342">
        <v>8.3000000000000007</v>
      </c>
      <c r="AP58" s="343">
        <v>26906</v>
      </c>
      <c r="AQ58" s="344">
        <v>1.4</v>
      </c>
      <c r="AR58" s="345">
        <v>6.9</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518</v>
      </c>
      <c r="AL59" s="324"/>
      <c r="AM59" s="332">
        <v>90566059</v>
      </c>
      <c r="AN59" s="333">
        <v>81813</v>
      </c>
      <c r="AO59" s="334">
        <v>-5.3</v>
      </c>
      <c r="AP59" s="335">
        <v>108224</v>
      </c>
      <c r="AQ59" s="336">
        <v>6.4</v>
      </c>
      <c r="AR59" s="337">
        <v>-11.7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514</v>
      </c>
      <c r="AM60" s="340">
        <v>27069010</v>
      </c>
      <c r="AN60" s="341">
        <v>24453</v>
      </c>
      <c r="AO60" s="342">
        <v>-25.2</v>
      </c>
      <c r="AP60" s="343">
        <v>27358</v>
      </c>
      <c r="AQ60" s="344">
        <v>1.7</v>
      </c>
      <c r="AR60" s="345">
        <v>-26.9</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519</v>
      </c>
      <c r="AL61" s="346"/>
      <c r="AM61" s="347">
        <v>92577147</v>
      </c>
      <c r="AN61" s="348">
        <v>81963</v>
      </c>
      <c r="AO61" s="349">
        <v>3.3</v>
      </c>
      <c r="AP61" s="350">
        <v>98090</v>
      </c>
      <c r="AQ61" s="351">
        <v>6.6</v>
      </c>
      <c r="AR61" s="337">
        <v>-3.3</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514</v>
      </c>
      <c r="AM62" s="340">
        <v>32295940</v>
      </c>
      <c r="AN62" s="341">
        <v>28594</v>
      </c>
      <c r="AO62" s="342">
        <v>1.4</v>
      </c>
      <c r="AP62" s="343">
        <v>25004</v>
      </c>
      <c r="AQ62" s="344">
        <v>7.1</v>
      </c>
      <c r="AR62" s="345">
        <v>-5.7</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3dUJItQpJElCjtJLpBjw43TN8m976RkFKPNV1fMwPGTEm4fIWxLscAqm9GXObeGoFq40YKnSIlEGaYYncVShtQ==" saltValue="jfGQ4N2sH/0e9Hu3DygN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hBJ4BHM/x0z0F7WOavy0IdE4wEhqyBW7CqAEAjrbn72Qm9btaFN6u0SBwHd6ywAiuakTjE2Xb1MIB8L6CZTgg==" saltValue="XbSxqTKeO7BXhRSgdgKh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lVRK7xpJDIRhLI6C3AbVn8Q1vrIl4tDh6M70ttjWsQZH9yf3hWTzARxm+F4JgUAKi4UuzYkiq/x85w1/8x33w==" saltValue="FNnaTaWCsbseTURI7q2O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522</v>
      </c>
      <c r="G46" s="355" t="s">
        <v>523</v>
      </c>
      <c r="H46" s="355" t="s">
        <v>524</v>
      </c>
      <c r="I46" s="355" t="s">
        <v>525</v>
      </c>
      <c r="J46" s="356" t="s">
        <v>526</v>
      </c>
    </row>
    <row r="47" spans="2:10" ht="57.75" customHeight="1" x14ac:dyDescent="0.2">
      <c r="B47" s="7"/>
      <c r="C47" s="1119" t="s">
        <v>3</v>
      </c>
      <c r="D47" s="1119"/>
      <c r="E47" s="1120"/>
      <c r="F47" s="357">
        <v>2.87</v>
      </c>
      <c r="G47" s="358">
        <v>3.4</v>
      </c>
      <c r="H47" s="358">
        <v>3.43</v>
      </c>
      <c r="I47" s="358">
        <v>2.0499999999999998</v>
      </c>
      <c r="J47" s="359">
        <v>2.02</v>
      </c>
    </row>
    <row r="48" spans="2:10" ht="57.75" customHeight="1" x14ac:dyDescent="0.2">
      <c r="B48" s="8"/>
      <c r="C48" s="1121" t="s">
        <v>4</v>
      </c>
      <c r="D48" s="1121"/>
      <c r="E48" s="1122"/>
      <c r="F48" s="360">
        <v>1.05</v>
      </c>
      <c r="G48" s="361">
        <v>1.18</v>
      </c>
      <c r="H48" s="361">
        <v>1.42</v>
      </c>
      <c r="I48" s="361">
        <v>1.1399999999999999</v>
      </c>
      <c r="J48" s="362">
        <v>1.36</v>
      </c>
    </row>
    <row r="49" spans="2:10" ht="57.75" customHeight="1" thickBot="1" x14ac:dyDescent="0.25">
      <c r="B49" s="9"/>
      <c r="C49" s="1123" t="s">
        <v>5</v>
      </c>
      <c r="D49" s="1123"/>
      <c r="E49" s="1124"/>
      <c r="F49" s="363">
        <v>0.55000000000000004</v>
      </c>
      <c r="G49" s="364">
        <v>0.66</v>
      </c>
      <c r="H49" s="364">
        <v>0.32</v>
      </c>
      <c r="I49" s="364" t="s">
        <v>527</v>
      </c>
      <c r="J49" s="365">
        <v>0.17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JzixyXmlN7XCcuO1T+gMMyzy+eUkDOoswdPDtdjge4TtR8Rq6g6/d4M4Jjasjn7QFC4g1jwkafYh5Ii28Xc1g==" saltValue="xK1Yf87MYG1DoqY7ZK72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2019-03-15T05:46:58Z</cp:lastPrinted>
  <dcterms:created xsi:type="dcterms:W3CDTF">2019-02-14T00:42:42Z</dcterms:created>
  <dcterms:modified xsi:type="dcterms:W3CDTF">2019-08-07T09:06:03Z</dcterms:modified>
  <cp:category/>
</cp:coreProperties>
</file>