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tabRatio="92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DD612C68_E338_4020_9E6E_B541B9AC9032_.wvu.Cols" localSheetId="2" hidden="1">'各会計、関係団体の財政状況及び健全化判断比率'!$EB:$XFD</definedName>
    <definedName name="Z_DD612C68_E338_4020_9E6E_B541B9AC9032_.wvu.Cols" localSheetId="12" hidden="1">基金残高に係る経年分析!$P:$XFD</definedName>
    <definedName name="Z_DD612C68_E338_4020_9E6E_B541B9AC9032_.wvu.Cols" localSheetId="4" hidden="1">'経常経費分析表（経常収支比率の分析）'!$DM:$XFD</definedName>
    <definedName name="Z_DD612C68_E338_4020_9E6E_B541B9AC9032_.wvu.Cols" localSheetId="5" hidden="1">'経常経費分析表（人件費・公債費・普通建設事業費の分析）'!$AU:$XFD</definedName>
    <definedName name="Z_DD612C68_E338_4020_9E6E_B541B9AC9032_.wvu.Cols" localSheetId="3" hidden="1">財政比較分析表!$DQ:$XFD</definedName>
    <definedName name="Z_DD612C68_E338_4020_9E6E_B541B9AC9032_.wvu.Cols" localSheetId="10" hidden="1">'実質公債費比率（分子）の構造'!$V:$XFD</definedName>
    <definedName name="Z_DD612C68_E338_4020_9E6E_B541B9AC9032_.wvu.Cols" localSheetId="8" hidden="1">実質収支比率等に係る経年分析!$Q:$XFD</definedName>
    <definedName name="Z_DD612C68_E338_4020_9E6E_B541B9AC9032_.wvu.Cols" localSheetId="11" hidden="1">'将来負担比率（分子）の構造'!$T:$XFD</definedName>
    <definedName name="Z_DD612C68_E338_4020_9E6E_B541B9AC9032_.wvu.Cols" localSheetId="6" hidden="1">'性質別歳出決算分析表（住民一人当たりのコスト）'!$DV:$XFD</definedName>
    <definedName name="Z_DD612C68_E338_4020_9E6E_B541B9AC9032_.wvu.Cols" localSheetId="0" hidden="1">総括表!$DP:$XFD</definedName>
    <definedName name="Z_DD612C68_E338_4020_9E6E_B541B9AC9032_.wvu.Cols" localSheetId="1" hidden="1">普通会計の状況!$EN:$XFD</definedName>
    <definedName name="Z_DD612C68_E338_4020_9E6E_B541B9AC9032_.wvu.Cols" localSheetId="7" hidden="1">'目的別歳出決算分析表（住民一人当たりのコスト）'!$DV:$XFD</definedName>
    <definedName name="Z_DD612C68_E338_4020_9E6E_B541B9AC9032_.wvu.Cols" localSheetId="9" hidden="1">連結実質赤字比率に係る赤字・黒字の構成分析!$Q:$XFD</definedName>
    <definedName name="Z_DD612C68_E338_4020_9E6E_B541B9AC9032_.wvu.Rows" localSheetId="2" hidden="1">'各会計、関係団体の財政状況及び健全化判断比率'!$137:$1048576,'各会計、関係団体の財政状況及び健全化判断比率'!$89:$101,'各会計、関係団体の財政状況及び健全化判断比率'!$135:$136</definedName>
    <definedName name="Z_DD612C68_E338_4020_9E6E_B541B9AC9032_.wvu.Rows" localSheetId="12" hidden="1">基金残高に係る経年分析!$67:$1048576,基金残高に係る経年分析!$65:$66</definedName>
    <definedName name="Z_DD612C68_E338_4020_9E6E_B541B9AC9032_.wvu.Rows" localSheetId="4" hidden="1">'経常経費分析表（経常収支比率の分析）'!$104:$1048576,'経常経費分析表（経常収支比率の分析）'!$90:$103</definedName>
    <definedName name="Z_DD612C68_E338_4020_9E6E_B541B9AC9032_.wvu.Rows" localSheetId="5" hidden="1">'経常経費分析表（人件費・公債費・普通建設事業費の分析）'!$75:$1048576,'経常経費分析表（人件費・公債費・普通建設事業費の分析）'!$67:$74</definedName>
    <definedName name="Z_DD612C68_E338_4020_9E6E_B541B9AC9032_.wvu.Rows" localSheetId="3" hidden="1">財政比較分析表!$111:$1048576,財政比較分析表!$98:$110</definedName>
    <definedName name="Z_DD612C68_E338_4020_9E6E_B541B9AC9032_.wvu.Rows" localSheetId="10" hidden="1">'実質公債費比率（分子）の構造'!$57:$1048576</definedName>
    <definedName name="Z_DD612C68_E338_4020_9E6E_B541B9AC9032_.wvu.Rows" localSheetId="8" hidden="1">実質収支比率等に係る経年分析!$54:$1048576,実質収支比率等に係る経年分析!$51:$53</definedName>
    <definedName name="Z_DD612C68_E338_4020_9E6E_B541B9AC9032_.wvu.Rows" localSheetId="11" hidden="1">'将来負担比率（分子）の構造'!$87:$1048576,'将来負担比率（分子）の構造'!$56:$86</definedName>
    <definedName name="Z_DD612C68_E338_4020_9E6E_B541B9AC9032_.wvu.Rows" localSheetId="6" hidden="1">'性質別歳出決算分析表（住民一人当たりのコスト）'!$133:$1048576,'性質別歳出決算分析表（住民一人当たりのコスト）'!$117:$132</definedName>
    <definedName name="Z_DD612C68_E338_4020_9E6E_B541B9AC9032_.wvu.Rows" localSheetId="0" hidden="1">総括表!$60:$1048576,総括表!$57:$59</definedName>
    <definedName name="Z_DD612C68_E338_4020_9E6E_B541B9AC9032_.wvu.Rows" localSheetId="1" hidden="1">普通会計の状況!$54:$1048576,普通会計の状況!$50:$53</definedName>
    <definedName name="Z_DD612C68_E338_4020_9E6E_B541B9AC9032_.wvu.Rows" localSheetId="7" hidden="1">'目的別歳出決算分析表（住民一人当たりのコスト）'!$133:$1048576,'目的別歳出決算分析表（住民一人当たりのコスト）'!$117:$132</definedName>
    <definedName name="Z_DD612C68_E338_4020_9E6E_B541B9AC9032_.wvu.Rows" localSheetId="9" hidden="1">連結実質赤字比率に係る赤字・黒字の構成分析!$46:$1048576</definedName>
  </definedNames>
  <calcPr calcId="162913"/>
  <customWorkbookViews>
    <customWorkbookView name="さいたま市 - 個人用ビュー" guid="{DD612C68-E338-4020-9E6E-B541B9AC9032}"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3" l="1"/>
  <c r="AA23" i="3"/>
  <c r="V23" i="3"/>
  <c r="Q23" i="3"/>
  <c r="DL102" i="3"/>
  <c r="DB102" i="3"/>
  <c r="CW102" i="3"/>
  <c r="CR102" i="3"/>
  <c r="AF88" i="3"/>
  <c r="AU63" i="3"/>
  <c r="AP63" i="3"/>
  <c r="AA70" i="3"/>
  <c r="AA69" i="3"/>
  <c r="AA68" i="3"/>
  <c r="AA35" i="3"/>
  <c r="AA33" i="3"/>
  <c r="AA32" i="3"/>
  <c r="AA31" i="3"/>
  <c r="AA30" i="3"/>
  <c r="AA29" i="3"/>
  <c r="AA28" i="3"/>
  <c r="AA11" i="3" l="1"/>
  <c r="AA10" i="3"/>
  <c r="AA8" i="3"/>
  <c r="AA7" i="3"/>
  <c r="BG35" i="1" l="1"/>
  <c r="BG34"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E38" i="1"/>
  <c r="AM38" i="1"/>
  <c r="U38" i="1"/>
  <c r="C38" i="1"/>
  <c r="BE37" i="1"/>
  <c r="AM37" i="1"/>
  <c r="U37" i="1"/>
  <c r="C37" i="1"/>
  <c r="BE36" i="1"/>
  <c r="AM36" i="1"/>
  <c r="U36" i="1"/>
  <c r="C36" i="1"/>
  <c r="CO35" i="1"/>
  <c r="CO36" i="1" s="1"/>
  <c r="CO37" i="1" s="1"/>
  <c r="CO38" i="1" s="1"/>
  <c r="CO39" i="1" s="1"/>
  <c r="CO40" i="1" s="1"/>
  <c r="CO41" i="1" s="1"/>
  <c r="CO42" i="1" s="1"/>
  <c r="CO43" i="1" s="1"/>
  <c r="BE35" i="1"/>
  <c r="AM35" i="1"/>
  <c r="U35" i="1"/>
  <c r="C35" i="1"/>
  <c r="CO34" i="1"/>
  <c r="BW34" i="1"/>
  <c r="BW35" i="1" s="1"/>
  <c r="BW36" i="1" s="1"/>
  <c r="BW37" i="1" s="1"/>
  <c r="BW38"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<sst xmlns="http://schemas.openxmlformats.org/spreadsheetml/2006/main" count="1216" uniqueCount="624">
  <si>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</si>
  <si>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</si>
  <si>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</si>
  <si>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</si>
  <si>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</si>
  <si>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</si>
  <si>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</si>
  <si>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</si>
  <si>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</si>
  <si>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</si>
  <si>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</si>
  <si>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</si>
  <si>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</si>
  <si>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</si>
  <si>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</si>
  <si>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</si>
  <si>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</si>
  <si>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</si>
  <si>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</si>
  <si>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</si>
  <si>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</si>
  <si>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</si>
  <si>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</si>
  <si>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</si>
  <si>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</si>
  <si>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</si>
  <si>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</si>
  <si>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</si>
  <si>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</si>
  <si>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</si>
  <si>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</si>
  <si>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</si>
  <si>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</si>
  <si>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</si>
  <si>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</si>
  <si>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</si>
  <si>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</si>
  <si>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</si>
  <si>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</si>
  <si>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</si>
  <si>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</si>
  <si>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</si>
  <si>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</si>
  <si>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</si>
  <si>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</si>
  <si>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</si>
  <si>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</si>
  <si>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</si>
  <si>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</si>
  <si>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</si>
  <si>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</si>
  <si>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</si>
  <si>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</si>
  <si>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</si>
  <si>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</si>
  <si>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</si>
  <si>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</si>
  <si>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</si>
  <si>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</si>
  <si>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</si>
  <si>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</si>
  <si>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</si>
  <si>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</si>
  <si>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</si>
  <si>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</si>
  <si>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</si>
  <si>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</si>
  <si>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</si>
  <si>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</si>
  <si>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</si>
  <si>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</si>
  <si>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</si>
  <si>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</si>
  <si>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</si>
  <si>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</si>
  <si>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</si>
  <si>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</si>
  <si>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</si>
  <si>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</si>
  <si>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</si>
  <si>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</si>
  <si>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</si>
  <si>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</si>
  <si>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</si>
  <si>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</si>
  <si>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</si>
  <si>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</si>
  <si>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</si>
  <si>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</si>
  <si>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</si>
  <si>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</si>
  <si>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</si>
  <si>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</si>
  <si>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</si>
  <si>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</si>
  <si>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</si>
  <si>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</si>
  <si>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</si>
  <si>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</si>
  <si>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</si>
  <si>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</si>
  <si>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</si>
  <si>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</si>
  <si>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</si>
  <si>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</si>
  <si>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</si>
  <si>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</si>
  <si>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</si>
  <si>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</si>
  <si>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</si>
  <si>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</si>
  <si>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</si>
  <si>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</si>
  <si>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</si>
  <si>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</si>
  <si>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</si>
  <si>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</si>
  <si>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</si>
  <si>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</si>
  <si>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</si>
  <si>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</si>
  <si>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</si>
  <si>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</si>
  <si>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</si>
  <si>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</si>
  <si>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</si>
  <si>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</si>
  <si>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</si>
  <si>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</si>
  <si>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</si>
  <si>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</si>
  <si>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</si>
  <si>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</si>
  <si>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</si>
  <si>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</si>
  <si>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</si>
  <si>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</si>
  <si>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</si>
  <si>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</si>
  <si>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</si>
  <si>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</si>
  <si>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</si>
  <si>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</si>
  <si>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</si>
  <si>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</si>
  <si>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</si>
  <si>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</si>
  <si>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</si>
  <si>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</si>
  <si>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</si>
  <si>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</si>
  <si>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</si>
  <si>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</si>
  <si>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</si>
  <si>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</si>
  <si>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</si>
  <si>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</si>
  <si>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</si>
  <si>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</si>
  <si>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</si>
  <si>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</si>
  <si>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</si>
  <si>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</si>
  <si>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</si>
  <si>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</si>
  <si>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</si>
  <si>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</si>
  <si>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</si>
  <si>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</si>
  <si>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</si>
  <si>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</si>
  <si>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</si>
  <si>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</si>
  <si>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</si>
  <si>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</si>
  <si>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</si>
  <si>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</si>
  <si>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</si>
  <si>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</si>
  <si>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</si>
  <si>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</si>
  <si>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</si>
  <si>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</si>
  <si>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</si>
  <si>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</si>
  <si>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</si>
  <si>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</si>
  <si>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</si>
  <si>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</si>
  <si>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</si>
  <si>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</si>
  <si>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</si>
  <si>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</si>
  <si>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</si>
  <si>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</si>
  <si>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</si>
  <si>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</si>
  <si>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</si>
  <si>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</si>
  <si>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</si>
  <si>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</si>
  <si>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</si>
  <si>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</si>
  <si>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</si>
  <si>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</si>
  <si>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</si>
  <si>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</si>
  <si>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</si>
  <si>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埼玉県さいたま市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</si>
  <si>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</si>
  <si>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</si>
  <si>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</si>
  <si>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</si>
  <si>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</si>
  <si>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</si>
  <si>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</si>
  <si>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</si>
  <si>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</si>
  <si>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</si>
  <si>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</si>
  <si>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</si>
  <si>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</si>
  <si>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</si>
  <si>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</si>
  <si>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</si>
  <si>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</si>
  <si>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</si>
  <si>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</si>
  <si>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</si>
  <si>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</si>
  <si>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</si>
  <si>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</si>
  <si>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</si>
  <si>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</si>
  <si>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</si>
  <si>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</si>
  <si>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</si>
  <si>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</si>
  <si>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</si>
  <si>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</si>
  <si>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</si>
  <si>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</si>
  <si>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</si>
  <si>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</si>
  <si>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</si>
  <si>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</si>
  <si>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</si>
  <si>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</si>
  <si>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</si>
  <si>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</si>
  <si>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</si>
  <si>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</si>
  <si>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</si>
  <si>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</si>
  <si>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</si>
  <si>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</si>
  <si>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</si>
  <si>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</si>
  <si>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</si>
  <si>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</si>
  <si>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</si>
  <si>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</si>
  <si>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</si>
  <si>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</si>
  <si>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</si>
  <si>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</si>
  <si>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</si>
  <si>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</si>
  <si>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</si>
  <si>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</si>
  <si>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</si>
  <si>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</si>
  <si>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</si>
  <si>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</si>
  <si>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</si>
  <si>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</si>
  <si>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</si>
  <si>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</si>
  <si>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</si>
  <si>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</si>
  <si>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</si>
  <si>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</si>
  <si>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</si>
  <si>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</si>
  <si>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</si>
  <si>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</si>
  <si>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</si>
  <si>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</si>
  <si>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</si>
  <si>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</si>
  <si>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</si>
  <si>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</si>
  <si>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</si>
  <si>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</si>
  <si>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</si>
  <si>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</si>
  <si>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</si>
  <si>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</si>
  <si>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</si>
  <si>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</si>
  <si>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</si>
  <si>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</si>
  <si>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</si>
  <si>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</si>
  <si>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</si>
  <si>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</si>
  <si>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</si>
  <si>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</si>
  <si>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</si>
  <si>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</si>
  <si>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</si>
  <si>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</si>
  <si>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</si>
  <si>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</si>
  <si>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</si>
  <si>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</si>
  <si>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</si>
  <si>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</si>
  <si>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</si>
  <si>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</si>
  <si>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</si>
  <si>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</si>
  <si>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</si>
  <si>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</si>
  <si>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</si>
  <si>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</si>
  <si>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</si>
  <si>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</si>
  <si>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</si>
  <si>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</si>
  <si>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</si>
  <si>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</si>
  <si>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</si>
  <si>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</si>
  <si>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</si>
  <si>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</si>
  <si>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</si>
  <si>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</si>
  <si>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</si>
  <si>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</si>
  <si>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</si>
  <si>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</si>
  <si>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</si>
  <si>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</si>
  <si>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</si>
  <si>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</si>
  <si>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</si>
  <si>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</si>
  <si>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</si>
  <si>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</si>
  <si>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</si>
  <si>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</si>
  <si>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</si>
  <si>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</si>
  <si>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</si>
  <si>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</si>
  <si>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</si>
  <si>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</si>
  <si>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</si>
  <si>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埼玉県さいたま市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</si>
  <si>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</si>
  <si>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</si>
  <si>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</si>
  <si>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</si>
  <si>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</si>
  <si>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</si>
  <si>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</si>
  <si>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</si>
  <si>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</si>
  <si>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</si>
  <si>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</si>
  <si>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</si>
  <si>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</si>
  <si>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</si>
  <si>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</si>
  <si>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</si>
  <si>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</si>
  <si>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</si>
  <si>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</si>
  <si>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</si>
  <si>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</si>
  <si>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さいたま市用地先行取得事業特別会計</t>
    <phoneticPr fontId="5"/>
  </si>
  <si>
    <t>さいたま市大宮駅西口都市改造事業特別会計</t>
    <phoneticPr fontId="5"/>
  </si>
  <si>
    <t>-</t>
    <phoneticPr fontId="5"/>
  </si>
  <si>
    <t>さいたま市南与野駅西口土地区画整理事業特別会計</t>
    <phoneticPr fontId="5"/>
  </si>
  <si>
    <t>-</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</si>
  <si>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</si>
  <si>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</si>
  <si>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</si>
  <si>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</si>
  <si>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</si>
  <si>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</si>
  <si>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</si>
  <si>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</si>
  <si>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</si>
  <si>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</si>
  <si>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</si>
  <si>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</si>
  <si>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</si>
  <si>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</si>
  <si>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</si>
  <si>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</si>
  <si>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</si>
  <si>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</si>
  <si>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</si>
  <si>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</si>
  <si>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</si>
  <si>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</si>
  <si>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法適用企業</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</si>
  <si>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</si>
  <si>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</si>
  <si>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</si>
  <si>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</si>
  <si>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</si>
  <si>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</si>
  <si>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</si>
  <si>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</si>
  <si>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</si>
  <si>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</si>
  <si>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</si>
  <si>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</si>
  <si>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</si>
  <si>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</si>
  <si>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</si>
  <si>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</si>
  <si>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</si>
  <si>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</si>
  <si>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</si>
  <si>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</si>
  <si>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</si>
  <si>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</si>
  <si>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</si>
  <si>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</si>
  <si>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</si>
  <si>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</si>
  <si>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</si>
  <si>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</si>
  <si>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</si>
  <si>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</si>
  <si>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</si>
  <si>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</si>
  <si>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</si>
  <si>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</si>
  <si>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</si>
  <si>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</si>
  <si>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</si>
  <si>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</si>
  <si>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</si>
  <si>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</si>
  <si>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</si>
  <si>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</si>
  <si>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</si>
  <si>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</si>
  <si>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</si>
  <si>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</si>
  <si>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</si>
  <si>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</si>
  <si>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</si>
  <si>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</si>
  <si>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</si>
  <si>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</si>
  <si>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</si>
  <si>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</si>
  <si>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</si>
  <si>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</si>
  <si>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</si>
  <si>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</si>
  <si>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</si>
  <si>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さいたま市浦和東部第一特定土地区画整理事業特別会計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</si>
  <si>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</si>
  <si>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</si>
  <si>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</si>
  <si>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</si>
  <si>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</si>
  <si>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</si>
  <si>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</si>
  <si>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</si>
  <si>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</si>
  <si>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</si>
  <si>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</si>
  <si>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</si>
  <si>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</si>
  <si>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</si>
  <si>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</si>
  <si>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</si>
  <si>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</si>
  <si>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</si>
  <si>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</si>
  <si>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</si>
  <si>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</si>
  <si>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</si>
  <si>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</si>
  <si>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</si>
  <si>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</si>
  <si>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</si>
  <si>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</si>
  <si>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</si>
  <si>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</si>
  <si>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</si>
  <si>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</si>
  <si>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</si>
  <si>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</si>
  <si>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</si>
  <si>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</si>
  <si>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</si>
  <si>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</si>
  <si>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</si>
  <si>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</si>
  <si>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</si>
  <si>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</si>
  <si>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</si>
  <si>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</si>
  <si>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</si>
  <si>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</si>
  <si>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</si>
  <si>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</si>
  <si>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</si>
  <si>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</si>
  <si>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</si>
  <si>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</si>
  <si>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</si>
  <si>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</si>
  <si>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</si>
  <si>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</si>
  <si>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</si>
  <si>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</si>
  <si>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</si>
  <si>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</si>
  <si>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</si>
  <si>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</si>
  <si>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</si>
  <si>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</si>
  <si>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</si>
  <si>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</si>
  <si>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</si>
  <si>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</si>
  <si>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</si>
  <si>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</si>
  <si>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</si>
  <si>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</si>
  <si>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</si>
  <si>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</si>
  <si>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</si>
  <si>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</si>
  <si>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</si>
  <si>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</si>
  <si>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</si>
  <si>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</si>
  <si>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</si>
  <si>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</si>
  <si>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</si>
  <si>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</si>
  <si>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</si>
  <si>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</si>
  <si>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</si>
  <si>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</si>
  <si>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</si>
  <si>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0.34</t>
  </si>
  <si>
    <t>▲ 0.88</t>
  </si>
  <si>
    <t>さいたま市水道事業会計</t>
  </si>
  <si>
    <t>さいたま市病院事業会計</t>
  </si>
  <si>
    <t>一般会計</t>
  </si>
  <si>
    <t>さいたま市下水道事業会計</t>
  </si>
  <si>
    <t>さいたま市国民健康保険事業特別会計</t>
  </si>
  <si>
    <t>さいたま市介護保険事業特別会計</t>
  </si>
  <si>
    <t>さいたま市後期高齢者医療事業特別会計</t>
  </si>
  <si>
    <t>さいたま市母子父子寡婦福祉資金貸付事業特別会計</t>
  </si>
  <si>
    <t>その他会計（赤字）</t>
  </si>
  <si>
    <t>その他会計（黒字）</t>
  </si>
  <si>
    <t>－</t>
  </si>
  <si>
    <t>－</t>
    <phoneticPr fontId="2"/>
  </si>
  <si>
    <t>彩の国さいたま人づくり広域連合</t>
    <rPh sb="0" eb="1">
      <t>サイ</t>
    </rPh>
    <rPh sb="2" eb="3">
      <t>クニ</t>
    </rPh>
    <rPh sb="7" eb="8">
      <t>ヒト</t>
    </rPh>
    <rPh sb="11" eb="13">
      <t>コウイキ</t>
    </rPh>
    <rPh sb="13" eb="15">
      <t>レンゴウ</t>
    </rPh>
    <phoneticPr fontId="35"/>
  </si>
  <si>
    <t>埼玉県都市競艇組合</t>
    <rPh sb="0" eb="3">
      <t>サイタマケン</t>
    </rPh>
    <rPh sb="3" eb="5">
      <t>トシ</t>
    </rPh>
    <rPh sb="5" eb="7">
      <t>キョウテイ</t>
    </rPh>
    <rPh sb="7" eb="9">
      <t>クミアイ</t>
    </rPh>
    <phoneticPr fontId="35"/>
  </si>
  <si>
    <t>埼玉県浦和競馬組合</t>
    <rPh sb="0" eb="3">
      <t>サイタマケン</t>
    </rPh>
    <rPh sb="3" eb="5">
      <t>ウラワ</t>
    </rPh>
    <rPh sb="5" eb="7">
      <t>ケイバ</t>
    </rPh>
    <rPh sb="7" eb="9">
      <t>クミアイ</t>
    </rPh>
    <phoneticPr fontId="35"/>
  </si>
  <si>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35"/>
  </si>
  <si>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35"/>
  </si>
  <si>
    <t>公益財団法人さいたま市体育協会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</si>
  <si>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</si>
  <si>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</si>
  <si>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</si>
  <si>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</si>
  <si>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</si>
  <si>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</si>
  <si>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</si>
  <si>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</si>
  <si>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</si>
  <si>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</si>
  <si>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t>
  </si>
  <si>
    <t>社会福祉法人邑元会</t>
    <rPh sb="6" eb="9">
      <t>ゆうげんかい</t>
    </rPh>
    <phoneticPr fontId="33" type="Hiragana"/>
  </si>
  <si>
    <t>埼玉高速鉄道株式会社</t>
    <rPh sb="6" eb="10">
      <t>カブシキガイシャ</t>
    </rPh>
    <phoneticPr fontId="34"/>
  </si>
  <si>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</si>
  <si>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</si>
  <si>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</si>
  <si>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</si>
  <si>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</si>
  <si>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</si>
  <si>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</si>
  <si>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</si>
  <si>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</si>
  <si>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</si>
  <si>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</si>
  <si>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</si>
  <si>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</si>
  <si>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</si>
  <si>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都市開発基金</t>
    <rPh sb="0" eb="2">
      <t>トシ</t>
    </rPh>
    <rPh sb="2" eb="4">
      <t>カイハツ</t>
    </rPh>
    <rPh sb="4" eb="6">
      <t>キキン</t>
    </rPh>
    <phoneticPr fontId="11"/>
  </si>
  <si>
    <t>庁舎整備基金</t>
    <rPh sb="0" eb="2">
      <t>チョウシャ</t>
    </rPh>
    <rPh sb="2" eb="4">
      <t>セイビ</t>
    </rPh>
    <rPh sb="4" eb="6">
      <t>キキン</t>
    </rPh>
    <phoneticPr fontId="11"/>
  </si>
  <si>
    <t>合併振興基金</t>
    <rPh sb="0" eb="2">
      <t>ガッペイ</t>
    </rPh>
    <rPh sb="2" eb="4">
      <t>シンコウ</t>
    </rPh>
    <rPh sb="4" eb="6">
      <t>キキン</t>
    </rPh>
    <phoneticPr fontId="11"/>
  </si>
  <si>
    <t>公共施設マネジメント基金</t>
    <rPh sb="0" eb="4">
      <t>コウキョウシセツ</t>
    </rPh>
    <rPh sb="10" eb="12">
      <t>キキン</t>
    </rPh>
    <phoneticPr fontId="11"/>
  </si>
  <si>
    <t>文化芸術都市創造基金</t>
    <rPh sb="0" eb="2">
      <t>ブンカ</t>
    </rPh>
    <rPh sb="2" eb="4">
      <t>ゲイジュツ</t>
    </rPh>
    <rPh sb="4" eb="6">
      <t>トシ</t>
    </rPh>
    <rPh sb="6" eb="8">
      <t>ソウゾウ</t>
    </rPh>
    <rPh sb="8" eb="10">
      <t>キキン</t>
    </rPh>
    <phoneticPr fontId="11"/>
  </si>
  <si>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</si>
  <si>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</si>
  <si>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</si>
  <si>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</si>
  <si>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</si>
  <si>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</si>
  <si>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</si>
  <si>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類似団体平均値を下回り、比較的健全な財政を維持している。しかしながら、今年度においては、県費負担教職員に係る給与負担事務の権限移譲、新設美園地区小・中学校建設事業、さいたま市子ども家庭総合センター整備事業等の実施等により将来負担比率が増加するとともに、臨時財政対策債等の元利償還金が増加したこと等により実質公債費比率が増加した。今後も公共施設等の改修に伴う地方債の発行により将来負担比率の増加が見込まれるため、引き続き交付税措置のある地方債の活用を検討する。</t>
    <rPh sb="33" eb="36">
      <t>ヒカクテキ</t>
    </rPh>
    <rPh sb="56" eb="59">
      <t>コンネンド</t>
    </rPh>
    <rPh sb="127" eb="128">
      <t>トウ</t>
    </rPh>
    <rPh sb="138" eb="140">
      <t>ゾウカ</t>
    </rPh>
    <rPh sb="168" eb="169">
      <t>トウ</t>
    </rPh>
    <rPh sb="185" eb="187">
      <t>コンゴ</t>
    </rPh>
    <rPh sb="188" eb="190">
      <t>コウキョウ</t>
    </rPh>
    <rPh sb="190" eb="192">
      <t>シセツ</t>
    </rPh>
    <rPh sb="192" eb="193">
      <t>トウ</t>
    </rPh>
    <rPh sb="194" eb="196">
      <t>カイシュウ</t>
    </rPh>
    <rPh sb="197" eb="198">
      <t>トモナ</t>
    </rPh>
    <rPh sb="199" eb="201">
      <t>チホウ</t>
    </rPh>
    <rPh sb="201" eb="202">
      <t>サイ</t>
    </rPh>
    <rPh sb="203" eb="205">
      <t>ハッコウ</t>
    </rPh>
    <rPh sb="208" eb="210">
      <t>ショウライ</t>
    </rPh>
    <rPh sb="210" eb="212">
      <t>フタン</t>
    </rPh>
    <rPh sb="212" eb="214">
      <t>ヒリツ</t>
    </rPh>
    <rPh sb="215" eb="217">
      <t>ゾウカ</t>
    </rPh>
    <rPh sb="218" eb="220">
      <t>ミコ</t>
    </rPh>
    <rPh sb="226" eb="227">
      <t>ヒ</t>
    </rPh>
    <rPh sb="228" eb="229">
      <t>ツヅ</t>
    </rPh>
    <rPh sb="233" eb="235">
      <t>ソチ</t>
    </rPh>
    <rPh sb="238" eb="240">
      <t>チホウ</t>
    </rPh>
    <rPh sb="240" eb="241">
      <t>サイ</t>
    </rPh>
    <rPh sb="242" eb="244">
      <t>カツヨウ</t>
    </rPh>
    <rPh sb="245" eb="247">
      <t>ケントウ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</si>
  <si>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</si>
  <si>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</si>
  <si>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</si>
  <si>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が類似団体平均値を下回り、比較的健全な財政を維持している。しかしながら、今年度においては、県費負担教職員に係る給与負担事務の権限移譲により将来負担比率が増加するとともに、公共施設等の老朽化により有形固定資産減価償却率が増加している。引き続き「さいたま市公共施設マネジメント計画・第1次アクションプラン」に基づき、計画的に公共施設等の建替えや大規模改修等を行っていく必要があるが、地方債の発行に伴い、将来負担比率が増加していくことが見込まれ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1" eb="23">
      <t>ルイジ</t>
    </rPh>
    <rPh sb="23" eb="25">
      <t>ダンタイ</t>
    </rPh>
    <rPh sb="25" eb="28">
      <t>ヘイキンチ</t>
    </rPh>
    <rPh sb="29" eb="31">
      <t>シタマワ</t>
    </rPh>
    <rPh sb="33" eb="36">
      <t>ヒカクテキ</t>
    </rPh>
    <rPh sb="36" eb="38">
      <t>ケンゼン</t>
    </rPh>
    <rPh sb="39" eb="41">
      <t>ザイセイ</t>
    </rPh>
    <rPh sb="42" eb="44">
      <t>イジ</t>
    </rPh>
    <rPh sb="56" eb="59">
      <t>コンネンド</t>
    </rPh>
    <rPh sb="96" eb="98">
      <t>ゾウカ</t>
    </rPh>
    <rPh sb="105" eb="107">
      <t>コウキョウ</t>
    </rPh>
    <rPh sb="107" eb="109">
      <t>シセツ</t>
    </rPh>
    <rPh sb="109" eb="110">
      <t>トウ</t>
    </rPh>
    <rPh sb="111" eb="114">
      <t>ロウキュウカ</t>
    </rPh>
    <rPh sb="136" eb="137">
      <t>ヒ</t>
    </rPh>
    <rPh sb="138" eb="139">
      <t>ツヅ</t>
    </rPh>
    <rPh sb="180" eb="182">
      <t>コウキョウ</t>
    </rPh>
    <rPh sb="182" eb="184">
      <t>シセツ</t>
    </rPh>
    <rPh sb="184" eb="185">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</si>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</sst>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8"/>
      <color theme="3"/>
      <name val="游ゴシック Light"/>
      <family val="2"/>
      <charset val="128"/>
      <scheme val="major"/>
    </font>
    <font>
      <b/>
      <sz val="15"/>
      <color theme="3"/>
      <name val="ＭＳ 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6"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177" fontId="29" fillId="0" borderId="115" xfId="12" applyNumberFormat="1" applyFont="1" applyFill="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5" applyNumberFormat="1" applyFont="1" applyFill="1" applyBorder="1" applyAlignment="1" applyProtection="1">
      <alignment horizontal="right" vertical="center" shrinkToFit="1"/>
      <protection locked="0"/>
    </xf>
    <xf numFmtId="177" fontId="29" fillId="0" borderId="113" xfId="15" applyNumberFormat="1" applyFont="1" applyFill="1" applyBorder="1" applyAlignment="1" applyProtection="1">
      <alignment horizontal="right" vertical="center" shrinkToFit="1"/>
      <protection locked="0"/>
    </xf>
    <xf numFmtId="177" fontId="29" fillId="0" borderId="114" xfId="15" applyNumberFormat="1" applyFont="1" applyFill="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7"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95B6-4CD4-9C0E-7381AFC0DB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51349</c:v>
                </c:pt>
                <c:pt idx="1">
                  <c:v>57976</c:v>
                </c:pt>
                <c:pt idx="2">
                  <c:v>50740</c:v>
                </c:pt>
                <c:pt idx="3">
                  <c:v>47067</c:v>
                </c:pt>
                <c:pt idx="4">
                  <c:v>61078</c:v>
                </c:pt>
              </c:numCache>
            </c:numRef>
          </c:val>
          <c:smooth val="0"/>
          <c:extLst>
            <c:ext xmlns:c16="http://schemas.microsoft.com/office/drawing/2014/chart" uri="{C3380CC4-5D6E-409C-BE32-E72D297353CC}">
              <c16:uniqueId val="{00000001-95B6-4CD4-9C0E-7381AFC0DB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2.44</c:v>
                </c:pt>
                <c:pt idx="1">
                  <c:v>2.34</c:v>
                </c:pt>
                <c:pt idx="2">
                  <c:v>1.98</c:v>
                </c:pt>
                <c:pt idx="3">
                  <c:v>0.93</c:v>
                </c:pt>
                <c:pt idx="4">
                  <c:v>1.28</c:v>
                </c:pt>
              </c:numCache>
            </c:numRef>
          </c:val>
          <c:extLst>
            <c:ext xmlns:c16="http://schemas.microsoft.com/office/drawing/2014/chart" uri="{C3380CC4-5D6E-409C-BE32-E72D297353CC}">
              <c16:uniqueId val="{00000000-14B0-448B-BA12-E15AE8C4F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7.61</c:v>
                </c:pt>
                <c:pt idx="1">
                  <c:v>7.61</c:v>
                </c:pt>
                <c:pt idx="2">
                  <c:v>7.57</c:v>
                </c:pt>
                <c:pt idx="3">
                  <c:v>7.44</c:v>
                </c:pt>
                <c:pt idx="4">
                  <c:v>6.42</c:v>
                </c:pt>
              </c:numCache>
            </c:numRef>
          </c:val>
          <c:extLst>
            <c:ext xmlns:c16="http://schemas.microsoft.com/office/drawing/2014/chart" uri="{C3380CC4-5D6E-409C-BE32-E72D297353CC}">
              <c16:uniqueId val="{00000001-14B0-448B-BA12-E15AE8C4FA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2.63</c:v>
                </c:pt>
                <c:pt idx="1">
                  <c:v>0.13</c:v>
                </c:pt>
                <c:pt idx="2">
                  <c:v>-0.34</c:v>
                </c:pt>
                <c:pt idx="3">
                  <c:v>-0.88</c:v>
                </c:pt>
                <c:pt idx="4">
                  <c:v>0.47</c:v>
                </c:pt>
              </c:numCache>
            </c:numRef>
          </c:val>
          <c:smooth val="0"/>
          <c:extLst>
            <c:ext xmlns:c16="http://schemas.microsoft.com/office/drawing/2014/chart" uri="{C3380CC4-5D6E-409C-BE32-E72D297353CC}">
              <c16:uniqueId val="{00000002-14B0-448B-BA12-E15AE8C4FA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C73-44EE-BCC9-74AA57CAF4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3-44EE-BCC9-74AA57CAF4A0}"/>
            </c:ext>
          </c:extLst>
        </c:ser>
        <c:ser>
          <c:idx val="2"/>
          <c:order val="2"/>
          <c:tx>
            <c:strRef>
              <c:f>データシート!$A$29</c:f>
              <c:strCache>
                <c:ptCount val="1"/>
                <c:pt idx="0">
                  <c:v>さいたま市母子父子寡婦福祉資金貸付事業特別会計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73-44EE-BCC9-74AA57CAF4A0}"/>
            </c:ext>
          </c:extLst>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C73-44EE-BCC9-74AA57CAF4A0}"/>
            </c:ext>
          </c:extLst>
        </c:ser>
        <c:ser>
          <c:idx val="4"/>
          <c:order val="4"/>
          <c:tx>
            <c:strRef>
              <c:f>データシート!$A$31</c:f>
              <c:strCache>
                <c:ptCount val="1"/>
                <c:pt idx="0">
                  <c:v>さいたま市介護保険事業特別会計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0.57999999999999996</c:v>
                </c:pt>
                <c:pt idx="4">
                  <c:v>#N/A</c:v>
                </c:pt>
                <c:pt idx="5">
                  <c:v>0.51</c:v>
                </c:pt>
                <c:pt idx="6">
                  <c:v>#N/A</c:v>
                </c:pt>
                <c:pt idx="7">
                  <c:v>0.57999999999999996</c:v>
                </c:pt>
                <c:pt idx="8">
                  <c:v>#N/A</c:v>
                </c:pt>
                <c:pt idx="9">
                  <c:v>0.15</c:v>
                </c:pt>
              </c:numCache>
            </c:numRef>
          </c:val>
          <c:extLst>
            <c:ext xmlns:c16="http://schemas.microsoft.com/office/drawing/2014/chart" uri="{C3380CC4-5D6E-409C-BE32-E72D297353CC}">
              <c16:uniqueId val="{00000004-6C73-44EE-BCC9-74AA57CAF4A0}"/>
            </c:ext>
          </c:extLst>
        </c:ser>
        <c:ser>
          <c:idx val="5"/>
          <c:order val="5"/>
          <c:tx>
            <c:strRef>
              <c:f>データシート!$A$32</c:f>
              <c:strCache>
                <c:ptCount val="1"/>
                <c:pt idx="0">
                  <c:v>さいたま市国民健康保険事業特別会計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0.59</c:v>
                </c:pt>
                <c:pt idx="2">
                  <c:v>#N/A</c:v>
                </c:pt>
                <c:pt idx="3">
                  <c:v>0.62</c:v>
                </c:pt>
                <c:pt idx="4">
                  <c:v>#N/A</c:v>
                </c:pt>
                <c:pt idx="5">
                  <c:v>0.57999999999999996</c:v>
                </c:pt>
                <c:pt idx="6">
                  <c:v>#N/A</c:v>
                </c:pt>
                <c:pt idx="7">
                  <c:v>0.38</c:v>
                </c:pt>
                <c:pt idx="8">
                  <c:v>#N/A</c:v>
                </c:pt>
                <c:pt idx="9">
                  <c:v>0.68</c:v>
                </c:pt>
              </c:numCache>
            </c:numRef>
          </c:val>
          <c:extLst>
            <c:ext xmlns:c16="http://schemas.microsoft.com/office/drawing/2014/chart" uri="{C3380CC4-5D6E-409C-BE32-E72D297353CC}">
              <c16:uniqueId val="{00000005-6C73-44EE-BCC9-74AA57CAF4A0}"/>
            </c:ext>
          </c:extLst>
        </c:ser>
        <c:ser>
          <c:idx val="6"/>
          <c:order val="6"/>
          <c:tx>
            <c:strRef>
              <c:f>データシート!$A$33</c:f>
              <c:strCache>
                <c:ptCount val="1"/>
                <c:pt idx="0">
                  <c:v>さいたま市下水道事業会計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0.42</c:v>
                </c:pt>
                <c:pt idx="2">
                  <c:v>#N/A</c:v>
                </c:pt>
                <c:pt idx="3">
                  <c:v>0.49</c:v>
                </c:pt>
                <c:pt idx="4">
                  <c:v>#N/A</c:v>
                </c:pt>
                <c:pt idx="5">
                  <c:v>0.79</c:v>
                </c:pt>
                <c:pt idx="6">
                  <c:v>#N/A</c:v>
                </c:pt>
                <c:pt idx="7">
                  <c:v>1.28</c:v>
                </c:pt>
                <c:pt idx="8">
                  <c:v>#N/A</c:v>
                </c:pt>
                <c:pt idx="9">
                  <c:v>1.06</c:v>
                </c:pt>
              </c:numCache>
            </c:numRef>
          </c:val>
          <c:extLst>
            <c:ext xmlns:c16="http://schemas.microsoft.com/office/drawing/2014/chart" uri="{C3380CC4-5D6E-409C-BE32-E72D297353CC}">
              <c16:uniqueId val="{00000006-6C73-44EE-BCC9-74AA57CAF4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2.44</c:v>
                </c:pt>
                <c:pt idx="2">
                  <c:v>#N/A</c:v>
                </c:pt>
                <c:pt idx="3">
                  <c:v>2.36</c:v>
                </c:pt>
                <c:pt idx="4">
                  <c:v>#N/A</c:v>
                </c:pt>
                <c:pt idx="5">
                  <c:v>2.09</c:v>
                </c:pt>
                <c:pt idx="6">
                  <c:v>#N/A</c:v>
                </c:pt>
                <c:pt idx="7">
                  <c:v>0.93</c:v>
                </c:pt>
                <c:pt idx="8">
                  <c:v>#N/A</c:v>
                </c:pt>
                <c:pt idx="9">
                  <c:v>1.27</c:v>
                </c:pt>
              </c:numCache>
            </c:numRef>
          </c:val>
          <c:extLst>
            <c:ext xmlns:c16="http://schemas.microsoft.com/office/drawing/2014/chart" uri="{C3380CC4-5D6E-409C-BE32-E72D297353CC}">
              <c16:uniqueId val="{00000007-6C73-44EE-BCC9-74AA57CAF4A0}"/>
            </c:ext>
          </c:extLst>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2.75</c:v>
                </c:pt>
                <c:pt idx="2">
                  <c:v>#N/A</c:v>
                </c:pt>
                <c:pt idx="3">
                  <c:v>2.74</c:v>
                </c:pt>
                <c:pt idx="4">
                  <c:v>#N/A</c:v>
                </c:pt>
                <c:pt idx="5">
                  <c:v>2.64</c:v>
                </c:pt>
                <c:pt idx="6">
                  <c:v>#N/A</c:v>
                </c:pt>
                <c:pt idx="7">
                  <c:v>2.56</c:v>
                </c:pt>
                <c:pt idx="8">
                  <c:v>#N/A</c:v>
                </c:pt>
                <c:pt idx="9">
                  <c:v>1.97</c:v>
                </c:pt>
              </c:numCache>
            </c:numRef>
          </c:val>
          <c:extLst>
            <c:ext xmlns:c16="http://schemas.microsoft.com/office/drawing/2014/chart" uri="{C3380CC4-5D6E-409C-BE32-E72D297353CC}">
              <c16:uniqueId val="{00000008-6C73-44EE-BCC9-74AA57CAF4A0}"/>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5.44</c:v>
                </c:pt>
                <c:pt idx="2">
                  <c:v>#N/A</c:v>
                </c:pt>
                <c:pt idx="3">
                  <c:v>5.59</c:v>
                </c:pt>
                <c:pt idx="4">
                  <c:v>#N/A</c:v>
                </c:pt>
                <c:pt idx="5">
                  <c:v>5.99</c:v>
                </c:pt>
                <c:pt idx="6">
                  <c:v>#N/A</c:v>
                </c:pt>
                <c:pt idx="7">
                  <c:v>5.42</c:v>
                </c:pt>
                <c:pt idx="8">
                  <c:v>#N/A</c:v>
                </c:pt>
                <c:pt idx="9">
                  <c:v>4.88</c:v>
                </c:pt>
              </c:numCache>
            </c:numRef>
          </c:val>
          <c:extLst>
            <c:ext xmlns:c16="http://schemas.microsoft.com/office/drawing/2014/chart" uri="{C3380CC4-5D6E-409C-BE32-E72D297353CC}">
              <c16:uniqueId val="{00000009-6C73-44EE-BCC9-74AA57CAF4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43301</c:v>
                </c:pt>
                <c:pt idx="5">
                  <c:v>44595</c:v>
                </c:pt>
                <c:pt idx="8">
                  <c:v>40416</c:v>
                </c:pt>
                <c:pt idx="11">
                  <c:v>42135</c:v>
                </c:pt>
                <c:pt idx="14">
                  <c:v>41772</c:v>
                </c:pt>
              </c:numCache>
            </c:numRef>
          </c:val>
          <c:extLst>
            <c:ext xmlns:c16="http://schemas.microsoft.com/office/drawing/2014/chart" uri="{C3380CC4-5D6E-409C-BE32-E72D297353CC}">
              <c16:uniqueId val="{00000000-865A-4FA3-90D3-701FBF14B7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5A-4FA3-90D3-701FBF14B7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343</c:v>
                </c:pt>
                <c:pt idx="3">
                  <c:v>1760</c:v>
                </c:pt>
                <c:pt idx="6">
                  <c:v>352</c:v>
                </c:pt>
                <c:pt idx="9">
                  <c:v>355</c:v>
                </c:pt>
                <c:pt idx="12">
                  <c:v>356</c:v>
                </c:pt>
              </c:numCache>
            </c:numRef>
          </c:val>
          <c:extLst>
            <c:ext xmlns:c16="http://schemas.microsoft.com/office/drawing/2014/chart" uri="{C3380CC4-5D6E-409C-BE32-E72D297353CC}">
              <c16:uniqueId val="{00000002-865A-4FA3-90D3-701FBF14B7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5A-4FA3-90D3-701FBF14B7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6650</c:v>
                </c:pt>
                <c:pt idx="3">
                  <c:v>5417</c:v>
                </c:pt>
                <c:pt idx="6">
                  <c:v>5552</c:v>
                </c:pt>
                <c:pt idx="9">
                  <c:v>5489</c:v>
                </c:pt>
                <c:pt idx="12">
                  <c:v>4720</c:v>
                </c:pt>
              </c:numCache>
            </c:numRef>
          </c:val>
          <c:extLst>
            <c:ext xmlns:c16="http://schemas.microsoft.com/office/drawing/2014/chart" uri="{C3380CC4-5D6E-409C-BE32-E72D297353CC}">
              <c16:uniqueId val="{00000004-865A-4FA3-90D3-701FBF14B7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865A-4FA3-90D3-701FBF14B7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5A-4FA3-90D3-701FBF14B7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45048</c:v>
                </c:pt>
                <c:pt idx="3">
                  <c:v>44301</c:v>
                </c:pt>
                <c:pt idx="6">
                  <c:v>42269</c:v>
                </c:pt>
                <c:pt idx="9">
                  <c:v>45011</c:v>
                </c:pt>
                <c:pt idx="12">
                  <c:v>46705</c:v>
                </c:pt>
              </c:numCache>
            </c:numRef>
          </c:val>
          <c:extLst>
            <c:ext xmlns:c16="http://schemas.microsoft.com/office/drawing/2014/chart" uri="{C3380CC4-5D6E-409C-BE32-E72D297353CC}">
              <c16:uniqueId val="{00000007-865A-4FA3-90D3-701FBF14B7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12073</c:v>
                </c:pt>
                <c:pt idx="2">
                  <c:v>#N/A</c:v>
                </c:pt>
                <c:pt idx="3">
                  <c:v>#N/A</c:v>
                </c:pt>
                <c:pt idx="4">
                  <c:v>10216</c:v>
                </c:pt>
                <c:pt idx="5">
                  <c:v>#N/A</c:v>
                </c:pt>
                <c:pt idx="6">
                  <c:v>#N/A</c:v>
                </c:pt>
                <c:pt idx="7">
                  <c:v>11090</c:v>
                </c:pt>
                <c:pt idx="8">
                  <c:v>#N/A</c:v>
                </c:pt>
                <c:pt idx="9">
                  <c:v>#N/A</c:v>
                </c:pt>
                <c:pt idx="10">
                  <c:v>12053</c:v>
                </c:pt>
                <c:pt idx="11">
                  <c:v>#N/A</c:v>
                </c:pt>
                <c:pt idx="12">
                  <c:v>#N/A</c:v>
                </c:pt>
                <c:pt idx="13">
                  <c:v>13342</c:v>
                </c:pt>
                <c:pt idx="14">
                  <c:v>#N/A</c:v>
                </c:pt>
              </c:numCache>
            </c:numRef>
          </c:val>
          <c:smooth val="0"/>
          <c:extLst>
            <c:ext xmlns:c16="http://schemas.microsoft.com/office/drawing/2014/chart" uri="{C3380CC4-5D6E-409C-BE32-E72D297353CC}">
              <c16:uniqueId val="{00000008-865A-4FA3-90D3-701FBF14B7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378420</c:v>
                </c:pt>
                <c:pt idx="5">
                  <c:v>376363</c:v>
                </c:pt>
                <c:pt idx="8">
                  <c:v>386272</c:v>
                </c:pt>
                <c:pt idx="11">
                  <c:v>384048</c:v>
                </c:pt>
                <c:pt idx="14">
                  <c:v>390685</c:v>
                </c:pt>
              </c:numCache>
            </c:numRef>
          </c:val>
          <c:extLst>
            <c:ext xmlns:c16="http://schemas.microsoft.com/office/drawing/2014/chart" uri="{C3380CC4-5D6E-409C-BE32-E72D297353CC}">
              <c16:uniqueId val="{00000000-2EA5-4436-BCDD-F0F062D4AA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82399</c:v>
                </c:pt>
                <c:pt idx="5">
                  <c:v>79344</c:v>
                </c:pt>
                <c:pt idx="8">
                  <c:v>91113</c:v>
                </c:pt>
                <c:pt idx="11">
                  <c:v>96979</c:v>
                </c:pt>
                <c:pt idx="14">
                  <c:v>99629</c:v>
                </c:pt>
              </c:numCache>
            </c:numRef>
          </c:val>
          <c:extLst>
            <c:ext xmlns:c16="http://schemas.microsoft.com/office/drawing/2014/chart" uri="{C3380CC4-5D6E-409C-BE32-E72D297353CC}">
              <c16:uniqueId val="{00000001-2EA5-4436-BCDD-F0F062D4AA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62198</c:v>
                </c:pt>
                <c:pt idx="5">
                  <c:v>62999</c:v>
                </c:pt>
                <c:pt idx="8">
                  <c:v>65962</c:v>
                </c:pt>
                <c:pt idx="11">
                  <c:v>66613</c:v>
                </c:pt>
                <c:pt idx="14">
                  <c:v>69129</c:v>
                </c:pt>
              </c:numCache>
            </c:numRef>
          </c:val>
          <c:extLst>
            <c:ext xmlns:c16="http://schemas.microsoft.com/office/drawing/2014/chart" uri="{C3380CC4-5D6E-409C-BE32-E72D297353CC}">
              <c16:uniqueId val="{00000002-2EA5-4436-BCDD-F0F062D4AA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A5-4436-BCDD-F0F062D4AA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A5-4436-BCDD-F0F062D4AA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1295</c:v>
                </c:pt>
                <c:pt idx="3">
                  <c:v>184</c:v>
                </c:pt>
                <c:pt idx="6">
                  <c:v>64</c:v>
                </c:pt>
                <c:pt idx="9">
                  <c:v>716</c:v>
                </c:pt>
                <c:pt idx="12">
                  <c:v>637</c:v>
                </c:pt>
              </c:numCache>
            </c:numRef>
          </c:val>
          <c:extLst>
            <c:ext xmlns:c16="http://schemas.microsoft.com/office/drawing/2014/chart" uri="{C3380CC4-5D6E-409C-BE32-E72D297353CC}">
              <c16:uniqueId val="{00000005-2EA5-4436-BCDD-F0F062D4AA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56872</c:v>
                </c:pt>
                <c:pt idx="3">
                  <c:v>55993</c:v>
                </c:pt>
                <c:pt idx="6">
                  <c:v>49885</c:v>
                </c:pt>
                <c:pt idx="9">
                  <c:v>52828</c:v>
                </c:pt>
                <c:pt idx="12">
                  <c:v>77602</c:v>
                </c:pt>
              </c:numCache>
            </c:numRef>
          </c:val>
          <c:extLst>
            <c:ext xmlns:c16="http://schemas.microsoft.com/office/drawing/2014/chart" uri="{C3380CC4-5D6E-409C-BE32-E72D297353CC}">
              <c16:uniqueId val="{00000006-2EA5-4436-BCDD-F0F062D4AA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EA5-4436-BCDD-F0F062D4AA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78845</c:v>
                </c:pt>
                <c:pt idx="3">
                  <c:v>69243</c:v>
                </c:pt>
                <c:pt idx="6">
                  <c:v>63269</c:v>
                </c:pt>
                <c:pt idx="9">
                  <c:v>57595</c:v>
                </c:pt>
                <c:pt idx="12">
                  <c:v>59105</c:v>
                </c:pt>
              </c:numCache>
            </c:numRef>
          </c:val>
          <c:extLst>
            <c:ext xmlns:c16="http://schemas.microsoft.com/office/drawing/2014/chart" uri="{C3380CC4-5D6E-409C-BE32-E72D297353CC}">
              <c16:uniqueId val="{00000008-2EA5-4436-BCDD-F0F062D4AA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2774</c:v>
                </c:pt>
                <c:pt idx="3">
                  <c:v>2492</c:v>
                </c:pt>
                <c:pt idx="6">
                  <c:v>2204</c:v>
                </c:pt>
                <c:pt idx="9">
                  <c:v>1910</c:v>
                </c:pt>
                <c:pt idx="12">
                  <c:v>1608</c:v>
                </c:pt>
              </c:numCache>
            </c:numRef>
          </c:val>
          <c:extLst>
            <c:ext xmlns:c16="http://schemas.microsoft.com/office/drawing/2014/chart" uri="{C3380CC4-5D6E-409C-BE32-E72D297353CC}">
              <c16:uniqueId val="{00000009-2EA5-4436-BCDD-F0F062D4AA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439226</c:v>
                </c:pt>
                <c:pt idx="3">
                  <c:v>449470</c:v>
                </c:pt>
                <c:pt idx="6">
                  <c:v>449515</c:v>
                </c:pt>
                <c:pt idx="9">
                  <c:v>446961</c:v>
                </c:pt>
                <c:pt idx="12">
                  <c:v>461232</c:v>
                </c:pt>
              </c:numCache>
            </c:numRef>
          </c:val>
          <c:extLst>
            <c:ext xmlns:c16="http://schemas.microsoft.com/office/drawing/2014/chart" uri="{C3380CC4-5D6E-409C-BE32-E72D297353CC}">
              <c16:uniqueId val="{0000000A-2EA5-4436-BCDD-F0F062D4AA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55995</c:v>
                </c:pt>
                <c:pt idx="2">
                  <c:v>#N/A</c:v>
                </c:pt>
                <c:pt idx="3">
                  <c:v>#N/A</c:v>
                </c:pt>
                <c:pt idx="4">
                  <c:v>58675</c:v>
                </c:pt>
                <c:pt idx="5">
                  <c:v>#N/A</c:v>
                </c:pt>
                <c:pt idx="6">
                  <c:v>#N/A</c:v>
                </c:pt>
                <c:pt idx="7">
                  <c:v>21591</c:v>
                </c:pt>
                <c:pt idx="8">
                  <c:v>#N/A</c:v>
                </c:pt>
                <c:pt idx="9">
                  <c:v>#N/A</c:v>
                </c:pt>
                <c:pt idx="10">
                  <c:v>12370</c:v>
                </c:pt>
                <c:pt idx="11">
                  <c:v>#N/A</c:v>
                </c:pt>
                <c:pt idx="12">
                  <c:v>#N/A</c:v>
                </c:pt>
                <c:pt idx="13">
                  <c:v>40743</c:v>
                </c:pt>
                <c:pt idx="14">
                  <c:v>#N/A</c:v>
                </c:pt>
              </c:numCache>
            </c:numRef>
          </c:val>
          <c:smooth val="0"/>
          <c:extLst>
            <c:ext xmlns:c16="http://schemas.microsoft.com/office/drawing/2014/chart" uri="{C3380CC4-5D6E-409C-BE32-E72D297353CC}">
              <c16:uniqueId val="{0000000B-2EA5-4436-BCDD-F0F062D4AA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18985</c:v>
                </c:pt>
                <c:pt idx="1">
                  <c:v>18990</c:v>
                </c:pt>
                <c:pt idx="2">
                  <c:v>18991</c:v>
                </c:pt>
              </c:numCache>
            </c:numRef>
          </c:val>
          <c:extLst>
            <c:ext xmlns:c16="http://schemas.microsoft.com/office/drawing/2014/chart" uri="{C3380CC4-5D6E-409C-BE32-E72D297353CC}">
              <c16:uniqueId val="{00000000-70D8-4ECD-B419-4A8BAE0D9A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6249</c:v>
                </c:pt>
                <c:pt idx="1">
                  <c:v>6254</c:v>
                </c:pt>
                <c:pt idx="2">
                  <c:v>7582</c:v>
                </c:pt>
              </c:numCache>
            </c:numRef>
          </c:val>
          <c:extLst>
            <c:ext xmlns:c16="http://schemas.microsoft.com/office/drawing/2014/chart" uri="{C3380CC4-5D6E-409C-BE32-E72D297353CC}">
              <c16:uniqueId val="{00000001-70D8-4ECD-B419-4A8BAE0D9A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18456</c:v>
                </c:pt>
                <c:pt idx="1">
                  <c:v>19191</c:v>
                </c:pt>
                <c:pt idx="2">
                  <c:v>19765</c:v>
                </c:pt>
              </c:numCache>
            </c:numRef>
          </c:val>
          <c:extLst>
            <c:ext xmlns:c16="http://schemas.microsoft.com/office/drawing/2014/chart" uri="{C3380CC4-5D6E-409C-BE32-E72D297353CC}">
              <c16:uniqueId val="{00000002-70D8-4ECD-B419-4A8BAE0D9A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{1A2C4E4B-42F9-43B4-804B-AF253A2080AA}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E1-4E56-8184-A911C00D4C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{908B291A-6FB7-42A9-8435-1518E75EDFF2}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E1-4E56-8184-A911C00D4C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{5A4DC8A6-A5C8-4779-B08A-5865EF473067}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E1-4E56-8184-A911C00D4C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{30CE1155-9DED-44EF-AA94-8F85A4692295}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E1-4E56-8184-A911C00D4C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{71CDBA1D-ECDE-4C4F-969E-21CB62EBB597}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E1-4E56-8184-A911C00D4CC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{C02987D8-ABDE-41FA-BC2A-B3A92109D0B9}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E1-4E56-8184-A911C00D4CC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{FF45AEE6-6ED3-4AC3-94B2-9E9F4B75B66D}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E1-4E56-8184-A911C00D4CC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{B008DE2B-B7FD-4E70-B67F-E0932E667866}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E1-4E56-8184-A911C00D4CC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{C716B89F-B5A0-425E-AF3A-E8703147836D}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E1-4E56-8184-A911C00D4C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55.5</c:v>
                </c:pt>
                <c:pt idx="24">
                  <c:v>57</c:v>
                </c:pt>
                <c:pt idx="32">
                  <c:v>57.9</c:v>
                </c:pt>
              </c:numCache>
            </c:numRef>
          </c:xVal>
          <c:yVal>
            <c:numRef>
              <c:f>公会計指標分析・財政指標組合せ分析表!$BP$51:$DC$51</c:f>
              <c:numCache>
                <c:formatCode>#,##0.0;"▲ "#,##0.0</c:formatCode>
                <c:ptCount val="40"/>
                <c:pt idx="16">
                  <c:v>9.6999999999999993</c:v>
                </c:pt>
                <c:pt idx="24">
                  <c:v>5.4</c:v>
                </c:pt>
                <c:pt idx="32">
                  <c:v>15.3</c:v>
                </c:pt>
              </c:numCache>
            </c:numRef>
          </c:yVal>
          <c:smooth val="0"/>
          <c:extLst>
            <c:ext xmlns:c16="http://schemas.microsoft.com/office/drawing/2014/chart" uri="{C3380CC4-5D6E-409C-BE32-E72D297353CC}">
              <c16:uniqueId val="{00000009-59E1-4E56-8184-A911C00D4C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{64303C2E-2A3C-4BA2-930F-079E454C1C0E}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E1-4E56-8184-A911C00D4C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{42658961-8C8C-4142-ADAB-D94F7C9BB627}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E1-4E56-8184-A911C00D4C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{D9B8A306-3385-4AB6-9212-1A6499678F80}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E1-4E56-8184-A911C00D4C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{CF09998D-952F-4615-939A-9291909B3CCA}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E1-4E56-8184-A911C00D4C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{6EBCDC61-636D-448F-A5D0-23DF17B3D305}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E1-4E56-8184-A911C00D4CC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{79A3CBCD-771F-41F0-B922-54FA24D35386}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E1-4E56-8184-A911C00D4CC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{F98A4C4F-0743-419F-A74A-A9EAA63D25F2}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E1-4E56-8184-A911C00D4CC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{5E51D8D6-61AC-4CB9-972E-049EACE4ECB0}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E1-4E56-8184-A911C00D4CC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{143129D3-F1E7-4B87-8AC7-F090225EF799}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E1-4E56-8184-A911C00D4C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59E1-4E56-8184-A911C00D4CC2}"/>
            </c:ext>
          </c:extLst>
        </c:ser>
        <c:dLbls>
          <c:showLegendKey val="0"/>
          <c:showVal val="1"/>
          <c:showCatName val="0"/>
          <c:showSerName val="0"/>
          <c:showPercent val="0"/>
          <c:showBubbleSize val="0"/>
        </c:dLbls>
        <c:axId val="46179840"/>
        <c:axId val="46181760"/>
      </c:scatterChart>
      <c:valAx>
        <c:axId val="46179840"/>
        <c:scaling>
          <c:orientation val="minMax"/>
          <c:max val="62.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{CF4DE4E2-97CB-48E9-BE37-B521FB3D1B87}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8A7-43CE-BA60-BD63601589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{68D497B0-3020-48CA-855A-C07DA4298E9E}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A7-43CE-BA60-BD63601589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{365CC4C4-531B-4ACC-80E5-2193826707EE}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A7-43CE-BA60-BD63601589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{AB2EA59D-B82D-4474-90BB-06A8A29DFA35}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A7-43CE-BA60-BD63601589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{810F3940-EB84-46DE-B3DF-DCD8F3CA9AEC}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A7-43CE-BA60-BD636015892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{2FBA8BB2-7DF0-4435-8798-190B3EBF2CA2}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8A7-43CE-BA60-BD636015892F}"/>
                </c:ext>
              </c:extLst>
            </c:dLbl>
            <c:dLbl>
              <c:idx val="16"/>
              <c:layout>
                <c:manualLayout>
                  <c:x val="-4.5160355153971272E-2"/>
                  <c:y val="-5.497815956769856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{13C10288-11E0-4BD0-BA6A-FB871351BAFF}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8A7-43CE-BA60-BD636015892F}"/>
                </c:ext>
              </c:extLst>
            </c:dLbl>
            <c:dLbl>
              <c:idx val="24"/>
              <c:layout>
                <c:manualLayout>
                  <c:x val="-1.82356280842499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{53B20623-5B7B-40DC-9289-76AF98D579D8}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8A7-43CE-BA60-BD636015892F}"/>
                </c:ext>
              </c:extLst>
            </c:dLbl>
            <c:dLbl>
              <c:idx val="32"/>
              <c:layout>
                <c:manualLayout>
                  <c:x val="-3.1697991619110633E-2"/>
                  <c:y val="-6.985547709545882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{F4FD28A6-62A9-456D-AEB4-23E833956651}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8A7-43CE-BA60-BD63601589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5.2</c:v>
                </c:pt>
                <c:pt idx="16">
                  <c:v>5</c:v>
                </c:pt>
                <c:pt idx="24">
                  <c:v>5</c:v>
                </c:pt>
                <c:pt idx="32">
                  <c:v>5.0999999999999996</c:v>
                </c:pt>
              </c:numCache>
            </c:numRef>
          </c:xVal>
          <c:yVal>
            <c:numRef>
              <c:f>公会計指標分析・財政指標組合せ分析表!$BP$73:$DC$73</c:f>
              <c:numCache>
                <c:formatCode>#,##0.0;"▲ "#,##0.0</c:formatCode>
                <c:ptCount val="40"/>
                <c:pt idx="0">
                  <c:v>25.7</c:v>
                </c:pt>
                <c:pt idx="8">
                  <c:v>26.9</c:v>
                </c:pt>
                <c:pt idx="16">
                  <c:v>9.6999999999999993</c:v>
                </c:pt>
                <c:pt idx="24">
                  <c:v>5.4</c:v>
                </c:pt>
                <c:pt idx="32">
                  <c:v>15.3</c:v>
                </c:pt>
              </c:numCache>
            </c:numRef>
          </c:yVal>
          <c:smooth val="0"/>
          <c:extLst>
            <c:ext xmlns:c16="http://schemas.microsoft.com/office/drawing/2014/chart" uri="{C3380CC4-5D6E-409C-BE32-E72D297353CC}">
              <c16:uniqueId val="{00000009-78A7-43CE-BA60-BD63601589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7804832773594489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{B0709009-8DA4-4503-9DD3-853879B48B3F}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8A7-43CE-BA60-BD63601589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{DCB98038-B76A-4140-9AB6-A203E58ED556}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A7-43CE-BA60-BD63601589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{F4372693-3440-44DF-A2A1-84B9E838ECA5}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A7-43CE-BA60-BD63601589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{0A7860C1-A851-44FB-8DEA-EC8AF41A9431}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A7-43CE-BA60-BD63601589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{D35D6EA5-9DBB-448F-9F11-C4DE25B71635}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A7-43CE-BA60-BD636015892F}"/>
                </c:ext>
              </c:extLst>
            </c:dLbl>
            <c:dLbl>
              <c:idx val="8"/>
              <c:layout>
                <c:manualLayout>
                  <c:x val="-1.8235628084250128E-2"/>
                  <c:y val="-5.702846140199341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{E3EB95EB-271B-4B48-9FD8-12443E43A885}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8A7-43CE-BA60-BD636015892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{D4381D00-E985-4A3E-8232-19ACC18B7953}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8A7-43CE-BA60-BD636015892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{62884B6F-ECFF-4E4F-9D41-E031F9C38F7C}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8A7-43CE-BA60-BD636015892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{1231C52A-894F-4EC4-A852-07AF1B25763A}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8A7-43CE-BA60-BD63601589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78A7-43CE-BA60-BD636015892F}"/>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等については、臨時財政対策債等の元利償還金が増加した。一方、公営企業債の元利償還金に対する繰入金は、土地区画整理事業の保留地処分金が増加したこと等に伴い減少した。債務負担行為に基づく支出額は、埼玉高速鉄道株式会社借入金に対する損失補償によ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年度に増額したが、当該損失補償が完了したため、例年並みの金額となっている。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算入公債費等については、都市計画事業の財源として発行された地方債償還額に充当する都市計画税が公債費の減に伴い減少した。</a:t>
          </a:r>
        </a:p>
        <a:p>
          <a:r>
            <a:rPr kumimoji="1" lang="ja-JP" altLang="en-US" sz="1300">
              <a:latin typeface="ＭＳ ゴシック" pitchFamily="49" charset="-128"/>
              <a:ea typeface="ＭＳ ゴシック" pitchFamily="49" charset="-128"/>
            </a:rPr>
            <a:t>　今後も有利な地方債を活用しながら、市債残高を見据えた普通建設事業の平準化に努め、現在の水準の維持に努める。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債務負担行為に基づく支出予定額が事業の進捗により減少したものの、普通建設事業費に係る地方債現在高の増加や公営企業債等繰入見込額が事業進捗に伴い増加したこと、並びに、県費負担教職員に係る給与負担事務の権限移譲により支給対象者数が増加したことから退職手当負担見込額が増額となったこと等により、前年度と比較し約</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については、都市計画税収の増加等により、充当可能特定歳入は前年度と比較し約</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将来負担比率の分子が増加傾向にあることから、今後も将来世代への負担を少しでも軽減するよう、財政の健全化に努める。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基金の目的に沿った事業の財源として特定目的基金から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百万円取り崩す一方、市債の償還に必要な資金として「減債基金」に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百万円を積み立てたこと、庁舎整備に必要な経費の財源を確保するため「庁舎整備基金」に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財政調整基金は、財政の年度間調整を図るため、予算編成において財源不足が生じた場合、取崩しを行う。また、決算において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剰余金が生じた場合には、地方財政法の規定に基づき、積立てを行う。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減債基金は、市債の償還に必要な財源に不足が生じた場合、取崩しを行う。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公共施設マネジメント基金は、公共施設の計画的な保全及び更新を行っていくことから、継続して積立てを行うとともに、必要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な財源に充てるため、取崩しを行う。　</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・庁舎整備基金：庁舎（本庁舎又は区役所庁舎）の整備に必要な経費への充当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・庁舎整備基金：庁舎整備に必要な経費の財源を確保するため、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・庁舎整備基金：庁舎整備に必要な経費の財源を確保するため、継続して積立てを行う。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・公共施設マネジメント基金：市の公共施設の計画的な保全及び更新に必要な経費の財源を確保するため、継続して積立てを行う。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一方で、保全及び更新に必要な経費の財源に充てるため、取崩しを行う。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預金等の運用により生じた利子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百万円を積立てた結果、基金残高が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決算において剰余金が生じた場合には、地方財政法の規定に基づき、積立てを行う。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また、財政の年度間調整を図るため、予算編成において財源不足が生じた場合、取崩しを行う。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用地先行取得特別会計において公共用地先行取得等事業により取得した用地を一般会計が再取得したため、市債の残高に相当する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年度に用地先行取得特別会計において公共用地先行取得等事業により取得した用地を一般会計が再取得するため、市債の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百万円を積み立てることを予定している。一方、市債の償還のため、平成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年度にかけて、合計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また、市債の償還に必要な財源に不足が生じた場合、取崩しを行う。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類似団体より低い水準にあるが、公共施設の建物・工作物等において耐用年数に対する使用期間の経過が進んでいる状況から、有形固定資産減価償却率の上昇が認められる。</a:t>
          </a:r>
        </a:p>
        <a:p>
          <a:r>
            <a:rPr kumimoji="1" lang="ja-JP" altLang="en-US" sz="1100">
              <a:latin typeface="ＭＳ Ｐゴシック" panose="020B0600070205080204" pitchFamily="50" charset="-128"/>
              <a:ea typeface="ＭＳ Ｐゴシック" panose="020B0600070205080204" pitchFamily="50" charset="-128"/>
            </a:rPr>
            <a:t>　各公共施設については、計画的に大規模修繕等の予防保全工事に取り組んでいるところであるが、公共施設の多くを占める学校施設について老朽化が進んでいることから、今後も計画的に改修・更新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38147</xdr:rowOff>
    </xdr:from>
    <xdr:ext cx="405111" cy="259045"/>
    <xdr:sp macro="" textlink="">
      <xdr:nvSpPr>
        <xdr:cNvPr id="71" name="有形固定資産減価償却率平均値テキスト"/>
        <xdr:cNvSpPr txBox="1"/>
      </xdr:nvSpPr>
      <xdr:spPr>
        <a:xfrm>
          <a:off x="4258945" y="4899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93889</xdr:rowOff>
    </xdr:from>
    <xdr:to>
      <xdr:col>23</xdr:col>
      <xdr:colOff>136525</xdr:colOff>
      <xdr:row>33</xdr:row>
      <xdr:rowOff>24039</xdr:rowOff>
    </xdr:to>
    <xdr:sp macro="" textlink="">
      <xdr:nvSpPr>
        <xdr:cNvPr id="80" name="楕円 79"/>
        <xdr:cNvSpPr/>
      </xdr:nvSpPr>
      <xdr:spPr>
        <a:xfrm>
          <a:off x="4157345" y="5458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72316</xdr:rowOff>
    </xdr:from>
    <xdr:ext cx="405111" cy="259045"/>
    <xdr:sp macro="" textlink="">
      <xdr:nvSpPr>
        <xdr:cNvPr id="81" name="有形固定資産減価償却率該当値テキスト"/>
        <xdr:cNvSpPr txBox="1"/>
      </xdr:nvSpPr>
      <xdr:spPr>
        <a:xfrm>
          <a:off x="4258945" y="543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14968</xdr:rowOff>
    </xdr:from>
    <xdr:to>
      <xdr:col>19</xdr:col>
      <xdr:colOff>187325</xdr:colOff>
      <xdr:row>33</xdr:row>
      <xdr:rowOff>116568</xdr:rowOff>
    </xdr:to>
    <xdr:sp macro="" textlink="">
      <xdr:nvSpPr>
        <xdr:cNvPr id="82" name="楕円 81"/>
        <xdr:cNvSpPr/>
      </xdr:nvSpPr>
      <xdr:spPr>
        <a:xfrm>
          <a:off x="3537585" y="55470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33</xdr:row>
      <xdr:rowOff>65768</xdr:rowOff>
    </xdr:to>
    <xdr:cxnSp macro="">
      <xdr:nvCxnSpPr>
        <xdr:cNvPr id="83" name="直線コネクタ 82"/>
        <xdr:cNvCxnSpPr/>
      </xdr:nvCxnSpPr>
      <xdr:spPr>
        <a:xfrm flipV="1">
          <a:off x="3588385" y="5509169"/>
          <a:ext cx="61976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169182</xdr:rowOff>
    </xdr:from>
    <xdr:to>
      <xdr:col>15</xdr:col>
      <xdr:colOff>187325</xdr:colOff>
      <xdr:row>34</xdr:row>
      <xdr:rowOff>99332</xdr:rowOff>
    </xdr:to>
    <xdr:sp macro="" textlink="">
      <xdr:nvSpPr>
        <xdr:cNvPr id="84" name="楕円 83"/>
        <xdr:cNvSpPr/>
      </xdr:nvSpPr>
      <xdr:spPr>
        <a:xfrm>
          <a:off x="2867025" y="5701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65768</xdr:rowOff>
    </xdr:from>
    <xdr:to>
      <xdr:col>19</xdr:col>
      <xdr:colOff>136525</xdr:colOff>
      <xdr:row>34</xdr:row>
      <xdr:rowOff>48532</xdr:rowOff>
    </xdr:to>
    <xdr:cxnSp macro="">
      <xdr:nvCxnSpPr>
        <xdr:cNvPr id="85" name="直線コネクタ 84"/>
        <xdr:cNvCxnSpPr/>
      </xdr:nvCxnSpPr>
      <xdr:spPr>
        <a:xfrm flipV="1">
          <a:off x="2917825" y="5597888"/>
          <a:ext cx="670560" cy="15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64757</xdr:rowOff>
    </xdr:from>
    <xdr:ext cx="405111" cy="259045"/>
    <xdr:sp macro="" textlink="">
      <xdr:nvSpPr>
        <xdr:cNvPr id="86" name="n_1aveValue有形固定資産減価償却率"/>
        <xdr:cNvSpPr txBox="1"/>
      </xdr:nvSpPr>
      <xdr:spPr>
        <a:xfrm>
          <a:off x="3395989" y="492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7" name="n_2aveValue有形固定資産減価償却率"/>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107695</xdr:rowOff>
    </xdr:from>
    <xdr:ext cx="405111" cy="259045"/>
    <xdr:sp macro="" textlink="">
      <xdr:nvSpPr>
        <xdr:cNvPr id="88" name="n_1mainValue有形固定資産減価償却率"/>
        <xdr:cNvSpPr txBox="1"/>
      </xdr:nvSpPr>
      <xdr:spPr>
        <a:xfrm>
          <a:off x="3395989" y="563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90459</xdr:rowOff>
    </xdr:from>
    <xdr:ext cx="405111" cy="259045"/>
    <xdr:sp macro="" textlink="">
      <xdr:nvSpPr>
        <xdr:cNvPr id="89" name="n_2mainValue有形固定資産減価償却率"/>
        <xdr:cNvSpPr txBox="1"/>
      </xdr:nvSpPr>
      <xdr:spPr>
        <a:xfrm>
          <a:off x="2738129" y="57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分子となる将来負担額については、県費負担教職員に係る給与負担事務の権限移譲により指標が悪化したものの、市債残高が少ないことにより、類似団体の中で低い水準となっている。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一方、分母となる経常一般財源等（歳入）等及び経常経費充当財源等については、納税義務者及び所得の増加に伴う個人市民税の増等により、類似団体の中で高い水準となっている。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今後も業務の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化の推進により人件費を抑制するなど、経常経費充当財源等が増加し続けないよう注視する必要がある。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3080365" y="5139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140053</xdr:rowOff>
    </xdr:from>
    <xdr:to>
      <xdr:col>76</xdr:col>
      <xdr:colOff>73025</xdr:colOff>
      <xdr:row>34</xdr:row>
      <xdr:rowOff>70203</xdr:rowOff>
    </xdr:to>
    <xdr:sp macro="" textlink="">
      <xdr:nvSpPr>
        <xdr:cNvPr id="131" name="楕円 130"/>
        <xdr:cNvSpPr/>
      </xdr:nvSpPr>
      <xdr:spPr>
        <a:xfrm>
          <a:off x="13001625" y="5672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118480</xdr:rowOff>
    </xdr:from>
    <xdr:ext cx="340478" cy="259045"/>
    <xdr:sp macro="" textlink="">
      <xdr:nvSpPr>
        <xdr:cNvPr id="132" name="債務償還可能年数該当値テキスト"/>
        <xdr:cNvSpPr txBox="1"/>
      </xdr:nvSpPr>
      <xdr:spPr>
        <a:xfrm>
          <a:off x="13080365" y="56506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2" name="楕円 71"/>
        <xdr:cNvSpPr/>
      </xdr:nvSpPr>
      <xdr:spPr>
        <a:xfrm>
          <a:off x="4036060" y="64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3" name="【道路】&#10;有形固定資産減価償却率該当値テキスト"/>
        <xdr:cNvSpPr txBox="1"/>
      </xdr:nvSpPr>
      <xdr:spPr>
        <a:xfrm>
          <a:off x="4124960" y="638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4" name="楕円 73"/>
        <xdr:cNvSpPr/>
      </xdr:nvSpPr>
      <xdr:spPr>
        <a:xfrm>
          <a:off x="3312160" y="6444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125185</xdr:rowOff>
    </xdr:to>
    <xdr:cxnSp macro="">
      <xdr:nvCxnSpPr>
        <xdr:cNvPr id="75" name="直線コネクタ 74"/>
        <xdr:cNvCxnSpPr/>
      </xdr:nvCxnSpPr>
      <xdr:spPr>
        <a:xfrm flipV="1">
          <a:off x="3355340" y="6456317"/>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6" name="楕円 75"/>
        <xdr:cNvSpPr/>
      </xdr:nvSpPr>
      <xdr:spPr>
        <a:xfrm>
          <a:off x="2514600" y="6500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39</xdr:row>
      <xdr:rowOff>9253</xdr:rowOff>
    </xdr:to>
    <xdr:cxnSp macro="">
      <xdr:nvCxnSpPr>
        <xdr:cNvPr id="77" name="直線コネクタ 76"/>
        <xdr:cNvCxnSpPr/>
      </xdr:nvCxnSpPr>
      <xdr:spPr>
        <a:xfrm flipV="1">
          <a:off x="2565400" y="6495505"/>
          <a:ext cx="78994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0" name="n_1mainValue【道路】&#10;有形固定資産減価償却率"/>
        <xdr:cNvSpPr txBox="1"/>
      </xdr:nvSpPr>
      <xdr:spPr>
        <a:xfrm>
          <a:off x="317056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76580</xdr:rowOff>
    </xdr:from>
    <xdr:ext cx="405111" cy="259045"/>
    <xdr:sp macro="" textlink="">
      <xdr:nvSpPr>
        <xdr:cNvPr id="81" name="n_2mainValue【道路】&#10;有形固定資産減価償却率"/>
        <xdr:cNvSpPr txBox="1"/>
      </xdr:nvSpPr>
      <xdr:spPr>
        <a:xfrm>
          <a:off x="2385704"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99822</xdr:rowOff>
    </xdr:from>
    <xdr:to>
      <xdr:col>55</xdr:col>
      <xdr:colOff>50800</xdr:colOff>
      <xdr:row>40</xdr:row>
      <xdr:rowOff>29972</xdr:rowOff>
    </xdr:to>
    <xdr:sp macro="" textlink="">
      <xdr:nvSpPr>
        <xdr:cNvPr id="119" name="楕円 118"/>
        <xdr:cNvSpPr/>
      </xdr:nvSpPr>
      <xdr:spPr>
        <a:xfrm>
          <a:off x="9192260" y="6637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78249</xdr:rowOff>
    </xdr:from>
    <xdr:ext cx="469744" cy="259045"/>
    <xdr:sp macro="" textlink="">
      <xdr:nvSpPr>
        <xdr:cNvPr id="120" name="【道路】&#10;一人当たり延長該当値テキスト"/>
        <xdr:cNvSpPr txBox="1"/>
      </xdr:nvSpPr>
      <xdr:spPr>
        <a:xfrm>
          <a:off x="9258300"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1" name="楕円 120"/>
        <xdr:cNvSpPr/>
      </xdr:nvSpPr>
      <xdr:spPr>
        <a:xfrm>
          <a:off x="8445500" y="6633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150622</xdr:rowOff>
    </xdr:to>
    <xdr:cxnSp macro="">
      <xdr:nvCxnSpPr>
        <xdr:cNvPr id="122" name="直線コネクタ 121"/>
        <xdr:cNvCxnSpPr/>
      </xdr:nvCxnSpPr>
      <xdr:spPr>
        <a:xfrm>
          <a:off x="8496300" y="6684010"/>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89027</xdr:rowOff>
    </xdr:from>
    <xdr:to>
      <xdr:col>46</xdr:col>
      <xdr:colOff>38100</xdr:colOff>
      <xdr:row>40</xdr:row>
      <xdr:rowOff>19177</xdr:rowOff>
    </xdr:to>
    <xdr:sp macro="" textlink="">
      <xdr:nvSpPr>
        <xdr:cNvPr id="123" name="楕円 122"/>
        <xdr:cNvSpPr/>
      </xdr:nvSpPr>
      <xdr:spPr>
        <a:xfrm>
          <a:off x="7670800" y="66269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139827</xdr:rowOff>
    </xdr:from>
    <xdr:to>
      <xdr:col>50</xdr:col>
      <xdr:colOff>114300</xdr:colOff>
      <xdr:row>39</xdr:row>
      <xdr:rowOff>146050</xdr:rowOff>
    </xdr:to>
    <xdr:cxnSp macro="">
      <xdr:nvCxnSpPr>
        <xdr:cNvPr id="124" name="直線コネクタ 123"/>
        <xdr:cNvCxnSpPr/>
      </xdr:nvCxnSpPr>
      <xdr:spPr>
        <a:xfrm>
          <a:off x="7713980" y="6677787"/>
          <a:ext cx="78232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27" name="n_1mainValue【道路】&#10;一人当たり延長"/>
        <xdr:cNvSpPr txBox="1"/>
      </xdr:nvSpPr>
      <xdr:spPr>
        <a:xfrm>
          <a:off x="827158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10304</xdr:rowOff>
    </xdr:from>
    <xdr:ext cx="469744" cy="259045"/>
    <xdr:sp macro="" textlink="">
      <xdr:nvSpPr>
        <xdr:cNvPr id="128" name="n_2mainValue【道路】&#10;一人当たり延長"/>
        <xdr:cNvSpPr txBox="1"/>
      </xdr:nvSpPr>
      <xdr:spPr>
        <a:xfrm>
          <a:off x="7509587" y="67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152654</xdr:rowOff>
    </xdr:from>
    <xdr:to>
      <xdr:col>24</xdr:col>
      <xdr:colOff>114300</xdr:colOff>
      <xdr:row>58</xdr:row>
      <xdr:rowOff>82804</xdr:rowOff>
    </xdr:to>
    <xdr:sp macro="" textlink="">
      <xdr:nvSpPr>
        <xdr:cNvPr id="165" name="楕円 164"/>
        <xdr:cNvSpPr/>
      </xdr:nvSpPr>
      <xdr:spPr>
        <a:xfrm>
          <a:off x="4036060" y="970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4081</xdr:rowOff>
    </xdr:from>
    <xdr:ext cx="405111" cy="259045"/>
    <xdr:sp macro="" textlink="">
      <xdr:nvSpPr>
        <xdr:cNvPr id="166" name="【橋りょう・トンネル】&#10;有形固定資産減価償却率該当値テキスト"/>
        <xdr:cNvSpPr txBox="1"/>
      </xdr:nvSpPr>
      <xdr:spPr>
        <a:xfrm>
          <a:off x="4124960" y="955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36068</xdr:rowOff>
    </xdr:from>
    <xdr:to>
      <xdr:col>20</xdr:col>
      <xdr:colOff>38100</xdr:colOff>
      <xdr:row>58</xdr:row>
      <xdr:rowOff>137668</xdr:rowOff>
    </xdr:to>
    <xdr:sp macro="" textlink="">
      <xdr:nvSpPr>
        <xdr:cNvPr id="167" name="楕円 166"/>
        <xdr:cNvSpPr/>
      </xdr:nvSpPr>
      <xdr:spPr>
        <a:xfrm>
          <a:off x="3312160" y="9759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86868</xdr:rowOff>
    </xdr:to>
    <xdr:cxnSp macro="">
      <xdr:nvCxnSpPr>
        <xdr:cNvPr id="168" name="直線コネクタ 167"/>
        <xdr:cNvCxnSpPr/>
      </xdr:nvCxnSpPr>
      <xdr:spPr>
        <a:xfrm flipV="1">
          <a:off x="3355340" y="9755124"/>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69" name="楕円 168"/>
        <xdr:cNvSpPr/>
      </xdr:nvSpPr>
      <xdr:spPr>
        <a:xfrm>
          <a:off x="251460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86868</xdr:rowOff>
    </xdr:from>
    <xdr:to>
      <xdr:col>19</xdr:col>
      <xdr:colOff>177800</xdr:colOff>
      <xdr:row>58</xdr:row>
      <xdr:rowOff>137160</xdr:rowOff>
    </xdr:to>
    <xdr:cxnSp macro="">
      <xdr:nvCxnSpPr>
        <xdr:cNvPr id="170" name="直線コネクタ 169"/>
        <xdr:cNvCxnSpPr/>
      </xdr:nvCxnSpPr>
      <xdr:spPr>
        <a:xfrm flipV="1">
          <a:off x="2565400" y="9809988"/>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154195</xdr:rowOff>
    </xdr:from>
    <xdr:ext cx="405111" cy="259045"/>
    <xdr:sp macro="" textlink="">
      <xdr:nvSpPr>
        <xdr:cNvPr id="173" name="n_1mainValue【橋りょう・トンネル】&#10;有形固定資産減価償却率"/>
        <xdr:cNvSpPr txBox="1"/>
      </xdr:nvSpPr>
      <xdr:spPr>
        <a:xfrm>
          <a:off x="3170564" y="95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74" name="n_2mainValue【橋りょう・トンネル】&#10;有形固定資産減価償却率"/>
        <xdr:cNvSpPr txBox="1"/>
      </xdr:nvSpPr>
      <xdr:spPr>
        <a:xfrm>
          <a:off x="238570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97150</xdr:rowOff>
    </xdr:from>
    <xdr:to>
      <xdr:col>55</xdr:col>
      <xdr:colOff>50800</xdr:colOff>
      <xdr:row>63</xdr:row>
      <xdr:rowOff>27300</xdr:rowOff>
    </xdr:to>
    <xdr:sp macro="" textlink="">
      <xdr:nvSpPr>
        <xdr:cNvPr id="212" name="楕円 211"/>
        <xdr:cNvSpPr/>
      </xdr:nvSpPr>
      <xdr:spPr>
        <a:xfrm>
          <a:off x="9192260" y="10490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75577</xdr:rowOff>
    </xdr:from>
    <xdr:ext cx="534377" cy="259045"/>
    <xdr:sp macro="" textlink="">
      <xdr:nvSpPr>
        <xdr:cNvPr id="213" name="【橋りょう・トンネル】&#10;一人当たり有形固定資産（償却資産）額該当値テキスト"/>
        <xdr:cNvSpPr txBox="1"/>
      </xdr:nvSpPr>
      <xdr:spPr>
        <a:xfrm>
          <a:off x="9258300" y="104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96913</xdr:rowOff>
    </xdr:from>
    <xdr:to>
      <xdr:col>50</xdr:col>
      <xdr:colOff>165100</xdr:colOff>
      <xdr:row>63</xdr:row>
      <xdr:rowOff>27063</xdr:rowOff>
    </xdr:to>
    <xdr:sp macro="" textlink="">
      <xdr:nvSpPr>
        <xdr:cNvPr id="214" name="楕円 213"/>
        <xdr:cNvSpPr/>
      </xdr:nvSpPr>
      <xdr:spPr>
        <a:xfrm>
          <a:off x="8445500" y="10490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147713</xdr:rowOff>
    </xdr:from>
    <xdr:to>
      <xdr:col>55</xdr:col>
      <xdr:colOff>0</xdr:colOff>
      <xdr:row>62</xdr:row>
      <xdr:rowOff>147950</xdr:rowOff>
    </xdr:to>
    <xdr:cxnSp macro="">
      <xdr:nvCxnSpPr>
        <xdr:cNvPr id="215" name="直線コネクタ 214"/>
        <xdr:cNvCxnSpPr/>
      </xdr:nvCxnSpPr>
      <xdr:spPr>
        <a:xfrm>
          <a:off x="8496300" y="10541393"/>
          <a:ext cx="7239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97489</xdr:rowOff>
    </xdr:from>
    <xdr:to>
      <xdr:col>46</xdr:col>
      <xdr:colOff>38100</xdr:colOff>
      <xdr:row>63</xdr:row>
      <xdr:rowOff>27639</xdr:rowOff>
    </xdr:to>
    <xdr:sp macro="" textlink="">
      <xdr:nvSpPr>
        <xdr:cNvPr id="216" name="楕円 215"/>
        <xdr:cNvSpPr/>
      </xdr:nvSpPr>
      <xdr:spPr>
        <a:xfrm>
          <a:off x="7670800" y="10491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147713</xdr:rowOff>
    </xdr:from>
    <xdr:to>
      <xdr:col>50</xdr:col>
      <xdr:colOff>114300</xdr:colOff>
      <xdr:row>62</xdr:row>
      <xdr:rowOff>148289</xdr:rowOff>
    </xdr:to>
    <xdr:cxnSp macro="">
      <xdr:nvCxnSpPr>
        <xdr:cNvPr id="217" name="直線コネクタ 216"/>
        <xdr:cNvCxnSpPr/>
      </xdr:nvCxnSpPr>
      <xdr:spPr>
        <a:xfrm flipV="1">
          <a:off x="7713980" y="10541393"/>
          <a:ext cx="78232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18190</xdr:rowOff>
    </xdr:from>
    <xdr:ext cx="534377" cy="259045"/>
    <xdr:sp macro="" textlink="">
      <xdr:nvSpPr>
        <xdr:cNvPr id="220" name="n_1mainValue【橋りょう・トンネル】&#10;一人当たり有形固定資産（償却資産）額"/>
        <xdr:cNvSpPr txBox="1"/>
      </xdr:nvSpPr>
      <xdr:spPr>
        <a:xfrm>
          <a:off x="8239271" y="105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18766</xdr:rowOff>
    </xdr:from>
    <xdr:ext cx="534377" cy="259045"/>
    <xdr:sp macro="" textlink="">
      <xdr:nvSpPr>
        <xdr:cNvPr id="221" name="n_2mainValue【橋りょう・トンネル】&#10;一人当たり有形固定資産（償却資産）額"/>
        <xdr:cNvSpPr txBox="1"/>
      </xdr:nvSpPr>
      <xdr:spPr>
        <a:xfrm>
          <a:off x="7477271" y="105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260" name="楕円 259"/>
        <xdr:cNvSpPr/>
      </xdr:nvSpPr>
      <xdr:spPr>
        <a:xfrm>
          <a:off x="4036060" y="136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261" name="【公営住宅】&#10;有形固定資産減価償却率該当値テキスト"/>
        <xdr:cNvSpPr txBox="1"/>
      </xdr:nvSpPr>
      <xdr:spPr>
        <a:xfrm>
          <a:off x="412496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62" name="楕円 261"/>
        <xdr:cNvSpPr/>
      </xdr:nvSpPr>
      <xdr:spPr>
        <a:xfrm>
          <a:off x="3312160" y="1348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81</xdr:row>
      <xdr:rowOff>76200</xdr:rowOff>
    </xdr:to>
    <xdr:cxnSp macro="">
      <xdr:nvCxnSpPr>
        <xdr:cNvPr id="263" name="直線コネクタ 262"/>
        <xdr:cNvCxnSpPr/>
      </xdr:nvCxnSpPr>
      <xdr:spPr>
        <a:xfrm>
          <a:off x="3355340" y="13533120"/>
          <a:ext cx="7315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264" name="楕円 263"/>
        <xdr:cNvSpPr/>
      </xdr:nvSpPr>
      <xdr:spPr>
        <a:xfrm>
          <a:off x="2514600" y="13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81</xdr:row>
      <xdr:rowOff>3811</xdr:rowOff>
    </xdr:to>
    <xdr:cxnSp macro="">
      <xdr:nvCxnSpPr>
        <xdr:cNvPr id="265" name="直線コネクタ 264"/>
        <xdr:cNvCxnSpPr/>
      </xdr:nvCxnSpPr>
      <xdr:spPr>
        <a:xfrm flipV="1">
          <a:off x="2565400" y="13533120"/>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68" name="n_1mainValue【公営住宅】&#10;有形固定資産減価償却率"/>
        <xdr:cNvSpPr txBox="1"/>
      </xdr:nvSpPr>
      <xdr:spPr>
        <a:xfrm>
          <a:off x="317056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69" name="n_2mainValue【公営住宅】&#10;有形固定資産減価償却率"/>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6"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105714</xdr:rowOff>
    </xdr:from>
    <xdr:to>
      <xdr:col>55</xdr:col>
      <xdr:colOff>50800</xdr:colOff>
      <xdr:row>86</xdr:row>
      <xdr:rowOff>35864</xdr:rowOff>
    </xdr:to>
    <xdr:sp macro="" textlink="">
      <xdr:nvSpPr>
        <xdr:cNvPr id="305" name="楕円 304"/>
        <xdr:cNvSpPr/>
      </xdr:nvSpPr>
      <xdr:spPr>
        <a:xfrm>
          <a:off x="9192260" y="14355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20641</xdr:rowOff>
    </xdr:from>
    <xdr:ext cx="469744" cy="259045"/>
    <xdr:sp macro="" textlink="">
      <xdr:nvSpPr>
        <xdr:cNvPr id="306" name="【公営住宅】&#10;一人当たり面積該当値テキスト"/>
        <xdr:cNvSpPr txBox="1"/>
      </xdr:nvSpPr>
      <xdr:spPr>
        <a:xfrm>
          <a:off x="9258300" y="142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107544</xdr:rowOff>
    </xdr:from>
    <xdr:to>
      <xdr:col>50</xdr:col>
      <xdr:colOff>165100</xdr:colOff>
      <xdr:row>86</xdr:row>
      <xdr:rowOff>37694</xdr:rowOff>
    </xdr:to>
    <xdr:sp macro="" textlink="">
      <xdr:nvSpPr>
        <xdr:cNvPr id="307" name="楕円 306"/>
        <xdr:cNvSpPr/>
      </xdr:nvSpPr>
      <xdr:spPr>
        <a:xfrm>
          <a:off x="8445500" y="14356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156514</xdr:rowOff>
    </xdr:from>
    <xdr:to>
      <xdr:col>55</xdr:col>
      <xdr:colOff>0</xdr:colOff>
      <xdr:row>85</xdr:row>
      <xdr:rowOff>158344</xdr:rowOff>
    </xdr:to>
    <xdr:cxnSp macro="">
      <xdr:nvCxnSpPr>
        <xdr:cNvPr id="308" name="直線コネクタ 307"/>
        <xdr:cNvCxnSpPr/>
      </xdr:nvCxnSpPr>
      <xdr:spPr>
        <a:xfrm flipV="1">
          <a:off x="8496300" y="14405914"/>
          <a:ext cx="7239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107086</xdr:rowOff>
    </xdr:from>
    <xdr:to>
      <xdr:col>46</xdr:col>
      <xdr:colOff>38100</xdr:colOff>
      <xdr:row>86</xdr:row>
      <xdr:rowOff>37236</xdr:rowOff>
    </xdr:to>
    <xdr:sp macro="" textlink="">
      <xdr:nvSpPr>
        <xdr:cNvPr id="309" name="楕円 308"/>
        <xdr:cNvSpPr/>
      </xdr:nvSpPr>
      <xdr:spPr>
        <a:xfrm>
          <a:off x="7670800" y="143564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157886</xdr:rowOff>
    </xdr:from>
    <xdr:to>
      <xdr:col>50</xdr:col>
      <xdr:colOff>114300</xdr:colOff>
      <xdr:row>85</xdr:row>
      <xdr:rowOff>158344</xdr:rowOff>
    </xdr:to>
    <xdr:cxnSp macro="">
      <xdr:nvCxnSpPr>
        <xdr:cNvPr id="310" name="直線コネクタ 309"/>
        <xdr:cNvCxnSpPr/>
      </xdr:nvCxnSpPr>
      <xdr:spPr>
        <a:xfrm>
          <a:off x="7713980" y="14407286"/>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1"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28821</xdr:rowOff>
    </xdr:from>
    <xdr:ext cx="469744" cy="259045"/>
    <xdr:sp macro="" textlink="">
      <xdr:nvSpPr>
        <xdr:cNvPr id="313" name="n_1mainValue【公営住宅】&#10;一人当たり面積"/>
        <xdr:cNvSpPr txBox="1"/>
      </xdr:nvSpPr>
      <xdr:spPr>
        <a:xfrm>
          <a:off x="8271587" y="144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28363</xdr:rowOff>
    </xdr:from>
    <xdr:ext cx="469744" cy="259045"/>
    <xdr:sp macro="" textlink="">
      <xdr:nvSpPr>
        <xdr:cNvPr id="314" name="n_2mainValue【公営住宅】&#10;一人当たり面積"/>
        <xdr:cNvSpPr txBox="1"/>
      </xdr:nvSpPr>
      <xdr:spPr>
        <a:xfrm>
          <a:off x="7509587" y="144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55" name="直線コネクタ 354"/>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56"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57" name="直線コネクタ 356"/>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58"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59" name="直線コネクタ 358"/>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360" name="【認定こども園・幼稚園・保育所】&#10;有形固定資産減価償却率平均値テキスト"/>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1" name="フローチャート: 判断 360"/>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2" name="フローチャート: 判断 361"/>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63" name="フローチャート: 判断 362"/>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33020</xdr:rowOff>
    </xdr:from>
    <xdr:to>
      <xdr:col>85</xdr:col>
      <xdr:colOff>177800</xdr:colOff>
      <xdr:row>42</xdr:row>
      <xdr:rowOff>134620</xdr:rowOff>
    </xdr:to>
    <xdr:sp macro="" textlink="">
      <xdr:nvSpPr>
        <xdr:cNvPr id="369" name="楕円 368"/>
        <xdr:cNvSpPr/>
      </xdr:nvSpPr>
      <xdr:spPr>
        <a:xfrm>
          <a:off x="14325600" y="7073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119397</xdr:rowOff>
    </xdr:from>
    <xdr:ext cx="405111" cy="259045"/>
    <xdr:sp macro="" textlink="">
      <xdr:nvSpPr>
        <xdr:cNvPr id="370" name="【認定こども園・幼稚園・保育所】&#10;有形固定資産減価償却率該当値テキスト"/>
        <xdr:cNvSpPr txBox="1"/>
      </xdr:nvSpPr>
      <xdr:spPr>
        <a:xfrm>
          <a:off x="14414500" y="699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109220</xdr:rowOff>
    </xdr:from>
    <xdr:to>
      <xdr:col>81</xdr:col>
      <xdr:colOff>101600</xdr:colOff>
      <xdr:row>42</xdr:row>
      <xdr:rowOff>39370</xdr:rowOff>
    </xdr:to>
    <xdr:sp macro="" textlink="">
      <xdr:nvSpPr>
        <xdr:cNvPr id="371" name="楕円 370"/>
        <xdr:cNvSpPr/>
      </xdr:nvSpPr>
      <xdr:spPr>
        <a:xfrm>
          <a:off x="13578840" y="698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160020</xdr:rowOff>
    </xdr:from>
    <xdr:to>
      <xdr:col>85</xdr:col>
      <xdr:colOff>127000</xdr:colOff>
      <xdr:row>42</xdr:row>
      <xdr:rowOff>83820</xdr:rowOff>
    </xdr:to>
    <xdr:cxnSp macro="">
      <xdr:nvCxnSpPr>
        <xdr:cNvPr id="372" name="直線コネクタ 371"/>
        <xdr:cNvCxnSpPr/>
      </xdr:nvCxnSpPr>
      <xdr:spPr>
        <a:xfrm>
          <a:off x="13629640" y="7033260"/>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373" name="楕円 372"/>
        <xdr:cNvSpPr/>
      </xdr:nvSpPr>
      <xdr:spPr>
        <a:xfrm>
          <a:off x="1280414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160020</xdr:rowOff>
    </xdr:to>
    <xdr:cxnSp macro="">
      <xdr:nvCxnSpPr>
        <xdr:cNvPr id="374" name="直線コネクタ 373"/>
        <xdr:cNvCxnSpPr/>
      </xdr:nvCxnSpPr>
      <xdr:spPr>
        <a:xfrm>
          <a:off x="12854940" y="697230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75" name="n_1aveValue【認定こども園・幼稚園・保育所】&#10;有形固定資産減価償却率"/>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376" name="n_2aveValue【認定こども園・幼稚園・保育所】&#10;有形固定資産減価償却率"/>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30497</xdr:rowOff>
    </xdr:from>
    <xdr:ext cx="405111" cy="259045"/>
    <xdr:sp macro="" textlink="">
      <xdr:nvSpPr>
        <xdr:cNvPr id="377" name="n_1mainValue【認定こども園・幼稚園・保育所】&#10;有形固定資産減価償却率"/>
        <xdr:cNvSpPr txBox="1"/>
      </xdr:nvSpPr>
      <xdr:spPr>
        <a:xfrm>
          <a:off x="134372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378" name="n_2mainValue【認定こども園・幼稚園・保育所】&#10;有形固定資産減価償却率"/>
        <xdr:cNvSpPr txBox="1"/>
      </xdr:nvSpPr>
      <xdr:spPr>
        <a:xfrm>
          <a:off x="126752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00" name="直線コネクタ 399"/>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01"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02" name="直線コネクタ 401"/>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03"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04" name="直線コネクタ 403"/>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05"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6" name="フローチャート: 判断 405"/>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07" name="フローチャート: 判断 406"/>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08" name="フローチャート: 判断 407"/>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14" name="楕円 413"/>
        <xdr:cNvSpPr/>
      </xdr:nvSpPr>
      <xdr:spPr>
        <a:xfrm>
          <a:off x="1945894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15" name="【認定こども園・幼稚園・保育所】&#10;一人当たり面積該当値テキスト"/>
        <xdr:cNvSpPr txBox="1"/>
      </xdr:nvSpPr>
      <xdr:spPr>
        <a:xfrm>
          <a:off x="1954784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16" name="楕円 415"/>
        <xdr:cNvSpPr/>
      </xdr:nvSpPr>
      <xdr:spPr>
        <a:xfrm>
          <a:off x="1873504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17" name="直線コネクタ 416"/>
        <xdr:cNvCxnSpPr/>
      </xdr:nvCxnSpPr>
      <xdr:spPr>
        <a:xfrm>
          <a:off x="18778220" y="67543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18" name="楕円 417"/>
        <xdr:cNvSpPr/>
      </xdr:nvSpPr>
      <xdr:spPr>
        <a:xfrm>
          <a:off x="1793748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48768</xdr:rowOff>
    </xdr:to>
    <xdr:cxnSp macro="">
      <xdr:nvCxnSpPr>
        <xdr:cNvPr id="419" name="直線コネクタ 418"/>
        <xdr:cNvCxnSpPr/>
      </xdr:nvCxnSpPr>
      <xdr:spPr>
        <a:xfrm>
          <a:off x="17988280" y="67543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20"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21"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22" name="n_1mainValue【認定こども園・幼稚園・保育所】&#10;一人当たり面積"/>
        <xdr:cNvSpPr txBox="1"/>
      </xdr:nvSpPr>
      <xdr:spPr>
        <a:xfrm>
          <a:off x="1856112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23" name="n_2mainValue【認定こども園・幼稚園・保育所】&#10;一人当たり面積"/>
        <xdr:cNvSpPr txBox="1"/>
      </xdr:nvSpPr>
      <xdr:spPr>
        <a:xfrm>
          <a:off x="1777626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2" name="テキスト ボックス 44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46" name="直線コネクタ 445"/>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47"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48" name="直線コネクタ 447"/>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49"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50" name="直線コネクタ 449"/>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51"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2" name="フローチャート: 判断 451"/>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3" name="フローチャート: 判断 452"/>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4" name="フローチャート: 判断 453"/>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460" name="楕円 459"/>
        <xdr:cNvSpPr/>
      </xdr:nvSpPr>
      <xdr:spPr>
        <a:xfrm>
          <a:off x="14325600" y="97454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45229</xdr:rowOff>
    </xdr:from>
    <xdr:ext cx="405111" cy="259045"/>
    <xdr:sp macro="" textlink="">
      <xdr:nvSpPr>
        <xdr:cNvPr id="461" name="【学校施設】&#10;有形固定資産減価償却率該当値テキスト"/>
        <xdr:cNvSpPr txBox="1"/>
      </xdr:nvSpPr>
      <xdr:spPr>
        <a:xfrm>
          <a:off x="14414500" y="960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462" name="楕円 461"/>
        <xdr:cNvSpPr/>
      </xdr:nvSpPr>
      <xdr:spPr>
        <a:xfrm>
          <a:off x="13578840" y="9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73152</xdr:rowOff>
    </xdr:from>
    <xdr:to>
      <xdr:col>85</xdr:col>
      <xdr:colOff>127000</xdr:colOff>
      <xdr:row>58</xdr:row>
      <xdr:rowOff>118872</xdr:rowOff>
    </xdr:to>
    <xdr:cxnSp macro="">
      <xdr:nvCxnSpPr>
        <xdr:cNvPr id="463" name="直線コネクタ 462"/>
        <xdr:cNvCxnSpPr/>
      </xdr:nvCxnSpPr>
      <xdr:spPr>
        <a:xfrm flipV="1">
          <a:off x="13629640" y="9796272"/>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64" name="楕円 463"/>
        <xdr:cNvSpPr/>
      </xdr:nvSpPr>
      <xdr:spPr>
        <a:xfrm>
          <a:off x="128041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59</xdr:row>
      <xdr:rowOff>11430</xdr:rowOff>
    </xdr:to>
    <xdr:cxnSp macro="">
      <xdr:nvCxnSpPr>
        <xdr:cNvPr id="465" name="直線コネクタ 464"/>
        <xdr:cNvCxnSpPr/>
      </xdr:nvCxnSpPr>
      <xdr:spPr>
        <a:xfrm flipV="1">
          <a:off x="12854940" y="9841992"/>
          <a:ext cx="7747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66"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467"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468" name="n_1mainValue【学校施設】&#10;有形固定資産減価償却率"/>
        <xdr:cNvSpPr txBox="1"/>
      </xdr:nvSpPr>
      <xdr:spPr>
        <a:xfrm>
          <a:off x="134372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69" name="n_2mainValue【学校施設】&#10;有形固定資産減価償却率"/>
        <xdr:cNvSpPr txBox="1"/>
      </xdr:nvSpPr>
      <xdr:spPr>
        <a:xfrm>
          <a:off x="12675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93" name="直線コネクタ 492"/>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94"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95" name="直線コネクタ 494"/>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6"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7" name="直線コネクタ 496"/>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498"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99" name="フローチャート: 判断 498"/>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00" name="フローチャート: 判断 499"/>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01" name="フローチャート: 判断 500"/>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507" name="楕円 506"/>
        <xdr:cNvSpPr/>
      </xdr:nvSpPr>
      <xdr:spPr>
        <a:xfrm>
          <a:off x="1945894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110507</xdr:rowOff>
    </xdr:from>
    <xdr:ext cx="469744" cy="259045"/>
    <xdr:sp macro="" textlink="">
      <xdr:nvSpPr>
        <xdr:cNvPr id="508" name="【学校施設】&#10;一人当たり面積該当値テキスト"/>
        <xdr:cNvSpPr txBox="1"/>
      </xdr:nvSpPr>
      <xdr:spPr>
        <a:xfrm>
          <a:off x="19547840"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128651</xdr:rowOff>
    </xdr:from>
    <xdr:to>
      <xdr:col>112</xdr:col>
      <xdr:colOff>38100</xdr:colOff>
      <xdr:row>62</xdr:row>
      <xdr:rowOff>58801</xdr:rowOff>
    </xdr:to>
    <xdr:sp macro="" textlink="">
      <xdr:nvSpPr>
        <xdr:cNvPr id="509" name="楕円 508"/>
        <xdr:cNvSpPr/>
      </xdr:nvSpPr>
      <xdr:spPr>
        <a:xfrm>
          <a:off x="18735040" y="10354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xdr:rowOff>
    </xdr:from>
    <xdr:to>
      <xdr:col>116</xdr:col>
      <xdr:colOff>63500</xdr:colOff>
      <xdr:row>62</xdr:row>
      <xdr:rowOff>11430</xdr:rowOff>
    </xdr:to>
    <xdr:cxnSp macro="">
      <xdr:nvCxnSpPr>
        <xdr:cNvPr id="510" name="直線コネクタ 509"/>
        <xdr:cNvCxnSpPr/>
      </xdr:nvCxnSpPr>
      <xdr:spPr>
        <a:xfrm>
          <a:off x="18778220" y="10401681"/>
          <a:ext cx="7315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125222</xdr:rowOff>
    </xdr:from>
    <xdr:to>
      <xdr:col>107</xdr:col>
      <xdr:colOff>101600</xdr:colOff>
      <xdr:row>62</xdr:row>
      <xdr:rowOff>55372</xdr:rowOff>
    </xdr:to>
    <xdr:sp macro="" textlink="">
      <xdr:nvSpPr>
        <xdr:cNvPr id="511" name="楕円 510"/>
        <xdr:cNvSpPr/>
      </xdr:nvSpPr>
      <xdr:spPr>
        <a:xfrm>
          <a:off x="17937480" y="1035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8001</xdr:rowOff>
    </xdr:to>
    <xdr:cxnSp macro="">
      <xdr:nvCxnSpPr>
        <xdr:cNvPr id="512" name="直線コネクタ 511"/>
        <xdr:cNvCxnSpPr/>
      </xdr:nvCxnSpPr>
      <xdr:spPr>
        <a:xfrm>
          <a:off x="17988280" y="10398252"/>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13"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14"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49928</xdr:rowOff>
    </xdr:from>
    <xdr:ext cx="469744" cy="259045"/>
    <xdr:sp macro="" textlink="">
      <xdr:nvSpPr>
        <xdr:cNvPr id="515" name="n_1mainValue【学校施設】&#10;一人当たり面積"/>
        <xdr:cNvSpPr txBox="1"/>
      </xdr:nvSpPr>
      <xdr:spPr>
        <a:xfrm>
          <a:off x="18561127" y="104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516" name="n_2mainValue【学校施設】&#10;一人当たり面積"/>
        <xdr:cNvSpPr txBox="1"/>
      </xdr:nvSpPr>
      <xdr:spPr>
        <a:xfrm>
          <a:off x="17776267" y="104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543" name="直線コネクタ 542"/>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44"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45" name="直線コネクタ 544"/>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46"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47" name="直線コネクタ 546"/>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548" name="【児童館】&#10;有形固定資産減価償却率平均値テキスト"/>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49" name="フローチャート: 判断 548"/>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50" name="フローチャート: 判断 549"/>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551" name="フローチャート: 判断 550"/>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93436</xdr:rowOff>
    </xdr:from>
    <xdr:to>
      <xdr:col>85</xdr:col>
      <xdr:colOff>177800</xdr:colOff>
      <xdr:row>84</xdr:row>
      <xdr:rowOff>23586</xdr:rowOff>
    </xdr:to>
    <xdr:sp macro="" textlink="">
      <xdr:nvSpPr>
        <xdr:cNvPr id="557" name="楕円 556"/>
        <xdr:cNvSpPr/>
      </xdr:nvSpPr>
      <xdr:spPr>
        <a:xfrm>
          <a:off x="14325600" y="140075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71863</xdr:rowOff>
    </xdr:from>
    <xdr:ext cx="405111" cy="259045"/>
    <xdr:sp macro="" textlink="">
      <xdr:nvSpPr>
        <xdr:cNvPr id="558" name="【児童館】&#10;有形固定資産減価償却率該当値テキスト"/>
        <xdr:cNvSpPr txBox="1"/>
      </xdr:nvSpPr>
      <xdr:spPr>
        <a:xfrm>
          <a:off x="14414500" y="1398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559" name="楕円 558"/>
        <xdr:cNvSpPr/>
      </xdr:nvSpPr>
      <xdr:spPr>
        <a:xfrm>
          <a:off x="13578840" y="14007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144236</xdr:rowOff>
    </xdr:from>
    <xdr:to>
      <xdr:col>85</xdr:col>
      <xdr:colOff>127000</xdr:colOff>
      <xdr:row>83</xdr:row>
      <xdr:rowOff>144236</xdr:rowOff>
    </xdr:to>
    <xdr:cxnSp macro="">
      <xdr:nvCxnSpPr>
        <xdr:cNvPr id="560" name="直線コネクタ 559"/>
        <xdr:cNvCxnSpPr/>
      </xdr:nvCxnSpPr>
      <xdr:spPr>
        <a:xfrm>
          <a:off x="13629640" y="14058356"/>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155484</xdr:rowOff>
    </xdr:from>
    <xdr:to>
      <xdr:col>76</xdr:col>
      <xdr:colOff>165100</xdr:colOff>
      <xdr:row>84</xdr:row>
      <xdr:rowOff>85634</xdr:rowOff>
    </xdr:to>
    <xdr:sp macro="" textlink="">
      <xdr:nvSpPr>
        <xdr:cNvPr id="561" name="楕円 560"/>
        <xdr:cNvSpPr/>
      </xdr:nvSpPr>
      <xdr:spPr>
        <a:xfrm>
          <a:off x="12804140" y="1406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84</xdr:row>
      <xdr:rowOff>34834</xdr:rowOff>
    </xdr:to>
    <xdr:cxnSp macro="">
      <xdr:nvCxnSpPr>
        <xdr:cNvPr id="562" name="直線コネクタ 561"/>
        <xdr:cNvCxnSpPr/>
      </xdr:nvCxnSpPr>
      <xdr:spPr>
        <a:xfrm flipV="1">
          <a:off x="12854940" y="14058356"/>
          <a:ext cx="7747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563" name="n_1aveValue【児童館】&#10;有形固定資産減価償却率"/>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564" name="n_2aveValue【児童館】&#10;有形固定資産減価償却率"/>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565" name="n_1mainValue【児童館】&#10;有形固定資産減価償却率"/>
        <xdr:cNvSpPr txBox="1"/>
      </xdr:nvSpPr>
      <xdr:spPr>
        <a:xfrm>
          <a:off x="13437244"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566" name="n_2mainValue【児童館】&#10;有形固定資産減価償却率"/>
        <xdr:cNvSpPr txBox="1"/>
      </xdr:nvSpPr>
      <xdr:spPr>
        <a:xfrm>
          <a:off x="126752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88" name="直線コネクタ 587"/>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1"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2" name="直線コネクタ 591"/>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593"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94" name="フローチャート: 判断 593"/>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95" name="フローチャート: 判断 594"/>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96" name="フローチャート: 判断 595"/>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02" name="楕円 601"/>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03" name="【児童館】&#10;一人当たり面積該当値テキスト"/>
        <xdr:cNvSpPr txBox="1"/>
      </xdr:nvSpPr>
      <xdr:spPr>
        <a:xfrm>
          <a:off x="195478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04" name="楕円 603"/>
        <xdr:cNvSpPr/>
      </xdr:nvSpPr>
      <xdr:spPr>
        <a:xfrm>
          <a:off x="1873504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05" name="直線コネクタ 604"/>
        <xdr:cNvCxnSpPr/>
      </xdr:nvCxnSpPr>
      <xdr:spPr>
        <a:xfrm>
          <a:off x="18778220" y="14188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06" name="楕円 605"/>
        <xdr:cNvSpPr/>
      </xdr:nvSpPr>
      <xdr:spPr>
        <a:xfrm>
          <a:off x="1793748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07" name="直線コネクタ 606"/>
        <xdr:cNvCxnSpPr/>
      </xdr:nvCxnSpPr>
      <xdr:spPr>
        <a:xfrm>
          <a:off x="17988280" y="14188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08"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09"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10" name="n_1mainValue【児童館】&#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11" name="n_2mainValue【児童館】&#10;一人当たり面積"/>
        <xdr:cNvSpPr txBox="1"/>
      </xdr:nvSpPr>
      <xdr:spPr>
        <a:xfrm>
          <a:off x="177762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634" name="直線コネクタ 633"/>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635"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636" name="直線コネクタ 635"/>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37"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638" name="直線コネクタ 637"/>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84853</xdr:rowOff>
    </xdr:from>
    <xdr:ext cx="405111" cy="259045"/>
    <xdr:sp macro="" textlink="">
      <xdr:nvSpPr>
        <xdr:cNvPr id="639" name="【公民館】&#10;有形固定資産減価償却率平均値テキスト"/>
        <xdr:cNvSpPr txBox="1"/>
      </xdr:nvSpPr>
      <xdr:spPr>
        <a:xfrm>
          <a:off x="14414500" y="17351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640" name="フローチャート: 判断 639"/>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1" name="フローチャート: 判断 640"/>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42" name="フローチャート: 判断 641"/>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648" name="楕円 647"/>
        <xdr:cNvSpPr/>
      </xdr:nvSpPr>
      <xdr:spPr>
        <a:xfrm>
          <a:off x="14325600" y="176016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145559</xdr:rowOff>
    </xdr:from>
    <xdr:ext cx="405111" cy="259045"/>
    <xdr:sp macro="" textlink="">
      <xdr:nvSpPr>
        <xdr:cNvPr id="649" name="【公民館】&#10;有形固定資産減価償却率該当値テキスト"/>
        <xdr:cNvSpPr txBox="1"/>
      </xdr:nvSpPr>
      <xdr:spPr>
        <a:xfrm>
          <a:off x="14414500" y="1758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18542</xdr:rowOff>
    </xdr:from>
    <xdr:to>
      <xdr:col>81</xdr:col>
      <xdr:colOff>101600</xdr:colOff>
      <xdr:row>105</xdr:row>
      <xdr:rowOff>120142</xdr:rowOff>
    </xdr:to>
    <xdr:sp macro="" textlink="">
      <xdr:nvSpPr>
        <xdr:cNvPr id="650" name="楕円 649"/>
        <xdr:cNvSpPr/>
      </xdr:nvSpPr>
      <xdr:spPr>
        <a:xfrm>
          <a:off x="1357884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46482</xdr:rowOff>
    </xdr:from>
    <xdr:to>
      <xdr:col>85</xdr:col>
      <xdr:colOff>127000</xdr:colOff>
      <xdr:row>105</xdr:row>
      <xdr:rowOff>69342</xdr:rowOff>
    </xdr:to>
    <xdr:cxnSp macro="">
      <xdr:nvCxnSpPr>
        <xdr:cNvPr id="651" name="直線コネクタ 650"/>
        <xdr:cNvCxnSpPr/>
      </xdr:nvCxnSpPr>
      <xdr:spPr>
        <a:xfrm flipV="1">
          <a:off x="13629640" y="17648682"/>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xdr:rowOff>
    </xdr:from>
    <xdr:to>
      <xdr:col>76</xdr:col>
      <xdr:colOff>165100</xdr:colOff>
      <xdr:row>105</xdr:row>
      <xdr:rowOff>110998</xdr:rowOff>
    </xdr:to>
    <xdr:sp macro="" textlink="">
      <xdr:nvSpPr>
        <xdr:cNvPr id="652" name="楕円 651"/>
        <xdr:cNvSpPr/>
      </xdr:nvSpPr>
      <xdr:spPr>
        <a:xfrm>
          <a:off x="1280414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60198</xdr:rowOff>
    </xdr:from>
    <xdr:to>
      <xdr:col>81</xdr:col>
      <xdr:colOff>50800</xdr:colOff>
      <xdr:row>105</xdr:row>
      <xdr:rowOff>69342</xdr:rowOff>
    </xdr:to>
    <xdr:cxnSp macro="">
      <xdr:nvCxnSpPr>
        <xdr:cNvPr id="653" name="直線コネクタ 652"/>
        <xdr:cNvCxnSpPr/>
      </xdr:nvCxnSpPr>
      <xdr:spPr>
        <a:xfrm>
          <a:off x="12854940" y="1766239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54" name="n_1aveValue【公民館】&#10;有形固定資産減価償却率"/>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655" name="n_2aveValue【公民館】&#10;有形固定資産減価償却率"/>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111269</xdr:rowOff>
    </xdr:from>
    <xdr:ext cx="405111" cy="259045"/>
    <xdr:sp macro="" textlink="">
      <xdr:nvSpPr>
        <xdr:cNvPr id="656" name="n_1mainValue【公民館】&#10;有形固定資産減価償却率"/>
        <xdr:cNvSpPr txBox="1"/>
      </xdr:nvSpPr>
      <xdr:spPr>
        <a:xfrm>
          <a:off x="13437244" y="1771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102125</xdr:rowOff>
    </xdr:from>
    <xdr:ext cx="405111" cy="259045"/>
    <xdr:sp macro="" textlink="">
      <xdr:nvSpPr>
        <xdr:cNvPr id="657" name="n_2mainValue【公民館】&#10;有形固定資産減価償却率"/>
        <xdr:cNvSpPr txBox="1"/>
      </xdr:nvSpPr>
      <xdr:spPr>
        <a:xfrm>
          <a:off x="12675244" y="1770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683" name="直線コネクタ 682"/>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4"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5" name="直線コネクタ 684"/>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86"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87" name="直線コネクタ 686"/>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688" name="【公民館】&#10;一人当たり面積平均値テキスト"/>
        <xdr:cNvSpPr txBox="1"/>
      </xdr:nvSpPr>
      <xdr:spPr>
        <a:xfrm>
          <a:off x="19547840" y="17646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689" name="フローチャート: 判断 688"/>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690" name="フローチャート: 判断 689"/>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691" name="フローチャート: 判断 690"/>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74386</xdr:rowOff>
    </xdr:from>
    <xdr:to>
      <xdr:col>116</xdr:col>
      <xdr:colOff>114300</xdr:colOff>
      <xdr:row>105</xdr:row>
      <xdr:rowOff>4536</xdr:rowOff>
    </xdr:to>
    <xdr:sp macro="" textlink="">
      <xdr:nvSpPr>
        <xdr:cNvPr id="697" name="楕円 696"/>
        <xdr:cNvSpPr/>
      </xdr:nvSpPr>
      <xdr:spPr>
        <a:xfrm>
          <a:off x="19458940" y="17508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97263</xdr:rowOff>
    </xdr:from>
    <xdr:ext cx="469744" cy="259045"/>
    <xdr:sp macro="" textlink="">
      <xdr:nvSpPr>
        <xdr:cNvPr id="698" name="【公民館】&#10;一人当たり面積該当値テキスト"/>
        <xdr:cNvSpPr txBox="1"/>
      </xdr:nvSpPr>
      <xdr:spPr>
        <a:xfrm>
          <a:off x="19547840" y="173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699" name="楕円 698"/>
        <xdr:cNvSpPr/>
      </xdr:nvSpPr>
      <xdr:spPr>
        <a:xfrm>
          <a:off x="18735040" y="17492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125186</xdr:rowOff>
    </xdr:to>
    <xdr:cxnSp macro="">
      <xdr:nvCxnSpPr>
        <xdr:cNvPr id="700" name="直線コネクタ 699"/>
        <xdr:cNvCxnSpPr/>
      </xdr:nvCxnSpPr>
      <xdr:spPr>
        <a:xfrm>
          <a:off x="18778220" y="17543417"/>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01" name="楕円 700"/>
        <xdr:cNvSpPr/>
      </xdr:nvSpPr>
      <xdr:spPr>
        <a:xfrm>
          <a:off x="1793748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702" name="直線コネクタ 701"/>
        <xdr:cNvCxnSpPr/>
      </xdr:nvCxnSpPr>
      <xdr:spPr>
        <a:xfrm>
          <a:off x="17988280" y="175434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03" name="n_1aveValue【公民館】&#10;一人当たり面積"/>
        <xdr:cNvSpPr txBox="1"/>
      </xdr:nvSpPr>
      <xdr:spPr>
        <a:xfrm>
          <a:off x="185611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704" name="n_2aveValue【公民館】&#10;一人当たり面積"/>
        <xdr:cNvSpPr txBox="1"/>
      </xdr:nvSpPr>
      <xdr:spPr>
        <a:xfrm>
          <a:off x="17776267" y="176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705" name="n_1mainValue【公民館】&#10;一人当たり面積"/>
        <xdr:cNvSpPr txBox="1"/>
      </xdr:nvSpPr>
      <xdr:spPr>
        <a:xfrm>
          <a:off x="18561127" y="1727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06" name="n_2mainValue【公民館】&#10;一人当たり面積"/>
        <xdr:cNvSpPr txBox="1"/>
      </xdr:nvSpPr>
      <xdr:spPr>
        <a:xfrm>
          <a:off x="17776267" y="1727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latin typeface="ＭＳ Ｐゴシック" panose="020B0600070205080204" pitchFamily="50" charset="-128"/>
              <a:ea typeface="ＭＳ Ｐゴシック" panose="020B0600070205080204" pitchFamily="50" charset="-128"/>
            </a:rPr>
            <a:t>学校施設であり、特に低くなっている施設は認定こども園・幼稚園・保育所及び児童館となっている。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公営住宅については、「さいたま市市営住宅等長寿命化計画」に基づき、順次建替えや長寿命化工事に取り組んでいるところである。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学校施設については、耐用年数に対する使用期間の経過が進んでいる施設が多く、平成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年に策定した「さいたま市学校施設リフレッシュ基本計画」に基づき、計画的に建替え・改修を行っている。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認定こども園・幼稚園・保育所については、老朽化した既存施設の建替え・改修に順次取り組んでいることにより数値が減少している。</a:t>
          </a:r>
        </a:p>
        <a:p>
          <a:r>
            <a:rPr kumimoji="1" lang="ja-JP" altLang="en-US" sz="1300">
              <a:latin typeface="ＭＳ Ｐゴシック" panose="020B0600070205080204" pitchFamily="50" charset="-128"/>
              <a:ea typeface="ＭＳ Ｐゴシック" panose="020B0600070205080204" pitchFamily="50" charset="-128"/>
            </a:rPr>
            <a:t>　児童館については、比較的新しい施設が多いため、類似団体よりも有形固定資産減価償却率が低い状況であるが、今後も計画的に大規模修繕等の予防保全工事を実施し、長寿命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12496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40640</xdr:rowOff>
    </xdr:from>
    <xdr:to>
      <xdr:col>24</xdr:col>
      <xdr:colOff>114300</xdr:colOff>
      <xdr:row>40</xdr:row>
      <xdr:rowOff>142240</xdr:rowOff>
    </xdr:to>
    <xdr:sp macro="" textlink="">
      <xdr:nvSpPr>
        <xdr:cNvPr id="70" name="楕円 69"/>
        <xdr:cNvSpPr/>
      </xdr:nvSpPr>
      <xdr:spPr>
        <a:xfrm>
          <a:off x="403606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19067</xdr:rowOff>
    </xdr:from>
    <xdr:ext cx="405111" cy="259045"/>
    <xdr:sp macro="" textlink="">
      <xdr:nvSpPr>
        <xdr:cNvPr id="71" name="【図書館】&#10;有形固定資産減価償却率該当値テキスト"/>
        <xdr:cNvSpPr txBox="1"/>
      </xdr:nvSpPr>
      <xdr:spPr>
        <a:xfrm>
          <a:off x="412496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67310</xdr:rowOff>
    </xdr:from>
    <xdr:to>
      <xdr:col>20</xdr:col>
      <xdr:colOff>38100</xdr:colOff>
      <xdr:row>40</xdr:row>
      <xdr:rowOff>168910</xdr:rowOff>
    </xdr:to>
    <xdr:sp macro="" textlink="">
      <xdr:nvSpPr>
        <xdr:cNvPr id="72" name="楕円 71"/>
        <xdr:cNvSpPr/>
      </xdr:nvSpPr>
      <xdr:spPr>
        <a:xfrm>
          <a:off x="3312160" y="6772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91440</xdr:rowOff>
    </xdr:from>
    <xdr:to>
      <xdr:col>24</xdr:col>
      <xdr:colOff>63500</xdr:colOff>
      <xdr:row>40</xdr:row>
      <xdr:rowOff>118110</xdr:rowOff>
    </xdr:to>
    <xdr:cxnSp macro="">
      <xdr:nvCxnSpPr>
        <xdr:cNvPr id="73" name="直線コネクタ 72"/>
        <xdr:cNvCxnSpPr/>
      </xdr:nvCxnSpPr>
      <xdr:spPr>
        <a:xfrm flipV="1">
          <a:off x="3355340" y="679704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120650</xdr:rowOff>
    </xdr:from>
    <xdr:to>
      <xdr:col>15</xdr:col>
      <xdr:colOff>101600</xdr:colOff>
      <xdr:row>41</xdr:row>
      <xdr:rowOff>50800</xdr:rowOff>
    </xdr:to>
    <xdr:sp macro="" textlink="">
      <xdr:nvSpPr>
        <xdr:cNvPr id="74" name="楕円 73"/>
        <xdr:cNvSpPr/>
      </xdr:nvSpPr>
      <xdr:spPr>
        <a:xfrm>
          <a:off x="2514600" y="682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118110</xdr:rowOff>
    </xdr:from>
    <xdr:to>
      <xdr:col>19</xdr:col>
      <xdr:colOff>177800</xdr:colOff>
      <xdr:row>41</xdr:row>
      <xdr:rowOff>0</xdr:rowOff>
    </xdr:to>
    <xdr:cxnSp macro="">
      <xdr:nvCxnSpPr>
        <xdr:cNvPr id="75" name="直線コネクタ 74"/>
        <xdr:cNvCxnSpPr/>
      </xdr:nvCxnSpPr>
      <xdr:spPr>
        <a:xfrm flipV="1">
          <a:off x="2565400" y="6823710"/>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6" name="n_1aveValue【図書館】&#10;有形固定資産減価償却率"/>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図書館】&#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160037</xdr:rowOff>
    </xdr:from>
    <xdr:ext cx="405111" cy="259045"/>
    <xdr:sp macro="" textlink="">
      <xdr:nvSpPr>
        <xdr:cNvPr id="78" name="n_1mainValue【図書館】&#10;有形固定資産減価償却率"/>
        <xdr:cNvSpPr txBox="1"/>
      </xdr:nvSpPr>
      <xdr:spPr>
        <a:xfrm>
          <a:off x="317056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41927</xdr:rowOff>
    </xdr:from>
    <xdr:ext cx="405111" cy="259045"/>
    <xdr:sp macro="" textlink="">
      <xdr:nvSpPr>
        <xdr:cNvPr id="79" name="n_2mainValue【図書館】&#10;有形固定資産減価償却率"/>
        <xdr:cNvSpPr txBox="1"/>
      </xdr:nvSpPr>
      <xdr:spPr>
        <a:xfrm>
          <a:off x="238570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7" name="【図書館】&#10;一人当たり面積平均値テキスト"/>
        <xdr:cNvSpPr txBox="1"/>
      </xdr:nvSpPr>
      <xdr:spPr>
        <a:xfrm>
          <a:off x="92583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16" name="楕円 115"/>
        <xdr:cNvSpPr/>
      </xdr:nvSpPr>
      <xdr:spPr>
        <a:xfrm>
          <a:off x="9192260" y="610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17" name="【図書館】&#10;一人当たり面積該当値テキスト"/>
        <xdr:cNvSpPr txBox="1"/>
      </xdr:nvSpPr>
      <xdr:spPr>
        <a:xfrm>
          <a:off x="925830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18" name="楕円 117"/>
        <xdr:cNvSpPr/>
      </xdr:nvSpPr>
      <xdr:spPr>
        <a:xfrm>
          <a:off x="84455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19" name="直線コネクタ 118"/>
        <xdr:cNvCxnSpPr/>
      </xdr:nvCxnSpPr>
      <xdr:spPr>
        <a:xfrm>
          <a:off x="8496300" y="61569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0" name="楕円 119"/>
        <xdr:cNvSpPr/>
      </xdr:nvSpPr>
      <xdr:spPr>
        <a:xfrm>
          <a:off x="7670800" y="6060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121920</xdr:rowOff>
    </xdr:to>
    <xdr:cxnSp macro="">
      <xdr:nvCxnSpPr>
        <xdr:cNvPr id="121" name="直線コネクタ 120"/>
        <xdr:cNvCxnSpPr/>
      </xdr:nvCxnSpPr>
      <xdr:spPr>
        <a:xfrm>
          <a:off x="7713980" y="611124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22" name="n_1ave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3" name="n_2aveValue【図書館】&#10;一人当たり面積"/>
        <xdr:cNvSpPr txBox="1"/>
      </xdr:nvSpPr>
      <xdr:spPr>
        <a:xfrm>
          <a:off x="7509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24" name="n_1mainValue【図書館】&#10;一人当たり面積"/>
        <xdr:cNvSpPr txBox="1"/>
      </xdr:nvSpPr>
      <xdr:spPr>
        <a:xfrm>
          <a:off x="827158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25" name="n_2mainValue【図書館】&#10;一人当たり面積"/>
        <xdr:cNvSpPr txBox="1"/>
      </xdr:nvSpPr>
      <xdr:spPr>
        <a:xfrm>
          <a:off x="7509587"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4" name="楕円 163"/>
        <xdr:cNvSpPr/>
      </xdr:nvSpPr>
      <xdr:spPr>
        <a:xfrm>
          <a:off x="403606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65" name="【体育館・プール】&#10;有形固定資産減価償却率該当値テキスト"/>
        <xdr:cNvSpPr txBox="1"/>
      </xdr:nvSpPr>
      <xdr:spPr>
        <a:xfrm>
          <a:off x="412496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66" name="楕円 165"/>
        <xdr:cNvSpPr/>
      </xdr:nvSpPr>
      <xdr:spPr>
        <a:xfrm>
          <a:off x="3312160" y="1012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118110</xdr:rowOff>
    </xdr:to>
    <xdr:cxnSp macro="">
      <xdr:nvCxnSpPr>
        <xdr:cNvPr id="167" name="直線コネクタ 166"/>
        <xdr:cNvCxnSpPr/>
      </xdr:nvCxnSpPr>
      <xdr:spPr>
        <a:xfrm flipV="1">
          <a:off x="3355340" y="10096500"/>
          <a:ext cx="7315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68" name="楕円 167"/>
        <xdr:cNvSpPr/>
      </xdr:nvSpPr>
      <xdr:spPr>
        <a:xfrm>
          <a:off x="251460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61</xdr:row>
      <xdr:rowOff>22860</xdr:rowOff>
    </xdr:to>
    <xdr:cxnSp macro="">
      <xdr:nvCxnSpPr>
        <xdr:cNvPr id="169" name="直線コネクタ 168"/>
        <xdr:cNvCxnSpPr/>
      </xdr:nvCxnSpPr>
      <xdr:spPr>
        <a:xfrm flipV="1">
          <a:off x="2565400" y="1017651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13987</xdr:rowOff>
    </xdr:from>
    <xdr:ext cx="405111" cy="259045"/>
    <xdr:sp macro="" textlink="">
      <xdr:nvSpPr>
        <xdr:cNvPr id="172" name="n_1mainValue【体育館・プール】&#10;有形固定資産減価償却率"/>
        <xdr:cNvSpPr txBox="1"/>
      </xdr:nvSpPr>
      <xdr:spPr>
        <a:xfrm>
          <a:off x="317056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90187</xdr:rowOff>
    </xdr:from>
    <xdr:ext cx="405111" cy="259045"/>
    <xdr:sp macro="" textlink="">
      <xdr:nvSpPr>
        <xdr:cNvPr id="173" name="n_2mainValue【体育館・プール】&#10;有形固定資産減価償却率"/>
        <xdr:cNvSpPr txBox="1"/>
      </xdr:nvSpPr>
      <xdr:spPr>
        <a:xfrm>
          <a:off x="238570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5"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22678</xdr:rowOff>
    </xdr:from>
    <xdr:to>
      <xdr:col>55</xdr:col>
      <xdr:colOff>50800</xdr:colOff>
      <xdr:row>63</xdr:row>
      <xdr:rowOff>124278</xdr:rowOff>
    </xdr:to>
    <xdr:sp macro="" textlink="">
      <xdr:nvSpPr>
        <xdr:cNvPr id="214" name="楕円 213"/>
        <xdr:cNvSpPr/>
      </xdr:nvSpPr>
      <xdr:spPr>
        <a:xfrm>
          <a:off x="9192260" y="10583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109055</xdr:rowOff>
    </xdr:from>
    <xdr:ext cx="469744" cy="259045"/>
    <xdr:sp macro="" textlink="">
      <xdr:nvSpPr>
        <xdr:cNvPr id="215" name="【体育館・プール】&#10;一人当たり面積該当値テキスト"/>
        <xdr:cNvSpPr txBox="1"/>
      </xdr:nvSpPr>
      <xdr:spPr>
        <a:xfrm>
          <a:off x="9258300" y="1050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11793</xdr:rowOff>
    </xdr:from>
    <xdr:to>
      <xdr:col>50</xdr:col>
      <xdr:colOff>165100</xdr:colOff>
      <xdr:row>63</xdr:row>
      <xdr:rowOff>113393</xdr:rowOff>
    </xdr:to>
    <xdr:sp macro="" textlink="">
      <xdr:nvSpPr>
        <xdr:cNvPr id="216" name="楕円 215"/>
        <xdr:cNvSpPr/>
      </xdr:nvSpPr>
      <xdr:spPr>
        <a:xfrm>
          <a:off x="8445500" y="105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62593</xdr:rowOff>
    </xdr:from>
    <xdr:to>
      <xdr:col>55</xdr:col>
      <xdr:colOff>0</xdr:colOff>
      <xdr:row>63</xdr:row>
      <xdr:rowOff>73478</xdr:rowOff>
    </xdr:to>
    <xdr:cxnSp macro="">
      <xdr:nvCxnSpPr>
        <xdr:cNvPr id="217" name="直線コネクタ 216"/>
        <xdr:cNvCxnSpPr/>
      </xdr:nvCxnSpPr>
      <xdr:spPr>
        <a:xfrm>
          <a:off x="8496300" y="10623913"/>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33565</xdr:rowOff>
    </xdr:from>
    <xdr:to>
      <xdr:col>46</xdr:col>
      <xdr:colOff>38100</xdr:colOff>
      <xdr:row>63</xdr:row>
      <xdr:rowOff>135165</xdr:rowOff>
    </xdr:to>
    <xdr:sp macro="" textlink="">
      <xdr:nvSpPr>
        <xdr:cNvPr id="218" name="楕円 217"/>
        <xdr:cNvSpPr/>
      </xdr:nvSpPr>
      <xdr:spPr>
        <a:xfrm>
          <a:off x="7670800" y="10594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62593</xdr:rowOff>
    </xdr:from>
    <xdr:to>
      <xdr:col>50</xdr:col>
      <xdr:colOff>114300</xdr:colOff>
      <xdr:row>63</xdr:row>
      <xdr:rowOff>84365</xdr:rowOff>
    </xdr:to>
    <xdr:cxnSp macro="">
      <xdr:nvCxnSpPr>
        <xdr:cNvPr id="219" name="直線コネクタ 218"/>
        <xdr:cNvCxnSpPr/>
      </xdr:nvCxnSpPr>
      <xdr:spPr>
        <a:xfrm flipV="1">
          <a:off x="7713980" y="10623913"/>
          <a:ext cx="7823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0"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104520</xdr:rowOff>
    </xdr:from>
    <xdr:ext cx="469744" cy="259045"/>
    <xdr:sp macro="" textlink="">
      <xdr:nvSpPr>
        <xdr:cNvPr id="222" name="n_1mainValue【体育館・プール】&#10;一人当たり面積"/>
        <xdr:cNvSpPr txBox="1"/>
      </xdr:nvSpPr>
      <xdr:spPr>
        <a:xfrm>
          <a:off x="8271587" y="1066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126292</xdr:rowOff>
    </xdr:from>
    <xdr:ext cx="469744" cy="259045"/>
    <xdr:sp macro="" textlink="">
      <xdr:nvSpPr>
        <xdr:cNvPr id="223" name="n_2mainValue【体育館・プール】&#10;一人当たり面積"/>
        <xdr:cNvSpPr txBox="1"/>
      </xdr:nvSpPr>
      <xdr:spPr>
        <a:xfrm>
          <a:off x="7509587" y="1068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64" name="楕円 263"/>
        <xdr:cNvSpPr/>
      </xdr:nvSpPr>
      <xdr:spPr>
        <a:xfrm>
          <a:off x="403606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170197</xdr:rowOff>
    </xdr:from>
    <xdr:ext cx="405111" cy="259045"/>
    <xdr:sp macro="" textlink="">
      <xdr:nvSpPr>
        <xdr:cNvPr id="265" name="【福祉施設】&#10;有形固定資産減価償却率該当値テキスト"/>
        <xdr:cNvSpPr txBox="1"/>
      </xdr:nvSpPr>
      <xdr:spPr>
        <a:xfrm>
          <a:off x="4124960"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66" name="楕円 265"/>
        <xdr:cNvSpPr/>
      </xdr:nvSpPr>
      <xdr:spPr>
        <a:xfrm>
          <a:off x="33121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26670</xdr:rowOff>
    </xdr:to>
    <xdr:cxnSp macro="">
      <xdr:nvCxnSpPr>
        <xdr:cNvPr id="267" name="直線コネクタ 266"/>
        <xdr:cNvCxnSpPr/>
      </xdr:nvCxnSpPr>
      <xdr:spPr>
        <a:xfrm>
          <a:off x="3355340" y="139407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268" name="楕円 267"/>
        <xdr:cNvSpPr/>
      </xdr:nvSpPr>
      <xdr:spPr>
        <a:xfrm>
          <a:off x="2514600" y="13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65858</xdr:rowOff>
    </xdr:to>
    <xdr:cxnSp macro="">
      <xdr:nvCxnSpPr>
        <xdr:cNvPr id="269" name="直線コネクタ 268"/>
        <xdr:cNvCxnSpPr/>
      </xdr:nvCxnSpPr>
      <xdr:spPr>
        <a:xfrm flipV="1">
          <a:off x="2565400" y="13940790"/>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272" name="n_1mainValue【福祉施設】&#10;有形固定資産減価償却率"/>
        <xdr:cNvSpPr txBox="1"/>
      </xdr:nvSpPr>
      <xdr:spPr>
        <a:xfrm>
          <a:off x="317056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273" name="n_2mainValue【福祉施設】&#10;有形固定資産減価償却率"/>
        <xdr:cNvSpPr txBox="1"/>
      </xdr:nvSpPr>
      <xdr:spPr>
        <a:xfrm>
          <a:off x="2385704" y="1402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4" name="【福祉施設】&#10;一人当たり面積平均値テキスト"/>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3" name="楕円 312"/>
        <xdr:cNvSpPr/>
      </xdr:nvSpPr>
      <xdr:spPr>
        <a:xfrm>
          <a:off x="9192260" y="14128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25598</xdr:rowOff>
    </xdr:from>
    <xdr:ext cx="469744" cy="259045"/>
    <xdr:sp macro="" textlink="">
      <xdr:nvSpPr>
        <xdr:cNvPr id="314" name="【福祉施設】&#10;一人当たり面積該当値テキスト"/>
        <xdr:cNvSpPr txBox="1"/>
      </xdr:nvSpPr>
      <xdr:spPr>
        <a:xfrm>
          <a:off x="9258300" y="1410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15" name="楕円 314"/>
        <xdr:cNvSpPr/>
      </xdr:nvSpPr>
      <xdr:spPr>
        <a:xfrm>
          <a:off x="8445500" y="141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97971</xdr:rowOff>
    </xdr:from>
    <xdr:to>
      <xdr:col>55</xdr:col>
      <xdr:colOff>0</xdr:colOff>
      <xdr:row>84</xdr:row>
      <xdr:rowOff>108857</xdr:rowOff>
    </xdr:to>
    <xdr:cxnSp macro="">
      <xdr:nvCxnSpPr>
        <xdr:cNvPr id="316" name="直線コネクタ 315"/>
        <xdr:cNvCxnSpPr/>
      </xdr:nvCxnSpPr>
      <xdr:spPr>
        <a:xfrm flipV="1">
          <a:off x="8496300" y="14179731"/>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47171</xdr:rowOff>
    </xdr:from>
    <xdr:to>
      <xdr:col>46</xdr:col>
      <xdr:colOff>38100</xdr:colOff>
      <xdr:row>84</xdr:row>
      <xdr:rowOff>148771</xdr:rowOff>
    </xdr:to>
    <xdr:sp macro="" textlink="">
      <xdr:nvSpPr>
        <xdr:cNvPr id="317" name="楕円 316"/>
        <xdr:cNvSpPr/>
      </xdr:nvSpPr>
      <xdr:spPr>
        <a:xfrm>
          <a:off x="7670800" y="14128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97971</xdr:rowOff>
    </xdr:from>
    <xdr:to>
      <xdr:col>50</xdr:col>
      <xdr:colOff>114300</xdr:colOff>
      <xdr:row>84</xdr:row>
      <xdr:rowOff>108857</xdr:rowOff>
    </xdr:to>
    <xdr:cxnSp macro="">
      <xdr:nvCxnSpPr>
        <xdr:cNvPr id="318" name="直線コネクタ 317"/>
        <xdr:cNvCxnSpPr/>
      </xdr:nvCxnSpPr>
      <xdr:spPr>
        <a:xfrm>
          <a:off x="7713980" y="14179731"/>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19" name="n_1aveValue【福祉施設】&#10;一人当たり面積"/>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0" name="n_2aveValue【福祉施設】&#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21" name="n_1mainValue【福祉施設】&#10;一人当たり面積"/>
        <xdr:cNvSpPr txBox="1"/>
      </xdr:nvSpPr>
      <xdr:spPr>
        <a:xfrm>
          <a:off x="8271587" y="1423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139898</xdr:rowOff>
    </xdr:from>
    <xdr:ext cx="469744" cy="259045"/>
    <xdr:sp macro="" textlink="">
      <xdr:nvSpPr>
        <xdr:cNvPr id="322" name="n_2mainValue【福祉施設】&#10;一人当たり面積"/>
        <xdr:cNvSpPr txBox="1"/>
      </xdr:nvSpPr>
      <xdr:spPr>
        <a:xfrm>
          <a:off x="7509587" y="1422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99695</xdr:rowOff>
    </xdr:from>
    <xdr:to>
      <xdr:col>24</xdr:col>
      <xdr:colOff>114300</xdr:colOff>
      <xdr:row>103</xdr:row>
      <xdr:rowOff>29845</xdr:rowOff>
    </xdr:to>
    <xdr:sp macro="" textlink="">
      <xdr:nvSpPr>
        <xdr:cNvPr id="361" name="楕円 360"/>
        <xdr:cNvSpPr/>
      </xdr:nvSpPr>
      <xdr:spPr>
        <a:xfrm>
          <a:off x="4036060" y="1719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122572</xdr:rowOff>
    </xdr:from>
    <xdr:ext cx="405111" cy="259045"/>
    <xdr:sp macro="" textlink="">
      <xdr:nvSpPr>
        <xdr:cNvPr id="362" name="【市民会館】&#10;有形固定資産減価償却率該当値テキスト"/>
        <xdr:cNvSpPr txBox="1"/>
      </xdr:nvSpPr>
      <xdr:spPr>
        <a:xfrm>
          <a:off x="4124960" y="1705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63" name="楕円 362"/>
        <xdr:cNvSpPr/>
      </xdr:nvSpPr>
      <xdr:spPr>
        <a:xfrm>
          <a:off x="3312160" y="17238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150495</xdr:rowOff>
    </xdr:from>
    <xdr:to>
      <xdr:col>24</xdr:col>
      <xdr:colOff>63500</xdr:colOff>
      <xdr:row>103</xdr:row>
      <xdr:rowOff>19050</xdr:rowOff>
    </xdr:to>
    <xdr:cxnSp macro="">
      <xdr:nvCxnSpPr>
        <xdr:cNvPr id="364" name="直線コネクタ 363"/>
        <xdr:cNvCxnSpPr/>
      </xdr:nvCxnSpPr>
      <xdr:spPr>
        <a:xfrm flipV="1">
          <a:off x="3355340" y="1724977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365" name="楕円 364"/>
        <xdr:cNvSpPr/>
      </xdr:nvSpPr>
      <xdr:spPr>
        <a:xfrm>
          <a:off x="25146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366" name="直線コネクタ 365"/>
        <xdr:cNvCxnSpPr/>
      </xdr:nvCxnSpPr>
      <xdr:spPr>
        <a:xfrm flipV="1">
          <a:off x="2565400" y="172859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69" name="n_1mainValue【市民会館】&#10;有形固定資産減価償却率"/>
        <xdr:cNvSpPr txBox="1"/>
      </xdr:nvSpPr>
      <xdr:spPr>
        <a:xfrm>
          <a:off x="317056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370" name="n_2mainValue【市民会館】&#10;有形固定資産減価償却率"/>
        <xdr:cNvSpPr txBox="1"/>
      </xdr:nvSpPr>
      <xdr:spPr>
        <a:xfrm>
          <a:off x="238570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04" name="楕円 403"/>
        <xdr:cNvSpPr/>
      </xdr:nvSpPr>
      <xdr:spPr>
        <a:xfrm>
          <a:off x="9192260" y="17846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05" name="【市民会館】&#10;一人当たり面積該当値テキスト"/>
        <xdr:cNvSpPr txBox="1"/>
      </xdr:nvSpPr>
      <xdr:spPr>
        <a:xfrm>
          <a:off x="9258300"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06" name="楕円 405"/>
        <xdr:cNvSpPr/>
      </xdr:nvSpPr>
      <xdr:spPr>
        <a:xfrm>
          <a:off x="844550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07" name="直線コネクタ 406"/>
        <xdr:cNvCxnSpPr/>
      </xdr:nvCxnSpPr>
      <xdr:spPr>
        <a:xfrm>
          <a:off x="8496300" y="178974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08" name="楕円 407"/>
        <xdr:cNvSpPr/>
      </xdr:nvSpPr>
      <xdr:spPr>
        <a:xfrm>
          <a:off x="7670800" y="17846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09" name="直線コネクタ 408"/>
        <xdr:cNvCxnSpPr/>
      </xdr:nvCxnSpPr>
      <xdr:spPr>
        <a:xfrm>
          <a:off x="7713980" y="178974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12" name="n_1mainValue【市民会館】&#10;一人当たり面積"/>
        <xdr:cNvSpPr txBox="1"/>
      </xdr:nvSpPr>
      <xdr:spPr>
        <a:xfrm>
          <a:off x="827158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13" name="n_2mainValue【市民会館】&#10;一人当たり面積"/>
        <xdr:cNvSpPr txBox="1"/>
      </xdr:nvSpPr>
      <xdr:spPr>
        <a:xfrm>
          <a:off x="750958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5"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xdr:rowOff>
    </xdr:from>
    <xdr:to>
      <xdr:col>85</xdr:col>
      <xdr:colOff>177800</xdr:colOff>
      <xdr:row>39</xdr:row>
      <xdr:rowOff>105773</xdr:rowOff>
    </xdr:to>
    <xdr:sp macro="" textlink="">
      <xdr:nvSpPr>
        <xdr:cNvPr id="454" name="楕円 453"/>
        <xdr:cNvSpPr/>
      </xdr:nvSpPr>
      <xdr:spPr>
        <a:xfrm>
          <a:off x="14325600" y="65421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154050</xdr:rowOff>
    </xdr:from>
    <xdr:ext cx="405111" cy="259045"/>
    <xdr:sp macro="" textlink="">
      <xdr:nvSpPr>
        <xdr:cNvPr id="455" name="【一般廃棄物処理施設】&#10;有形固定資産減価償却率該当値テキスト"/>
        <xdr:cNvSpPr txBox="1"/>
      </xdr:nvSpPr>
      <xdr:spPr>
        <a:xfrm>
          <a:off x="14414500"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456" name="楕円 455"/>
        <xdr:cNvSpPr/>
      </xdr:nvSpPr>
      <xdr:spPr>
        <a:xfrm>
          <a:off x="13578840" y="6623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136616</xdr:rowOff>
    </xdr:to>
    <xdr:cxnSp macro="">
      <xdr:nvCxnSpPr>
        <xdr:cNvPr id="457" name="直線コネクタ 456"/>
        <xdr:cNvCxnSpPr/>
      </xdr:nvCxnSpPr>
      <xdr:spPr>
        <a:xfrm flipV="1">
          <a:off x="13629640" y="6592933"/>
          <a:ext cx="74676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28666</xdr:rowOff>
    </xdr:from>
    <xdr:to>
      <xdr:col>76</xdr:col>
      <xdr:colOff>165100</xdr:colOff>
      <xdr:row>40</xdr:row>
      <xdr:rowOff>130266</xdr:rowOff>
    </xdr:to>
    <xdr:sp macro="" textlink="">
      <xdr:nvSpPr>
        <xdr:cNvPr id="458" name="楕円 457"/>
        <xdr:cNvSpPr/>
      </xdr:nvSpPr>
      <xdr:spPr>
        <a:xfrm>
          <a:off x="1280414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40</xdr:row>
      <xdr:rowOff>79466</xdr:rowOff>
    </xdr:to>
    <xdr:cxnSp macro="">
      <xdr:nvCxnSpPr>
        <xdr:cNvPr id="459" name="直線コネクタ 458"/>
        <xdr:cNvCxnSpPr/>
      </xdr:nvCxnSpPr>
      <xdr:spPr>
        <a:xfrm flipV="1">
          <a:off x="12854940" y="6674576"/>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0"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61"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462" name="n_1mainValue【一般廃棄物処理施設】&#10;有形固定資産減価償却率"/>
        <xdr:cNvSpPr txBox="1"/>
      </xdr:nvSpPr>
      <xdr:spPr>
        <a:xfrm>
          <a:off x="13437244"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121393</xdr:rowOff>
    </xdr:from>
    <xdr:ext cx="405111" cy="259045"/>
    <xdr:sp macro="" textlink="">
      <xdr:nvSpPr>
        <xdr:cNvPr id="463" name="n_2mainValue【一般廃棄物処理施設】&#10;有形固定資産減価償却率"/>
        <xdr:cNvSpPr txBox="1"/>
      </xdr:nvSpPr>
      <xdr:spPr>
        <a:xfrm>
          <a:off x="1267524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89141</xdr:rowOff>
    </xdr:from>
    <xdr:to>
      <xdr:col>116</xdr:col>
      <xdr:colOff>114300</xdr:colOff>
      <xdr:row>37</xdr:row>
      <xdr:rowOff>19291</xdr:rowOff>
    </xdr:to>
    <xdr:sp macro="" textlink="">
      <xdr:nvSpPr>
        <xdr:cNvPr id="502" name="楕円 501"/>
        <xdr:cNvSpPr/>
      </xdr:nvSpPr>
      <xdr:spPr>
        <a:xfrm>
          <a:off x="19458940" y="6124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112018</xdr:rowOff>
    </xdr:from>
    <xdr:ext cx="534377" cy="259045"/>
    <xdr:sp macro="" textlink="">
      <xdr:nvSpPr>
        <xdr:cNvPr id="503" name="【一般廃棄物処理施設】&#10;一人当たり有形固定資産（償却資産）額該当値テキスト"/>
        <xdr:cNvSpPr txBox="1"/>
      </xdr:nvSpPr>
      <xdr:spPr>
        <a:xfrm>
          <a:off x="19547840" y="59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89065</xdr:rowOff>
    </xdr:from>
    <xdr:to>
      <xdr:col>112</xdr:col>
      <xdr:colOff>38100</xdr:colOff>
      <xdr:row>37</xdr:row>
      <xdr:rowOff>19215</xdr:rowOff>
    </xdr:to>
    <xdr:sp macro="" textlink="">
      <xdr:nvSpPr>
        <xdr:cNvPr id="504" name="楕円 503"/>
        <xdr:cNvSpPr/>
      </xdr:nvSpPr>
      <xdr:spPr>
        <a:xfrm>
          <a:off x="18735040" y="6124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139865</xdr:rowOff>
    </xdr:from>
    <xdr:to>
      <xdr:col>116</xdr:col>
      <xdr:colOff>63500</xdr:colOff>
      <xdr:row>36</xdr:row>
      <xdr:rowOff>139941</xdr:rowOff>
    </xdr:to>
    <xdr:cxnSp macro="">
      <xdr:nvCxnSpPr>
        <xdr:cNvPr id="505" name="直線コネクタ 504"/>
        <xdr:cNvCxnSpPr/>
      </xdr:nvCxnSpPr>
      <xdr:spPr>
        <a:xfrm>
          <a:off x="18778220" y="6174905"/>
          <a:ext cx="73152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93180</xdr:rowOff>
    </xdr:from>
    <xdr:to>
      <xdr:col>107</xdr:col>
      <xdr:colOff>101600</xdr:colOff>
      <xdr:row>37</xdr:row>
      <xdr:rowOff>23330</xdr:rowOff>
    </xdr:to>
    <xdr:sp macro="" textlink="">
      <xdr:nvSpPr>
        <xdr:cNvPr id="506" name="楕円 505"/>
        <xdr:cNvSpPr/>
      </xdr:nvSpPr>
      <xdr:spPr>
        <a:xfrm>
          <a:off x="17937480" y="612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139865</xdr:rowOff>
    </xdr:from>
    <xdr:to>
      <xdr:col>111</xdr:col>
      <xdr:colOff>177800</xdr:colOff>
      <xdr:row>36</xdr:row>
      <xdr:rowOff>143980</xdr:rowOff>
    </xdr:to>
    <xdr:cxnSp macro="">
      <xdr:nvCxnSpPr>
        <xdr:cNvPr id="507" name="直線コネクタ 506"/>
        <xdr:cNvCxnSpPr/>
      </xdr:nvCxnSpPr>
      <xdr:spPr>
        <a:xfrm flipV="1">
          <a:off x="17988280" y="6174905"/>
          <a:ext cx="78994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35742</xdr:rowOff>
    </xdr:from>
    <xdr:ext cx="534377" cy="259045"/>
    <xdr:sp macro="" textlink="">
      <xdr:nvSpPr>
        <xdr:cNvPr id="510" name="n_1mainValue【一般廃棄物処理施設】&#10;一人当たり有形固定資産（償却資産）額"/>
        <xdr:cNvSpPr txBox="1"/>
      </xdr:nvSpPr>
      <xdr:spPr>
        <a:xfrm>
          <a:off x="18528811" y="59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39857</xdr:rowOff>
    </xdr:from>
    <xdr:ext cx="534377" cy="259045"/>
    <xdr:sp macro="" textlink="">
      <xdr:nvSpPr>
        <xdr:cNvPr id="511" name="n_2mainValue【一般廃棄物処理施設】&#10;一人当たり有形固定資産（償却資産）額"/>
        <xdr:cNvSpPr txBox="1"/>
      </xdr:nvSpPr>
      <xdr:spPr>
        <a:xfrm>
          <a:off x="17766811" y="59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41" name="【保健センター・保健所】&#10;有形固定資産減価償却率平均値テキスト"/>
        <xdr:cNvSpPr txBox="1"/>
      </xdr:nvSpPr>
      <xdr:spPr>
        <a:xfrm>
          <a:off x="144145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10160</xdr:rowOff>
    </xdr:from>
    <xdr:to>
      <xdr:col>85</xdr:col>
      <xdr:colOff>177800</xdr:colOff>
      <xdr:row>63</xdr:row>
      <xdr:rowOff>111760</xdr:rowOff>
    </xdr:to>
    <xdr:sp macro="" textlink="">
      <xdr:nvSpPr>
        <xdr:cNvPr id="550" name="楕円 549"/>
        <xdr:cNvSpPr/>
      </xdr:nvSpPr>
      <xdr:spPr>
        <a:xfrm>
          <a:off x="14325600" y="105714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96537</xdr:rowOff>
    </xdr:from>
    <xdr:ext cx="405111" cy="259045"/>
    <xdr:sp macro="" textlink="">
      <xdr:nvSpPr>
        <xdr:cNvPr id="551" name="【保健センター・保健所】&#10;有形固定資産減価償却率該当値テキスト"/>
        <xdr:cNvSpPr txBox="1"/>
      </xdr:nvSpPr>
      <xdr:spPr>
        <a:xfrm>
          <a:off x="14414500" y="1049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86360</xdr:rowOff>
    </xdr:from>
    <xdr:to>
      <xdr:col>81</xdr:col>
      <xdr:colOff>101600</xdr:colOff>
      <xdr:row>64</xdr:row>
      <xdr:rowOff>16510</xdr:rowOff>
    </xdr:to>
    <xdr:sp macro="" textlink="">
      <xdr:nvSpPr>
        <xdr:cNvPr id="552" name="楕円 551"/>
        <xdr:cNvSpPr/>
      </xdr:nvSpPr>
      <xdr:spPr>
        <a:xfrm>
          <a:off x="1357884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60960</xdr:rowOff>
    </xdr:from>
    <xdr:to>
      <xdr:col>85</xdr:col>
      <xdr:colOff>127000</xdr:colOff>
      <xdr:row>63</xdr:row>
      <xdr:rowOff>137160</xdr:rowOff>
    </xdr:to>
    <xdr:cxnSp macro="">
      <xdr:nvCxnSpPr>
        <xdr:cNvPr id="553" name="直線コネクタ 552"/>
        <xdr:cNvCxnSpPr/>
      </xdr:nvCxnSpPr>
      <xdr:spPr>
        <a:xfrm flipV="1">
          <a:off x="13629640" y="1062228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162560</xdr:rowOff>
    </xdr:from>
    <xdr:to>
      <xdr:col>76</xdr:col>
      <xdr:colOff>165100</xdr:colOff>
      <xdr:row>64</xdr:row>
      <xdr:rowOff>92710</xdr:rowOff>
    </xdr:to>
    <xdr:sp macro="" textlink="">
      <xdr:nvSpPr>
        <xdr:cNvPr id="554" name="楕円 553"/>
        <xdr:cNvSpPr/>
      </xdr:nvSpPr>
      <xdr:spPr>
        <a:xfrm>
          <a:off x="1280414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137160</xdr:rowOff>
    </xdr:from>
    <xdr:to>
      <xdr:col>81</xdr:col>
      <xdr:colOff>50800</xdr:colOff>
      <xdr:row>64</xdr:row>
      <xdr:rowOff>41910</xdr:rowOff>
    </xdr:to>
    <xdr:cxnSp macro="">
      <xdr:nvCxnSpPr>
        <xdr:cNvPr id="555" name="直線コネクタ 554"/>
        <xdr:cNvCxnSpPr/>
      </xdr:nvCxnSpPr>
      <xdr:spPr>
        <a:xfrm flipV="1">
          <a:off x="12854940" y="1069848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56" name="n_1aveValue【保健センター・保健所】&#10;有形固定資産減価償却率"/>
        <xdr:cNvSpPr txBox="1"/>
      </xdr:nvSpPr>
      <xdr:spPr>
        <a:xfrm>
          <a:off x="1343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7"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7637</xdr:rowOff>
    </xdr:from>
    <xdr:ext cx="405111" cy="259045"/>
    <xdr:sp macro="" textlink="">
      <xdr:nvSpPr>
        <xdr:cNvPr id="558" name="n_1mainValue【保健センター・保健所】&#10;有形固定資産減価償却率"/>
        <xdr:cNvSpPr txBox="1"/>
      </xdr:nvSpPr>
      <xdr:spPr>
        <a:xfrm>
          <a:off x="134372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83837</xdr:rowOff>
    </xdr:from>
    <xdr:ext cx="405111" cy="259045"/>
    <xdr:sp macro="" textlink="">
      <xdr:nvSpPr>
        <xdr:cNvPr id="559" name="n_2mainValue【保健センター・保健所】&#10;有形固定資産減価償却率"/>
        <xdr:cNvSpPr txBox="1"/>
      </xdr:nvSpPr>
      <xdr:spPr>
        <a:xfrm>
          <a:off x="126752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88" name="【保健センター・保健所】&#10;一人当たり面積平均値テキスト"/>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7" name="楕円 596"/>
        <xdr:cNvSpPr/>
      </xdr:nvSpPr>
      <xdr:spPr>
        <a:xfrm>
          <a:off x="194589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598" name="【保健センター・保健所】&#10;一人当たり面積該当値テキスト"/>
        <xdr:cNvSpPr txBox="1"/>
      </xdr:nvSpPr>
      <xdr:spPr>
        <a:xfrm>
          <a:off x="1954784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99" name="楕円 598"/>
        <xdr:cNvSpPr/>
      </xdr:nvSpPr>
      <xdr:spPr>
        <a:xfrm>
          <a:off x="1873504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00" name="直線コネクタ 599"/>
        <xdr:cNvCxnSpPr/>
      </xdr:nvCxnSpPr>
      <xdr:spPr>
        <a:xfrm>
          <a:off x="18778220" y="102831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01" name="楕円 600"/>
        <xdr:cNvSpPr/>
      </xdr:nvSpPr>
      <xdr:spPr>
        <a:xfrm>
          <a:off x="179374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02" name="直線コネクタ 601"/>
        <xdr:cNvCxnSpPr/>
      </xdr:nvCxnSpPr>
      <xdr:spPr>
        <a:xfrm>
          <a:off x="17988280" y="102831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4"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605" name="n_1main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06" name="n_2mainValue【保健センター・保健所】&#10;一人当たり面積"/>
        <xdr:cNvSpPr txBox="1"/>
      </xdr:nvSpPr>
      <xdr:spPr>
        <a:xfrm>
          <a:off x="1777626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6" name="【消防施設】&#10;有形固定資産減価償却率平均値テキスト"/>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45" name="楕円 644"/>
        <xdr:cNvSpPr/>
      </xdr:nvSpPr>
      <xdr:spPr>
        <a:xfrm>
          <a:off x="14325600" y="140081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72407</xdr:rowOff>
    </xdr:from>
    <xdr:ext cx="405111" cy="259045"/>
    <xdr:sp macro="" textlink="">
      <xdr:nvSpPr>
        <xdr:cNvPr id="646" name="【消防施設】&#10;有形固定資産減価償却率該当値テキスト"/>
        <xdr:cNvSpPr txBox="1"/>
      </xdr:nvSpPr>
      <xdr:spPr>
        <a:xfrm>
          <a:off x="14414500"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647" name="楕円 646"/>
        <xdr:cNvSpPr/>
      </xdr:nvSpPr>
      <xdr:spPr>
        <a:xfrm>
          <a:off x="1357884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144780</xdr:rowOff>
    </xdr:from>
    <xdr:to>
      <xdr:col>85</xdr:col>
      <xdr:colOff>127000</xdr:colOff>
      <xdr:row>83</xdr:row>
      <xdr:rowOff>163830</xdr:rowOff>
    </xdr:to>
    <xdr:cxnSp macro="">
      <xdr:nvCxnSpPr>
        <xdr:cNvPr id="648" name="直線コネクタ 647"/>
        <xdr:cNvCxnSpPr/>
      </xdr:nvCxnSpPr>
      <xdr:spPr>
        <a:xfrm flipV="1">
          <a:off x="13629640" y="1405890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49" name="楕円 648"/>
        <xdr:cNvSpPr/>
      </xdr:nvSpPr>
      <xdr:spPr>
        <a:xfrm>
          <a:off x="128041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38100</xdr:rowOff>
    </xdr:to>
    <xdr:cxnSp macro="">
      <xdr:nvCxnSpPr>
        <xdr:cNvPr id="650" name="直線コネクタ 649"/>
        <xdr:cNvCxnSpPr/>
      </xdr:nvCxnSpPr>
      <xdr:spPr>
        <a:xfrm flipV="1">
          <a:off x="12854940" y="1407795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1"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2"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653" name="n_1mainValue【消防施設】&#10;有形固定資産減価償却率"/>
        <xdr:cNvSpPr txBox="1"/>
      </xdr:nvSpPr>
      <xdr:spPr>
        <a:xfrm>
          <a:off x="134372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54" name="n_2mainValue【消防施設】&#10;有形固定資産減価償却率"/>
        <xdr:cNvSpPr txBox="1"/>
      </xdr:nvSpPr>
      <xdr:spPr>
        <a:xfrm>
          <a:off x="1267524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4"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693" name="楕円 692"/>
        <xdr:cNvSpPr/>
      </xdr:nvSpPr>
      <xdr:spPr>
        <a:xfrm>
          <a:off x="1945894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94" name="【消防施設】&#10;一人当たり面積該当値テキスト"/>
        <xdr:cNvSpPr txBox="1"/>
      </xdr:nvSpPr>
      <xdr:spPr>
        <a:xfrm>
          <a:off x="1954784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95" name="楕円 694"/>
        <xdr:cNvSpPr/>
      </xdr:nvSpPr>
      <xdr:spPr>
        <a:xfrm>
          <a:off x="18735040" y="14395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696" name="直線コネクタ 695"/>
        <xdr:cNvCxnSpPr/>
      </xdr:nvCxnSpPr>
      <xdr:spPr>
        <a:xfrm>
          <a:off x="18778220" y="14442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97" name="楕円 696"/>
        <xdr:cNvSpPr/>
      </xdr:nvSpPr>
      <xdr:spPr>
        <a:xfrm>
          <a:off x="1793748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98" name="直線コネクタ 697"/>
        <xdr:cNvCxnSpPr/>
      </xdr:nvCxnSpPr>
      <xdr:spPr>
        <a:xfrm>
          <a:off x="17988280" y="14442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99"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0"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01" name="n_1mainValue【消防施設】&#10;一人当たり面積"/>
        <xdr:cNvSpPr txBox="1"/>
      </xdr:nvSpPr>
      <xdr:spPr>
        <a:xfrm>
          <a:off x="1856112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02" name="n_2mainValue【消防施設】&#10;一人当たり面積"/>
        <xdr:cNvSpPr txBox="1"/>
      </xdr:nvSpPr>
      <xdr:spPr>
        <a:xfrm>
          <a:off x="1777626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730" name="【庁舎】&#10;有形固定資産減価償却率平均値テキスト"/>
        <xdr:cNvSpPr txBox="1"/>
      </xdr:nvSpPr>
      <xdr:spPr>
        <a:xfrm>
          <a:off x="14414500" y="1730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39115</xdr:rowOff>
    </xdr:from>
    <xdr:to>
      <xdr:col>85</xdr:col>
      <xdr:colOff>177800</xdr:colOff>
      <xdr:row>104</xdr:row>
      <xdr:rowOff>140715</xdr:rowOff>
    </xdr:to>
    <xdr:sp macro="" textlink="">
      <xdr:nvSpPr>
        <xdr:cNvPr id="739" name="楕円 738"/>
        <xdr:cNvSpPr/>
      </xdr:nvSpPr>
      <xdr:spPr>
        <a:xfrm>
          <a:off x="14325600" y="174736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17542</xdr:rowOff>
    </xdr:from>
    <xdr:ext cx="405111" cy="259045"/>
    <xdr:sp macro="" textlink="">
      <xdr:nvSpPr>
        <xdr:cNvPr id="740" name="【庁舎】&#10;有形固定資産減価償却率該当値テキスト"/>
        <xdr:cNvSpPr txBox="1"/>
      </xdr:nvSpPr>
      <xdr:spPr>
        <a:xfrm>
          <a:off x="14414500" y="1745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121413</xdr:rowOff>
    </xdr:from>
    <xdr:to>
      <xdr:col>81</xdr:col>
      <xdr:colOff>101600</xdr:colOff>
      <xdr:row>105</xdr:row>
      <xdr:rowOff>51563</xdr:rowOff>
    </xdr:to>
    <xdr:sp macro="" textlink="">
      <xdr:nvSpPr>
        <xdr:cNvPr id="741" name="楕円 740"/>
        <xdr:cNvSpPr/>
      </xdr:nvSpPr>
      <xdr:spPr>
        <a:xfrm>
          <a:off x="13578840" y="17555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89915</xdr:rowOff>
    </xdr:from>
    <xdr:to>
      <xdr:col>85</xdr:col>
      <xdr:colOff>127000</xdr:colOff>
      <xdr:row>105</xdr:row>
      <xdr:rowOff>763</xdr:rowOff>
    </xdr:to>
    <xdr:cxnSp macro="">
      <xdr:nvCxnSpPr>
        <xdr:cNvPr id="742" name="直線コネクタ 741"/>
        <xdr:cNvCxnSpPr/>
      </xdr:nvCxnSpPr>
      <xdr:spPr>
        <a:xfrm flipV="1">
          <a:off x="13629640" y="17524475"/>
          <a:ext cx="746760" cy="7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43" name="楕円 742"/>
        <xdr:cNvSpPr/>
      </xdr:nvSpPr>
      <xdr:spPr>
        <a:xfrm>
          <a:off x="1280414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763</xdr:rowOff>
    </xdr:from>
    <xdr:to>
      <xdr:col>81</xdr:col>
      <xdr:colOff>50800</xdr:colOff>
      <xdr:row>105</xdr:row>
      <xdr:rowOff>19050</xdr:rowOff>
    </xdr:to>
    <xdr:cxnSp macro="">
      <xdr:nvCxnSpPr>
        <xdr:cNvPr id="744" name="直線コネクタ 743"/>
        <xdr:cNvCxnSpPr/>
      </xdr:nvCxnSpPr>
      <xdr:spPr>
        <a:xfrm flipV="1">
          <a:off x="12854940" y="17602963"/>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54373</xdr:rowOff>
    </xdr:from>
    <xdr:ext cx="405111" cy="259045"/>
    <xdr:sp macro="" textlink="">
      <xdr:nvSpPr>
        <xdr:cNvPr id="745" name="n_1aveValue【庁舎】&#10;有形固定資産減価償却率"/>
        <xdr:cNvSpPr txBox="1"/>
      </xdr:nvSpPr>
      <xdr:spPr>
        <a:xfrm>
          <a:off x="13437244" y="173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42690</xdr:rowOff>
    </xdr:from>
    <xdr:ext cx="405111" cy="259045"/>
    <xdr:sp macro="" textlink="">
      <xdr:nvSpPr>
        <xdr:cNvPr id="747" name="n_1mainValue【庁舎】&#10;有形固定資産減価償却率"/>
        <xdr:cNvSpPr txBox="1"/>
      </xdr:nvSpPr>
      <xdr:spPr>
        <a:xfrm>
          <a:off x="134372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48" name="n_2mainValue【庁舎】&#10;有形固定資産減価償却率"/>
        <xdr:cNvSpPr txBox="1"/>
      </xdr:nvSpPr>
      <xdr:spPr>
        <a:xfrm>
          <a:off x="126752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784" name="楕円 783"/>
        <xdr:cNvSpPr/>
      </xdr:nvSpPr>
      <xdr:spPr>
        <a:xfrm>
          <a:off x="19458940" y="1775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70629</xdr:rowOff>
    </xdr:from>
    <xdr:ext cx="469744" cy="259045"/>
    <xdr:sp macro="" textlink="">
      <xdr:nvSpPr>
        <xdr:cNvPr id="785" name="【庁舎】&#10;一人当たり面積該当値テキスト"/>
        <xdr:cNvSpPr txBox="1"/>
      </xdr:nvSpPr>
      <xdr:spPr>
        <a:xfrm>
          <a:off x="19547840" y="176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86" name="楕円 785"/>
        <xdr:cNvSpPr/>
      </xdr:nvSpPr>
      <xdr:spPr>
        <a:xfrm>
          <a:off x="1873504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35052</xdr:rowOff>
    </xdr:to>
    <xdr:cxnSp macro="">
      <xdr:nvCxnSpPr>
        <xdr:cNvPr id="787" name="直線コネクタ 786"/>
        <xdr:cNvCxnSpPr/>
      </xdr:nvCxnSpPr>
      <xdr:spPr>
        <a:xfrm>
          <a:off x="18778220" y="1780032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88" name="楕円 787"/>
        <xdr:cNvSpPr/>
      </xdr:nvSpPr>
      <xdr:spPr>
        <a:xfrm>
          <a:off x="17937480" y="1775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35052</xdr:rowOff>
    </xdr:to>
    <xdr:cxnSp macro="">
      <xdr:nvCxnSpPr>
        <xdr:cNvPr id="789" name="直線コネクタ 788"/>
        <xdr:cNvCxnSpPr/>
      </xdr:nvCxnSpPr>
      <xdr:spPr>
        <a:xfrm flipV="1">
          <a:off x="17988280" y="178003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92" name="n_1mainValue【庁舎】&#10;一人当たり面積"/>
        <xdr:cNvSpPr txBox="1"/>
      </xdr:nvSpPr>
      <xdr:spPr>
        <a:xfrm>
          <a:off x="185611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793" name="n_2mainValue【庁舎】&#10;一人当たり面積"/>
        <xdr:cNvSpPr txBox="1"/>
      </xdr:nvSpPr>
      <xdr:spPr>
        <a:xfrm>
          <a:off x="1777626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類似団体と比較して特に有形固定資産減価償却率が高くなっている施設は市民会館であり、特に低くなっている施設は図書館、一般処理廃棄物処理施設、保健センター・保健所及び消防施設である。</a:t>
          </a:r>
        </a:p>
        <a:p>
          <a:r>
            <a:rPr kumimoji="1" lang="ja-JP" altLang="en-US" sz="1300">
              <a:latin typeface="ＭＳ Ｐゴシック" panose="020B0600070205080204" pitchFamily="50" charset="-128"/>
              <a:ea typeface="ＭＳ Ｐゴシック" panose="020B0600070205080204" pitchFamily="50" charset="-128"/>
            </a:rPr>
            <a:t>　市民会館については、市民会館おおみや・市民会館うらわの移転整備を予定しており、将来的には有形固定資産減価償却率の低下が見込まれる。</a:t>
          </a:r>
        </a:p>
        <a:p>
          <a:r>
            <a:rPr kumimoji="1" lang="ja-JP" altLang="en-US" sz="1300">
              <a:latin typeface="ＭＳ Ｐゴシック" panose="020B0600070205080204" pitchFamily="50" charset="-128"/>
              <a:ea typeface="ＭＳ Ｐゴシック" panose="020B0600070205080204" pitchFamily="50" charset="-128"/>
            </a:rPr>
            <a:t>　図書館については、築後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年以上となっている施設が全体の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％以上となっていることから、平成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年度に「さいたま市図書館施設リフレッシュ計画」を策定し、計画的な改修や予防保全工事等を進めている。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一般処理廃棄物処理施設については、平成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年度に供用を開始した「桜環境センター」により、有形固定資産減価償却率が低い状況となっているが、他の環境センターは老朽化が進んでいることから、一部の環境センターの更新・統合を進めている。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保健センター・保健所及び消防施設については、本市が政令市に移行後に新設した施設が多いため、有形固定資産減価償却率が低くなっている。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類似団体と比べると、市税収入が安定しているため、類似団体の平均を上回っている。近年は数値が横ばい傾向にある。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単年度の算定結果では、平成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0.979</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0.981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0.973</a:t>
          </a:r>
          <a:r>
            <a:rPr kumimoji="1" lang="ja-JP" altLang="en-US" sz="1300">
              <a:latin typeface="ＭＳ Ｐゴシック" panose="020B0600070205080204" pitchFamily="50" charset="-128"/>
              <a:ea typeface="ＭＳ Ｐゴシック" panose="020B0600070205080204" pitchFamily="50" charset="-128"/>
            </a:rPr>
            <a:t>と推移しており、前年度と比較して低下しているため、税の徴収強化等による税収増加等による歳入の確保に引き続き努める。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13970</xdr:rowOff>
    </xdr:from>
    <xdr:to>
      <xdr:col>23</xdr:col>
      <xdr:colOff>133350</xdr:colOff>
      <xdr:row>37</xdr:row>
      <xdr:rowOff>13970</xdr:rowOff>
    </xdr:to>
    <xdr:cxnSp macro="">
      <xdr:nvCxnSpPr>
        <xdr:cNvPr id="67" name="直線コネクタ 66"/>
        <xdr:cNvCxnSpPr/>
      </xdr:nvCxnSpPr>
      <xdr:spPr>
        <a:xfrm>
          <a:off x="4114800" y="635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13970</xdr:rowOff>
    </xdr:from>
    <xdr:to>
      <xdr:col>19</xdr:col>
      <xdr:colOff>133350</xdr:colOff>
      <xdr:row>37</xdr:row>
      <xdr:rowOff>13970</xdr:rowOff>
    </xdr:to>
    <xdr:cxnSp macro="">
      <xdr:nvCxnSpPr>
        <xdr:cNvPr id="70" name="直線コネクタ 69"/>
        <xdr:cNvCxnSpPr/>
      </xdr:nvCxnSpPr>
      <xdr:spPr>
        <a:xfrm>
          <a:off x="3225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13970</xdr:rowOff>
    </xdr:from>
    <xdr:to>
      <xdr:col>15</xdr:col>
      <xdr:colOff>82550</xdr:colOff>
      <xdr:row>37</xdr:row>
      <xdr:rowOff>62230</xdr:rowOff>
    </xdr:to>
    <xdr:cxnSp macro="">
      <xdr:nvCxnSpPr>
        <xdr:cNvPr id="73" name="直線コネクタ 72"/>
        <xdr:cNvCxnSpPr/>
      </xdr:nvCxnSpPr>
      <xdr:spPr>
        <a:xfrm flipV="1">
          <a:off x="2336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62230</xdr:rowOff>
    </xdr:to>
    <xdr:cxnSp macro="">
      <xdr:nvCxnSpPr>
        <xdr:cNvPr id="76" name="直線コネクタ 75"/>
        <xdr:cNvCxnSpPr/>
      </xdr:nvCxnSpPr>
      <xdr:spPr>
        <a:xfrm>
          <a:off x="1447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86" name="楕円 85"/>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55897</xdr:rowOff>
    </xdr:from>
    <xdr:ext cx="762000" cy="259045"/>
    <xdr:sp macro="" textlink="">
      <xdr:nvSpPr>
        <xdr:cNvPr id="87" name="財政力該当値テキスト"/>
        <xdr:cNvSpPr txBox="1"/>
      </xdr:nvSpPr>
      <xdr:spPr>
        <a:xfrm>
          <a:off x="5041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134620</xdr:rowOff>
    </xdr:from>
    <xdr:to>
      <xdr:col>19</xdr:col>
      <xdr:colOff>184150</xdr:colOff>
      <xdr:row>37</xdr:row>
      <xdr:rowOff>64770</xdr:rowOff>
    </xdr:to>
    <xdr:sp macro="" textlink="">
      <xdr:nvSpPr>
        <xdr:cNvPr id="88" name="楕円 87"/>
        <xdr:cNvSpPr/>
      </xdr:nvSpPr>
      <xdr:spPr>
        <a:xfrm>
          <a:off x="4064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74947</xdr:rowOff>
    </xdr:from>
    <xdr:ext cx="736600" cy="259045"/>
    <xdr:sp macro="" textlink="">
      <xdr:nvSpPr>
        <xdr:cNvPr id="89" name="テキスト ボックス 88"/>
        <xdr:cNvSpPr txBox="1"/>
      </xdr:nvSpPr>
      <xdr:spPr>
        <a:xfrm>
          <a:off x="3733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134620</xdr:rowOff>
    </xdr:from>
    <xdr:to>
      <xdr:col>15</xdr:col>
      <xdr:colOff>133350</xdr:colOff>
      <xdr:row>37</xdr:row>
      <xdr:rowOff>64770</xdr:rowOff>
    </xdr:to>
    <xdr:sp macro="" textlink="">
      <xdr:nvSpPr>
        <xdr:cNvPr id="90" name="楕円 89"/>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74947</xdr:rowOff>
    </xdr:from>
    <xdr:ext cx="762000" cy="259045"/>
    <xdr:sp macro="" textlink="">
      <xdr:nvSpPr>
        <xdr:cNvPr id="91" name="テキスト ボックス 90"/>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普通建設事業費の増加に伴い、公債費の増加や子育て支援などによる扶助費が増加したことなどから前年度に比べ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数値が悪化した。類似団体と比較するとやや財政の硬直化が進んでいる状況であり、経常一般財源に占める人件費の割合が高いことが一因と考えられる。今後も公債費や扶助費は増加が見込まれるため、引き続き、市民税を始めとする自主財源の確保や事務事業の見直しによる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23283</xdr:rowOff>
    </xdr:to>
    <xdr:cxnSp macro="">
      <xdr:nvCxnSpPr>
        <xdr:cNvPr id="130" name="直線コネクタ 129"/>
        <xdr:cNvCxnSpPr/>
      </xdr:nvCxnSpPr>
      <xdr:spPr>
        <a:xfrm>
          <a:off x="4114800" y="1075478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111478</xdr:rowOff>
    </xdr:from>
    <xdr:to>
      <xdr:col>19</xdr:col>
      <xdr:colOff>133350</xdr:colOff>
      <xdr:row>62</xdr:row>
      <xdr:rowOff>124883</xdr:rowOff>
    </xdr:to>
    <xdr:cxnSp macro="">
      <xdr:nvCxnSpPr>
        <xdr:cNvPr id="133" name="直線コネクタ 132"/>
        <xdr:cNvCxnSpPr/>
      </xdr:nvCxnSpPr>
      <xdr:spPr>
        <a:xfrm>
          <a:off x="3225800" y="1074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111478</xdr:rowOff>
    </xdr:from>
    <xdr:to>
      <xdr:col>15</xdr:col>
      <xdr:colOff>82550</xdr:colOff>
      <xdr:row>63</xdr:row>
      <xdr:rowOff>87489</xdr:rowOff>
    </xdr:to>
    <xdr:cxnSp macro="">
      <xdr:nvCxnSpPr>
        <xdr:cNvPr id="136" name="直線コネクタ 135"/>
        <xdr:cNvCxnSpPr/>
      </xdr:nvCxnSpPr>
      <xdr:spPr>
        <a:xfrm flipV="1">
          <a:off x="2336800" y="1074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63</xdr:row>
      <xdr:rowOff>87489</xdr:rowOff>
    </xdr:to>
    <xdr:cxnSp macro="">
      <xdr:nvCxnSpPr>
        <xdr:cNvPr id="139" name="直線コネクタ 138"/>
        <xdr:cNvCxnSpPr/>
      </xdr:nvCxnSpPr>
      <xdr:spPr>
        <a:xfrm>
          <a:off x="1447800" y="10593917"/>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49" name="楕円 148"/>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0"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1" name="楕円 150"/>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2" name="テキスト ボックス 151"/>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60678</xdr:rowOff>
    </xdr:from>
    <xdr:to>
      <xdr:col>15</xdr:col>
      <xdr:colOff>133350</xdr:colOff>
      <xdr:row>62</xdr:row>
      <xdr:rowOff>162278</xdr:rowOff>
    </xdr:to>
    <xdr:sp macro="" textlink="">
      <xdr:nvSpPr>
        <xdr:cNvPr id="153" name="楕円 152"/>
        <xdr:cNvSpPr/>
      </xdr:nvSpPr>
      <xdr:spPr>
        <a:xfrm>
          <a:off x="3175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147055</xdr:rowOff>
    </xdr:from>
    <xdr:ext cx="762000" cy="259045"/>
    <xdr:sp macro="" textlink="">
      <xdr:nvSpPr>
        <xdr:cNvPr id="154" name="テキスト ボックス 153"/>
        <xdr:cNvSpPr txBox="1"/>
      </xdr:nvSpPr>
      <xdr:spPr>
        <a:xfrm>
          <a:off x="2844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36689</xdr:rowOff>
    </xdr:from>
    <xdr:to>
      <xdr:col>11</xdr:col>
      <xdr:colOff>82550</xdr:colOff>
      <xdr:row>63</xdr:row>
      <xdr:rowOff>138289</xdr:rowOff>
    </xdr:to>
    <xdr:sp macro="" textlink="">
      <xdr:nvSpPr>
        <xdr:cNvPr id="155" name="楕円 154"/>
        <xdr:cNvSpPr/>
      </xdr:nvSpPr>
      <xdr:spPr>
        <a:xfrm>
          <a:off x="2286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123066</xdr:rowOff>
    </xdr:from>
    <xdr:ext cx="762000" cy="259045"/>
    <xdr:sp macro="" textlink="">
      <xdr:nvSpPr>
        <xdr:cNvPr id="156" name="テキスト ボックス 155"/>
        <xdr:cNvSpPr txBox="1"/>
      </xdr:nvSpPr>
      <xdr:spPr>
        <a:xfrm>
          <a:off x="1955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7" name="楕円 156"/>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58" name="テキスト ボックス 157"/>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業務の民間委託化に伴う人件費から委託料（物件費）へのシフトを背景として、人件費が類似団体の平均を下回っている反面、物件費が類似団体平均を上回っており、人口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人当たり人件費・物件費等の決算額としては、類似団体平均よりやや低い状態にある。平成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年度は、県費負担教職員に係る給与負担事務の権限移譲により、大幅に人件費が増加した。今後も、適正な定員管理計画を進めるだけでなく、指定管理者制度、</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等、民間活力の導入の推進や、既存事業の更なる見直しによりコスト削減を図る。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152643</xdr:rowOff>
    </xdr:from>
    <xdr:to>
      <xdr:col>23</xdr:col>
      <xdr:colOff>133350</xdr:colOff>
      <xdr:row>83</xdr:row>
      <xdr:rowOff>141132</xdr:rowOff>
    </xdr:to>
    <xdr:cxnSp macro="">
      <xdr:nvCxnSpPr>
        <xdr:cNvPr id="197" name="直線コネクタ 196"/>
        <xdr:cNvCxnSpPr/>
      </xdr:nvCxnSpPr>
      <xdr:spPr>
        <a:xfrm>
          <a:off x="4114800" y="13868643"/>
          <a:ext cx="838200" cy="50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155114</xdr:rowOff>
    </xdr:from>
    <xdr:ext cx="762000" cy="259045"/>
    <xdr:sp macro="" textlink="">
      <xdr:nvSpPr>
        <xdr:cNvPr id="198" name="人件費・物件費等の状況平均値テキスト"/>
        <xdr:cNvSpPr txBox="1"/>
      </xdr:nvSpPr>
      <xdr:spPr>
        <a:xfrm>
          <a:off x="5041900" y="14385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152643</xdr:rowOff>
    </xdr:from>
    <xdr:to>
      <xdr:col>19</xdr:col>
      <xdr:colOff>133350</xdr:colOff>
      <xdr:row>80</xdr:row>
      <xdr:rowOff>160666</xdr:rowOff>
    </xdr:to>
    <xdr:cxnSp macro="">
      <xdr:nvCxnSpPr>
        <xdr:cNvPr id="200" name="直線コネクタ 199"/>
        <xdr:cNvCxnSpPr/>
      </xdr:nvCxnSpPr>
      <xdr:spPr>
        <a:xfrm flipV="1">
          <a:off x="3225800" y="13868643"/>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38985</xdr:rowOff>
    </xdr:from>
    <xdr:ext cx="736600" cy="259045"/>
    <xdr:sp macro="" textlink="">
      <xdr:nvSpPr>
        <xdr:cNvPr id="202" name="テキスト ボックス 201"/>
        <xdr:cNvSpPr txBox="1"/>
      </xdr:nvSpPr>
      <xdr:spPr>
        <a:xfrm>
          <a:off x="3733800" y="1392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153623</xdr:rowOff>
    </xdr:from>
    <xdr:to>
      <xdr:col>15</xdr:col>
      <xdr:colOff>82550</xdr:colOff>
      <xdr:row>80</xdr:row>
      <xdr:rowOff>160666</xdr:rowOff>
    </xdr:to>
    <xdr:cxnSp macro="">
      <xdr:nvCxnSpPr>
        <xdr:cNvPr id="203" name="直線コネクタ 202"/>
        <xdr:cNvCxnSpPr/>
      </xdr:nvCxnSpPr>
      <xdr:spPr>
        <a:xfrm>
          <a:off x="2336800" y="13869623"/>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91429</xdr:rowOff>
    </xdr:from>
    <xdr:to>
      <xdr:col>11</xdr:col>
      <xdr:colOff>31750</xdr:colOff>
      <xdr:row>80</xdr:row>
      <xdr:rowOff>153623</xdr:rowOff>
    </xdr:to>
    <xdr:cxnSp macro="">
      <xdr:nvCxnSpPr>
        <xdr:cNvPr id="206" name="直線コネクタ 205"/>
        <xdr:cNvCxnSpPr/>
      </xdr:nvCxnSpPr>
      <xdr:spPr>
        <a:xfrm>
          <a:off x="1447800" y="13807429"/>
          <a:ext cx="889000" cy="6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90332</xdr:rowOff>
    </xdr:from>
    <xdr:to>
      <xdr:col>23</xdr:col>
      <xdr:colOff>184150</xdr:colOff>
      <xdr:row>84</xdr:row>
      <xdr:rowOff>20482</xdr:rowOff>
    </xdr:to>
    <xdr:sp macro="" textlink="">
      <xdr:nvSpPr>
        <xdr:cNvPr id="216" name="楕円 215"/>
        <xdr:cNvSpPr/>
      </xdr:nvSpPr>
      <xdr:spPr>
        <a:xfrm>
          <a:off x="4902200" y="143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106859</xdr:rowOff>
    </xdr:from>
    <xdr:ext cx="762000" cy="259045"/>
    <xdr:sp macro="" textlink="">
      <xdr:nvSpPr>
        <xdr:cNvPr id="217" name="人件費・物件費等の状況該当値テキスト"/>
        <xdr:cNvSpPr txBox="1"/>
      </xdr:nvSpPr>
      <xdr:spPr>
        <a:xfrm>
          <a:off x="5041900" y="141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101843</xdr:rowOff>
    </xdr:from>
    <xdr:to>
      <xdr:col>19</xdr:col>
      <xdr:colOff>184150</xdr:colOff>
      <xdr:row>81</xdr:row>
      <xdr:rowOff>31993</xdr:rowOff>
    </xdr:to>
    <xdr:sp macro="" textlink="">
      <xdr:nvSpPr>
        <xdr:cNvPr id="218" name="楕円 217"/>
        <xdr:cNvSpPr/>
      </xdr:nvSpPr>
      <xdr:spPr>
        <a:xfrm>
          <a:off x="4064000" y="13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42170</xdr:rowOff>
    </xdr:from>
    <xdr:ext cx="736600" cy="259045"/>
    <xdr:sp macro="" textlink="">
      <xdr:nvSpPr>
        <xdr:cNvPr id="219" name="テキスト ボックス 218"/>
        <xdr:cNvSpPr txBox="1"/>
      </xdr:nvSpPr>
      <xdr:spPr>
        <a:xfrm>
          <a:off x="3733800" y="1358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109866</xdr:rowOff>
    </xdr:from>
    <xdr:to>
      <xdr:col>15</xdr:col>
      <xdr:colOff>133350</xdr:colOff>
      <xdr:row>81</xdr:row>
      <xdr:rowOff>40016</xdr:rowOff>
    </xdr:to>
    <xdr:sp macro="" textlink="">
      <xdr:nvSpPr>
        <xdr:cNvPr id="220" name="楕円 219"/>
        <xdr:cNvSpPr/>
      </xdr:nvSpPr>
      <xdr:spPr>
        <a:xfrm>
          <a:off x="3175000" y="138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24793</xdr:rowOff>
    </xdr:from>
    <xdr:ext cx="762000" cy="259045"/>
    <xdr:sp macro="" textlink="">
      <xdr:nvSpPr>
        <xdr:cNvPr id="221" name="テキスト ボックス 220"/>
        <xdr:cNvSpPr txBox="1"/>
      </xdr:nvSpPr>
      <xdr:spPr>
        <a:xfrm>
          <a:off x="2844800" y="1391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102823</xdr:rowOff>
    </xdr:from>
    <xdr:to>
      <xdr:col>11</xdr:col>
      <xdr:colOff>82550</xdr:colOff>
      <xdr:row>81</xdr:row>
      <xdr:rowOff>32973</xdr:rowOff>
    </xdr:to>
    <xdr:sp macro="" textlink="">
      <xdr:nvSpPr>
        <xdr:cNvPr id="222" name="楕円 221"/>
        <xdr:cNvSpPr/>
      </xdr:nvSpPr>
      <xdr:spPr>
        <a:xfrm>
          <a:off x="2286000" y="138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17750</xdr:rowOff>
    </xdr:from>
    <xdr:ext cx="762000" cy="259045"/>
    <xdr:sp macro="" textlink="">
      <xdr:nvSpPr>
        <xdr:cNvPr id="223" name="テキスト ボックス 222"/>
        <xdr:cNvSpPr txBox="1"/>
      </xdr:nvSpPr>
      <xdr:spPr>
        <a:xfrm>
          <a:off x="1955800" y="1390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40629</xdr:rowOff>
    </xdr:from>
    <xdr:to>
      <xdr:col>7</xdr:col>
      <xdr:colOff>31750</xdr:colOff>
      <xdr:row>80</xdr:row>
      <xdr:rowOff>142229</xdr:rowOff>
    </xdr:to>
    <xdr:sp macro="" textlink="">
      <xdr:nvSpPr>
        <xdr:cNvPr id="224" name="楕円 223"/>
        <xdr:cNvSpPr/>
      </xdr:nvSpPr>
      <xdr:spPr>
        <a:xfrm>
          <a:off x="1397000" y="137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127006</xdr:rowOff>
    </xdr:from>
    <xdr:ext cx="762000" cy="259045"/>
    <xdr:sp macro="" textlink="">
      <xdr:nvSpPr>
        <xdr:cNvPr id="225" name="テキスト ボックス 224"/>
        <xdr:cNvSpPr txBox="1"/>
      </xdr:nvSpPr>
      <xdr:spPr>
        <a:xfrm>
          <a:off x="1066800" y="138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指数が類似団体平均と比較して高い数値で推移している主な要因として、高齢層職員の給料月額の影響が考えられる。この現状を踏まえ、平成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年度から市人事委員会勧告に基づく「給与制度の総合的見直し」を実施し、給料表水準の引き下げと世代間の給与配分の適正化に取り組んでいる。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の数値については、給与実態調査公表前であるため、前年数値を引用している。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1" name="直線コネクタ 260"/>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120650</xdr:rowOff>
    </xdr:to>
    <xdr:cxnSp macro="">
      <xdr:nvCxnSpPr>
        <xdr:cNvPr id="264" name="直線コネクタ 263"/>
        <xdr:cNvCxnSpPr/>
      </xdr:nvCxnSpPr>
      <xdr:spPr>
        <a:xfrm flipV="1">
          <a:off x="15290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907</xdr:rowOff>
    </xdr:to>
    <xdr:cxnSp macro="">
      <xdr:nvCxnSpPr>
        <xdr:cNvPr id="267" name="直線コネクタ 266"/>
        <xdr:cNvCxnSpPr/>
      </xdr:nvCxnSpPr>
      <xdr:spPr>
        <a:xfrm flipV="1">
          <a:off x="14401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907</xdr:rowOff>
    </xdr:to>
    <xdr:cxnSp macro="">
      <xdr:nvCxnSpPr>
        <xdr:cNvPr id="270" name="直線コネクタ 269"/>
        <xdr:cNvCxnSpPr/>
      </xdr:nvCxnSpPr>
      <xdr:spPr>
        <a:xfrm>
          <a:off x="13512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6" name="楕円 285"/>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7" name="テキスト ボックス 286"/>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権限移譲や制度改正等に伴い、業務量も増大していく中で、適正な職員数を確保していくため、平成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月に策定した「職員のマンパワー確保取組計画」に基づき、事業のスクラップや行財政改革の取組を着実に反映しながら、総人件費の抑制に配慮しつつ、業務量に対して最適と考える人員配置に努めている。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97409</xdr:rowOff>
    </xdr:from>
    <xdr:to>
      <xdr:col>81</xdr:col>
      <xdr:colOff>44450</xdr:colOff>
      <xdr:row>63</xdr:row>
      <xdr:rowOff>116713</xdr:rowOff>
    </xdr:to>
    <xdr:cxnSp macro="">
      <xdr:nvCxnSpPr>
        <xdr:cNvPr id="322" name="直線コネクタ 321"/>
        <xdr:cNvCxnSpPr/>
      </xdr:nvCxnSpPr>
      <xdr:spPr>
        <a:xfrm flipV="1">
          <a:off x="16179800" y="1089875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23"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119761</xdr:rowOff>
    </xdr:from>
    <xdr:to>
      <xdr:col>77</xdr:col>
      <xdr:colOff>44450</xdr:colOff>
      <xdr:row>63</xdr:row>
      <xdr:rowOff>116713</xdr:rowOff>
    </xdr:to>
    <xdr:cxnSp macro="">
      <xdr:nvCxnSpPr>
        <xdr:cNvPr id="325" name="直線コネクタ 324"/>
        <xdr:cNvCxnSpPr/>
      </xdr:nvCxnSpPr>
      <xdr:spPr>
        <a:xfrm>
          <a:off x="15290800" y="10063861"/>
          <a:ext cx="889000" cy="8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7" name="テキスト ボックス 326"/>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119761</xdr:rowOff>
    </xdr:from>
    <xdr:to>
      <xdr:col>72</xdr:col>
      <xdr:colOff>203200</xdr:colOff>
      <xdr:row>58</xdr:row>
      <xdr:rowOff>129413</xdr:rowOff>
    </xdr:to>
    <xdr:cxnSp macro="">
      <xdr:nvCxnSpPr>
        <xdr:cNvPr id="328" name="直線コネクタ 327"/>
        <xdr:cNvCxnSpPr/>
      </xdr:nvCxnSpPr>
      <xdr:spPr>
        <a:xfrm flipV="1">
          <a:off x="14401800" y="100638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30" name="テキスト ボックス 329"/>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129413</xdr:rowOff>
    </xdr:from>
    <xdr:to>
      <xdr:col>68</xdr:col>
      <xdr:colOff>152400</xdr:colOff>
      <xdr:row>58</xdr:row>
      <xdr:rowOff>134239</xdr:rowOff>
    </xdr:to>
    <xdr:cxnSp macro="">
      <xdr:nvCxnSpPr>
        <xdr:cNvPr id="331" name="直線コネクタ 330"/>
        <xdr:cNvCxnSpPr/>
      </xdr:nvCxnSpPr>
      <xdr:spPr>
        <a:xfrm flipV="1">
          <a:off x="13512800" y="100735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33" name="テキスト ボックス 332"/>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5" name="テキスト ボックス 334"/>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46609</xdr:rowOff>
    </xdr:from>
    <xdr:to>
      <xdr:col>81</xdr:col>
      <xdr:colOff>95250</xdr:colOff>
      <xdr:row>63</xdr:row>
      <xdr:rowOff>148209</xdr:rowOff>
    </xdr:to>
    <xdr:sp macro="" textlink="">
      <xdr:nvSpPr>
        <xdr:cNvPr id="341" name="楕円 340"/>
        <xdr:cNvSpPr/>
      </xdr:nvSpPr>
      <xdr:spPr>
        <a:xfrm>
          <a:off x="169672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139336</xdr:rowOff>
    </xdr:from>
    <xdr:ext cx="762000" cy="259045"/>
    <xdr:sp macro="" textlink="">
      <xdr:nvSpPr>
        <xdr:cNvPr id="342" name="定員管理の状況該当値テキスト"/>
        <xdr:cNvSpPr txBox="1"/>
      </xdr:nvSpPr>
      <xdr:spPr>
        <a:xfrm>
          <a:off x="17106900" y="1076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65913</xdr:rowOff>
    </xdr:from>
    <xdr:to>
      <xdr:col>77</xdr:col>
      <xdr:colOff>95250</xdr:colOff>
      <xdr:row>63</xdr:row>
      <xdr:rowOff>167513</xdr:rowOff>
    </xdr:to>
    <xdr:sp macro="" textlink="">
      <xdr:nvSpPr>
        <xdr:cNvPr id="343" name="楕円 342"/>
        <xdr:cNvSpPr/>
      </xdr:nvSpPr>
      <xdr:spPr>
        <a:xfrm>
          <a:off x="16129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6240</xdr:rowOff>
    </xdr:from>
    <xdr:ext cx="736600" cy="259045"/>
    <xdr:sp macro="" textlink="">
      <xdr:nvSpPr>
        <xdr:cNvPr id="344" name="テキスト ボックス 343"/>
        <xdr:cNvSpPr txBox="1"/>
      </xdr:nvSpPr>
      <xdr:spPr>
        <a:xfrm>
          <a:off x="15798800" y="10636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68961</xdr:rowOff>
    </xdr:from>
    <xdr:to>
      <xdr:col>73</xdr:col>
      <xdr:colOff>44450</xdr:colOff>
      <xdr:row>58</xdr:row>
      <xdr:rowOff>170561</xdr:rowOff>
    </xdr:to>
    <xdr:sp macro="" textlink="">
      <xdr:nvSpPr>
        <xdr:cNvPr id="345" name="楕円 344"/>
        <xdr:cNvSpPr/>
      </xdr:nvSpPr>
      <xdr:spPr>
        <a:xfrm>
          <a:off x="15240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9288</xdr:rowOff>
    </xdr:from>
    <xdr:ext cx="762000" cy="259045"/>
    <xdr:sp macro="" textlink="">
      <xdr:nvSpPr>
        <xdr:cNvPr id="346" name="テキスト ボックス 345"/>
        <xdr:cNvSpPr txBox="1"/>
      </xdr:nvSpPr>
      <xdr:spPr>
        <a:xfrm>
          <a:off x="14909800" y="97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78613</xdr:rowOff>
    </xdr:from>
    <xdr:to>
      <xdr:col>68</xdr:col>
      <xdr:colOff>203200</xdr:colOff>
      <xdr:row>59</xdr:row>
      <xdr:rowOff>8763</xdr:rowOff>
    </xdr:to>
    <xdr:sp macro="" textlink="">
      <xdr:nvSpPr>
        <xdr:cNvPr id="347" name="楕円 346"/>
        <xdr:cNvSpPr/>
      </xdr:nvSpPr>
      <xdr:spPr>
        <a:xfrm>
          <a:off x="143510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18940</xdr:rowOff>
    </xdr:from>
    <xdr:ext cx="762000" cy="259045"/>
    <xdr:sp macro="" textlink="">
      <xdr:nvSpPr>
        <xdr:cNvPr id="348" name="テキスト ボックス 347"/>
        <xdr:cNvSpPr txBox="1"/>
      </xdr:nvSpPr>
      <xdr:spPr>
        <a:xfrm>
          <a:off x="14020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83439</xdr:rowOff>
    </xdr:from>
    <xdr:to>
      <xdr:col>64</xdr:col>
      <xdr:colOff>152400</xdr:colOff>
      <xdr:row>59</xdr:row>
      <xdr:rowOff>13589</xdr:rowOff>
    </xdr:to>
    <xdr:sp macro="" textlink="">
      <xdr:nvSpPr>
        <xdr:cNvPr id="349" name="楕円 348"/>
        <xdr:cNvSpPr/>
      </xdr:nvSpPr>
      <xdr:spPr>
        <a:xfrm>
          <a:off x="13462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23766</xdr:rowOff>
    </xdr:from>
    <xdr:ext cx="762000" cy="259045"/>
    <xdr:sp macro="" textlink="">
      <xdr:nvSpPr>
        <xdr:cNvPr id="350" name="テキスト ボックス 349"/>
        <xdr:cNvSpPr txBox="1"/>
      </xdr:nvSpPr>
      <xdr:spPr>
        <a:xfrm>
          <a:off x="13131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地方債の残高が低水準であるうえに、合併特例債などの財政措置の有利な地方債の割合が高いため、類似団体平均と比較して良好な指数となっている。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例年、安定して良好な指数で推移しているが、今後のインフラ整備や施設の老朽化を見据え、普通建設事業の平準化を図りながら、今後も有利な地方債を活用し、現在の水準の維持に努める。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9374</xdr:rowOff>
    </xdr:from>
    <xdr:to>
      <xdr:col>81</xdr:col>
      <xdr:colOff>44450</xdr:colOff>
      <xdr:row>37</xdr:row>
      <xdr:rowOff>20864</xdr:rowOff>
    </xdr:to>
    <xdr:cxnSp macro="">
      <xdr:nvCxnSpPr>
        <xdr:cNvPr id="387" name="直線コネクタ 386"/>
        <xdr:cNvCxnSpPr/>
      </xdr:nvCxnSpPr>
      <xdr:spPr>
        <a:xfrm>
          <a:off x="16179800" y="6353024"/>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9374</xdr:rowOff>
    </xdr:from>
    <xdr:to>
      <xdr:col>77</xdr:col>
      <xdr:colOff>44450</xdr:colOff>
      <xdr:row>37</xdr:row>
      <xdr:rowOff>9374</xdr:rowOff>
    </xdr:to>
    <xdr:cxnSp macro="">
      <xdr:nvCxnSpPr>
        <xdr:cNvPr id="390" name="直線コネクタ 389"/>
        <xdr:cNvCxnSpPr/>
      </xdr:nvCxnSpPr>
      <xdr:spPr>
        <a:xfrm>
          <a:off x="15290800" y="6353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9374</xdr:rowOff>
    </xdr:from>
    <xdr:to>
      <xdr:col>72</xdr:col>
      <xdr:colOff>203200</xdr:colOff>
      <xdr:row>37</xdr:row>
      <xdr:rowOff>32355</xdr:rowOff>
    </xdr:to>
    <xdr:cxnSp macro="">
      <xdr:nvCxnSpPr>
        <xdr:cNvPr id="393" name="直線コネクタ 392"/>
        <xdr:cNvCxnSpPr/>
      </xdr:nvCxnSpPr>
      <xdr:spPr>
        <a:xfrm flipV="1">
          <a:off x="14401800" y="63530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32355</xdr:rowOff>
    </xdr:from>
    <xdr:to>
      <xdr:col>68</xdr:col>
      <xdr:colOff>152400</xdr:colOff>
      <xdr:row>37</xdr:row>
      <xdr:rowOff>66826</xdr:rowOff>
    </xdr:to>
    <xdr:cxnSp macro="">
      <xdr:nvCxnSpPr>
        <xdr:cNvPr id="396" name="直線コネクタ 395"/>
        <xdr:cNvCxnSpPr/>
      </xdr:nvCxnSpPr>
      <xdr:spPr>
        <a:xfrm flipV="1">
          <a:off x="13512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406" name="楕円 405"/>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407"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130024</xdr:rowOff>
    </xdr:from>
    <xdr:to>
      <xdr:col>77</xdr:col>
      <xdr:colOff>95250</xdr:colOff>
      <xdr:row>37</xdr:row>
      <xdr:rowOff>60174</xdr:rowOff>
    </xdr:to>
    <xdr:sp macro="" textlink="">
      <xdr:nvSpPr>
        <xdr:cNvPr id="408" name="楕円 407"/>
        <xdr:cNvSpPr/>
      </xdr:nvSpPr>
      <xdr:spPr>
        <a:xfrm>
          <a:off x="16129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70351</xdr:rowOff>
    </xdr:from>
    <xdr:ext cx="736600" cy="259045"/>
    <xdr:sp macro="" textlink="">
      <xdr:nvSpPr>
        <xdr:cNvPr id="409" name="テキスト ボックス 408"/>
        <xdr:cNvSpPr txBox="1"/>
      </xdr:nvSpPr>
      <xdr:spPr>
        <a:xfrm>
          <a:off x="15798800" y="607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130024</xdr:rowOff>
    </xdr:from>
    <xdr:to>
      <xdr:col>73</xdr:col>
      <xdr:colOff>44450</xdr:colOff>
      <xdr:row>37</xdr:row>
      <xdr:rowOff>60174</xdr:rowOff>
    </xdr:to>
    <xdr:sp macro="" textlink="">
      <xdr:nvSpPr>
        <xdr:cNvPr id="410" name="楕円 409"/>
        <xdr:cNvSpPr/>
      </xdr:nvSpPr>
      <xdr:spPr>
        <a:xfrm>
          <a:off x="15240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70351</xdr:rowOff>
    </xdr:from>
    <xdr:ext cx="762000" cy="259045"/>
    <xdr:sp macro="" textlink="">
      <xdr:nvSpPr>
        <xdr:cNvPr id="411" name="テキスト ボックス 410"/>
        <xdr:cNvSpPr txBox="1"/>
      </xdr:nvSpPr>
      <xdr:spPr>
        <a:xfrm>
          <a:off x="14909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153005</xdr:rowOff>
    </xdr:from>
    <xdr:to>
      <xdr:col>68</xdr:col>
      <xdr:colOff>203200</xdr:colOff>
      <xdr:row>37</xdr:row>
      <xdr:rowOff>83155</xdr:rowOff>
    </xdr:to>
    <xdr:sp macro="" textlink="">
      <xdr:nvSpPr>
        <xdr:cNvPr id="412" name="楕円 411"/>
        <xdr:cNvSpPr/>
      </xdr:nvSpPr>
      <xdr:spPr>
        <a:xfrm>
          <a:off x="14351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93332</xdr:rowOff>
    </xdr:from>
    <xdr:ext cx="762000" cy="259045"/>
    <xdr:sp macro="" textlink="">
      <xdr:nvSpPr>
        <xdr:cNvPr id="413" name="テキスト ボックス 412"/>
        <xdr:cNvSpPr txBox="1"/>
      </xdr:nvSpPr>
      <xdr:spPr>
        <a:xfrm>
          <a:off x="14020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16026</xdr:rowOff>
    </xdr:from>
    <xdr:to>
      <xdr:col>64</xdr:col>
      <xdr:colOff>152400</xdr:colOff>
      <xdr:row>37</xdr:row>
      <xdr:rowOff>117626</xdr:rowOff>
    </xdr:to>
    <xdr:sp macro="" textlink="">
      <xdr:nvSpPr>
        <xdr:cNvPr id="414" name="楕円 413"/>
        <xdr:cNvSpPr/>
      </xdr:nvSpPr>
      <xdr:spPr>
        <a:xfrm>
          <a:off x="13462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127803</xdr:rowOff>
    </xdr:from>
    <xdr:ext cx="762000" cy="259045"/>
    <xdr:sp macro="" textlink="">
      <xdr:nvSpPr>
        <xdr:cNvPr id="415" name="テキスト ボックス 414"/>
        <xdr:cNvSpPr txBox="1"/>
      </xdr:nvSpPr>
      <xdr:spPr>
        <a:xfrm>
          <a:off x="13131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より指標が悪化した主な要因として、普通建設事業費に係る地方債現在高の増加や公営企業債等繰入見込額が事業進捗に伴い増加したこと、並びに、県費負担教職員に係る給与負担事務の権限移譲により退職手当負担見込額が増額となったこと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13801</xdr:rowOff>
    </xdr:from>
    <xdr:to>
      <xdr:col>81</xdr:col>
      <xdr:colOff>44450</xdr:colOff>
      <xdr:row>14</xdr:row>
      <xdr:rowOff>93430</xdr:rowOff>
    </xdr:to>
    <xdr:cxnSp macro="">
      <xdr:nvCxnSpPr>
        <xdr:cNvPr id="449" name="直線コネクタ 448"/>
        <xdr:cNvCxnSpPr/>
      </xdr:nvCxnSpPr>
      <xdr:spPr>
        <a:xfrm>
          <a:off x="16179800" y="241410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50"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13801</xdr:rowOff>
    </xdr:from>
    <xdr:to>
      <xdr:col>77</xdr:col>
      <xdr:colOff>44450</xdr:colOff>
      <xdr:row>14</xdr:row>
      <xdr:rowOff>48387</xdr:rowOff>
    </xdr:to>
    <xdr:cxnSp macro="">
      <xdr:nvCxnSpPr>
        <xdr:cNvPr id="452" name="直線コネクタ 451"/>
        <xdr:cNvCxnSpPr/>
      </xdr:nvCxnSpPr>
      <xdr:spPr>
        <a:xfrm flipV="1">
          <a:off x="15290800" y="2414101"/>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4" name="テキスト ボックス 453"/>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48387</xdr:rowOff>
    </xdr:from>
    <xdr:to>
      <xdr:col>72</xdr:col>
      <xdr:colOff>203200</xdr:colOff>
      <xdr:row>15</xdr:row>
      <xdr:rowOff>15282</xdr:rowOff>
    </xdr:to>
    <xdr:cxnSp macro="">
      <xdr:nvCxnSpPr>
        <xdr:cNvPr id="455" name="直線コネクタ 454"/>
        <xdr:cNvCxnSpPr/>
      </xdr:nvCxnSpPr>
      <xdr:spPr>
        <a:xfrm flipV="1">
          <a:off x="14401800" y="2448687"/>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xdr:rowOff>
    </xdr:from>
    <xdr:to>
      <xdr:col>68</xdr:col>
      <xdr:colOff>152400</xdr:colOff>
      <xdr:row>15</xdr:row>
      <xdr:rowOff>15282</xdr:rowOff>
    </xdr:to>
    <xdr:cxnSp macro="">
      <xdr:nvCxnSpPr>
        <xdr:cNvPr id="458" name="直線コネクタ 457"/>
        <xdr:cNvCxnSpPr/>
      </xdr:nvCxnSpPr>
      <xdr:spPr>
        <a:xfrm>
          <a:off x="13512800" y="2577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0" name="テキスト ボックス 459"/>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42630</xdr:rowOff>
    </xdr:from>
    <xdr:to>
      <xdr:col>81</xdr:col>
      <xdr:colOff>95250</xdr:colOff>
      <xdr:row>14</xdr:row>
      <xdr:rowOff>144230</xdr:rowOff>
    </xdr:to>
    <xdr:sp macro="" textlink="">
      <xdr:nvSpPr>
        <xdr:cNvPr id="468" name="楕円 467"/>
        <xdr:cNvSpPr/>
      </xdr:nvSpPr>
      <xdr:spPr>
        <a:xfrm>
          <a:off x="169672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135357</xdr:rowOff>
    </xdr:from>
    <xdr:ext cx="762000" cy="259045"/>
    <xdr:sp macro="" textlink="">
      <xdr:nvSpPr>
        <xdr:cNvPr id="469" name="将来負担の状況該当値テキスト"/>
        <xdr:cNvSpPr txBox="1"/>
      </xdr:nvSpPr>
      <xdr:spPr>
        <a:xfrm>
          <a:off x="17106900" y="23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134451</xdr:rowOff>
    </xdr:from>
    <xdr:to>
      <xdr:col>77</xdr:col>
      <xdr:colOff>95250</xdr:colOff>
      <xdr:row>14</xdr:row>
      <xdr:rowOff>64601</xdr:rowOff>
    </xdr:to>
    <xdr:sp macro="" textlink="">
      <xdr:nvSpPr>
        <xdr:cNvPr id="470" name="楕円 469"/>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74778</xdr:rowOff>
    </xdr:from>
    <xdr:ext cx="736600" cy="259045"/>
    <xdr:sp macro="" textlink="">
      <xdr:nvSpPr>
        <xdr:cNvPr id="471" name="テキスト ボックス 470"/>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169037</xdr:rowOff>
    </xdr:from>
    <xdr:to>
      <xdr:col>73</xdr:col>
      <xdr:colOff>44450</xdr:colOff>
      <xdr:row>14</xdr:row>
      <xdr:rowOff>99187</xdr:rowOff>
    </xdr:to>
    <xdr:sp macro="" textlink="">
      <xdr:nvSpPr>
        <xdr:cNvPr id="472" name="楕円 471"/>
        <xdr:cNvSpPr/>
      </xdr:nvSpPr>
      <xdr:spPr>
        <a:xfrm>
          <a:off x="15240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109364</xdr:rowOff>
    </xdr:from>
    <xdr:ext cx="762000" cy="259045"/>
    <xdr:sp macro="" textlink="">
      <xdr:nvSpPr>
        <xdr:cNvPr id="473" name="テキスト ボックス 472"/>
        <xdr:cNvSpPr txBox="1"/>
      </xdr:nvSpPr>
      <xdr:spPr>
        <a:xfrm>
          <a:off x="14909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135932</xdr:rowOff>
    </xdr:from>
    <xdr:to>
      <xdr:col>68</xdr:col>
      <xdr:colOff>203200</xdr:colOff>
      <xdr:row>15</xdr:row>
      <xdr:rowOff>66082</xdr:rowOff>
    </xdr:to>
    <xdr:sp macro="" textlink="">
      <xdr:nvSpPr>
        <xdr:cNvPr id="474" name="楕円 473"/>
        <xdr:cNvSpPr/>
      </xdr:nvSpPr>
      <xdr:spPr>
        <a:xfrm>
          <a:off x="14351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76259</xdr:rowOff>
    </xdr:from>
    <xdr:ext cx="762000" cy="259045"/>
    <xdr:sp macro="" textlink="">
      <xdr:nvSpPr>
        <xdr:cNvPr id="475" name="テキスト ボックス 474"/>
        <xdr:cNvSpPr txBox="1"/>
      </xdr:nvSpPr>
      <xdr:spPr>
        <a:xfrm>
          <a:off x="14020800" y="23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126280</xdr:rowOff>
    </xdr:from>
    <xdr:to>
      <xdr:col>64</xdr:col>
      <xdr:colOff>152400</xdr:colOff>
      <xdr:row>15</xdr:row>
      <xdr:rowOff>56430</xdr:rowOff>
    </xdr:to>
    <xdr:sp macro="" textlink="">
      <xdr:nvSpPr>
        <xdr:cNvPr id="476" name="楕円 475"/>
        <xdr:cNvSpPr/>
      </xdr:nvSpPr>
      <xdr:spPr>
        <a:xfrm>
          <a:off x="134620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66607</xdr:rowOff>
    </xdr:from>
    <xdr:ext cx="762000" cy="259045"/>
    <xdr:sp macro="" textlink="">
      <xdr:nvSpPr>
        <xdr:cNvPr id="477" name="テキスト ボックス 476"/>
        <xdr:cNvSpPr txBox="1"/>
      </xdr:nvSpPr>
      <xdr:spPr>
        <a:xfrm>
          <a:off x="13131800" y="22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に係る給与負担事務の権限移譲により、大幅に比率が上昇している。一方で、類似団体平均と比較し、住民一人当たりの人件費合計額は低い水準で推移している。今後も時間外勤務の縮減に向け、業務の集約化・委託化を推進するとともに、働き方の見直しに資する取組を継続的に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40</xdr:row>
      <xdr:rowOff>114300</xdr:rowOff>
    </xdr:to>
    <xdr:cxnSp macro="">
      <xdr:nvCxnSpPr>
        <xdr:cNvPr id="66" name="直線コネクタ 65"/>
        <xdr:cNvCxnSpPr/>
      </xdr:nvCxnSpPr>
      <xdr:spPr>
        <a:xfrm>
          <a:off x="3987800" y="5969000"/>
          <a:ext cx="8382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34</xdr:row>
      <xdr:rowOff>152400</xdr:rowOff>
    </xdr:to>
    <xdr:cxnSp macro="">
      <xdr:nvCxnSpPr>
        <xdr:cNvPr id="69" name="直線コネクタ 68"/>
        <xdr:cNvCxnSpPr/>
      </xdr:nvCxnSpPr>
      <xdr:spPr>
        <a:xfrm flipV="1">
          <a:off x="3098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34</xdr:row>
      <xdr:rowOff>152400</xdr:rowOff>
    </xdr:to>
    <xdr:cxnSp macro="">
      <xdr:nvCxnSpPr>
        <xdr:cNvPr id="72" name="直線コネクタ 71"/>
        <xdr:cNvCxnSpPr/>
      </xdr:nvCxnSpPr>
      <xdr:spPr>
        <a:xfrm>
          <a:off x="22098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34</xdr:row>
      <xdr:rowOff>114300</xdr:rowOff>
    </xdr:to>
    <xdr:cxnSp macro="">
      <xdr:nvCxnSpPr>
        <xdr:cNvPr id="75" name="直線コネクタ 74"/>
        <xdr:cNvCxnSpPr/>
      </xdr:nvCxnSpPr>
      <xdr:spPr>
        <a:xfrm>
          <a:off x="1320800" y="586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63500</xdr:rowOff>
    </xdr:from>
    <xdr:to>
      <xdr:col>24</xdr:col>
      <xdr:colOff>76200</xdr:colOff>
      <xdr:row>40</xdr:row>
      <xdr:rowOff>165100</xdr:rowOff>
    </xdr:to>
    <xdr:sp macro="" textlink="">
      <xdr:nvSpPr>
        <xdr:cNvPr id="85" name="楕円 84"/>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88900</xdr:rowOff>
    </xdr:from>
    <xdr:to>
      <xdr:col>20</xdr:col>
      <xdr:colOff>38100</xdr:colOff>
      <xdr:row>35</xdr:row>
      <xdr:rowOff>19050</xdr:rowOff>
    </xdr:to>
    <xdr:sp macro="" textlink="">
      <xdr:nvSpPr>
        <xdr:cNvPr id="87" name="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88" name="テキスト ボックス 87"/>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101600</xdr:rowOff>
    </xdr:from>
    <xdr:to>
      <xdr:col>15</xdr:col>
      <xdr:colOff>149225</xdr:colOff>
      <xdr:row>35</xdr:row>
      <xdr:rowOff>31750</xdr:rowOff>
    </xdr:to>
    <xdr:sp macro="" textlink="">
      <xdr:nvSpPr>
        <xdr:cNvPr id="89" name="楕円 88"/>
        <xdr:cNvSpPr/>
      </xdr:nvSpPr>
      <xdr:spPr>
        <a:xfrm>
          <a:off x="3048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158750</xdr:rowOff>
    </xdr:from>
    <xdr:to>
      <xdr:col>6</xdr:col>
      <xdr:colOff>171450</xdr:colOff>
      <xdr:row>34</xdr:row>
      <xdr:rowOff>88900</xdr:rowOff>
    </xdr:to>
    <xdr:sp macro="" textlink="">
      <xdr:nvSpPr>
        <xdr:cNvPr id="93" name="楕円 92"/>
        <xdr:cNvSpPr/>
      </xdr:nvSpPr>
      <xdr:spPr>
        <a:xfrm>
          <a:off x="1270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に係る給与負担事務の権限移譲により、経常一般財源が増加しているため、住民一人当たりの物件費の比率は下降しているが、依然として委託料等が類似団体平均と比較して高い水準で推移している。今後も、既存事業の更なる見直しを行うことにより、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20</xdr:row>
      <xdr:rowOff>88900</xdr:rowOff>
    </xdr:to>
    <xdr:cxnSp macro="">
      <xdr:nvCxnSpPr>
        <xdr:cNvPr id="124" name="直線コネクタ 123"/>
        <xdr:cNvCxnSpPr/>
      </xdr:nvCxnSpPr>
      <xdr:spPr>
        <a:xfrm flipV="1">
          <a:off x="16510000" y="2353129"/>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5"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22</xdr:row>
      <xdr:rowOff>29028</xdr:rowOff>
    </xdr:to>
    <xdr:cxnSp macro="">
      <xdr:nvCxnSpPr>
        <xdr:cNvPr id="129" name="直線コネクタ 128"/>
        <xdr:cNvCxnSpPr/>
      </xdr:nvCxnSpPr>
      <xdr:spPr>
        <a:xfrm flipV="1">
          <a:off x="15671800" y="3517900"/>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0"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1" name="フローチャート: 判断 130"/>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113393</xdr:rowOff>
    </xdr:from>
    <xdr:to>
      <xdr:col>78</xdr:col>
      <xdr:colOff>69850</xdr:colOff>
      <xdr:row>22</xdr:row>
      <xdr:rowOff>29028</xdr:rowOff>
    </xdr:to>
    <xdr:cxnSp macro="">
      <xdr:nvCxnSpPr>
        <xdr:cNvPr id="132" name="直線コネクタ 131"/>
        <xdr:cNvCxnSpPr/>
      </xdr:nvCxnSpPr>
      <xdr:spPr>
        <a:xfrm>
          <a:off x="14782800" y="3713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113393</xdr:rowOff>
    </xdr:from>
    <xdr:to>
      <xdr:col>73</xdr:col>
      <xdr:colOff>180975</xdr:colOff>
      <xdr:row>22</xdr:row>
      <xdr:rowOff>7257</xdr:rowOff>
    </xdr:to>
    <xdr:cxnSp macro="">
      <xdr:nvCxnSpPr>
        <xdr:cNvPr id="135" name="直線コネクタ 134"/>
        <xdr:cNvCxnSpPr/>
      </xdr:nvCxnSpPr>
      <xdr:spPr>
        <a:xfrm flipV="1">
          <a:off x="13893800" y="3713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102507</xdr:rowOff>
    </xdr:from>
    <xdr:to>
      <xdr:col>69</xdr:col>
      <xdr:colOff>92075</xdr:colOff>
      <xdr:row>22</xdr:row>
      <xdr:rowOff>7257</xdr:rowOff>
    </xdr:to>
    <xdr:cxnSp macro="">
      <xdr:nvCxnSpPr>
        <xdr:cNvPr id="138" name="直線コネクタ 137"/>
        <xdr:cNvCxnSpPr/>
      </xdr:nvCxnSpPr>
      <xdr:spPr>
        <a:xfrm>
          <a:off x="13004800" y="3702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9" name="フローチャート: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8" name="楕円 147"/>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118127</xdr:rowOff>
    </xdr:from>
    <xdr:ext cx="762000" cy="259045"/>
    <xdr:sp macro="" textlink="">
      <xdr:nvSpPr>
        <xdr:cNvPr id="149"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149678</xdr:rowOff>
    </xdr:from>
    <xdr:to>
      <xdr:col>78</xdr:col>
      <xdr:colOff>120650</xdr:colOff>
      <xdr:row>22</xdr:row>
      <xdr:rowOff>79828</xdr:rowOff>
    </xdr:to>
    <xdr:sp macro="" textlink="">
      <xdr:nvSpPr>
        <xdr:cNvPr id="150" name="楕円 149"/>
        <xdr:cNvSpPr/>
      </xdr:nvSpPr>
      <xdr:spPr>
        <a:xfrm>
          <a:off x="15621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64605</xdr:rowOff>
    </xdr:from>
    <xdr:ext cx="736600" cy="259045"/>
    <xdr:sp macro="" textlink="">
      <xdr:nvSpPr>
        <xdr:cNvPr id="151" name="テキスト ボックス 150"/>
        <xdr:cNvSpPr txBox="1"/>
      </xdr:nvSpPr>
      <xdr:spPr>
        <a:xfrm>
          <a:off x="15290800" y="383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62593</xdr:rowOff>
    </xdr:from>
    <xdr:to>
      <xdr:col>74</xdr:col>
      <xdr:colOff>31750</xdr:colOff>
      <xdr:row>21</xdr:row>
      <xdr:rowOff>164193</xdr:rowOff>
    </xdr:to>
    <xdr:sp macro="" textlink="">
      <xdr:nvSpPr>
        <xdr:cNvPr id="152" name="楕円 151"/>
        <xdr:cNvSpPr/>
      </xdr:nvSpPr>
      <xdr:spPr>
        <a:xfrm>
          <a:off x="14732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148970</xdr:rowOff>
    </xdr:from>
    <xdr:ext cx="762000" cy="259045"/>
    <xdr:sp macro="" textlink="">
      <xdr:nvSpPr>
        <xdr:cNvPr id="153" name="テキスト ボックス 152"/>
        <xdr:cNvSpPr txBox="1"/>
      </xdr:nvSpPr>
      <xdr:spPr>
        <a:xfrm>
          <a:off x="14401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127907</xdr:rowOff>
    </xdr:from>
    <xdr:to>
      <xdr:col>69</xdr:col>
      <xdr:colOff>142875</xdr:colOff>
      <xdr:row>22</xdr:row>
      <xdr:rowOff>58057</xdr:rowOff>
    </xdr:to>
    <xdr:sp macro="" textlink="">
      <xdr:nvSpPr>
        <xdr:cNvPr id="154" name="楕円 153"/>
        <xdr:cNvSpPr/>
      </xdr:nvSpPr>
      <xdr:spPr>
        <a:xfrm>
          <a:off x="13843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42834</xdr:rowOff>
    </xdr:from>
    <xdr:ext cx="762000" cy="259045"/>
    <xdr:sp macro="" textlink="">
      <xdr:nvSpPr>
        <xdr:cNvPr id="155" name="テキスト ボックス 154"/>
        <xdr:cNvSpPr txBox="1"/>
      </xdr:nvSpPr>
      <xdr:spPr>
        <a:xfrm>
          <a:off x="13512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51707</xdr:rowOff>
    </xdr:from>
    <xdr:to>
      <xdr:col>65</xdr:col>
      <xdr:colOff>53975</xdr:colOff>
      <xdr:row>21</xdr:row>
      <xdr:rowOff>153307</xdr:rowOff>
    </xdr:to>
    <xdr:sp macro="" textlink="">
      <xdr:nvSpPr>
        <xdr:cNvPr id="156" name="楕円 155"/>
        <xdr:cNvSpPr/>
      </xdr:nvSpPr>
      <xdr:spPr>
        <a:xfrm>
          <a:off x="12954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138084</xdr:rowOff>
    </xdr:from>
    <xdr:ext cx="762000" cy="259045"/>
    <xdr:sp macro="" textlink="">
      <xdr:nvSpPr>
        <xdr:cNvPr id="157" name="テキスト ボックス 156"/>
        <xdr:cNvSpPr txBox="1"/>
      </xdr:nvSpPr>
      <xdr:spPr>
        <a:xfrm>
          <a:off x="12623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に係る給与負担事務の権限移譲により、経常一般財源が増加しているため、住民一人当たりの扶助費の比率は下降しているが、急速な高齢化や子育て支援策の拡大により、比率は上昇傾向にある。今後も扶助費は増加傾向であるため、市民の健康づくりに取り組む施策を推進する等、将来的な扶助費の抑制等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127000</xdr:rowOff>
    </xdr:to>
    <xdr:cxnSp macro="">
      <xdr:nvCxnSpPr>
        <xdr:cNvPr id="190" name="直線コネクタ 189"/>
        <xdr:cNvCxnSpPr/>
      </xdr:nvCxnSpPr>
      <xdr:spPr>
        <a:xfrm flipV="1">
          <a:off x="3987800" y="98234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93" name="直線コネクタ 192"/>
        <xdr:cNvCxnSpPr/>
      </xdr:nvCxnSpPr>
      <xdr:spPr>
        <a:xfrm>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88900</xdr:rowOff>
    </xdr:to>
    <xdr:cxnSp macro="">
      <xdr:nvCxnSpPr>
        <xdr:cNvPr id="196" name="直線コネクタ 195"/>
        <xdr:cNvCxnSpPr/>
      </xdr:nvCxnSpPr>
      <xdr:spPr>
        <a:xfrm>
          <a:off x="2209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9" name="直線コネクタ 198"/>
        <xdr:cNvCxnSpPr/>
      </xdr:nvCxnSpPr>
      <xdr:spPr>
        <a:xfrm>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10"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4" name="テキスト ボックス 21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5" name="楕円 214"/>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92727</xdr:rowOff>
    </xdr:from>
    <xdr:ext cx="762000" cy="259045"/>
    <xdr:sp macro="" textlink="">
      <xdr:nvSpPr>
        <xdr:cNvPr id="216" name="テキスト ボックス 215"/>
        <xdr:cNvSpPr txBox="1"/>
      </xdr:nvSpPr>
      <xdr:spPr>
        <a:xfrm>
          <a:off x="1828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県費負担教職員に係る給与負担事務の権限移譲により、経常一般財源が増加しており、住民一人当たりの比率は下降している。また、比較的老年人口が少ない（平成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年国勢調査における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 全国：</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％、さいたま市：</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％）ため、後期高齢者医療事業会計等への繰出金は、比較的少ない状況にある。しかしながら、少子高齢化を背景に繰出金が増加傾向と見込まれるため、負担の増大に備えることが必要である。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56</xdr:row>
      <xdr:rowOff>12700</xdr:rowOff>
    </xdr:to>
    <xdr:cxnSp macro="">
      <xdr:nvCxnSpPr>
        <xdr:cNvPr id="251" name="直線コネクタ 250"/>
        <xdr:cNvCxnSpPr/>
      </xdr:nvCxnSpPr>
      <xdr:spPr>
        <a:xfrm flipV="1">
          <a:off x="15671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2"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69850</xdr:rowOff>
    </xdr:to>
    <xdr:cxnSp macro="">
      <xdr:nvCxnSpPr>
        <xdr:cNvPr id="254" name="直線コネクタ 253"/>
        <xdr:cNvCxnSpPr/>
      </xdr:nvCxnSpPr>
      <xdr:spPr>
        <a:xfrm flipV="1">
          <a:off x="14782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56</xdr:row>
      <xdr:rowOff>69850</xdr:rowOff>
    </xdr:to>
    <xdr:cxnSp macro="">
      <xdr:nvCxnSpPr>
        <xdr:cNvPr id="257" name="直線コネクタ 256"/>
        <xdr:cNvCxnSpPr/>
      </xdr:nvCxnSpPr>
      <xdr:spPr>
        <a:xfrm>
          <a:off x="13893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127000</xdr:rowOff>
    </xdr:to>
    <xdr:cxnSp macro="">
      <xdr:nvCxnSpPr>
        <xdr:cNvPr id="260" name="直線コネクタ 259"/>
        <xdr:cNvCxnSpPr/>
      </xdr:nvCxnSpPr>
      <xdr:spPr>
        <a:xfrm>
          <a:off x="13004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4" name="楕円 273"/>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5" name="テキスト ボックス 274"/>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76" name="楕円 275"/>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7" name="テキスト ボックス 276"/>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8" name="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9" name="テキスト ボックス 278"/>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大規模な法適用公営企業会計（電車、バス等の交通事業など）を有していないため、公営企業に対する繰出金が比較的少額であり、補助費等の比率が、類似団体平均と比較し、低い状況が続いている。今後も各種補助金等について、成果指標を設定し、事業効果の検証を実施するなど、補助金支出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143328</xdr:rowOff>
    </xdr:from>
    <xdr:to>
      <xdr:col>82</xdr:col>
      <xdr:colOff>107950</xdr:colOff>
      <xdr:row>42</xdr:row>
      <xdr:rowOff>29028</xdr:rowOff>
    </xdr:to>
    <xdr:cxnSp macro="">
      <xdr:nvCxnSpPr>
        <xdr:cNvPr id="309" name="直線コネクタ 308"/>
        <xdr:cNvCxnSpPr/>
      </xdr:nvCxnSpPr>
      <xdr:spPr>
        <a:xfrm flipV="1">
          <a:off x="16510000" y="597262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1105</xdr:rowOff>
    </xdr:from>
    <xdr:ext cx="762000" cy="259045"/>
    <xdr:sp macro="" textlink="">
      <xdr:nvSpPr>
        <xdr:cNvPr id="310" name="補助費等最小値テキスト"/>
        <xdr:cNvSpPr txBox="1"/>
      </xdr:nvSpPr>
      <xdr:spPr>
        <a:xfrm>
          <a:off x="16598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29028</xdr:rowOff>
    </xdr:from>
    <xdr:to>
      <xdr:col>82</xdr:col>
      <xdr:colOff>196850</xdr:colOff>
      <xdr:row>42</xdr:row>
      <xdr:rowOff>29028</xdr:rowOff>
    </xdr:to>
    <xdr:cxnSp macro="">
      <xdr:nvCxnSpPr>
        <xdr:cNvPr id="311" name="直線コネクタ 310"/>
        <xdr:cNvCxnSpPr/>
      </xdr:nvCxnSpPr>
      <xdr:spPr>
        <a:xfrm>
          <a:off x="16421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58255</xdr:rowOff>
    </xdr:from>
    <xdr:ext cx="762000" cy="259045"/>
    <xdr:sp macro="" textlink="">
      <xdr:nvSpPr>
        <xdr:cNvPr id="312" name="補助費等最大値テキスト"/>
        <xdr:cNvSpPr txBox="1"/>
      </xdr:nvSpPr>
      <xdr:spPr>
        <a:xfrm>
          <a:off x="16598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143328</xdr:rowOff>
    </xdr:from>
    <xdr:to>
      <xdr:col>82</xdr:col>
      <xdr:colOff>196850</xdr:colOff>
      <xdr:row>34</xdr:row>
      <xdr:rowOff>143328</xdr:rowOff>
    </xdr:to>
    <xdr:cxnSp macro="">
      <xdr:nvCxnSpPr>
        <xdr:cNvPr id="313" name="直線コネクタ 312"/>
        <xdr:cNvCxnSpPr/>
      </xdr:nvCxnSpPr>
      <xdr:spPr>
        <a:xfrm>
          <a:off x="16421100" y="597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118836</xdr:rowOff>
    </xdr:from>
    <xdr:to>
      <xdr:col>82</xdr:col>
      <xdr:colOff>107950</xdr:colOff>
      <xdr:row>34</xdr:row>
      <xdr:rowOff>143328</xdr:rowOff>
    </xdr:to>
    <xdr:cxnSp macro="">
      <xdr:nvCxnSpPr>
        <xdr:cNvPr id="314" name="直線コネクタ 313"/>
        <xdr:cNvCxnSpPr/>
      </xdr:nvCxnSpPr>
      <xdr:spPr>
        <a:xfrm>
          <a:off x="15671800" y="57766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64605</xdr:rowOff>
    </xdr:from>
    <xdr:ext cx="762000" cy="259045"/>
    <xdr:sp macro="" textlink="">
      <xdr:nvSpPr>
        <xdr:cNvPr id="315" name="補助費等平均値テキスト"/>
        <xdr:cNvSpPr txBox="1"/>
      </xdr:nvSpPr>
      <xdr:spPr>
        <a:xfrm>
          <a:off x="16598900" y="6579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92528</xdr:rowOff>
    </xdr:from>
    <xdr:to>
      <xdr:col>82</xdr:col>
      <xdr:colOff>158750</xdr:colOff>
      <xdr:row>39</xdr:row>
      <xdr:rowOff>22678</xdr:rowOff>
    </xdr:to>
    <xdr:sp macro="" textlink="">
      <xdr:nvSpPr>
        <xdr:cNvPr id="316" name="フローチャート: 判断 315"/>
        <xdr:cNvSpPr/>
      </xdr:nvSpPr>
      <xdr:spPr>
        <a:xfrm>
          <a:off x="164592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118836</xdr:rowOff>
    </xdr:from>
    <xdr:to>
      <xdr:col>78</xdr:col>
      <xdr:colOff>69850</xdr:colOff>
      <xdr:row>35</xdr:row>
      <xdr:rowOff>86178</xdr:rowOff>
    </xdr:to>
    <xdr:cxnSp macro="">
      <xdr:nvCxnSpPr>
        <xdr:cNvPr id="317" name="直線コネクタ 316"/>
        <xdr:cNvCxnSpPr/>
      </xdr:nvCxnSpPr>
      <xdr:spPr>
        <a:xfrm flipV="1">
          <a:off x="14782800" y="577668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117022</xdr:rowOff>
    </xdr:from>
    <xdr:to>
      <xdr:col>78</xdr:col>
      <xdr:colOff>120650</xdr:colOff>
      <xdr:row>40</xdr:row>
      <xdr:rowOff>47172</xdr:rowOff>
    </xdr:to>
    <xdr:sp macro="" textlink="">
      <xdr:nvSpPr>
        <xdr:cNvPr id="318" name="フローチャート: 判断 317"/>
        <xdr:cNvSpPr/>
      </xdr:nvSpPr>
      <xdr:spPr>
        <a:xfrm>
          <a:off x="15621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31949</xdr:rowOff>
    </xdr:from>
    <xdr:ext cx="736600" cy="259045"/>
    <xdr:sp macro="" textlink="">
      <xdr:nvSpPr>
        <xdr:cNvPr id="319" name="テキスト ボックス 318"/>
        <xdr:cNvSpPr txBox="1"/>
      </xdr:nvSpPr>
      <xdr:spPr>
        <a:xfrm>
          <a:off x="15290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36</xdr:row>
      <xdr:rowOff>29028</xdr:rowOff>
    </xdr:to>
    <xdr:cxnSp macro="">
      <xdr:nvCxnSpPr>
        <xdr:cNvPr id="320" name="直線コネクタ 319"/>
        <xdr:cNvCxnSpPr/>
      </xdr:nvCxnSpPr>
      <xdr:spPr>
        <a:xfrm flipV="1">
          <a:off x="13893800" y="608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100693</xdr:rowOff>
    </xdr:from>
    <xdr:to>
      <xdr:col>74</xdr:col>
      <xdr:colOff>31750</xdr:colOff>
      <xdr:row>40</xdr:row>
      <xdr:rowOff>30843</xdr:rowOff>
    </xdr:to>
    <xdr:sp macro="" textlink="">
      <xdr:nvSpPr>
        <xdr:cNvPr id="321" name="フローチャート: 判断 320"/>
        <xdr:cNvSpPr/>
      </xdr:nvSpPr>
      <xdr:spPr>
        <a:xfrm>
          <a:off x="14732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15620</xdr:rowOff>
    </xdr:from>
    <xdr:ext cx="762000" cy="259045"/>
    <xdr:sp macro="" textlink="">
      <xdr:nvSpPr>
        <xdr:cNvPr id="322" name="テキスト ボックス 321"/>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167822</xdr:rowOff>
    </xdr:from>
    <xdr:to>
      <xdr:col>69</xdr:col>
      <xdr:colOff>92075</xdr:colOff>
      <xdr:row>36</xdr:row>
      <xdr:rowOff>29028</xdr:rowOff>
    </xdr:to>
    <xdr:cxnSp macro="">
      <xdr:nvCxnSpPr>
        <xdr:cNvPr id="323" name="直線コネクタ 322"/>
        <xdr:cNvCxnSpPr/>
      </xdr:nvCxnSpPr>
      <xdr:spPr>
        <a:xfrm>
          <a:off x="13004800" y="6168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149678</xdr:rowOff>
    </xdr:from>
    <xdr:to>
      <xdr:col>69</xdr:col>
      <xdr:colOff>142875</xdr:colOff>
      <xdr:row>40</xdr:row>
      <xdr:rowOff>79828</xdr:rowOff>
    </xdr:to>
    <xdr:sp macro="" textlink="">
      <xdr:nvSpPr>
        <xdr:cNvPr id="324" name="フローチャート: 判断 323"/>
        <xdr:cNvSpPr/>
      </xdr:nvSpPr>
      <xdr:spPr>
        <a:xfrm>
          <a:off x="13843000" y="683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64605</xdr:rowOff>
    </xdr:from>
    <xdr:ext cx="762000" cy="259045"/>
    <xdr:sp macro="" textlink="">
      <xdr:nvSpPr>
        <xdr:cNvPr id="325" name="テキスト ボックス 324"/>
        <xdr:cNvSpPr txBox="1"/>
      </xdr:nvSpPr>
      <xdr:spPr>
        <a:xfrm>
          <a:off x="13512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149678</xdr:rowOff>
    </xdr:from>
    <xdr:to>
      <xdr:col>65</xdr:col>
      <xdr:colOff>53975</xdr:colOff>
      <xdr:row>40</xdr:row>
      <xdr:rowOff>79828</xdr:rowOff>
    </xdr:to>
    <xdr:sp macro="" textlink="">
      <xdr:nvSpPr>
        <xdr:cNvPr id="326" name="フローチャート: 判断 325"/>
        <xdr:cNvSpPr/>
      </xdr:nvSpPr>
      <xdr:spPr>
        <a:xfrm>
          <a:off x="12954000" y="683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64605</xdr:rowOff>
    </xdr:from>
    <xdr:ext cx="762000" cy="259045"/>
    <xdr:sp macro="" textlink="">
      <xdr:nvSpPr>
        <xdr:cNvPr id="327" name="テキスト ボックス 326"/>
        <xdr:cNvSpPr txBox="1"/>
      </xdr:nvSpPr>
      <xdr:spPr>
        <a:xfrm>
          <a:off x="12623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92528</xdr:rowOff>
    </xdr:from>
    <xdr:to>
      <xdr:col>82</xdr:col>
      <xdr:colOff>158750</xdr:colOff>
      <xdr:row>35</xdr:row>
      <xdr:rowOff>22678</xdr:rowOff>
    </xdr:to>
    <xdr:sp macro="" textlink="">
      <xdr:nvSpPr>
        <xdr:cNvPr id="333" name="楕円 332"/>
        <xdr:cNvSpPr/>
      </xdr:nvSpPr>
      <xdr:spPr>
        <a:xfrm>
          <a:off x="16459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1105</xdr:rowOff>
    </xdr:from>
    <xdr:ext cx="762000" cy="259045"/>
    <xdr:sp macro="" textlink="">
      <xdr:nvSpPr>
        <xdr:cNvPr id="334" name="補助費等該当値テキスト"/>
        <xdr:cNvSpPr txBox="1"/>
      </xdr:nvSpPr>
      <xdr:spPr>
        <a:xfrm>
          <a:off x="16598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68036</xdr:rowOff>
    </xdr:from>
    <xdr:to>
      <xdr:col>78</xdr:col>
      <xdr:colOff>120650</xdr:colOff>
      <xdr:row>33</xdr:row>
      <xdr:rowOff>169636</xdr:rowOff>
    </xdr:to>
    <xdr:sp macro="" textlink="">
      <xdr:nvSpPr>
        <xdr:cNvPr id="335" name="楕円 334"/>
        <xdr:cNvSpPr/>
      </xdr:nvSpPr>
      <xdr:spPr>
        <a:xfrm>
          <a:off x="15621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8363</xdr:rowOff>
    </xdr:from>
    <xdr:ext cx="736600" cy="259045"/>
    <xdr:sp macro="" textlink="">
      <xdr:nvSpPr>
        <xdr:cNvPr id="336" name="テキスト ボックス 335"/>
        <xdr:cNvSpPr txBox="1"/>
      </xdr:nvSpPr>
      <xdr:spPr>
        <a:xfrm>
          <a:off x="15290800" y="54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7" name="楕円 336"/>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8" name="テキスト ボックス 337"/>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149678</xdr:rowOff>
    </xdr:from>
    <xdr:to>
      <xdr:col>69</xdr:col>
      <xdr:colOff>142875</xdr:colOff>
      <xdr:row>36</xdr:row>
      <xdr:rowOff>79828</xdr:rowOff>
    </xdr:to>
    <xdr:sp macro="" textlink="">
      <xdr:nvSpPr>
        <xdr:cNvPr id="339" name="楕円 338"/>
        <xdr:cNvSpPr/>
      </xdr:nvSpPr>
      <xdr:spPr>
        <a:xfrm>
          <a:off x="13843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90005</xdr:rowOff>
    </xdr:from>
    <xdr:ext cx="762000" cy="259045"/>
    <xdr:sp macro="" textlink="">
      <xdr:nvSpPr>
        <xdr:cNvPr id="340" name="テキスト ボックス 339"/>
        <xdr:cNvSpPr txBox="1"/>
      </xdr:nvSpPr>
      <xdr:spPr>
        <a:xfrm>
          <a:off x="13512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117022</xdr:rowOff>
    </xdr:from>
    <xdr:to>
      <xdr:col>65</xdr:col>
      <xdr:colOff>53975</xdr:colOff>
      <xdr:row>36</xdr:row>
      <xdr:rowOff>47172</xdr:rowOff>
    </xdr:to>
    <xdr:sp macro="" textlink="">
      <xdr:nvSpPr>
        <xdr:cNvPr id="341" name="楕円 340"/>
        <xdr:cNvSpPr/>
      </xdr:nvSpPr>
      <xdr:spPr>
        <a:xfrm>
          <a:off x="12954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57349</xdr:rowOff>
    </xdr:from>
    <xdr:ext cx="762000" cy="259045"/>
    <xdr:sp macro="" textlink="">
      <xdr:nvSpPr>
        <xdr:cNvPr id="342" name="テキスト ボックス 341"/>
        <xdr:cNvSpPr txBox="1"/>
      </xdr:nvSpPr>
      <xdr:spPr>
        <a:xfrm>
          <a:off x="12623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ニーズに対応した事業の選択と集中を進め、普通建設事業費の平準化を図ってきたことで、市債残高が類似団体の中で低い水準となっている。ただし、小・中学校の建設や、老朽化に伴う公共施設の建替えや耐震化など普通建設事業費の増加が予想されるため、今後も後年度の公債費負担を踏まえながら、事業展開を進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70" name="直線コネクタ 369"/>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71"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2" name="直線コネクタ 371"/>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4" name="直線コネクタ 37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63500</xdr:rowOff>
    </xdr:from>
    <xdr:to>
      <xdr:col>24</xdr:col>
      <xdr:colOff>25400</xdr:colOff>
      <xdr:row>76</xdr:row>
      <xdr:rowOff>0</xdr:rowOff>
    </xdr:to>
    <xdr:cxnSp macro="">
      <xdr:nvCxnSpPr>
        <xdr:cNvPr id="375" name="直線コネクタ 374"/>
        <xdr:cNvCxnSpPr/>
      </xdr:nvCxnSpPr>
      <xdr:spPr>
        <a:xfrm flipV="1">
          <a:off x="3987800" y="127508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7" name="フローチャート: 判断 376"/>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76</xdr:row>
      <xdr:rowOff>0</xdr:rowOff>
    </xdr:to>
    <xdr:cxnSp macro="">
      <xdr:nvCxnSpPr>
        <xdr:cNvPr id="378" name="直線コネクタ 377"/>
        <xdr:cNvCxnSpPr/>
      </xdr:nvCxnSpPr>
      <xdr:spPr>
        <a:xfrm>
          <a:off x="3098800" y="12852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9" name="フローチャート: 判断 378"/>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80" name="テキスト ボックス 37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120650</xdr:rowOff>
    </xdr:to>
    <xdr:cxnSp macro="">
      <xdr:nvCxnSpPr>
        <xdr:cNvPr id="381" name="直線コネクタ 380"/>
        <xdr:cNvCxnSpPr/>
      </xdr:nvCxnSpPr>
      <xdr:spPr>
        <a:xfrm flipV="1">
          <a:off x="2209800" y="12852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2" name="フローチャート: 判断 381"/>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3" name="テキスト ボックス 382"/>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120650</xdr:rowOff>
    </xdr:from>
    <xdr:to>
      <xdr:col>11</xdr:col>
      <xdr:colOff>9525</xdr:colOff>
      <xdr:row>75</xdr:row>
      <xdr:rowOff>158750</xdr:rowOff>
    </xdr:to>
    <xdr:cxnSp macro="">
      <xdr:nvCxnSpPr>
        <xdr:cNvPr id="384" name="直線コネクタ 383"/>
        <xdr:cNvCxnSpPr/>
      </xdr:nvCxnSpPr>
      <xdr:spPr>
        <a:xfrm flipV="1">
          <a:off x="1320800" y="1297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5" name="フローチャート: 判断 384"/>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6" name="テキスト ボックス 385"/>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7" name="フローチャート: 判断 386"/>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8" name="テキスト ボックス 38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12700</xdr:rowOff>
    </xdr:from>
    <xdr:to>
      <xdr:col>24</xdr:col>
      <xdr:colOff>76200</xdr:colOff>
      <xdr:row>74</xdr:row>
      <xdr:rowOff>114300</xdr:rowOff>
    </xdr:to>
    <xdr:sp macro="" textlink="">
      <xdr:nvSpPr>
        <xdr:cNvPr id="394" name="楕円 393"/>
        <xdr:cNvSpPr/>
      </xdr:nvSpPr>
      <xdr:spPr>
        <a:xfrm>
          <a:off x="47752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29227</xdr:rowOff>
    </xdr:from>
    <xdr:ext cx="762000" cy="259045"/>
    <xdr:sp macro="" textlink="">
      <xdr:nvSpPr>
        <xdr:cNvPr id="395" name="公債費該当値テキスト"/>
        <xdr:cNvSpPr txBox="1"/>
      </xdr:nvSpPr>
      <xdr:spPr>
        <a:xfrm>
          <a:off x="49149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120650</xdr:rowOff>
    </xdr:from>
    <xdr:to>
      <xdr:col>20</xdr:col>
      <xdr:colOff>38100</xdr:colOff>
      <xdr:row>76</xdr:row>
      <xdr:rowOff>50800</xdr:rowOff>
    </xdr:to>
    <xdr:sp macro="" textlink="">
      <xdr:nvSpPr>
        <xdr:cNvPr id="396" name="楕円 395"/>
        <xdr:cNvSpPr/>
      </xdr:nvSpPr>
      <xdr:spPr>
        <a:xfrm>
          <a:off x="3937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97" name="テキスト ボックス 396"/>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8" name="楕円 397"/>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9" name="テキスト ボックス 398"/>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69850</xdr:rowOff>
    </xdr:from>
    <xdr:to>
      <xdr:col>11</xdr:col>
      <xdr:colOff>60325</xdr:colOff>
      <xdr:row>76</xdr:row>
      <xdr:rowOff>0</xdr:rowOff>
    </xdr:to>
    <xdr:sp macro="" textlink="">
      <xdr:nvSpPr>
        <xdr:cNvPr id="400" name="楕円 399"/>
        <xdr:cNvSpPr/>
      </xdr:nvSpPr>
      <xdr:spPr>
        <a:xfrm>
          <a:off x="2159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10177</xdr:rowOff>
    </xdr:from>
    <xdr:ext cx="762000" cy="259045"/>
    <xdr:sp macro="" textlink="">
      <xdr:nvSpPr>
        <xdr:cNvPr id="401" name="テキスト ボックス 400"/>
        <xdr:cNvSpPr txBox="1"/>
      </xdr:nvSpPr>
      <xdr:spPr>
        <a:xfrm>
          <a:off x="1828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107950</xdr:rowOff>
    </xdr:from>
    <xdr:to>
      <xdr:col>6</xdr:col>
      <xdr:colOff>171450</xdr:colOff>
      <xdr:row>76</xdr:row>
      <xdr:rowOff>38100</xdr:rowOff>
    </xdr:to>
    <xdr:sp macro="" textlink="">
      <xdr:nvSpPr>
        <xdr:cNvPr id="402" name="楕円 401"/>
        <xdr:cNvSpPr/>
      </xdr:nvSpPr>
      <xdr:spPr>
        <a:xfrm>
          <a:off x="1270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48277</xdr:rowOff>
    </xdr:from>
    <xdr:ext cx="762000" cy="259045"/>
    <xdr:sp macro="" textlink="">
      <xdr:nvSpPr>
        <xdr:cNvPr id="403" name="テキスト ボックス 402"/>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類似団体と比べ、決算額に占める公債費の割合が小さいことから、公債費以外の経費が相対的に大きくなっている。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特に、少子高齢化の影響による扶助費の増加などを背景に、経常的な経費が増加している。今後も、既存事業の見直し等によりコスト削減に努める。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3" name="直線コネクタ 432"/>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4"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5" name="直線コネクタ 434"/>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80736</xdr:rowOff>
    </xdr:from>
    <xdr:to>
      <xdr:col>82</xdr:col>
      <xdr:colOff>107950</xdr:colOff>
      <xdr:row>80</xdr:row>
      <xdr:rowOff>1814</xdr:rowOff>
    </xdr:to>
    <xdr:cxnSp macro="">
      <xdr:nvCxnSpPr>
        <xdr:cNvPr id="438" name="直線コネクタ 437"/>
        <xdr:cNvCxnSpPr/>
      </xdr:nvCxnSpPr>
      <xdr:spPr>
        <a:xfrm>
          <a:off x="15671800" y="13282386"/>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9"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40" name="フローチャート: 判断 439"/>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78</xdr:row>
      <xdr:rowOff>50800</xdr:rowOff>
    </xdr:to>
    <xdr:cxnSp macro="">
      <xdr:nvCxnSpPr>
        <xdr:cNvPr id="441" name="直線コネクタ 440"/>
        <xdr:cNvCxnSpPr/>
      </xdr:nvCxnSpPr>
      <xdr:spPr>
        <a:xfrm flipV="1">
          <a:off x="14782800" y="13282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2" name="フローチャート: 判断 441"/>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43" name="テキスト ボックス 442"/>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61686</xdr:rowOff>
    </xdr:to>
    <xdr:cxnSp macro="">
      <xdr:nvCxnSpPr>
        <xdr:cNvPr id="444" name="直線コネクタ 443"/>
        <xdr:cNvCxnSpPr/>
      </xdr:nvCxnSpPr>
      <xdr:spPr>
        <a:xfrm flipV="1">
          <a:off x="13893800" y="1342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5" name="フローチャート: 判断 444"/>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6" name="テキスト ボックス 445"/>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78</xdr:row>
      <xdr:rowOff>61686</xdr:rowOff>
    </xdr:to>
    <xdr:cxnSp macro="">
      <xdr:nvCxnSpPr>
        <xdr:cNvPr id="447" name="直線コネクタ 446"/>
        <xdr:cNvCxnSpPr/>
      </xdr:nvCxnSpPr>
      <xdr:spPr>
        <a:xfrm>
          <a:off x="13004800" y="131626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8" name="フローチャート: 判断 447"/>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9" name="テキスト ボックス 448"/>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50" name="フローチャート: 判断 449"/>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51" name="テキスト ボックス 450"/>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122464</xdr:rowOff>
    </xdr:from>
    <xdr:to>
      <xdr:col>82</xdr:col>
      <xdr:colOff>158750</xdr:colOff>
      <xdr:row>80</xdr:row>
      <xdr:rowOff>52614</xdr:rowOff>
    </xdr:to>
    <xdr:sp macro="" textlink="">
      <xdr:nvSpPr>
        <xdr:cNvPr id="457" name="楕円 456"/>
        <xdr:cNvSpPr/>
      </xdr:nvSpPr>
      <xdr:spPr>
        <a:xfrm>
          <a:off x="16459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94541</xdr:rowOff>
    </xdr:from>
    <xdr:ext cx="762000" cy="259045"/>
    <xdr:sp macro="" textlink="">
      <xdr:nvSpPr>
        <xdr:cNvPr id="458" name="公債費以外該当値テキスト"/>
        <xdr:cNvSpPr txBox="1"/>
      </xdr:nvSpPr>
      <xdr:spPr>
        <a:xfrm>
          <a:off x="16598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29936</xdr:rowOff>
    </xdr:from>
    <xdr:to>
      <xdr:col>78</xdr:col>
      <xdr:colOff>120650</xdr:colOff>
      <xdr:row>77</xdr:row>
      <xdr:rowOff>131536</xdr:rowOff>
    </xdr:to>
    <xdr:sp macro="" textlink="">
      <xdr:nvSpPr>
        <xdr:cNvPr id="459" name="楕円 458"/>
        <xdr:cNvSpPr/>
      </xdr:nvSpPr>
      <xdr:spPr>
        <a:xfrm>
          <a:off x="15621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116313</xdr:rowOff>
    </xdr:from>
    <xdr:ext cx="736600" cy="259045"/>
    <xdr:sp macro="" textlink="">
      <xdr:nvSpPr>
        <xdr:cNvPr id="460" name="テキスト ボックス 459"/>
        <xdr:cNvSpPr txBox="1"/>
      </xdr:nvSpPr>
      <xdr:spPr>
        <a:xfrm>
          <a:off x="15290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61" name="楕円 460"/>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62" name="テキスト ボックス 461"/>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10886</xdr:rowOff>
    </xdr:from>
    <xdr:to>
      <xdr:col>69</xdr:col>
      <xdr:colOff>142875</xdr:colOff>
      <xdr:row>78</xdr:row>
      <xdr:rowOff>112486</xdr:rowOff>
    </xdr:to>
    <xdr:sp macro="" textlink="">
      <xdr:nvSpPr>
        <xdr:cNvPr id="463" name="楕円 462"/>
        <xdr:cNvSpPr/>
      </xdr:nvSpPr>
      <xdr:spPr>
        <a:xfrm>
          <a:off x="13843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97263</xdr:rowOff>
    </xdr:from>
    <xdr:ext cx="762000" cy="259045"/>
    <xdr:sp macro="" textlink="">
      <xdr:nvSpPr>
        <xdr:cNvPr id="464" name="テキスト ボックス 463"/>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65" name="楕円 464"/>
        <xdr:cNvSpPr/>
      </xdr:nvSpPr>
      <xdr:spPr>
        <a:xfrm>
          <a:off x="12954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66" name="テキスト ボックス 465"/>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151193</xdr:rowOff>
    </xdr:from>
    <xdr:to>
      <xdr:col>29</xdr:col>
      <xdr:colOff>127000</xdr:colOff>
      <xdr:row>15</xdr:row>
      <xdr:rowOff>136316</xdr:rowOff>
    </xdr:to>
    <xdr:cxnSp macro="">
      <xdr:nvCxnSpPr>
        <xdr:cNvPr id="45" name="直線コネクタ 44"/>
        <xdr:cNvCxnSpPr/>
      </xdr:nvCxnSpPr>
      <xdr:spPr bwMode="auto">
        <a:xfrm flipV="1">
          <a:off x="5651500" y="2084768"/>
          <a:ext cx="0" cy="6709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108393</xdr:rowOff>
    </xdr:from>
    <xdr:ext cx="762000" cy="259045"/>
    <xdr:sp macro="" textlink="">
      <xdr:nvSpPr>
        <xdr:cNvPr id="46" name="人口1人当たり決算額の推移最小値テキスト130"/>
        <xdr:cNvSpPr txBox="1"/>
      </xdr:nvSpPr>
      <xdr:spPr>
        <a:xfrm>
          <a:off x="5740400" y="2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136316</xdr:rowOff>
    </xdr:from>
    <xdr:to>
      <xdr:col>30</xdr:col>
      <xdr:colOff>25400</xdr:colOff>
      <xdr:row>15</xdr:row>
      <xdr:rowOff>136316</xdr:rowOff>
    </xdr:to>
    <xdr:cxnSp macro="">
      <xdr:nvCxnSpPr>
        <xdr:cNvPr id="47" name="直線コネクタ 46"/>
        <xdr:cNvCxnSpPr/>
      </xdr:nvCxnSpPr>
      <xdr:spPr bwMode="auto">
        <a:xfrm>
          <a:off x="5562600" y="27556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66120</xdr:rowOff>
    </xdr:from>
    <xdr:ext cx="762000" cy="259045"/>
    <xdr:sp macro="" textlink="">
      <xdr:nvSpPr>
        <xdr:cNvPr id="48" name="人口1人当たり決算額の推移最大値テキスト130"/>
        <xdr:cNvSpPr txBox="1"/>
      </xdr:nvSpPr>
      <xdr:spPr>
        <a:xfrm>
          <a:off x="5740400" y="18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151193</xdr:rowOff>
    </xdr:from>
    <xdr:to>
      <xdr:col>30</xdr:col>
      <xdr:colOff>25400</xdr:colOff>
      <xdr:row>11</xdr:row>
      <xdr:rowOff>151193</xdr:rowOff>
    </xdr:to>
    <xdr:cxnSp macro="">
      <xdr:nvCxnSpPr>
        <xdr:cNvPr id="49" name="直線コネクタ 48"/>
        <xdr:cNvCxnSpPr/>
      </xdr:nvCxnSpPr>
      <xdr:spPr bwMode="auto">
        <a:xfrm>
          <a:off x="5562600" y="2084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134353</xdr:rowOff>
    </xdr:from>
    <xdr:to>
      <xdr:col>29</xdr:col>
      <xdr:colOff>127000</xdr:colOff>
      <xdr:row>18</xdr:row>
      <xdr:rowOff>85681</xdr:rowOff>
    </xdr:to>
    <xdr:cxnSp macro="">
      <xdr:nvCxnSpPr>
        <xdr:cNvPr id="50" name="直線コネクタ 49"/>
        <xdr:cNvCxnSpPr/>
      </xdr:nvCxnSpPr>
      <xdr:spPr bwMode="auto">
        <a:xfrm flipV="1">
          <a:off x="5003800" y="2582278"/>
          <a:ext cx="647700" cy="63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83164</xdr:rowOff>
    </xdr:from>
    <xdr:ext cx="762000" cy="259045"/>
    <xdr:sp macro="" textlink="">
      <xdr:nvSpPr>
        <xdr:cNvPr id="51" name="人口1人当たり決算額の推移平均値テキスト130"/>
        <xdr:cNvSpPr txBox="1"/>
      </xdr:nvSpPr>
      <xdr:spPr>
        <a:xfrm>
          <a:off x="5740400" y="2188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66637</xdr:rowOff>
    </xdr:from>
    <xdr:to>
      <xdr:col>29</xdr:col>
      <xdr:colOff>177800</xdr:colOff>
      <xdr:row>13</xdr:row>
      <xdr:rowOff>168237</xdr:rowOff>
    </xdr:to>
    <xdr:sp macro="" textlink="">
      <xdr:nvSpPr>
        <xdr:cNvPr id="52" name="フローチャート: 判断 51"/>
        <xdr:cNvSpPr/>
      </xdr:nvSpPr>
      <xdr:spPr bwMode="auto">
        <a:xfrm>
          <a:off x="56007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83433</xdr:rowOff>
    </xdr:from>
    <xdr:to>
      <xdr:col>26</xdr:col>
      <xdr:colOff>50800</xdr:colOff>
      <xdr:row>18</xdr:row>
      <xdr:rowOff>85681</xdr:rowOff>
    </xdr:to>
    <xdr:cxnSp macro="">
      <xdr:nvCxnSpPr>
        <xdr:cNvPr id="53" name="直線コネクタ 52"/>
        <xdr:cNvCxnSpPr/>
      </xdr:nvCxnSpPr>
      <xdr:spPr bwMode="auto">
        <a:xfrm>
          <a:off x="4305300" y="3217158"/>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94374</xdr:rowOff>
    </xdr:from>
    <xdr:to>
      <xdr:col>26</xdr:col>
      <xdr:colOff>101600</xdr:colOff>
      <xdr:row>18</xdr:row>
      <xdr:rowOff>24524</xdr:rowOff>
    </xdr:to>
    <xdr:sp macro="" textlink="">
      <xdr:nvSpPr>
        <xdr:cNvPr id="54" name="フローチャート: 判断 53"/>
        <xdr:cNvSpPr/>
      </xdr:nvSpPr>
      <xdr:spPr bwMode="auto">
        <a:xfrm>
          <a:off x="4953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34701</xdr:rowOff>
    </xdr:from>
    <xdr:ext cx="736600" cy="259045"/>
    <xdr:sp macro="" textlink="">
      <xdr:nvSpPr>
        <xdr:cNvPr id="55" name="テキスト ボックス 54"/>
        <xdr:cNvSpPr txBox="1"/>
      </xdr:nvSpPr>
      <xdr:spPr>
        <a:xfrm>
          <a:off x="4622800" y="282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83433</xdr:rowOff>
    </xdr:from>
    <xdr:to>
      <xdr:col>22</xdr:col>
      <xdr:colOff>114300</xdr:colOff>
      <xdr:row>18</xdr:row>
      <xdr:rowOff>89338</xdr:rowOff>
    </xdr:to>
    <xdr:cxnSp macro="">
      <xdr:nvCxnSpPr>
        <xdr:cNvPr id="56" name="直線コネクタ 55"/>
        <xdr:cNvCxnSpPr/>
      </xdr:nvCxnSpPr>
      <xdr:spPr bwMode="auto">
        <a:xfrm flipV="1">
          <a:off x="3606800" y="3217158"/>
          <a:ext cx="6985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87801</xdr:rowOff>
    </xdr:from>
    <xdr:to>
      <xdr:col>22</xdr:col>
      <xdr:colOff>165100</xdr:colOff>
      <xdr:row>18</xdr:row>
      <xdr:rowOff>17951</xdr:rowOff>
    </xdr:to>
    <xdr:sp macro="" textlink="">
      <xdr:nvSpPr>
        <xdr:cNvPr id="57" name="フローチャート: 判断 56"/>
        <xdr:cNvSpPr/>
      </xdr:nvSpPr>
      <xdr:spPr bwMode="auto">
        <a:xfrm>
          <a:off x="4254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28128</xdr:rowOff>
    </xdr:from>
    <xdr:ext cx="762000" cy="259045"/>
    <xdr:sp macro="" textlink="">
      <xdr:nvSpPr>
        <xdr:cNvPr id="58" name="テキスト ボックス 57"/>
        <xdr:cNvSpPr txBox="1"/>
      </xdr:nvSpPr>
      <xdr:spPr>
        <a:xfrm>
          <a:off x="3924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89338</xdr:rowOff>
    </xdr:from>
    <xdr:to>
      <xdr:col>18</xdr:col>
      <xdr:colOff>177800</xdr:colOff>
      <xdr:row>18</xdr:row>
      <xdr:rowOff>136658</xdr:rowOff>
    </xdr:to>
    <xdr:cxnSp macro="">
      <xdr:nvCxnSpPr>
        <xdr:cNvPr id="59" name="直線コネクタ 58"/>
        <xdr:cNvCxnSpPr/>
      </xdr:nvCxnSpPr>
      <xdr:spPr bwMode="auto">
        <a:xfrm flipV="1">
          <a:off x="2908300" y="3223063"/>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94240</xdr:rowOff>
    </xdr:from>
    <xdr:to>
      <xdr:col>19</xdr:col>
      <xdr:colOff>38100</xdr:colOff>
      <xdr:row>18</xdr:row>
      <xdr:rowOff>24390</xdr:rowOff>
    </xdr:to>
    <xdr:sp macro="" textlink="">
      <xdr:nvSpPr>
        <xdr:cNvPr id="60" name="フローチャート: 判断 59"/>
        <xdr:cNvSpPr/>
      </xdr:nvSpPr>
      <xdr:spPr bwMode="auto">
        <a:xfrm>
          <a:off x="35560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34567</xdr:rowOff>
    </xdr:from>
    <xdr:ext cx="762000" cy="259045"/>
    <xdr:sp macro="" textlink="">
      <xdr:nvSpPr>
        <xdr:cNvPr id="61" name="テキスト ボックス 60"/>
        <xdr:cNvSpPr txBox="1"/>
      </xdr:nvSpPr>
      <xdr:spPr>
        <a:xfrm>
          <a:off x="32258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116243</xdr:rowOff>
    </xdr:from>
    <xdr:to>
      <xdr:col>15</xdr:col>
      <xdr:colOff>101600</xdr:colOff>
      <xdr:row>18</xdr:row>
      <xdr:rowOff>46393</xdr:rowOff>
    </xdr:to>
    <xdr:sp macro="" textlink="">
      <xdr:nvSpPr>
        <xdr:cNvPr id="62" name="フローチャート: 判断 61"/>
        <xdr:cNvSpPr/>
      </xdr:nvSpPr>
      <xdr:spPr bwMode="auto">
        <a:xfrm>
          <a:off x="2857500" y="3078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56570</xdr:rowOff>
    </xdr:from>
    <xdr:ext cx="762000" cy="259045"/>
    <xdr:sp macro="" textlink="">
      <xdr:nvSpPr>
        <xdr:cNvPr id="63" name="テキスト ボックス 62"/>
        <xdr:cNvSpPr txBox="1"/>
      </xdr:nvSpPr>
      <xdr:spPr>
        <a:xfrm>
          <a:off x="2527300" y="28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83553</xdr:rowOff>
    </xdr:from>
    <xdr:to>
      <xdr:col>29</xdr:col>
      <xdr:colOff>177800</xdr:colOff>
      <xdr:row>15</xdr:row>
      <xdr:rowOff>13703</xdr:rowOff>
    </xdr:to>
    <xdr:sp macro="" textlink="">
      <xdr:nvSpPr>
        <xdr:cNvPr id="69" name="楕円 68"/>
        <xdr:cNvSpPr/>
      </xdr:nvSpPr>
      <xdr:spPr bwMode="auto">
        <a:xfrm>
          <a:off x="5600700" y="253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55630</xdr:rowOff>
    </xdr:from>
    <xdr:ext cx="762000" cy="259045"/>
    <xdr:sp macro="" textlink="">
      <xdr:nvSpPr>
        <xdr:cNvPr id="70" name="人口1人当たり決算額の推移該当値テキスト130"/>
        <xdr:cNvSpPr txBox="1"/>
      </xdr:nvSpPr>
      <xdr:spPr>
        <a:xfrm>
          <a:off x="5740400" y="250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34881</xdr:rowOff>
    </xdr:from>
    <xdr:to>
      <xdr:col>26</xdr:col>
      <xdr:colOff>101600</xdr:colOff>
      <xdr:row>18</xdr:row>
      <xdr:rowOff>136481</xdr:rowOff>
    </xdr:to>
    <xdr:sp macro="" textlink="">
      <xdr:nvSpPr>
        <xdr:cNvPr id="71" name="楕円 70"/>
        <xdr:cNvSpPr/>
      </xdr:nvSpPr>
      <xdr:spPr bwMode="auto">
        <a:xfrm>
          <a:off x="4953000" y="316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121257</xdr:rowOff>
    </xdr:from>
    <xdr:ext cx="736600" cy="259045"/>
    <xdr:sp macro="" textlink="">
      <xdr:nvSpPr>
        <xdr:cNvPr id="72" name="テキスト ボックス 71"/>
        <xdr:cNvSpPr txBox="1"/>
      </xdr:nvSpPr>
      <xdr:spPr>
        <a:xfrm>
          <a:off x="4622800" y="3254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32633</xdr:rowOff>
    </xdr:from>
    <xdr:to>
      <xdr:col>22</xdr:col>
      <xdr:colOff>165100</xdr:colOff>
      <xdr:row>18</xdr:row>
      <xdr:rowOff>134233</xdr:rowOff>
    </xdr:to>
    <xdr:sp macro="" textlink="">
      <xdr:nvSpPr>
        <xdr:cNvPr id="73" name="楕円 72"/>
        <xdr:cNvSpPr/>
      </xdr:nvSpPr>
      <xdr:spPr bwMode="auto">
        <a:xfrm>
          <a:off x="4254500" y="316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119010</xdr:rowOff>
    </xdr:from>
    <xdr:ext cx="762000" cy="259045"/>
    <xdr:sp macro="" textlink="">
      <xdr:nvSpPr>
        <xdr:cNvPr id="74" name="テキスト ボックス 73"/>
        <xdr:cNvSpPr txBox="1"/>
      </xdr:nvSpPr>
      <xdr:spPr>
        <a:xfrm>
          <a:off x="3924300" y="325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38538</xdr:rowOff>
    </xdr:from>
    <xdr:to>
      <xdr:col>19</xdr:col>
      <xdr:colOff>38100</xdr:colOff>
      <xdr:row>18</xdr:row>
      <xdr:rowOff>140138</xdr:rowOff>
    </xdr:to>
    <xdr:sp macro="" textlink="">
      <xdr:nvSpPr>
        <xdr:cNvPr id="75" name="楕円 74"/>
        <xdr:cNvSpPr/>
      </xdr:nvSpPr>
      <xdr:spPr bwMode="auto">
        <a:xfrm>
          <a:off x="3556000" y="317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124915</xdr:rowOff>
    </xdr:from>
    <xdr:ext cx="762000" cy="259045"/>
    <xdr:sp macro="" textlink="">
      <xdr:nvSpPr>
        <xdr:cNvPr id="76" name="テキスト ボックス 75"/>
        <xdr:cNvSpPr txBox="1"/>
      </xdr:nvSpPr>
      <xdr:spPr>
        <a:xfrm>
          <a:off x="3225800" y="32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85858</xdr:rowOff>
    </xdr:from>
    <xdr:to>
      <xdr:col>15</xdr:col>
      <xdr:colOff>101600</xdr:colOff>
      <xdr:row>19</xdr:row>
      <xdr:rowOff>16008</xdr:rowOff>
    </xdr:to>
    <xdr:sp macro="" textlink="">
      <xdr:nvSpPr>
        <xdr:cNvPr id="77" name="楕円 76"/>
        <xdr:cNvSpPr/>
      </xdr:nvSpPr>
      <xdr:spPr bwMode="auto">
        <a:xfrm>
          <a:off x="2857500" y="321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785</xdr:rowOff>
    </xdr:from>
    <xdr:ext cx="762000" cy="259045"/>
    <xdr:sp macro="" textlink="">
      <xdr:nvSpPr>
        <xdr:cNvPr id="78" name="テキスト ボックス 77"/>
        <xdr:cNvSpPr txBox="1"/>
      </xdr:nvSpPr>
      <xdr:spPr>
        <a:xfrm>
          <a:off x="2527300" y="330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5" name="直線コネクタ 104"/>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6"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7" name="直線コネクタ 106"/>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8"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9" name="直線コネクタ 108"/>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54854</xdr:rowOff>
    </xdr:from>
    <xdr:to>
      <xdr:col>29</xdr:col>
      <xdr:colOff>127000</xdr:colOff>
      <xdr:row>36</xdr:row>
      <xdr:rowOff>97008</xdr:rowOff>
    </xdr:to>
    <xdr:cxnSp macro="">
      <xdr:nvCxnSpPr>
        <xdr:cNvPr id="110" name="直線コネクタ 109"/>
        <xdr:cNvCxnSpPr/>
      </xdr:nvCxnSpPr>
      <xdr:spPr bwMode="auto">
        <a:xfrm flipV="1">
          <a:off x="5003800" y="7008104"/>
          <a:ext cx="6477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11"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2" name="フローチャート: 判断 111"/>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97008</xdr:rowOff>
    </xdr:from>
    <xdr:to>
      <xdr:col>26</xdr:col>
      <xdr:colOff>50800</xdr:colOff>
      <xdr:row>36</xdr:row>
      <xdr:rowOff>127915</xdr:rowOff>
    </xdr:to>
    <xdr:cxnSp macro="">
      <xdr:nvCxnSpPr>
        <xdr:cNvPr id="113" name="直線コネクタ 112"/>
        <xdr:cNvCxnSpPr/>
      </xdr:nvCxnSpPr>
      <xdr:spPr bwMode="auto">
        <a:xfrm flipV="1">
          <a:off x="4305300" y="7050258"/>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4" name="フローチャート: 判断 113"/>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5" name="テキスト ボックス 114"/>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127915</xdr:rowOff>
    </xdr:from>
    <xdr:to>
      <xdr:col>22</xdr:col>
      <xdr:colOff>114300</xdr:colOff>
      <xdr:row>36</xdr:row>
      <xdr:rowOff>156581</xdr:rowOff>
    </xdr:to>
    <xdr:cxnSp macro="">
      <xdr:nvCxnSpPr>
        <xdr:cNvPr id="116" name="直線コネクタ 115"/>
        <xdr:cNvCxnSpPr/>
      </xdr:nvCxnSpPr>
      <xdr:spPr bwMode="auto">
        <a:xfrm flipV="1">
          <a:off x="3606800" y="7081165"/>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7" name="フローチャート: 判断 116"/>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8" name="テキスト ボックス 117"/>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86812</xdr:rowOff>
    </xdr:from>
    <xdr:to>
      <xdr:col>18</xdr:col>
      <xdr:colOff>177800</xdr:colOff>
      <xdr:row>36</xdr:row>
      <xdr:rowOff>156581</xdr:rowOff>
    </xdr:to>
    <xdr:cxnSp macro="">
      <xdr:nvCxnSpPr>
        <xdr:cNvPr id="119" name="直線コネクタ 118"/>
        <xdr:cNvCxnSpPr/>
      </xdr:nvCxnSpPr>
      <xdr:spPr bwMode="auto">
        <a:xfrm>
          <a:off x="2908300" y="7040062"/>
          <a:ext cx="698500" cy="6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20" name="フローチャート: 判断 119"/>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21" name="テキスト ボックス 120"/>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2" name="フローチャート: 判断 121"/>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3" name="テキスト ボックス 122"/>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4054</xdr:rowOff>
    </xdr:from>
    <xdr:to>
      <xdr:col>29</xdr:col>
      <xdr:colOff>177800</xdr:colOff>
      <xdr:row>36</xdr:row>
      <xdr:rowOff>105654</xdr:rowOff>
    </xdr:to>
    <xdr:sp macro="" textlink="">
      <xdr:nvSpPr>
        <xdr:cNvPr id="129" name="楕円 128"/>
        <xdr:cNvSpPr/>
      </xdr:nvSpPr>
      <xdr:spPr bwMode="auto">
        <a:xfrm>
          <a:off x="56007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319031</xdr:rowOff>
    </xdr:from>
    <xdr:ext cx="762000" cy="259045"/>
    <xdr:sp macro="" textlink="">
      <xdr:nvSpPr>
        <xdr:cNvPr id="130" name="人口1人当たり決算額の推移該当値テキスト445"/>
        <xdr:cNvSpPr txBox="1"/>
      </xdr:nvSpPr>
      <xdr:spPr>
        <a:xfrm>
          <a:off x="5740400" y="692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46208</xdr:rowOff>
    </xdr:from>
    <xdr:to>
      <xdr:col>26</xdr:col>
      <xdr:colOff>101600</xdr:colOff>
      <xdr:row>36</xdr:row>
      <xdr:rowOff>147808</xdr:rowOff>
    </xdr:to>
    <xdr:sp macro="" textlink="">
      <xdr:nvSpPr>
        <xdr:cNvPr id="131" name="楕円 130"/>
        <xdr:cNvSpPr/>
      </xdr:nvSpPr>
      <xdr:spPr bwMode="auto">
        <a:xfrm>
          <a:off x="49530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132585</xdr:rowOff>
    </xdr:from>
    <xdr:ext cx="736600" cy="259045"/>
    <xdr:sp macro="" textlink="">
      <xdr:nvSpPr>
        <xdr:cNvPr id="132" name="テキスト ボックス 131"/>
        <xdr:cNvSpPr txBox="1"/>
      </xdr:nvSpPr>
      <xdr:spPr>
        <a:xfrm>
          <a:off x="4622800" y="708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77115</xdr:rowOff>
    </xdr:from>
    <xdr:to>
      <xdr:col>22</xdr:col>
      <xdr:colOff>165100</xdr:colOff>
      <xdr:row>37</xdr:row>
      <xdr:rowOff>7265</xdr:rowOff>
    </xdr:to>
    <xdr:sp macro="" textlink="">
      <xdr:nvSpPr>
        <xdr:cNvPr id="133" name="楕円 132"/>
        <xdr:cNvSpPr/>
      </xdr:nvSpPr>
      <xdr:spPr bwMode="auto">
        <a:xfrm>
          <a:off x="4254500" y="703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163492</xdr:rowOff>
    </xdr:from>
    <xdr:ext cx="762000" cy="259045"/>
    <xdr:sp macro="" textlink="">
      <xdr:nvSpPr>
        <xdr:cNvPr id="134" name="テキスト ボックス 133"/>
        <xdr:cNvSpPr txBox="1"/>
      </xdr:nvSpPr>
      <xdr:spPr>
        <a:xfrm>
          <a:off x="3924300" y="71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105781</xdr:rowOff>
    </xdr:from>
    <xdr:to>
      <xdr:col>19</xdr:col>
      <xdr:colOff>38100</xdr:colOff>
      <xdr:row>37</xdr:row>
      <xdr:rowOff>35931</xdr:rowOff>
    </xdr:to>
    <xdr:sp macro="" textlink="">
      <xdr:nvSpPr>
        <xdr:cNvPr id="135" name="楕円 134"/>
        <xdr:cNvSpPr/>
      </xdr:nvSpPr>
      <xdr:spPr bwMode="auto">
        <a:xfrm>
          <a:off x="3556000" y="705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20708</xdr:rowOff>
    </xdr:from>
    <xdr:ext cx="762000" cy="259045"/>
    <xdr:sp macro="" textlink="">
      <xdr:nvSpPr>
        <xdr:cNvPr id="136" name="テキスト ボックス 135"/>
        <xdr:cNvSpPr txBox="1"/>
      </xdr:nvSpPr>
      <xdr:spPr>
        <a:xfrm>
          <a:off x="3225800" y="71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36012</xdr:rowOff>
    </xdr:from>
    <xdr:to>
      <xdr:col>15</xdr:col>
      <xdr:colOff>101600</xdr:colOff>
      <xdr:row>36</xdr:row>
      <xdr:rowOff>137612</xdr:rowOff>
    </xdr:to>
    <xdr:sp macro="" textlink="">
      <xdr:nvSpPr>
        <xdr:cNvPr id="137" name="楕円 136"/>
        <xdr:cNvSpPr/>
      </xdr:nvSpPr>
      <xdr:spPr bwMode="auto">
        <a:xfrm>
          <a:off x="2857500" y="698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122389</xdr:rowOff>
    </xdr:from>
    <xdr:ext cx="762000" cy="259045"/>
    <xdr:sp macro="" textlink="">
      <xdr:nvSpPr>
        <xdr:cNvPr id="138" name="テキスト ボックス 137"/>
        <xdr:cNvSpPr txBox="1"/>
      </xdr:nvSpPr>
      <xdr:spPr>
        <a:xfrm>
          <a:off x="2527300" y="707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50592</xdr:rowOff>
    </xdr:from>
    <xdr:to>
      <xdr:col>24</xdr:col>
      <xdr:colOff>63500</xdr:colOff>
      <xdr:row>39</xdr:row>
      <xdr:rowOff>16256</xdr:rowOff>
    </xdr:to>
    <xdr:cxnSp macro="">
      <xdr:nvCxnSpPr>
        <xdr:cNvPr id="59" name="直線コネクタ 58"/>
        <xdr:cNvCxnSpPr/>
      </xdr:nvCxnSpPr>
      <xdr:spPr>
        <a:xfrm flipV="1">
          <a:off x="3797300" y="5879892"/>
          <a:ext cx="838200" cy="8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160365</xdr:rowOff>
    </xdr:from>
    <xdr:to>
      <xdr:col>19</xdr:col>
      <xdr:colOff>177800</xdr:colOff>
      <xdr:row>39</xdr:row>
      <xdr:rowOff>16256</xdr:rowOff>
    </xdr:to>
    <xdr:cxnSp macro="">
      <xdr:nvCxnSpPr>
        <xdr:cNvPr id="62" name="直線コネクタ 61"/>
        <xdr:cNvCxnSpPr/>
      </xdr:nvCxnSpPr>
      <xdr:spPr>
        <a:xfrm>
          <a:off x="2908300" y="6675465"/>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160365</xdr:rowOff>
    </xdr:from>
    <xdr:to>
      <xdr:col>15</xdr:col>
      <xdr:colOff>50800</xdr:colOff>
      <xdr:row>39</xdr:row>
      <xdr:rowOff>17445</xdr:rowOff>
    </xdr:to>
    <xdr:cxnSp macro="">
      <xdr:nvCxnSpPr>
        <xdr:cNvPr id="65" name="直線コネクタ 64"/>
        <xdr:cNvCxnSpPr/>
      </xdr:nvCxnSpPr>
      <xdr:spPr>
        <a:xfrm flipV="1">
          <a:off x="2019300" y="6675465"/>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17445</xdr:rowOff>
    </xdr:from>
    <xdr:to>
      <xdr:col>10</xdr:col>
      <xdr:colOff>114300</xdr:colOff>
      <xdr:row>39</xdr:row>
      <xdr:rowOff>51049</xdr:rowOff>
    </xdr:to>
    <xdr:cxnSp macro="">
      <xdr:nvCxnSpPr>
        <xdr:cNvPr id="68" name="直線コネクタ 67"/>
        <xdr:cNvCxnSpPr/>
      </xdr:nvCxnSpPr>
      <xdr:spPr>
        <a:xfrm flipV="1">
          <a:off x="1130300" y="670399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171242</xdr:rowOff>
    </xdr:from>
    <xdr:to>
      <xdr:col>24</xdr:col>
      <xdr:colOff>114300</xdr:colOff>
      <xdr:row>34</xdr:row>
      <xdr:rowOff>101392</xdr:rowOff>
    </xdr:to>
    <xdr:sp macro="" textlink="">
      <xdr:nvSpPr>
        <xdr:cNvPr id="78" name="楕円 77"/>
        <xdr:cNvSpPr/>
      </xdr:nvSpPr>
      <xdr:spPr>
        <a:xfrm>
          <a:off x="4584700" y="58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149669</xdr:rowOff>
    </xdr:from>
    <xdr:ext cx="534377" cy="259045"/>
    <xdr:sp macro="" textlink="">
      <xdr:nvSpPr>
        <xdr:cNvPr id="79" name="人件費該当値テキスト"/>
        <xdr:cNvSpPr txBox="1"/>
      </xdr:nvSpPr>
      <xdr:spPr>
        <a:xfrm>
          <a:off x="4686300" y="580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136906</xdr:rowOff>
    </xdr:from>
    <xdr:to>
      <xdr:col>20</xdr:col>
      <xdr:colOff>38100</xdr:colOff>
      <xdr:row>39</xdr:row>
      <xdr:rowOff>67056</xdr:rowOff>
    </xdr:to>
    <xdr:sp macro="" textlink="">
      <xdr:nvSpPr>
        <xdr:cNvPr id="80" name="楕円 79"/>
        <xdr:cNvSpPr/>
      </xdr:nvSpPr>
      <xdr:spPr>
        <a:xfrm>
          <a:off x="3746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58183</xdr:rowOff>
    </xdr:from>
    <xdr:ext cx="534377" cy="259045"/>
    <xdr:sp macro="" textlink="">
      <xdr:nvSpPr>
        <xdr:cNvPr id="81" name="テキスト ボックス 80"/>
        <xdr:cNvSpPr txBox="1"/>
      </xdr:nvSpPr>
      <xdr:spPr>
        <a:xfrm>
          <a:off x="3530111" y="67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109565</xdr:rowOff>
    </xdr:from>
    <xdr:to>
      <xdr:col>15</xdr:col>
      <xdr:colOff>101600</xdr:colOff>
      <xdr:row>39</xdr:row>
      <xdr:rowOff>39715</xdr:rowOff>
    </xdr:to>
    <xdr:sp macro="" textlink="">
      <xdr:nvSpPr>
        <xdr:cNvPr id="82" name="楕円 81"/>
        <xdr:cNvSpPr/>
      </xdr:nvSpPr>
      <xdr:spPr>
        <a:xfrm>
          <a:off x="2857500" y="66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30842</xdr:rowOff>
    </xdr:from>
    <xdr:ext cx="534377" cy="259045"/>
    <xdr:sp macro="" textlink="">
      <xdr:nvSpPr>
        <xdr:cNvPr id="83" name="テキスト ボックス 82"/>
        <xdr:cNvSpPr txBox="1"/>
      </xdr:nvSpPr>
      <xdr:spPr>
        <a:xfrm>
          <a:off x="2641111" y="6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138095</xdr:rowOff>
    </xdr:from>
    <xdr:to>
      <xdr:col>10</xdr:col>
      <xdr:colOff>165100</xdr:colOff>
      <xdr:row>39</xdr:row>
      <xdr:rowOff>68245</xdr:rowOff>
    </xdr:to>
    <xdr:sp macro="" textlink="">
      <xdr:nvSpPr>
        <xdr:cNvPr id="84" name="楕円 83"/>
        <xdr:cNvSpPr/>
      </xdr:nvSpPr>
      <xdr:spPr>
        <a:xfrm>
          <a:off x="1968500" y="6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59372</xdr:rowOff>
    </xdr:from>
    <xdr:ext cx="534377" cy="259045"/>
    <xdr:sp macro="" textlink="">
      <xdr:nvSpPr>
        <xdr:cNvPr id="85" name="テキスト ボックス 84"/>
        <xdr:cNvSpPr txBox="1"/>
      </xdr:nvSpPr>
      <xdr:spPr>
        <a:xfrm>
          <a:off x="1752111" y="67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249</xdr:rowOff>
    </xdr:from>
    <xdr:to>
      <xdr:col>6</xdr:col>
      <xdr:colOff>38100</xdr:colOff>
      <xdr:row>39</xdr:row>
      <xdr:rowOff>101849</xdr:rowOff>
    </xdr:to>
    <xdr:sp macro="" textlink="">
      <xdr:nvSpPr>
        <xdr:cNvPr id="86" name="楕円 85"/>
        <xdr:cNvSpPr/>
      </xdr:nvSpPr>
      <xdr:spPr>
        <a:xfrm>
          <a:off x="1079500" y="66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92976</xdr:rowOff>
    </xdr:from>
    <xdr:ext cx="534377" cy="259045"/>
    <xdr:sp macro="" textlink="">
      <xdr:nvSpPr>
        <xdr:cNvPr id="87" name="テキスト ボックス 86"/>
        <xdr:cNvSpPr txBox="1"/>
      </xdr:nvSpPr>
      <xdr:spPr>
        <a:xfrm>
          <a:off x="863111" y="67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36761</xdr:rowOff>
    </xdr:from>
    <xdr:to>
      <xdr:col>24</xdr:col>
      <xdr:colOff>63500</xdr:colOff>
      <xdr:row>57</xdr:row>
      <xdr:rowOff>46065</xdr:rowOff>
    </xdr:to>
    <xdr:cxnSp macro="">
      <xdr:nvCxnSpPr>
        <xdr:cNvPr id="115" name="直線コネクタ 114"/>
        <xdr:cNvCxnSpPr/>
      </xdr:nvCxnSpPr>
      <xdr:spPr>
        <a:xfrm flipV="1">
          <a:off x="3797300" y="9809411"/>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46065</xdr:rowOff>
    </xdr:from>
    <xdr:to>
      <xdr:col>19</xdr:col>
      <xdr:colOff>177800</xdr:colOff>
      <xdr:row>57</xdr:row>
      <xdr:rowOff>63508</xdr:rowOff>
    </xdr:to>
    <xdr:cxnSp macro="">
      <xdr:nvCxnSpPr>
        <xdr:cNvPr id="118" name="直線コネクタ 117"/>
        <xdr:cNvCxnSpPr/>
      </xdr:nvCxnSpPr>
      <xdr:spPr>
        <a:xfrm flipV="1">
          <a:off x="2908300" y="9818715"/>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54158</xdr:rowOff>
    </xdr:from>
    <xdr:to>
      <xdr:col>15</xdr:col>
      <xdr:colOff>50800</xdr:colOff>
      <xdr:row>57</xdr:row>
      <xdr:rowOff>63508</xdr:rowOff>
    </xdr:to>
    <xdr:cxnSp macro="">
      <xdr:nvCxnSpPr>
        <xdr:cNvPr id="121" name="直線コネクタ 120"/>
        <xdr:cNvCxnSpPr/>
      </xdr:nvCxnSpPr>
      <xdr:spPr>
        <a:xfrm>
          <a:off x="2019300" y="9826808"/>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54158</xdr:rowOff>
    </xdr:from>
    <xdr:to>
      <xdr:col>10</xdr:col>
      <xdr:colOff>114300</xdr:colOff>
      <xdr:row>57</xdr:row>
      <xdr:rowOff>94552</xdr:rowOff>
    </xdr:to>
    <xdr:cxnSp macro="">
      <xdr:nvCxnSpPr>
        <xdr:cNvPr id="124" name="直線コネクタ 123"/>
        <xdr:cNvCxnSpPr/>
      </xdr:nvCxnSpPr>
      <xdr:spPr>
        <a:xfrm flipV="1">
          <a:off x="1130300" y="9826808"/>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157411</xdr:rowOff>
    </xdr:from>
    <xdr:to>
      <xdr:col>24</xdr:col>
      <xdr:colOff>114300</xdr:colOff>
      <xdr:row>57</xdr:row>
      <xdr:rowOff>87561</xdr:rowOff>
    </xdr:to>
    <xdr:sp macro="" textlink="">
      <xdr:nvSpPr>
        <xdr:cNvPr id="134" name="楕円 133"/>
        <xdr:cNvSpPr/>
      </xdr:nvSpPr>
      <xdr:spPr>
        <a:xfrm>
          <a:off x="4584700" y="97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8838</xdr:rowOff>
    </xdr:from>
    <xdr:ext cx="534377" cy="259045"/>
    <xdr:sp macro="" textlink="">
      <xdr:nvSpPr>
        <xdr:cNvPr id="135" name="物件費該当値テキスト"/>
        <xdr:cNvSpPr txBox="1"/>
      </xdr:nvSpPr>
      <xdr:spPr>
        <a:xfrm>
          <a:off x="4686300" y="9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166715</xdr:rowOff>
    </xdr:from>
    <xdr:to>
      <xdr:col>20</xdr:col>
      <xdr:colOff>38100</xdr:colOff>
      <xdr:row>57</xdr:row>
      <xdr:rowOff>96865</xdr:rowOff>
    </xdr:to>
    <xdr:sp macro="" textlink="">
      <xdr:nvSpPr>
        <xdr:cNvPr id="136" name="楕円 135"/>
        <xdr:cNvSpPr/>
      </xdr:nvSpPr>
      <xdr:spPr>
        <a:xfrm>
          <a:off x="3746500" y="97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113392</xdr:rowOff>
    </xdr:from>
    <xdr:ext cx="534377" cy="259045"/>
    <xdr:sp macro="" textlink="">
      <xdr:nvSpPr>
        <xdr:cNvPr id="137" name="テキスト ボックス 136"/>
        <xdr:cNvSpPr txBox="1"/>
      </xdr:nvSpPr>
      <xdr:spPr>
        <a:xfrm>
          <a:off x="3530111" y="95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12708</xdr:rowOff>
    </xdr:from>
    <xdr:to>
      <xdr:col>15</xdr:col>
      <xdr:colOff>101600</xdr:colOff>
      <xdr:row>57</xdr:row>
      <xdr:rowOff>114308</xdr:rowOff>
    </xdr:to>
    <xdr:sp macro="" textlink="">
      <xdr:nvSpPr>
        <xdr:cNvPr id="138" name="楕円 137"/>
        <xdr:cNvSpPr/>
      </xdr:nvSpPr>
      <xdr:spPr>
        <a:xfrm>
          <a:off x="2857500" y="97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130835</xdr:rowOff>
    </xdr:from>
    <xdr:ext cx="534377" cy="259045"/>
    <xdr:sp macro="" textlink="">
      <xdr:nvSpPr>
        <xdr:cNvPr id="139" name="テキスト ボックス 138"/>
        <xdr:cNvSpPr txBox="1"/>
      </xdr:nvSpPr>
      <xdr:spPr>
        <a:xfrm>
          <a:off x="2641111" y="95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3358</xdr:rowOff>
    </xdr:from>
    <xdr:to>
      <xdr:col>10</xdr:col>
      <xdr:colOff>165100</xdr:colOff>
      <xdr:row>57</xdr:row>
      <xdr:rowOff>104958</xdr:rowOff>
    </xdr:to>
    <xdr:sp macro="" textlink="">
      <xdr:nvSpPr>
        <xdr:cNvPr id="140" name="楕円 139"/>
        <xdr:cNvSpPr/>
      </xdr:nvSpPr>
      <xdr:spPr>
        <a:xfrm>
          <a:off x="19685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121485</xdr:rowOff>
    </xdr:from>
    <xdr:ext cx="534377" cy="259045"/>
    <xdr:sp macro="" textlink="">
      <xdr:nvSpPr>
        <xdr:cNvPr id="141" name="テキスト ボックス 140"/>
        <xdr:cNvSpPr txBox="1"/>
      </xdr:nvSpPr>
      <xdr:spPr>
        <a:xfrm>
          <a:off x="1752111" y="95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43752</xdr:rowOff>
    </xdr:from>
    <xdr:to>
      <xdr:col>6</xdr:col>
      <xdr:colOff>38100</xdr:colOff>
      <xdr:row>57</xdr:row>
      <xdr:rowOff>145352</xdr:rowOff>
    </xdr:to>
    <xdr:sp macro="" textlink="">
      <xdr:nvSpPr>
        <xdr:cNvPr id="142" name="楕円 141"/>
        <xdr:cNvSpPr/>
      </xdr:nvSpPr>
      <xdr:spPr>
        <a:xfrm>
          <a:off x="1079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161879</xdr:rowOff>
    </xdr:from>
    <xdr:ext cx="534377" cy="259045"/>
    <xdr:sp macro="" textlink="">
      <xdr:nvSpPr>
        <xdr:cNvPr id="143" name="テキスト ボックス 142"/>
        <xdr:cNvSpPr txBox="1"/>
      </xdr:nvSpPr>
      <xdr:spPr>
        <a:xfrm>
          <a:off x="863111" y="95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160083</xdr:rowOff>
    </xdr:from>
    <xdr:to>
      <xdr:col>24</xdr:col>
      <xdr:colOff>63500</xdr:colOff>
      <xdr:row>77</xdr:row>
      <xdr:rowOff>25876</xdr:rowOff>
    </xdr:to>
    <xdr:cxnSp macro="">
      <xdr:nvCxnSpPr>
        <xdr:cNvPr id="176" name="直線コネクタ 175"/>
        <xdr:cNvCxnSpPr/>
      </xdr:nvCxnSpPr>
      <xdr:spPr>
        <a:xfrm>
          <a:off x="3797300" y="13190283"/>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90646</xdr:rowOff>
    </xdr:from>
    <xdr:to>
      <xdr:col>19</xdr:col>
      <xdr:colOff>177800</xdr:colOff>
      <xdr:row>76</xdr:row>
      <xdr:rowOff>160083</xdr:rowOff>
    </xdr:to>
    <xdr:cxnSp macro="">
      <xdr:nvCxnSpPr>
        <xdr:cNvPr id="179" name="直線コネクタ 178"/>
        <xdr:cNvCxnSpPr/>
      </xdr:nvCxnSpPr>
      <xdr:spPr>
        <a:xfrm>
          <a:off x="2908300" y="13120846"/>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90646</xdr:rowOff>
    </xdr:from>
    <xdr:to>
      <xdr:col>15</xdr:col>
      <xdr:colOff>50800</xdr:colOff>
      <xdr:row>76</xdr:row>
      <xdr:rowOff>94171</xdr:rowOff>
    </xdr:to>
    <xdr:cxnSp macro="">
      <xdr:nvCxnSpPr>
        <xdr:cNvPr id="182" name="直線コネクタ 181"/>
        <xdr:cNvCxnSpPr/>
      </xdr:nvCxnSpPr>
      <xdr:spPr>
        <a:xfrm flipV="1">
          <a:off x="2019300" y="13120846"/>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94171</xdr:rowOff>
    </xdr:from>
    <xdr:to>
      <xdr:col>10</xdr:col>
      <xdr:colOff>114300</xdr:colOff>
      <xdr:row>76</xdr:row>
      <xdr:rowOff>111601</xdr:rowOff>
    </xdr:to>
    <xdr:cxnSp macro="">
      <xdr:nvCxnSpPr>
        <xdr:cNvPr id="185" name="直線コネクタ 184"/>
        <xdr:cNvCxnSpPr/>
      </xdr:nvCxnSpPr>
      <xdr:spPr>
        <a:xfrm flipV="1">
          <a:off x="1130300" y="13124371"/>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146526</xdr:rowOff>
    </xdr:from>
    <xdr:to>
      <xdr:col>24</xdr:col>
      <xdr:colOff>114300</xdr:colOff>
      <xdr:row>77</xdr:row>
      <xdr:rowOff>76676</xdr:rowOff>
    </xdr:to>
    <xdr:sp macro="" textlink="">
      <xdr:nvSpPr>
        <xdr:cNvPr id="195" name="楕円 194"/>
        <xdr:cNvSpPr/>
      </xdr:nvSpPr>
      <xdr:spPr>
        <a:xfrm>
          <a:off x="4584700" y="131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124953</xdr:rowOff>
    </xdr:from>
    <xdr:ext cx="469744" cy="259045"/>
    <xdr:sp macro="" textlink="">
      <xdr:nvSpPr>
        <xdr:cNvPr id="196" name="維持補修費該当値テキスト"/>
        <xdr:cNvSpPr txBox="1"/>
      </xdr:nvSpPr>
      <xdr:spPr>
        <a:xfrm>
          <a:off x="4686300" y="1315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109283</xdr:rowOff>
    </xdr:from>
    <xdr:to>
      <xdr:col>20</xdr:col>
      <xdr:colOff>38100</xdr:colOff>
      <xdr:row>77</xdr:row>
      <xdr:rowOff>39433</xdr:rowOff>
    </xdr:to>
    <xdr:sp macro="" textlink="">
      <xdr:nvSpPr>
        <xdr:cNvPr id="197" name="楕円 196"/>
        <xdr:cNvSpPr/>
      </xdr:nvSpPr>
      <xdr:spPr>
        <a:xfrm>
          <a:off x="3746500" y="131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30560</xdr:rowOff>
    </xdr:from>
    <xdr:ext cx="469744" cy="259045"/>
    <xdr:sp macro="" textlink="">
      <xdr:nvSpPr>
        <xdr:cNvPr id="198" name="テキスト ボックス 197"/>
        <xdr:cNvSpPr txBox="1"/>
      </xdr:nvSpPr>
      <xdr:spPr>
        <a:xfrm>
          <a:off x="3562428" y="1323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39846</xdr:rowOff>
    </xdr:from>
    <xdr:to>
      <xdr:col>15</xdr:col>
      <xdr:colOff>101600</xdr:colOff>
      <xdr:row>76</xdr:row>
      <xdr:rowOff>141446</xdr:rowOff>
    </xdr:to>
    <xdr:sp macro="" textlink="">
      <xdr:nvSpPr>
        <xdr:cNvPr id="199" name="楕円 198"/>
        <xdr:cNvSpPr/>
      </xdr:nvSpPr>
      <xdr:spPr>
        <a:xfrm>
          <a:off x="2857500" y="130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132573</xdr:rowOff>
    </xdr:from>
    <xdr:ext cx="469744" cy="259045"/>
    <xdr:sp macro="" textlink="">
      <xdr:nvSpPr>
        <xdr:cNvPr id="200" name="テキスト ボックス 199"/>
        <xdr:cNvSpPr txBox="1"/>
      </xdr:nvSpPr>
      <xdr:spPr>
        <a:xfrm>
          <a:off x="2673428" y="1316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43371</xdr:rowOff>
    </xdr:from>
    <xdr:to>
      <xdr:col>10</xdr:col>
      <xdr:colOff>165100</xdr:colOff>
      <xdr:row>76</xdr:row>
      <xdr:rowOff>144971</xdr:rowOff>
    </xdr:to>
    <xdr:sp macro="" textlink="">
      <xdr:nvSpPr>
        <xdr:cNvPr id="201" name="楕円 200"/>
        <xdr:cNvSpPr/>
      </xdr:nvSpPr>
      <xdr:spPr>
        <a:xfrm>
          <a:off x="1968500" y="130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136098</xdr:rowOff>
    </xdr:from>
    <xdr:ext cx="469744" cy="259045"/>
    <xdr:sp macro="" textlink="">
      <xdr:nvSpPr>
        <xdr:cNvPr id="202" name="テキスト ボックス 201"/>
        <xdr:cNvSpPr txBox="1"/>
      </xdr:nvSpPr>
      <xdr:spPr>
        <a:xfrm>
          <a:off x="1784428" y="131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60801</xdr:rowOff>
    </xdr:from>
    <xdr:to>
      <xdr:col>6</xdr:col>
      <xdr:colOff>38100</xdr:colOff>
      <xdr:row>76</xdr:row>
      <xdr:rowOff>162401</xdr:rowOff>
    </xdr:to>
    <xdr:sp macro="" textlink="">
      <xdr:nvSpPr>
        <xdr:cNvPr id="203" name="楕円 202"/>
        <xdr:cNvSpPr/>
      </xdr:nvSpPr>
      <xdr:spPr>
        <a:xfrm>
          <a:off x="1079500" y="130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153528</xdr:rowOff>
    </xdr:from>
    <xdr:ext cx="469744" cy="259045"/>
    <xdr:sp macro="" textlink="">
      <xdr:nvSpPr>
        <xdr:cNvPr id="204" name="テキスト ボックス 203"/>
        <xdr:cNvSpPr txBox="1"/>
      </xdr:nvSpPr>
      <xdr:spPr>
        <a:xfrm>
          <a:off x="895428" y="1318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69390</xdr:rowOff>
    </xdr:from>
    <xdr:to>
      <xdr:col>24</xdr:col>
      <xdr:colOff>62865</xdr:colOff>
      <xdr:row>98</xdr:row>
      <xdr:rowOff>14470</xdr:rowOff>
    </xdr:to>
    <xdr:cxnSp macro="">
      <xdr:nvCxnSpPr>
        <xdr:cNvPr id="231" name="直線コネクタ 230"/>
        <xdr:cNvCxnSpPr/>
      </xdr:nvCxnSpPr>
      <xdr:spPr>
        <a:xfrm flipV="1">
          <a:off x="4633595" y="15499890"/>
          <a:ext cx="1270" cy="131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18297</xdr:rowOff>
    </xdr:from>
    <xdr:ext cx="534377" cy="259045"/>
    <xdr:sp macro="" textlink="">
      <xdr:nvSpPr>
        <xdr:cNvPr id="232" name="扶助費最小値テキスト"/>
        <xdr:cNvSpPr txBox="1"/>
      </xdr:nvSpPr>
      <xdr:spPr>
        <a:xfrm>
          <a:off x="4686300" y="16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14470</xdr:rowOff>
    </xdr:from>
    <xdr:to>
      <xdr:col>24</xdr:col>
      <xdr:colOff>152400</xdr:colOff>
      <xdr:row>98</xdr:row>
      <xdr:rowOff>14470</xdr:rowOff>
    </xdr:to>
    <xdr:cxnSp macro="">
      <xdr:nvCxnSpPr>
        <xdr:cNvPr id="233" name="直線コネクタ 232"/>
        <xdr:cNvCxnSpPr/>
      </xdr:nvCxnSpPr>
      <xdr:spPr>
        <a:xfrm>
          <a:off x="4546600" y="1681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16067</xdr:rowOff>
    </xdr:from>
    <xdr:ext cx="599010" cy="259045"/>
    <xdr:sp macro="" textlink="">
      <xdr:nvSpPr>
        <xdr:cNvPr id="234" name="扶助費最大値テキスト"/>
        <xdr:cNvSpPr txBox="1"/>
      </xdr:nvSpPr>
      <xdr:spPr>
        <a:xfrm>
          <a:off x="4686300" y="152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69390</xdr:rowOff>
    </xdr:from>
    <xdr:to>
      <xdr:col>24</xdr:col>
      <xdr:colOff>152400</xdr:colOff>
      <xdr:row>90</xdr:row>
      <xdr:rowOff>69390</xdr:rowOff>
    </xdr:to>
    <xdr:cxnSp macro="">
      <xdr:nvCxnSpPr>
        <xdr:cNvPr id="235" name="直線コネクタ 234"/>
        <xdr:cNvCxnSpPr/>
      </xdr:nvCxnSpPr>
      <xdr:spPr>
        <a:xfrm>
          <a:off x="4546600" y="1549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66287</xdr:rowOff>
    </xdr:from>
    <xdr:to>
      <xdr:col>24</xdr:col>
      <xdr:colOff>63500</xdr:colOff>
      <xdr:row>97</xdr:row>
      <xdr:rowOff>95559</xdr:rowOff>
    </xdr:to>
    <xdr:cxnSp macro="">
      <xdr:nvCxnSpPr>
        <xdr:cNvPr id="236" name="直線コネクタ 235"/>
        <xdr:cNvCxnSpPr/>
      </xdr:nvCxnSpPr>
      <xdr:spPr>
        <a:xfrm flipV="1">
          <a:off x="3797300" y="16696937"/>
          <a:ext cx="838200" cy="2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152086</xdr:rowOff>
    </xdr:from>
    <xdr:ext cx="599010" cy="259045"/>
    <xdr:sp macro="" textlink="">
      <xdr:nvSpPr>
        <xdr:cNvPr id="237" name="扶助費平均値テキスト"/>
        <xdr:cNvSpPr txBox="1"/>
      </xdr:nvSpPr>
      <xdr:spPr>
        <a:xfrm>
          <a:off x="4686300" y="1609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129209</xdr:rowOff>
    </xdr:from>
    <xdr:to>
      <xdr:col>24</xdr:col>
      <xdr:colOff>114300</xdr:colOff>
      <xdr:row>95</xdr:row>
      <xdr:rowOff>59359</xdr:rowOff>
    </xdr:to>
    <xdr:sp macro="" textlink="">
      <xdr:nvSpPr>
        <xdr:cNvPr id="238" name="フローチャート: 判断 237"/>
        <xdr:cNvSpPr/>
      </xdr:nvSpPr>
      <xdr:spPr>
        <a:xfrm>
          <a:off x="45847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95559</xdr:rowOff>
    </xdr:from>
    <xdr:to>
      <xdr:col>19</xdr:col>
      <xdr:colOff>177800</xdr:colOff>
      <xdr:row>97</xdr:row>
      <xdr:rowOff>141627</xdr:rowOff>
    </xdr:to>
    <xdr:cxnSp macro="">
      <xdr:nvCxnSpPr>
        <xdr:cNvPr id="239" name="直線コネクタ 238"/>
        <xdr:cNvCxnSpPr/>
      </xdr:nvCxnSpPr>
      <xdr:spPr>
        <a:xfrm flipV="1">
          <a:off x="2908300" y="16726209"/>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156882</xdr:rowOff>
    </xdr:from>
    <xdr:to>
      <xdr:col>20</xdr:col>
      <xdr:colOff>38100</xdr:colOff>
      <xdr:row>95</xdr:row>
      <xdr:rowOff>87032</xdr:rowOff>
    </xdr:to>
    <xdr:sp macro="" textlink="">
      <xdr:nvSpPr>
        <xdr:cNvPr id="240" name="フローチャート: 判断 239"/>
        <xdr:cNvSpPr/>
      </xdr:nvSpPr>
      <xdr:spPr>
        <a:xfrm>
          <a:off x="3746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103559</xdr:rowOff>
    </xdr:from>
    <xdr:ext cx="599010" cy="259045"/>
    <xdr:sp macro="" textlink="">
      <xdr:nvSpPr>
        <xdr:cNvPr id="241" name="テキスト ボックス 240"/>
        <xdr:cNvSpPr txBox="1"/>
      </xdr:nvSpPr>
      <xdr:spPr>
        <a:xfrm>
          <a:off x="3497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141627</xdr:rowOff>
    </xdr:from>
    <xdr:to>
      <xdr:col>15</xdr:col>
      <xdr:colOff>50800</xdr:colOff>
      <xdr:row>98</xdr:row>
      <xdr:rowOff>4913</xdr:rowOff>
    </xdr:to>
    <xdr:cxnSp macro="">
      <xdr:nvCxnSpPr>
        <xdr:cNvPr id="242" name="直線コネクタ 241"/>
        <xdr:cNvCxnSpPr/>
      </xdr:nvCxnSpPr>
      <xdr:spPr>
        <a:xfrm flipV="1">
          <a:off x="2019300" y="16772277"/>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42745</xdr:rowOff>
    </xdr:from>
    <xdr:to>
      <xdr:col>15</xdr:col>
      <xdr:colOff>101600</xdr:colOff>
      <xdr:row>95</xdr:row>
      <xdr:rowOff>144345</xdr:rowOff>
    </xdr:to>
    <xdr:sp macro="" textlink="">
      <xdr:nvSpPr>
        <xdr:cNvPr id="243" name="フローチャート: 判断 242"/>
        <xdr:cNvSpPr/>
      </xdr:nvSpPr>
      <xdr:spPr>
        <a:xfrm>
          <a:off x="2857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160872</xdr:rowOff>
    </xdr:from>
    <xdr:ext cx="599010" cy="259045"/>
    <xdr:sp macro="" textlink="">
      <xdr:nvSpPr>
        <xdr:cNvPr id="244" name="テキスト ボックス 243"/>
        <xdr:cNvSpPr txBox="1"/>
      </xdr:nvSpPr>
      <xdr:spPr>
        <a:xfrm>
          <a:off x="2608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4913</xdr:rowOff>
    </xdr:from>
    <xdr:to>
      <xdr:col>10</xdr:col>
      <xdr:colOff>114300</xdr:colOff>
      <xdr:row>98</xdr:row>
      <xdr:rowOff>57296</xdr:rowOff>
    </xdr:to>
    <xdr:cxnSp macro="">
      <xdr:nvCxnSpPr>
        <xdr:cNvPr id="245" name="直線コネクタ 244"/>
        <xdr:cNvCxnSpPr/>
      </xdr:nvCxnSpPr>
      <xdr:spPr>
        <a:xfrm flipV="1">
          <a:off x="1130300" y="16807013"/>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83882</xdr:rowOff>
    </xdr:from>
    <xdr:to>
      <xdr:col>10</xdr:col>
      <xdr:colOff>165100</xdr:colOff>
      <xdr:row>96</xdr:row>
      <xdr:rowOff>14032</xdr:rowOff>
    </xdr:to>
    <xdr:sp macro="" textlink="">
      <xdr:nvSpPr>
        <xdr:cNvPr id="246" name="フローチャート: 判断 245"/>
        <xdr:cNvSpPr/>
      </xdr:nvSpPr>
      <xdr:spPr>
        <a:xfrm>
          <a:off x="1968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30559</xdr:rowOff>
    </xdr:from>
    <xdr:ext cx="599010" cy="259045"/>
    <xdr:sp macro="" textlink="">
      <xdr:nvSpPr>
        <xdr:cNvPr id="247" name="テキスト ボックス 246"/>
        <xdr:cNvSpPr txBox="1"/>
      </xdr:nvSpPr>
      <xdr:spPr>
        <a:xfrm>
          <a:off x="1719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149196</xdr:rowOff>
    </xdr:from>
    <xdr:to>
      <xdr:col>6</xdr:col>
      <xdr:colOff>38100</xdr:colOff>
      <xdr:row>96</xdr:row>
      <xdr:rowOff>79346</xdr:rowOff>
    </xdr:to>
    <xdr:sp macro="" textlink="">
      <xdr:nvSpPr>
        <xdr:cNvPr id="248" name="フローチャート: 判断 247"/>
        <xdr:cNvSpPr/>
      </xdr:nvSpPr>
      <xdr:spPr>
        <a:xfrm>
          <a:off x="1079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95873</xdr:rowOff>
    </xdr:from>
    <xdr:ext cx="599010" cy="259045"/>
    <xdr:sp macro="" textlink="">
      <xdr:nvSpPr>
        <xdr:cNvPr id="249" name="テキスト ボックス 248"/>
        <xdr:cNvSpPr txBox="1"/>
      </xdr:nvSpPr>
      <xdr:spPr>
        <a:xfrm>
          <a:off x="830795"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15487</xdr:rowOff>
    </xdr:from>
    <xdr:to>
      <xdr:col>24</xdr:col>
      <xdr:colOff>114300</xdr:colOff>
      <xdr:row>97</xdr:row>
      <xdr:rowOff>117087</xdr:rowOff>
    </xdr:to>
    <xdr:sp macro="" textlink="">
      <xdr:nvSpPr>
        <xdr:cNvPr id="255" name="楕円 254"/>
        <xdr:cNvSpPr/>
      </xdr:nvSpPr>
      <xdr:spPr>
        <a:xfrm>
          <a:off x="4584700" y="166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101864</xdr:rowOff>
    </xdr:from>
    <xdr:ext cx="534377" cy="259045"/>
    <xdr:sp macro="" textlink="">
      <xdr:nvSpPr>
        <xdr:cNvPr id="256" name="扶助費該当値テキスト"/>
        <xdr:cNvSpPr txBox="1"/>
      </xdr:nvSpPr>
      <xdr:spPr>
        <a:xfrm>
          <a:off x="4686300" y="165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44759</xdr:rowOff>
    </xdr:from>
    <xdr:to>
      <xdr:col>20</xdr:col>
      <xdr:colOff>38100</xdr:colOff>
      <xdr:row>97</xdr:row>
      <xdr:rowOff>146359</xdr:rowOff>
    </xdr:to>
    <xdr:sp macro="" textlink="">
      <xdr:nvSpPr>
        <xdr:cNvPr id="257" name="楕円 256"/>
        <xdr:cNvSpPr/>
      </xdr:nvSpPr>
      <xdr:spPr>
        <a:xfrm>
          <a:off x="3746500" y="166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137486</xdr:rowOff>
    </xdr:from>
    <xdr:ext cx="534377" cy="259045"/>
    <xdr:sp macro="" textlink="">
      <xdr:nvSpPr>
        <xdr:cNvPr id="258" name="テキスト ボックス 257"/>
        <xdr:cNvSpPr txBox="1"/>
      </xdr:nvSpPr>
      <xdr:spPr>
        <a:xfrm>
          <a:off x="3530111" y="1676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90827</xdr:rowOff>
    </xdr:from>
    <xdr:to>
      <xdr:col>15</xdr:col>
      <xdr:colOff>101600</xdr:colOff>
      <xdr:row>98</xdr:row>
      <xdr:rowOff>20977</xdr:rowOff>
    </xdr:to>
    <xdr:sp macro="" textlink="">
      <xdr:nvSpPr>
        <xdr:cNvPr id="259" name="楕円 258"/>
        <xdr:cNvSpPr/>
      </xdr:nvSpPr>
      <xdr:spPr>
        <a:xfrm>
          <a:off x="2857500" y="167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12104</xdr:rowOff>
    </xdr:from>
    <xdr:ext cx="534377" cy="259045"/>
    <xdr:sp macro="" textlink="">
      <xdr:nvSpPr>
        <xdr:cNvPr id="260" name="テキスト ボックス 259"/>
        <xdr:cNvSpPr txBox="1"/>
      </xdr:nvSpPr>
      <xdr:spPr>
        <a:xfrm>
          <a:off x="2641111" y="168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125563</xdr:rowOff>
    </xdr:from>
    <xdr:to>
      <xdr:col>10</xdr:col>
      <xdr:colOff>165100</xdr:colOff>
      <xdr:row>98</xdr:row>
      <xdr:rowOff>55713</xdr:rowOff>
    </xdr:to>
    <xdr:sp macro="" textlink="">
      <xdr:nvSpPr>
        <xdr:cNvPr id="261" name="楕円 260"/>
        <xdr:cNvSpPr/>
      </xdr:nvSpPr>
      <xdr:spPr>
        <a:xfrm>
          <a:off x="1968500" y="167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46840</xdr:rowOff>
    </xdr:from>
    <xdr:ext cx="534377" cy="259045"/>
    <xdr:sp macro="" textlink="">
      <xdr:nvSpPr>
        <xdr:cNvPr id="262" name="テキスト ボックス 261"/>
        <xdr:cNvSpPr txBox="1"/>
      </xdr:nvSpPr>
      <xdr:spPr>
        <a:xfrm>
          <a:off x="1752111" y="168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6496</xdr:rowOff>
    </xdr:from>
    <xdr:to>
      <xdr:col>6</xdr:col>
      <xdr:colOff>38100</xdr:colOff>
      <xdr:row>98</xdr:row>
      <xdr:rowOff>108096</xdr:rowOff>
    </xdr:to>
    <xdr:sp macro="" textlink="">
      <xdr:nvSpPr>
        <xdr:cNvPr id="263" name="楕円 262"/>
        <xdr:cNvSpPr/>
      </xdr:nvSpPr>
      <xdr:spPr>
        <a:xfrm>
          <a:off x="1079500" y="168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99223</xdr:rowOff>
    </xdr:from>
    <xdr:ext cx="534377" cy="259045"/>
    <xdr:sp macro="" textlink="">
      <xdr:nvSpPr>
        <xdr:cNvPr id="264" name="テキスト ボックス 263"/>
        <xdr:cNvSpPr txBox="1"/>
      </xdr:nvSpPr>
      <xdr:spPr>
        <a:xfrm>
          <a:off x="863111" y="1690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9" name="直線コネクタ 288"/>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90"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91" name="直線コネクタ 290"/>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2"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3" name="直線コネクタ 292"/>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121564</xdr:rowOff>
    </xdr:from>
    <xdr:to>
      <xdr:col>55</xdr:col>
      <xdr:colOff>0</xdr:colOff>
      <xdr:row>37</xdr:row>
      <xdr:rowOff>129794</xdr:rowOff>
    </xdr:to>
    <xdr:cxnSp macro="">
      <xdr:nvCxnSpPr>
        <xdr:cNvPr id="294" name="直線コネクタ 293"/>
        <xdr:cNvCxnSpPr/>
      </xdr:nvCxnSpPr>
      <xdr:spPr>
        <a:xfrm>
          <a:off x="9639300" y="646521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5"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6" name="フローチャート: 判断 295"/>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101181</xdr:rowOff>
    </xdr:from>
    <xdr:to>
      <xdr:col>50</xdr:col>
      <xdr:colOff>114300</xdr:colOff>
      <xdr:row>37</xdr:row>
      <xdr:rowOff>121564</xdr:rowOff>
    </xdr:to>
    <xdr:cxnSp macro="">
      <xdr:nvCxnSpPr>
        <xdr:cNvPr id="297" name="直線コネクタ 296"/>
        <xdr:cNvCxnSpPr/>
      </xdr:nvCxnSpPr>
      <xdr:spPr>
        <a:xfrm>
          <a:off x="8750300" y="6444831"/>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8" name="フローチャート: 判断 297"/>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9" name="テキスト ボックス 298"/>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90780</xdr:rowOff>
    </xdr:from>
    <xdr:to>
      <xdr:col>45</xdr:col>
      <xdr:colOff>177800</xdr:colOff>
      <xdr:row>37</xdr:row>
      <xdr:rowOff>101181</xdr:rowOff>
    </xdr:to>
    <xdr:cxnSp macro="">
      <xdr:nvCxnSpPr>
        <xdr:cNvPr id="300" name="直線コネクタ 299"/>
        <xdr:cNvCxnSpPr/>
      </xdr:nvCxnSpPr>
      <xdr:spPr>
        <a:xfrm>
          <a:off x="7861300" y="643443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301" name="フローチャート: 判断 300"/>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2" name="テキスト ボックス 301"/>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73444</xdr:rowOff>
    </xdr:from>
    <xdr:to>
      <xdr:col>41</xdr:col>
      <xdr:colOff>50800</xdr:colOff>
      <xdr:row>37</xdr:row>
      <xdr:rowOff>90780</xdr:rowOff>
    </xdr:to>
    <xdr:cxnSp macro="">
      <xdr:nvCxnSpPr>
        <xdr:cNvPr id="303" name="直線コネクタ 302"/>
        <xdr:cNvCxnSpPr/>
      </xdr:nvCxnSpPr>
      <xdr:spPr>
        <a:xfrm>
          <a:off x="6972300" y="641709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4" name="フローチャート: 判断 303"/>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5" name="テキスト ボックス 304"/>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6" name="フローチャート: 判断 305"/>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7" name="テキスト ボックス 306"/>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78994</xdr:rowOff>
    </xdr:from>
    <xdr:to>
      <xdr:col>55</xdr:col>
      <xdr:colOff>50800</xdr:colOff>
      <xdr:row>38</xdr:row>
      <xdr:rowOff>9144</xdr:rowOff>
    </xdr:to>
    <xdr:sp macro="" textlink="">
      <xdr:nvSpPr>
        <xdr:cNvPr id="313" name="楕円 312"/>
        <xdr:cNvSpPr/>
      </xdr:nvSpPr>
      <xdr:spPr>
        <a:xfrm>
          <a:off x="104267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165371</xdr:rowOff>
    </xdr:from>
    <xdr:ext cx="534377" cy="259045"/>
    <xdr:sp macro="" textlink="">
      <xdr:nvSpPr>
        <xdr:cNvPr id="314" name="補助費等該当値テキスト"/>
        <xdr:cNvSpPr txBox="1"/>
      </xdr:nvSpPr>
      <xdr:spPr>
        <a:xfrm>
          <a:off x="10528300" y="63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70764</xdr:rowOff>
    </xdr:from>
    <xdr:to>
      <xdr:col>50</xdr:col>
      <xdr:colOff>165100</xdr:colOff>
      <xdr:row>38</xdr:row>
      <xdr:rowOff>915</xdr:rowOff>
    </xdr:to>
    <xdr:sp macro="" textlink="">
      <xdr:nvSpPr>
        <xdr:cNvPr id="315" name="楕円 314"/>
        <xdr:cNvSpPr/>
      </xdr:nvSpPr>
      <xdr:spPr>
        <a:xfrm>
          <a:off x="9588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163492</xdr:rowOff>
    </xdr:from>
    <xdr:ext cx="534377" cy="259045"/>
    <xdr:sp macro="" textlink="">
      <xdr:nvSpPr>
        <xdr:cNvPr id="316" name="テキスト ボックス 315"/>
        <xdr:cNvSpPr txBox="1"/>
      </xdr:nvSpPr>
      <xdr:spPr>
        <a:xfrm>
          <a:off x="9372111" y="6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50381</xdr:rowOff>
    </xdr:from>
    <xdr:to>
      <xdr:col>46</xdr:col>
      <xdr:colOff>38100</xdr:colOff>
      <xdr:row>37</xdr:row>
      <xdr:rowOff>151981</xdr:rowOff>
    </xdr:to>
    <xdr:sp macro="" textlink="">
      <xdr:nvSpPr>
        <xdr:cNvPr id="317" name="楕円 316"/>
        <xdr:cNvSpPr/>
      </xdr:nvSpPr>
      <xdr:spPr>
        <a:xfrm>
          <a:off x="86995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143108</xdr:rowOff>
    </xdr:from>
    <xdr:ext cx="534377" cy="259045"/>
    <xdr:sp macro="" textlink="">
      <xdr:nvSpPr>
        <xdr:cNvPr id="318" name="テキスト ボックス 317"/>
        <xdr:cNvSpPr txBox="1"/>
      </xdr:nvSpPr>
      <xdr:spPr>
        <a:xfrm>
          <a:off x="8483111" y="64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39980</xdr:rowOff>
    </xdr:from>
    <xdr:to>
      <xdr:col>41</xdr:col>
      <xdr:colOff>101600</xdr:colOff>
      <xdr:row>37</xdr:row>
      <xdr:rowOff>141580</xdr:rowOff>
    </xdr:to>
    <xdr:sp macro="" textlink="">
      <xdr:nvSpPr>
        <xdr:cNvPr id="319" name="楕円 318"/>
        <xdr:cNvSpPr/>
      </xdr:nvSpPr>
      <xdr:spPr>
        <a:xfrm>
          <a:off x="7810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132707</xdr:rowOff>
    </xdr:from>
    <xdr:ext cx="534377" cy="259045"/>
    <xdr:sp macro="" textlink="">
      <xdr:nvSpPr>
        <xdr:cNvPr id="320" name="テキスト ボックス 319"/>
        <xdr:cNvSpPr txBox="1"/>
      </xdr:nvSpPr>
      <xdr:spPr>
        <a:xfrm>
          <a:off x="7594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22644</xdr:rowOff>
    </xdr:from>
    <xdr:to>
      <xdr:col>36</xdr:col>
      <xdr:colOff>165100</xdr:colOff>
      <xdr:row>37</xdr:row>
      <xdr:rowOff>124244</xdr:rowOff>
    </xdr:to>
    <xdr:sp macro="" textlink="">
      <xdr:nvSpPr>
        <xdr:cNvPr id="321" name="楕円 320"/>
        <xdr:cNvSpPr/>
      </xdr:nvSpPr>
      <xdr:spPr>
        <a:xfrm>
          <a:off x="6921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115371</xdr:rowOff>
    </xdr:from>
    <xdr:ext cx="534377" cy="259045"/>
    <xdr:sp macro="" textlink="">
      <xdr:nvSpPr>
        <xdr:cNvPr id="322" name="テキスト ボックス 321"/>
        <xdr:cNvSpPr txBox="1"/>
      </xdr:nvSpPr>
      <xdr:spPr>
        <a:xfrm>
          <a:off x="6705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9" name="直線コネクタ 348"/>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50"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51" name="直線コネクタ 350"/>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2"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3" name="直線コネクタ 352"/>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128988</xdr:rowOff>
    </xdr:from>
    <xdr:to>
      <xdr:col>55</xdr:col>
      <xdr:colOff>0</xdr:colOff>
      <xdr:row>54</xdr:row>
      <xdr:rowOff>72198</xdr:rowOff>
    </xdr:to>
    <xdr:cxnSp macro="">
      <xdr:nvCxnSpPr>
        <xdr:cNvPr id="354" name="直線コネクタ 353"/>
        <xdr:cNvCxnSpPr/>
      </xdr:nvCxnSpPr>
      <xdr:spPr>
        <a:xfrm flipV="1">
          <a:off x="9639300" y="8872938"/>
          <a:ext cx="838200" cy="4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5"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6" name="フローチャート: 判断 355"/>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123698</xdr:rowOff>
    </xdr:from>
    <xdr:to>
      <xdr:col>50</xdr:col>
      <xdr:colOff>114300</xdr:colOff>
      <xdr:row>54</xdr:row>
      <xdr:rowOff>72198</xdr:rowOff>
    </xdr:to>
    <xdr:cxnSp macro="">
      <xdr:nvCxnSpPr>
        <xdr:cNvPr id="357" name="直線コネクタ 356"/>
        <xdr:cNvCxnSpPr/>
      </xdr:nvCxnSpPr>
      <xdr:spPr>
        <a:xfrm>
          <a:off x="8750300" y="9210548"/>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8" name="フローチャート: 判断 357"/>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9" name="テキスト ボックス 358"/>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58841</xdr:rowOff>
    </xdr:from>
    <xdr:to>
      <xdr:col>45</xdr:col>
      <xdr:colOff>177800</xdr:colOff>
      <xdr:row>53</xdr:row>
      <xdr:rowOff>123698</xdr:rowOff>
    </xdr:to>
    <xdr:cxnSp macro="">
      <xdr:nvCxnSpPr>
        <xdr:cNvPr id="360" name="直線コネクタ 359"/>
        <xdr:cNvCxnSpPr/>
      </xdr:nvCxnSpPr>
      <xdr:spPr>
        <a:xfrm>
          <a:off x="7861300" y="8974241"/>
          <a:ext cx="889000" cy="2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61" name="フローチャート: 判断 360"/>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2" name="テキスト ボックス 361"/>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58841</xdr:rowOff>
    </xdr:from>
    <xdr:to>
      <xdr:col>41</xdr:col>
      <xdr:colOff>50800</xdr:colOff>
      <xdr:row>53</xdr:row>
      <xdr:rowOff>103810</xdr:rowOff>
    </xdr:to>
    <xdr:cxnSp macro="">
      <xdr:nvCxnSpPr>
        <xdr:cNvPr id="363" name="直線コネクタ 362"/>
        <xdr:cNvCxnSpPr/>
      </xdr:nvCxnSpPr>
      <xdr:spPr>
        <a:xfrm flipV="1">
          <a:off x="6972300" y="8974241"/>
          <a:ext cx="889000" cy="2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4" name="フローチャート: 判断 363"/>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5" name="テキスト ボックス 364"/>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6" name="フローチャート: 判断 365"/>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7" name="テキスト ボックス 366"/>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78188</xdr:rowOff>
    </xdr:from>
    <xdr:to>
      <xdr:col>55</xdr:col>
      <xdr:colOff>50800</xdr:colOff>
      <xdr:row>52</xdr:row>
      <xdr:rowOff>8338</xdr:rowOff>
    </xdr:to>
    <xdr:sp macro="" textlink="">
      <xdr:nvSpPr>
        <xdr:cNvPr id="373" name="楕円 372"/>
        <xdr:cNvSpPr/>
      </xdr:nvSpPr>
      <xdr:spPr>
        <a:xfrm>
          <a:off x="10426700" y="88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101065</xdr:rowOff>
    </xdr:from>
    <xdr:ext cx="534377" cy="259045"/>
    <xdr:sp macro="" textlink="">
      <xdr:nvSpPr>
        <xdr:cNvPr id="374" name="普通建設事業費該当値テキスト"/>
        <xdr:cNvSpPr txBox="1"/>
      </xdr:nvSpPr>
      <xdr:spPr>
        <a:xfrm>
          <a:off x="10528300" y="8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21398</xdr:rowOff>
    </xdr:from>
    <xdr:to>
      <xdr:col>50</xdr:col>
      <xdr:colOff>165100</xdr:colOff>
      <xdr:row>54</xdr:row>
      <xdr:rowOff>122998</xdr:rowOff>
    </xdr:to>
    <xdr:sp macro="" textlink="">
      <xdr:nvSpPr>
        <xdr:cNvPr id="375" name="楕円 374"/>
        <xdr:cNvSpPr/>
      </xdr:nvSpPr>
      <xdr:spPr>
        <a:xfrm>
          <a:off x="9588500" y="92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114125</xdr:rowOff>
    </xdr:from>
    <xdr:ext cx="534377" cy="259045"/>
    <xdr:sp macro="" textlink="">
      <xdr:nvSpPr>
        <xdr:cNvPr id="376" name="テキスト ボックス 375"/>
        <xdr:cNvSpPr txBox="1"/>
      </xdr:nvSpPr>
      <xdr:spPr>
        <a:xfrm>
          <a:off x="9372111" y="93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72898</xdr:rowOff>
    </xdr:from>
    <xdr:to>
      <xdr:col>46</xdr:col>
      <xdr:colOff>38100</xdr:colOff>
      <xdr:row>54</xdr:row>
      <xdr:rowOff>3048</xdr:rowOff>
    </xdr:to>
    <xdr:sp macro="" textlink="">
      <xdr:nvSpPr>
        <xdr:cNvPr id="377" name="楕円 376"/>
        <xdr:cNvSpPr/>
      </xdr:nvSpPr>
      <xdr:spPr>
        <a:xfrm>
          <a:off x="8699500" y="91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165625</xdr:rowOff>
    </xdr:from>
    <xdr:ext cx="534377" cy="259045"/>
    <xdr:sp macro="" textlink="">
      <xdr:nvSpPr>
        <xdr:cNvPr id="378" name="テキスト ボックス 377"/>
        <xdr:cNvSpPr txBox="1"/>
      </xdr:nvSpPr>
      <xdr:spPr>
        <a:xfrm>
          <a:off x="8483111" y="92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8041</xdr:rowOff>
    </xdr:from>
    <xdr:to>
      <xdr:col>41</xdr:col>
      <xdr:colOff>101600</xdr:colOff>
      <xdr:row>52</xdr:row>
      <xdr:rowOff>109641</xdr:rowOff>
    </xdr:to>
    <xdr:sp macro="" textlink="">
      <xdr:nvSpPr>
        <xdr:cNvPr id="379" name="楕円 378"/>
        <xdr:cNvSpPr/>
      </xdr:nvSpPr>
      <xdr:spPr>
        <a:xfrm>
          <a:off x="7810500" y="89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126168</xdr:rowOff>
    </xdr:from>
    <xdr:ext cx="534377" cy="259045"/>
    <xdr:sp macro="" textlink="">
      <xdr:nvSpPr>
        <xdr:cNvPr id="380" name="テキスト ボックス 379"/>
        <xdr:cNvSpPr txBox="1"/>
      </xdr:nvSpPr>
      <xdr:spPr>
        <a:xfrm>
          <a:off x="7594111" y="869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53010</xdr:rowOff>
    </xdr:from>
    <xdr:to>
      <xdr:col>36</xdr:col>
      <xdr:colOff>165100</xdr:colOff>
      <xdr:row>53</xdr:row>
      <xdr:rowOff>154610</xdr:rowOff>
    </xdr:to>
    <xdr:sp macro="" textlink="">
      <xdr:nvSpPr>
        <xdr:cNvPr id="381" name="楕円 380"/>
        <xdr:cNvSpPr/>
      </xdr:nvSpPr>
      <xdr:spPr>
        <a:xfrm>
          <a:off x="6921500" y="91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171137</xdr:rowOff>
    </xdr:from>
    <xdr:ext cx="534377" cy="259045"/>
    <xdr:sp macro="" textlink="">
      <xdr:nvSpPr>
        <xdr:cNvPr id="382" name="テキスト ボックス 381"/>
        <xdr:cNvSpPr txBox="1"/>
      </xdr:nvSpPr>
      <xdr:spPr>
        <a:xfrm>
          <a:off x="6705111" y="89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4" name="直線コネクタ 403"/>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5"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6" name="直線コネクタ 405"/>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7"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8" name="直線コネクタ 407"/>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74366</xdr:rowOff>
    </xdr:from>
    <xdr:to>
      <xdr:col>55</xdr:col>
      <xdr:colOff>0</xdr:colOff>
      <xdr:row>75</xdr:row>
      <xdr:rowOff>65451</xdr:rowOff>
    </xdr:to>
    <xdr:cxnSp macro="">
      <xdr:nvCxnSpPr>
        <xdr:cNvPr id="409" name="直線コネクタ 408"/>
        <xdr:cNvCxnSpPr/>
      </xdr:nvCxnSpPr>
      <xdr:spPr>
        <a:xfrm flipV="1">
          <a:off x="9639300" y="12761666"/>
          <a:ext cx="8382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10"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11" name="フローチャート: 判断 410"/>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65862</xdr:rowOff>
    </xdr:from>
    <xdr:to>
      <xdr:col>50</xdr:col>
      <xdr:colOff>114300</xdr:colOff>
      <xdr:row>75</xdr:row>
      <xdr:rowOff>65451</xdr:rowOff>
    </xdr:to>
    <xdr:cxnSp macro="">
      <xdr:nvCxnSpPr>
        <xdr:cNvPr id="412" name="直線コネクタ 411"/>
        <xdr:cNvCxnSpPr/>
      </xdr:nvCxnSpPr>
      <xdr:spPr>
        <a:xfrm>
          <a:off x="8750300" y="12581712"/>
          <a:ext cx="889000" cy="3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3" name="フローチャート: 判断 412"/>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4" name="テキスト ボックス 413"/>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91283</xdr:rowOff>
    </xdr:from>
    <xdr:to>
      <xdr:col>45</xdr:col>
      <xdr:colOff>177800</xdr:colOff>
      <xdr:row>73</xdr:row>
      <xdr:rowOff>65862</xdr:rowOff>
    </xdr:to>
    <xdr:cxnSp macro="">
      <xdr:nvCxnSpPr>
        <xdr:cNvPr id="415" name="直線コネクタ 414"/>
        <xdr:cNvCxnSpPr/>
      </xdr:nvCxnSpPr>
      <xdr:spPr>
        <a:xfrm>
          <a:off x="7861300" y="12092783"/>
          <a:ext cx="889000" cy="48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6" name="フローチャート: 判断 415"/>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7" name="テキスト ボックス 416"/>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8" name="フローチャート: 判断 417"/>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51325</xdr:rowOff>
    </xdr:from>
    <xdr:ext cx="534377" cy="259045"/>
    <xdr:sp macro="" textlink="">
      <xdr:nvSpPr>
        <xdr:cNvPr id="419" name="テキスト ボックス 418"/>
        <xdr:cNvSpPr txBox="1"/>
      </xdr:nvSpPr>
      <xdr:spPr>
        <a:xfrm>
          <a:off x="7594111" y="125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23566</xdr:rowOff>
    </xdr:from>
    <xdr:to>
      <xdr:col>55</xdr:col>
      <xdr:colOff>50800</xdr:colOff>
      <xdr:row>74</xdr:row>
      <xdr:rowOff>125166</xdr:rowOff>
    </xdr:to>
    <xdr:sp macro="" textlink="">
      <xdr:nvSpPr>
        <xdr:cNvPr id="425" name="楕円 424"/>
        <xdr:cNvSpPr/>
      </xdr:nvSpPr>
      <xdr:spPr>
        <a:xfrm>
          <a:off x="10426700" y="127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1993</xdr:rowOff>
    </xdr:from>
    <xdr:ext cx="534377" cy="259045"/>
    <xdr:sp macro="" textlink="">
      <xdr:nvSpPr>
        <xdr:cNvPr id="426" name="普通建設事業費 （ うち新規整備　）該当値テキスト"/>
        <xdr:cNvSpPr txBox="1"/>
      </xdr:nvSpPr>
      <xdr:spPr>
        <a:xfrm>
          <a:off x="10528300" y="126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14651</xdr:rowOff>
    </xdr:from>
    <xdr:to>
      <xdr:col>50</xdr:col>
      <xdr:colOff>165100</xdr:colOff>
      <xdr:row>75</xdr:row>
      <xdr:rowOff>116251</xdr:rowOff>
    </xdr:to>
    <xdr:sp macro="" textlink="">
      <xdr:nvSpPr>
        <xdr:cNvPr id="427" name="楕円 426"/>
        <xdr:cNvSpPr/>
      </xdr:nvSpPr>
      <xdr:spPr>
        <a:xfrm>
          <a:off x="9588500" y="12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107378</xdr:rowOff>
    </xdr:from>
    <xdr:ext cx="534377" cy="259045"/>
    <xdr:sp macro="" textlink="">
      <xdr:nvSpPr>
        <xdr:cNvPr id="428" name="テキスト ボックス 427"/>
        <xdr:cNvSpPr txBox="1"/>
      </xdr:nvSpPr>
      <xdr:spPr>
        <a:xfrm>
          <a:off x="9372111" y="1296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15062</xdr:rowOff>
    </xdr:from>
    <xdr:to>
      <xdr:col>46</xdr:col>
      <xdr:colOff>38100</xdr:colOff>
      <xdr:row>73</xdr:row>
      <xdr:rowOff>116662</xdr:rowOff>
    </xdr:to>
    <xdr:sp macro="" textlink="">
      <xdr:nvSpPr>
        <xdr:cNvPr id="429" name="楕円 428"/>
        <xdr:cNvSpPr/>
      </xdr:nvSpPr>
      <xdr:spPr>
        <a:xfrm>
          <a:off x="8699500" y="12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107789</xdr:rowOff>
    </xdr:from>
    <xdr:ext cx="534377" cy="259045"/>
    <xdr:sp macro="" textlink="">
      <xdr:nvSpPr>
        <xdr:cNvPr id="430" name="テキスト ボックス 429"/>
        <xdr:cNvSpPr txBox="1"/>
      </xdr:nvSpPr>
      <xdr:spPr>
        <a:xfrm>
          <a:off x="8483111" y="126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40483</xdr:rowOff>
    </xdr:from>
    <xdr:to>
      <xdr:col>41</xdr:col>
      <xdr:colOff>101600</xdr:colOff>
      <xdr:row>70</xdr:row>
      <xdr:rowOff>142083</xdr:rowOff>
    </xdr:to>
    <xdr:sp macro="" textlink="">
      <xdr:nvSpPr>
        <xdr:cNvPr id="431" name="楕円 430"/>
        <xdr:cNvSpPr/>
      </xdr:nvSpPr>
      <xdr:spPr>
        <a:xfrm>
          <a:off x="7810500" y="120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158610</xdr:rowOff>
    </xdr:from>
    <xdr:ext cx="534377" cy="259045"/>
    <xdr:sp macro="" textlink="">
      <xdr:nvSpPr>
        <xdr:cNvPr id="432" name="テキスト ボックス 431"/>
        <xdr:cNvSpPr txBox="1"/>
      </xdr:nvSpPr>
      <xdr:spPr>
        <a:xfrm>
          <a:off x="7594111" y="118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71729</xdr:rowOff>
    </xdr:from>
    <xdr:to>
      <xdr:col>55</xdr:col>
      <xdr:colOff>0</xdr:colOff>
      <xdr:row>95</xdr:row>
      <xdr:rowOff>145262</xdr:rowOff>
    </xdr:to>
    <xdr:cxnSp macro="">
      <xdr:nvCxnSpPr>
        <xdr:cNvPr id="461" name="直線コネクタ 460"/>
        <xdr:cNvCxnSpPr/>
      </xdr:nvCxnSpPr>
      <xdr:spPr>
        <a:xfrm flipV="1">
          <a:off x="9639300" y="16359479"/>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2"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145262</xdr:rowOff>
    </xdr:from>
    <xdr:to>
      <xdr:col>50</xdr:col>
      <xdr:colOff>114300</xdr:colOff>
      <xdr:row>97</xdr:row>
      <xdr:rowOff>8750</xdr:rowOff>
    </xdr:to>
    <xdr:cxnSp macro="">
      <xdr:nvCxnSpPr>
        <xdr:cNvPr id="464" name="直線コネクタ 463"/>
        <xdr:cNvCxnSpPr/>
      </xdr:nvCxnSpPr>
      <xdr:spPr>
        <a:xfrm flipV="1">
          <a:off x="8750300" y="16433012"/>
          <a:ext cx="889000" cy="2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6" name="テキスト ボックス 465"/>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8750</xdr:rowOff>
    </xdr:from>
    <xdr:to>
      <xdr:col>45</xdr:col>
      <xdr:colOff>177800</xdr:colOff>
      <xdr:row>97</xdr:row>
      <xdr:rowOff>70244</xdr:rowOff>
    </xdr:to>
    <xdr:cxnSp macro="">
      <xdr:nvCxnSpPr>
        <xdr:cNvPr id="467" name="直線コネクタ 466"/>
        <xdr:cNvCxnSpPr/>
      </xdr:nvCxnSpPr>
      <xdr:spPr>
        <a:xfrm flipV="1">
          <a:off x="7861300" y="16639400"/>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9" name="テキスト ボックス 468"/>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71" name="テキスト ボックス 470"/>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20929</xdr:rowOff>
    </xdr:from>
    <xdr:to>
      <xdr:col>55</xdr:col>
      <xdr:colOff>50800</xdr:colOff>
      <xdr:row>95</xdr:row>
      <xdr:rowOff>122529</xdr:rowOff>
    </xdr:to>
    <xdr:sp macro="" textlink="">
      <xdr:nvSpPr>
        <xdr:cNvPr id="477" name="楕円 476"/>
        <xdr:cNvSpPr/>
      </xdr:nvSpPr>
      <xdr:spPr>
        <a:xfrm>
          <a:off x="10426700" y="163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170806</xdr:rowOff>
    </xdr:from>
    <xdr:ext cx="534377" cy="259045"/>
    <xdr:sp macro="" textlink="">
      <xdr:nvSpPr>
        <xdr:cNvPr id="478" name="普通建設事業費 （ うち更新整備　）該当値テキスト"/>
        <xdr:cNvSpPr txBox="1"/>
      </xdr:nvSpPr>
      <xdr:spPr>
        <a:xfrm>
          <a:off x="10528300" y="162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94462</xdr:rowOff>
    </xdr:from>
    <xdr:to>
      <xdr:col>50</xdr:col>
      <xdr:colOff>165100</xdr:colOff>
      <xdr:row>96</xdr:row>
      <xdr:rowOff>24612</xdr:rowOff>
    </xdr:to>
    <xdr:sp macro="" textlink="">
      <xdr:nvSpPr>
        <xdr:cNvPr id="479" name="楕円 478"/>
        <xdr:cNvSpPr/>
      </xdr:nvSpPr>
      <xdr:spPr>
        <a:xfrm>
          <a:off x="9588500" y="163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15739</xdr:rowOff>
    </xdr:from>
    <xdr:ext cx="534377" cy="259045"/>
    <xdr:sp macro="" textlink="">
      <xdr:nvSpPr>
        <xdr:cNvPr id="480" name="テキスト ボックス 479"/>
        <xdr:cNvSpPr txBox="1"/>
      </xdr:nvSpPr>
      <xdr:spPr>
        <a:xfrm>
          <a:off x="9372111" y="1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129400</xdr:rowOff>
    </xdr:from>
    <xdr:to>
      <xdr:col>46</xdr:col>
      <xdr:colOff>38100</xdr:colOff>
      <xdr:row>97</xdr:row>
      <xdr:rowOff>59550</xdr:rowOff>
    </xdr:to>
    <xdr:sp macro="" textlink="">
      <xdr:nvSpPr>
        <xdr:cNvPr id="481" name="楕円 480"/>
        <xdr:cNvSpPr/>
      </xdr:nvSpPr>
      <xdr:spPr>
        <a:xfrm>
          <a:off x="8699500" y="165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50677</xdr:rowOff>
    </xdr:from>
    <xdr:ext cx="469744" cy="259045"/>
    <xdr:sp macro="" textlink="">
      <xdr:nvSpPr>
        <xdr:cNvPr id="482" name="テキスト ボックス 481"/>
        <xdr:cNvSpPr txBox="1"/>
      </xdr:nvSpPr>
      <xdr:spPr>
        <a:xfrm>
          <a:off x="8515428" y="166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19444</xdr:rowOff>
    </xdr:from>
    <xdr:to>
      <xdr:col>41</xdr:col>
      <xdr:colOff>101600</xdr:colOff>
      <xdr:row>97</xdr:row>
      <xdr:rowOff>121044</xdr:rowOff>
    </xdr:to>
    <xdr:sp macro="" textlink="">
      <xdr:nvSpPr>
        <xdr:cNvPr id="483" name="楕円 482"/>
        <xdr:cNvSpPr/>
      </xdr:nvSpPr>
      <xdr:spPr>
        <a:xfrm>
          <a:off x="7810500" y="166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112171</xdr:rowOff>
    </xdr:from>
    <xdr:ext cx="469744" cy="259045"/>
    <xdr:sp macro="" textlink="">
      <xdr:nvSpPr>
        <xdr:cNvPr id="484" name="テキスト ボックス 483"/>
        <xdr:cNvSpPr txBox="1"/>
      </xdr:nvSpPr>
      <xdr:spPr>
        <a:xfrm>
          <a:off x="7626428" y="167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10"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4" name="テキスト ボックス 513"/>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7" name="テキスト ボックス 516"/>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128956</xdr:rowOff>
    </xdr:from>
    <xdr:to>
      <xdr:col>71</xdr:col>
      <xdr:colOff>177800</xdr:colOff>
      <xdr:row>38</xdr:row>
      <xdr:rowOff>25400</xdr:rowOff>
    </xdr:to>
    <xdr:cxnSp macro="">
      <xdr:nvCxnSpPr>
        <xdr:cNvPr id="518" name="直線コネクタ 517"/>
        <xdr:cNvCxnSpPr/>
      </xdr:nvCxnSpPr>
      <xdr:spPr>
        <a:xfrm>
          <a:off x="12814300" y="6472606"/>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20" name="テキスト ボックス 519"/>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2" name="テキスト ボックス 521"/>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9"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78156</xdr:rowOff>
    </xdr:from>
    <xdr:to>
      <xdr:col>67</xdr:col>
      <xdr:colOff>101600</xdr:colOff>
      <xdr:row>38</xdr:row>
      <xdr:rowOff>8306</xdr:rowOff>
    </xdr:to>
    <xdr:sp macro="" textlink="">
      <xdr:nvSpPr>
        <xdr:cNvPr id="536" name="楕円 535"/>
        <xdr:cNvSpPr/>
      </xdr:nvSpPr>
      <xdr:spPr>
        <a:xfrm>
          <a:off x="12763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170883</xdr:rowOff>
    </xdr:from>
    <xdr:ext cx="469744" cy="259045"/>
    <xdr:sp macro="" textlink="">
      <xdr:nvSpPr>
        <xdr:cNvPr id="537" name="テキスト ボックス 536"/>
        <xdr:cNvSpPr txBox="1"/>
      </xdr:nvSpPr>
      <xdr:spPr>
        <a:xfrm>
          <a:off x="12579428" y="65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146146</xdr:rowOff>
    </xdr:from>
    <xdr:to>
      <xdr:col>85</xdr:col>
      <xdr:colOff>127000</xdr:colOff>
      <xdr:row>78</xdr:row>
      <xdr:rowOff>163497</xdr:rowOff>
    </xdr:to>
    <xdr:cxnSp macro="">
      <xdr:nvCxnSpPr>
        <xdr:cNvPr id="614" name="直線コネクタ 613"/>
        <xdr:cNvCxnSpPr/>
      </xdr:nvCxnSpPr>
      <xdr:spPr>
        <a:xfrm flipV="1">
          <a:off x="15481300" y="13519246"/>
          <a:ext cx="8382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5"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163497</xdr:rowOff>
    </xdr:from>
    <xdr:to>
      <xdr:col>81</xdr:col>
      <xdr:colOff>50800</xdr:colOff>
      <xdr:row>79</xdr:row>
      <xdr:rowOff>40373</xdr:rowOff>
    </xdr:to>
    <xdr:cxnSp macro="">
      <xdr:nvCxnSpPr>
        <xdr:cNvPr id="617" name="直線コネクタ 616"/>
        <xdr:cNvCxnSpPr/>
      </xdr:nvCxnSpPr>
      <xdr:spPr>
        <a:xfrm flipV="1">
          <a:off x="14592300" y="13536597"/>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9" name="テキスト ボックス 618"/>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159474</xdr:rowOff>
    </xdr:from>
    <xdr:to>
      <xdr:col>76</xdr:col>
      <xdr:colOff>114300</xdr:colOff>
      <xdr:row>79</xdr:row>
      <xdr:rowOff>40373</xdr:rowOff>
    </xdr:to>
    <xdr:cxnSp macro="">
      <xdr:nvCxnSpPr>
        <xdr:cNvPr id="620" name="直線コネクタ 619"/>
        <xdr:cNvCxnSpPr/>
      </xdr:nvCxnSpPr>
      <xdr:spPr>
        <a:xfrm>
          <a:off x="13703300" y="1353257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2" name="テキスト ボックス 621"/>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151358</xdr:rowOff>
    </xdr:from>
    <xdr:to>
      <xdr:col>71</xdr:col>
      <xdr:colOff>177800</xdr:colOff>
      <xdr:row>78</xdr:row>
      <xdr:rowOff>159474</xdr:rowOff>
    </xdr:to>
    <xdr:cxnSp macro="">
      <xdr:nvCxnSpPr>
        <xdr:cNvPr id="623" name="直線コネクタ 622"/>
        <xdr:cNvCxnSpPr/>
      </xdr:nvCxnSpPr>
      <xdr:spPr>
        <a:xfrm>
          <a:off x="12814300" y="1352445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5" name="テキスト ボックス 624"/>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7" name="テキスト ボックス 626"/>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95346</xdr:rowOff>
    </xdr:from>
    <xdr:to>
      <xdr:col>85</xdr:col>
      <xdr:colOff>177800</xdr:colOff>
      <xdr:row>79</xdr:row>
      <xdr:rowOff>25496</xdr:rowOff>
    </xdr:to>
    <xdr:sp macro="" textlink="">
      <xdr:nvSpPr>
        <xdr:cNvPr id="633" name="楕円 632"/>
        <xdr:cNvSpPr/>
      </xdr:nvSpPr>
      <xdr:spPr>
        <a:xfrm>
          <a:off x="16268700" y="134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10273</xdr:rowOff>
    </xdr:from>
    <xdr:ext cx="534377" cy="259045"/>
    <xdr:sp macro="" textlink="">
      <xdr:nvSpPr>
        <xdr:cNvPr id="634" name="公債費該当値テキスト"/>
        <xdr:cNvSpPr txBox="1"/>
      </xdr:nvSpPr>
      <xdr:spPr>
        <a:xfrm>
          <a:off x="16370300" y="133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112697</xdr:rowOff>
    </xdr:from>
    <xdr:to>
      <xdr:col>81</xdr:col>
      <xdr:colOff>101600</xdr:colOff>
      <xdr:row>79</xdr:row>
      <xdr:rowOff>42847</xdr:rowOff>
    </xdr:to>
    <xdr:sp macro="" textlink="">
      <xdr:nvSpPr>
        <xdr:cNvPr id="635" name="楕円 634"/>
        <xdr:cNvSpPr/>
      </xdr:nvSpPr>
      <xdr:spPr>
        <a:xfrm>
          <a:off x="15430500" y="134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33974</xdr:rowOff>
    </xdr:from>
    <xdr:ext cx="534377" cy="259045"/>
    <xdr:sp macro="" textlink="">
      <xdr:nvSpPr>
        <xdr:cNvPr id="636" name="テキスト ボックス 635"/>
        <xdr:cNvSpPr txBox="1"/>
      </xdr:nvSpPr>
      <xdr:spPr>
        <a:xfrm>
          <a:off x="15214111" y="135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161023</xdr:rowOff>
    </xdr:from>
    <xdr:to>
      <xdr:col>76</xdr:col>
      <xdr:colOff>165100</xdr:colOff>
      <xdr:row>79</xdr:row>
      <xdr:rowOff>91173</xdr:rowOff>
    </xdr:to>
    <xdr:sp macro="" textlink="">
      <xdr:nvSpPr>
        <xdr:cNvPr id="637" name="楕円 636"/>
        <xdr:cNvSpPr/>
      </xdr:nvSpPr>
      <xdr:spPr>
        <a:xfrm>
          <a:off x="14541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82300</xdr:rowOff>
    </xdr:from>
    <xdr:ext cx="534377" cy="259045"/>
    <xdr:sp macro="" textlink="">
      <xdr:nvSpPr>
        <xdr:cNvPr id="638" name="テキスト ボックス 637"/>
        <xdr:cNvSpPr txBox="1"/>
      </xdr:nvSpPr>
      <xdr:spPr>
        <a:xfrm>
          <a:off x="14325111" y="13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108674</xdr:rowOff>
    </xdr:from>
    <xdr:to>
      <xdr:col>72</xdr:col>
      <xdr:colOff>38100</xdr:colOff>
      <xdr:row>79</xdr:row>
      <xdr:rowOff>38824</xdr:rowOff>
    </xdr:to>
    <xdr:sp macro="" textlink="">
      <xdr:nvSpPr>
        <xdr:cNvPr id="639" name="楕円 638"/>
        <xdr:cNvSpPr/>
      </xdr:nvSpPr>
      <xdr:spPr>
        <a:xfrm>
          <a:off x="13652500" y="134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29951</xdr:rowOff>
    </xdr:from>
    <xdr:ext cx="534377" cy="259045"/>
    <xdr:sp macro="" textlink="">
      <xdr:nvSpPr>
        <xdr:cNvPr id="640" name="テキスト ボックス 639"/>
        <xdr:cNvSpPr txBox="1"/>
      </xdr:nvSpPr>
      <xdr:spPr>
        <a:xfrm>
          <a:off x="13436111" y="135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100558</xdr:rowOff>
    </xdr:from>
    <xdr:to>
      <xdr:col>67</xdr:col>
      <xdr:colOff>101600</xdr:colOff>
      <xdr:row>79</xdr:row>
      <xdr:rowOff>30708</xdr:rowOff>
    </xdr:to>
    <xdr:sp macro="" textlink="">
      <xdr:nvSpPr>
        <xdr:cNvPr id="641" name="楕円 640"/>
        <xdr:cNvSpPr/>
      </xdr:nvSpPr>
      <xdr:spPr>
        <a:xfrm>
          <a:off x="12763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21835</xdr:rowOff>
    </xdr:from>
    <xdr:ext cx="534377" cy="259045"/>
    <xdr:sp macro="" textlink="">
      <xdr:nvSpPr>
        <xdr:cNvPr id="642" name="テキスト ボックス 641"/>
        <xdr:cNvSpPr txBox="1"/>
      </xdr:nvSpPr>
      <xdr:spPr>
        <a:xfrm>
          <a:off x="12547111" y="135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26467</xdr:rowOff>
    </xdr:from>
    <xdr:to>
      <xdr:col>85</xdr:col>
      <xdr:colOff>127000</xdr:colOff>
      <xdr:row>98</xdr:row>
      <xdr:rowOff>116917</xdr:rowOff>
    </xdr:to>
    <xdr:cxnSp macro="">
      <xdr:nvCxnSpPr>
        <xdr:cNvPr id="671" name="直線コネクタ 670"/>
        <xdr:cNvCxnSpPr/>
      </xdr:nvCxnSpPr>
      <xdr:spPr>
        <a:xfrm flipV="1">
          <a:off x="15481300" y="16828567"/>
          <a:ext cx="8382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2"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116917</xdr:rowOff>
    </xdr:from>
    <xdr:to>
      <xdr:col>81</xdr:col>
      <xdr:colOff>50800</xdr:colOff>
      <xdr:row>98</xdr:row>
      <xdr:rowOff>165836</xdr:rowOff>
    </xdr:to>
    <xdr:cxnSp macro="">
      <xdr:nvCxnSpPr>
        <xdr:cNvPr id="674" name="直線コネクタ 673"/>
        <xdr:cNvCxnSpPr/>
      </xdr:nvCxnSpPr>
      <xdr:spPr>
        <a:xfrm flipV="1">
          <a:off x="14592300" y="16919017"/>
          <a:ext cx="8890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6" name="テキスト ボックス 675"/>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9550</xdr:rowOff>
    </xdr:from>
    <xdr:to>
      <xdr:col>76</xdr:col>
      <xdr:colOff>114300</xdr:colOff>
      <xdr:row>98</xdr:row>
      <xdr:rowOff>165836</xdr:rowOff>
    </xdr:to>
    <xdr:cxnSp macro="">
      <xdr:nvCxnSpPr>
        <xdr:cNvPr id="677" name="直線コネクタ 676"/>
        <xdr:cNvCxnSpPr/>
      </xdr:nvCxnSpPr>
      <xdr:spPr>
        <a:xfrm>
          <a:off x="13703300" y="16811650"/>
          <a:ext cx="889000" cy="1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5054</xdr:rowOff>
    </xdr:from>
    <xdr:to>
      <xdr:col>71</xdr:col>
      <xdr:colOff>177800</xdr:colOff>
      <xdr:row>98</xdr:row>
      <xdr:rowOff>9550</xdr:rowOff>
    </xdr:to>
    <xdr:cxnSp macro="">
      <xdr:nvCxnSpPr>
        <xdr:cNvPr id="680" name="直線コネクタ 679"/>
        <xdr:cNvCxnSpPr/>
      </xdr:nvCxnSpPr>
      <xdr:spPr>
        <a:xfrm>
          <a:off x="12814300" y="16635704"/>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147117</xdr:rowOff>
    </xdr:from>
    <xdr:to>
      <xdr:col>85</xdr:col>
      <xdr:colOff>177800</xdr:colOff>
      <xdr:row>98</xdr:row>
      <xdr:rowOff>77267</xdr:rowOff>
    </xdr:to>
    <xdr:sp macro="" textlink="">
      <xdr:nvSpPr>
        <xdr:cNvPr id="690" name="楕円 689"/>
        <xdr:cNvSpPr/>
      </xdr:nvSpPr>
      <xdr:spPr>
        <a:xfrm>
          <a:off x="16268700" y="16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125544</xdr:rowOff>
    </xdr:from>
    <xdr:ext cx="469744" cy="259045"/>
    <xdr:sp macro="" textlink="">
      <xdr:nvSpPr>
        <xdr:cNvPr id="691" name="積立金該当値テキスト"/>
        <xdr:cNvSpPr txBox="1"/>
      </xdr:nvSpPr>
      <xdr:spPr>
        <a:xfrm>
          <a:off x="16370300" y="167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66117</xdr:rowOff>
    </xdr:from>
    <xdr:to>
      <xdr:col>81</xdr:col>
      <xdr:colOff>101600</xdr:colOff>
      <xdr:row>98</xdr:row>
      <xdr:rowOff>167717</xdr:rowOff>
    </xdr:to>
    <xdr:sp macro="" textlink="">
      <xdr:nvSpPr>
        <xdr:cNvPr id="692" name="楕円 691"/>
        <xdr:cNvSpPr/>
      </xdr:nvSpPr>
      <xdr:spPr>
        <a:xfrm>
          <a:off x="15430500" y="168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158844</xdr:rowOff>
    </xdr:from>
    <xdr:ext cx="469744" cy="259045"/>
    <xdr:sp macro="" textlink="">
      <xdr:nvSpPr>
        <xdr:cNvPr id="693" name="テキスト ボックス 692"/>
        <xdr:cNvSpPr txBox="1"/>
      </xdr:nvSpPr>
      <xdr:spPr>
        <a:xfrm>
          <a:off x="15246428" y="1696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115036</xdr:rowOff>
    </xdr:from>
    <xdr:to>
      <xdr:col>76</xdr:col>
      <xdr:colOff>165100</xdr:colOff>
      <xdr:row>99</xdr:row>
      <xdr:rowOff>45186</xdr:rowOff>
    </xdr:to>
    <xdr:sp macro="" textlink="">
      <xdr:nvSpPr>
        <xdr:cNvPr id="694" name="楕円 693"/>
        <xdr:cNvSpPr/>
      </xdr:nvSpPr>
      <xdr:spPr>
        <a:xfrm>
          <a:off x="14541500" y="169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36313</xdr:rowOff>
    </xdr:from>
    <xdr:ext cx="378565" cy="259045"/>
    <xdr:sp macro="" textlink="">
      <xdr:nvSpPr>
        <xdr:cNvPr id="695" name="テキスト ボックス 694"/>
        <xdr:cNvSpPr txBox="1"/>
      </xdr:nvSpPr>
      <xdr:spPr>
        <a:xfrm>
          <a:off x="14403017" y="170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130200</xdr:rowOff>
    </xdr:from>
    <xdr:to>
      <xdr:col>72</xdr:col>
      <xdr:colOff>38100</xdr:colOff>
      <xdr:row>98</xdr:row>
      <xdr:rowOff>60350</xdr:rowOff>
    </xdr:to>
    <xdr:sp macro="" textlink="">
      <xdr:nvSpPr>
        <xdr:cNvPr id="696" name="楕円 695"/>
        <xdr:cNvSpPr/>
      </xdr:nvSpPr>
      <xdr:spPr>
        <a:xfrm>
          <a:off x="13652500" y="167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51477</xdr:rowOff>
    </xdr:from>
    <xdr:ext cx="469744" cy="259045"/>
    <xdr:sp macro="" textlink="">
      <xdr:nvSpPr>
        <xdr:cNvPr id="697" name="テキスト ボックス 696"/>
        <xdr:cNvSpPr txBox="1"/>
      </xdr:nvSpPr>
      <xdr:spPr>
        <a:xfrm>
          <a:off x="13468428" y="168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125704</xdr:rowOff>
    </xdr:from>
    <xdr:to>
      <xdr:col>67</xdr:col>
      <xdr:colOff>101600</xdr:colOff>
      <xdr:row>97</xdr:row>
      <xdr:rowOff>55854</xdr:rowOff>
    </xdr:to>
    <xdr:sp macro="" textlink="">
      <xdr:nvSpPr>
        <xdr:cNvPr id="698" name="楕円 697"/>
        <xdr:cNvSpPr/>
      </xdr:nvSpPr>
      <xdr:spPr>
        <a:xfrm>
          <a:off x="12763500" y="165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46981</xdr:rowOff>
    </xdr:from>
    <xdr:ext cx="469744" cy="259045"/>
    <xdr:sp macro="" textlink="">
      <xdr:nvSpPr>
        <xdr:cNvPr id="699" name="テキスト ボックス 698"/>
        <xdr:cNvSpPr txBox="1"/>
      </xdr:nvSpPr>
      <xdr:spPr>
        <a:xfrm>
          <a:off x="12579428" y="166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22733</xdr:rowOff>
    </xdr:from>
    <xdr:to>
      <xdr:col>116</xdr:col>
      <xdr:colOff>63500</xdr:colOff>
      <xdr:row>39</xdr:row>
      <xdr:rowOff>25971</xdr:rowOff>
    </xdr:to>
    <xdr:cxnSp macro="">
      <xdr:nvCxnSpPr>
        <xdr:cNvPr id="728" name="直線コネクタ 727"/>
        <xdr:cNvCxnSpPr/>
      </xdr:nvCxnSpPr>
      <xdr:spPr>
        <a:xfrm>
          <a:off x="21323300" y="6709283"/>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131508</xdr:rowOff>
    </xdr:from>
    <xdr:to>
      <xdr:col>111</xdr:col>
      <xdr:colOff>177800</xdr:colOff>
      <xdr:row>39</xdr:row>
      <xdr:rowOff>22733</xdr:rowOff>
    </xdr:to>
    <xdr:cxnSp macro="">
      <xdr:nvCxnSpPr>
        <xdr:cNvPr id="731" name="直線コネクタ 730"/>
        <xdr:cNvCxnSpPr/>
      </xdr:nvCxnSpPr>
      <xdr:spPr>
        <a:xfrm>
          <a:off x="20434300" y="6646608"/>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131508</xdr:rowOff>
    </xdr:from>
    <xdr:to>
      <xdr:col>107</xdr:col>
      <xdr:colOff>50800</xdr:colOff>
      <xdr:row>39</xdr:row>
      <xdr:rowOff>11874</xdr:rowOff>
    </xdr:to>
    <xdr:cxnSp macro="">
      <xdr:nvCxnSpPr>
        <xdr:cNvPr id="734" name="直線コネクタ 733"/>
        <xdr:cNvCxnSpPr/>
      </xdr:nvCxnSpPr>
      <xdr:spPr>
        <a:xfrm flipV="1">
          <a:off x="19545300" y="664660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150749</xdr:rowOff>
    </xdr:from>
    <xdr:to>
      <xdr:col>102</xdr:col>
      <xdr:colOff>114300</xdr:colOff>
      <xdr:row>39</xdr:row>
      <xdr:rowOff>11874</xdr:rowOff>
    </xdr:to>
    <xdr:cxnSp macro="">
      <xdr:nvCxnSpPr>
        <xdr:cNvPr id="737" name="直線コネクタ 736"/>
        <xdr:cNvCxnSpPr/>
      </xdr:nvCxnSpPr>
      <xdr:spPr>
        <a:xfrm>
          <a:off x="18656300" y="6665849"/>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146621</xdr:rowOff>
    </xdr:from>
    <xdr:to>
      <xdr:col>116</xdr:col>
      <xdr:colOff>114300</xdr:colOff>
      <xdr:row>39</xdr:row>
      <xdr:rowOff>76771</xdr:rowOff>
    </xdr:to>
    <xdr:sp macro="" textlink="">
      <xdr:nvSpPr>
        <xdr:cNvPr id="747" name="楕円 746"/>
        <xdr:cNvSpPr/>
      </xdr:nvSpPr>
      <xdr:spPr>
        <a:xfrm>
          <a:off x="221107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61548</xdr:rowOff>
    </xdr:from>
    <xdr:ext cx="313932" cy="259045"/>
    <xdr:sp macro="" textlink="">
      <xdr:nvSpPr>
        <xdr:cNvPr id="748" name="投資及び出資金該当値テキスト"/>
        <xdr:cNvSpPr txBox="1"/>
      </xdr:nvSpPr>
      <xdr:spPr>
        <a:xfrm>
          <a:off x="22212300" y="6576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143383</xdr:rowOff>
    </xdr:from>
    <xdr:to>
      <xdr:col>112</xdr:col>
      <xdr:colOff>38100</xdr:colOff>
      <xdr:row>39</xdr:row>
      <xdr:rowOff>73533</xdr:rowOff>
    </xdr:to>
    <xdr:sp macro="" textlink="">
      <xdr:nvSpPr>
        <xdr:cNvPr id="749" name="楕円 748"/>
        <xdr:cNvSpPr/>
      </xdr:nvSpPr>
      <xdr:spPr>
        <a:xfrm>
          <a:off x="21272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64660</xdr:rowOff>
    </xdr:from>
    <xdr:ext cx="378565" cy="259045"/>
    <xdr:sp macro="" textlink="">
      <xdr:nvSpPr>
        <xdr:cNvPr id="750" name="テキスト ボックス 749"/>
        <xdr:cNvSpPr txBox="1"/>
      </xdr:nvSpPr>
      <xdr:spPr>
        <a:xfrm>
          <a:off x="21134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80708</xdr:rowOff>
    </xdr:from>
    <xdr:to>
      <xdr:col>107</xdr:col>
      <xdr:colOff>101600</xdr:colOff>
      <xdr:row>39</xdr:row>
      <xdr:rowOff>10858</xdr:rowOff>
    </xdr:to>
    <xdr:sp macro="" textlink="">
      <xdr:nvSpPr>
        <xdr:cNvPr id="751" name="楕円 750"/>
        <xdr:cNvSpPr/>
      </xdr:nvSpPr>
      <xdr:spPr>
        <a:xfrm>
          <a:off x="20383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1985</xdr:rowOff>
    </xdr:from>
    <xdr:ext cx="378565" cy="259045"/>
    <xdr:sp macro="" textlink="">
      <xdr:nvSpPr>
        <xdr:cNvPr id="752" name="テキスト ボックス 751"/>
        <xdr:cNvSpPr txBox="1"/>
      </xdr:nvSpPr>
      <xdr:spPr>
        <a:xfrm>
          <a:off x="20245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132524</xdr:rowOff>
    </xdr:from>
    <xdr:to>
      <xdr:col>102</xdr:col>
      <xdr:colOff>165100</xdr:colOff>
      <xdr:row>39</xdr:row>
      <xdr:rowOff>62674</xdr:rowOff>
    </xdr:to>
    <xdr:sp macro="" textlink="">
      <xdr:nvSpPr>
        <xdr:cNvPr id="753" name="楕円 752"/>
        <xdr:cNvSpPr/>
      </xdr:nvSpPr>
      <xdr:spPr>
        <a:xfrm>
          <a:off x="19494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53801</xdr:rowOff>
    </xdr:from>
    <xdr:ext cx="378565" cy="259045"/>
    <xdr:sp macro="" textlink="">
      <xdr:nvSpPr>
        <xdr:cNvPr id="754" name="テキスト ボックス 753"/>
        <xdr:cNvSpPr txBox="1"/>
      </xdr:nvSpPr>
      <xdr:spPr>
        <a:xfrm>
          <a:off x="19356017" y="674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99949</xdr:rowOff>
    </xdr:from>
    <xdr:to>
      <xdr:col>98</xdr:col>
      <xdr:colOff>38100</xdr:colOff>
      <xdr:row>39</xdr:row>
      <xdr:rowOff>30099</xdr:rowOff>
    </xdr:to>
    <xdr:sp macro="" textlink="">
      <xdr:nvSpPr>
        <xdr:cNvPr id="755" name="楕円 754"/>
        <xdr:cNvSpPr/>
      </xdr:nvSpPr>
      <xdr:spPr>
        <a:xfrm>
          <a:off x="18605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21226</xdr:rowOff>
    </xdr:from>
    <xdr:ext cx="378565" cy="259045"/>
    <xdr:sp macro="" textlink="">
      <xdr:nvSpPr>
        <xdr:cNvPr id="756" name="テキスト ボックス 755"/>
        <xdr:cNvSpPr txBox="1"/>
      </xdr:nvSpPr>
      <xdr:spPr>
        <a:xfrm>
          <a:off x="18467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100084</xdr:rowOff>
    </xdr:from>
    <xdr:to>
      <xdr:col>116</xdr:col>
      <xdr:colOff>63500</xdr:colOff>
      <xdr:row>56</xdr:row>
      <xdr:rowOff>108359</xdr:rowOff>
    </xdr:to>
    <xdr:cxnSp macro="">
      <xdr:nvCxnSpPr>
        <xdr:cNvPr id="783" name="直線コネクタ 782"/>
        <xdr:cNvCxnSpPr/>
      </xdr:nvCxnSpPr>
      <xdr:spPr>
        <a:xfrm>
          <a:off x="21323300" y="9701284"/>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89408</xdr:rowOff>
    </xdr:from>
    <xdr:to>
      <xdr:col>111</xdr:col>
      <xdr:colOff>177800</xdr:colOff>
      <xdr:row>56</xdr:row>
      <xdr:rowOff>100084</xdr:rowOff>
    </xdr:to>
    <xdr:cxnSp macro="">
      <xdr:nvCxnSpPr>
        <xdr:cNvPr id="786" name="直線コネクタ 785"/>
        <xdr:cNvCxnSpPr/>
      </xdr:nvCxnSpPr>
      <xdr:spPr>
        <a:xfrm>
          <a:off x="20434300" y="9690608"/>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78846</xdr:rowOff>
    </xdr:from>
    <xdr:to>
      <xdr:col>107</xdr:col>
      <xdr:colOff>50800</xdr:colOff>
      <xdr:row>56</xdr:row>
      <xdr:rowOff>89408</xdr:rowOff>
    </xdr:to>
    <xdr:cxnSp macro="">
      <xdr:nvCxnSpPr>
        <xdr:cNvPr id="789" name="直線コネクタ 788"/>
        <xdr:cNvCxnSpPr/>
      </xdr:nvCxnSpPr>
      <xdr:spPr>
        <a:xfrm>
          <a:off x="19545300" y="9680046"/>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67348</xdr:rowOff>
    </xdr:from>
    <xdr:to>
      <xdr:col>102</xdr:col>
      <xdr:colOff>114300</xdr:colOff>
      <xdr:row>56</xdr:row>
      <xdr:rowOff>78846</xdr:rowOff>
    </xdr:to>
    <xdr:cxnSp macro="">
      <xdr:nvCxnSpPr>
        <xdr:cNvPr id="792" name="直線コネクタ 791"/>
        <xdr:cNvCxnSpPr/>
      </xdr:nvCxnSpPr>
      <xdr:spPr>
        <a:xfrm>
          <a:off x="18656300" y="9668548"/>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57559</xdr:rowOff>
    </xdr:from>
    <xdr:to>
      <xdr:col>116</xdr:col>
      <xdr:colOff>114300</xdr:colOff>
      <xdr:row>56</xdr:row>
      <xdr:rowOff>159159</xdr:rowOff>
    </xdr:to>
    <xdr:sp macro="" textlink="">
      <xdr:nvSpPr>
        <xdr:cNvPr id="802" name="楕円 801"/>
        <xdr:cNvSpPr/>
      </xdr:nvSpPr>
      <xdr:spPr>
        <a:xfrm>
          <a:off x="22110700" y="96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35986</xdr:rowOff>
    </xdr:from>
    <xdr:ext cx="534377" cy="259045"/>
    <xdr:sp macro="" textlink="">
      <xdr:nvSpPr>
        <xdr:cNvPr id="803" name="貸付金該当値テキスト"/>
        <xdr:cNvSpPr txBox="1"/>
      </xdr:nvSpPr>
      <xdr:spPr>
        <a:xfrm>
          <a:off x="22212300" y="963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49284</xdr:rowOff>
    </xdr:from>
    <xdr:to>
      <xdr:col>112</xdr:col>
      <xdr:colOff>38100</xdr:colOff>
      <xdr:row>56</xdr:row>
      <xdr:rowOff>150884</xdr:rowOff>
    </xdr:to>
    <xdr:sp macro="" textlink="">
      <xdr:nvSpPr>
        <xdr:cNvPr id="804" name="楕円 803"/>
        <xdr:cNvSpPr/>
      </xdr:nvSpPr>
      <xdr:spPr>
        <a:xfrm>
          <a:off x="21272500" y="96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142011</xdr:rowOff>
    </xdr:from>
    <xdr:ext cx="534377" cy="259045"/>
    <xdr:sp macro="" textlink="">
      <xdr:nvSpPr>
        <xdr:cNvPr id="805" name="テキスト ボックス 804"/>
        <xdr:cNvSpPr txBox="1"/>
      </xdr:nvSpPr>
      <xdr:spPr>
        <a:xfrm>
          <a:off x="21056111" y="9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38608</xdr:rowOff>
    </xdr:from>
    <xdr:to>
      <xdr:col>107</xdr:col>
      <xdr:colOff>101600</xdr:colOff>
      <xdr:row>56</xdr:row>
      <xdr:rowOff>140208</xdr:rowOff>
    </xdr:to>
    <xdr:sp macro="" textlink="">
      <xdr:nvSpPr>
        <xdr:cNvPr id="806" name="楕円 805"/>
        <xdr:cNvSpPr/>
      </xdr:nvSpPr>
      <xdr:spPr>
        <a:xfrm>
          <a:off x="20383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131335</xdr:rowOff>
    </xdr:from>
    <xdr:ext cx="534377" cy="259045"/>
    <xdr:sp macro="" textlink="">
      <xdr:nvSpPr>
        <xdr:cNvPr id="807" name="テキスト ボックス 806"/>
        <xdr:cNvSpPr txBox="1"/>
      </xdr:nvSpPr>
      <xdr:spPr>
        <a:xfrm>
          <a:off x="20167111" y="97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28046</xdr:rowOff>
    </xdr:from>
    <xdr:to>
      <xdr:col>102</xdr:col>
      <xdr:colOff>165100</xdr:colOff>
      <xdr:row>56</xdr:row>
      <xdr:rowOff>129646</xdr:rowOff>
    </xdr:to>
    <xdr:sp macro="" textlink="">
      <xdr:nvSpPr>
        <xdr:cNvPr id="808" name="楕円 807"/>
        <xdr:cNvSpPr/>
      </xdr:nvSpPr>
      <xdr:spPr>
        <a:xfrm>
          <a:off x="19494500" y="96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120773</xdr:rowOff>
    </xdr:from>
    <xdr:ext cx="534377" cy="259045"/>
    <xdr:sp macro="" textlink="">
      <xdr:nvSpPr>
        <xdr:cNvPr id="809" name="テキスト ボックス 808"/>
        <xdr:cNvSpPr txBox="1"/>
      </xdr:nvSpPr>
      <xdr:spPr>
        <a:xfrm>
          <a:off x="19278111" y="97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16548</xdr:rowOff>
    </xdr:from>
    <xdr:to>
      <xdr:col>98</xdr:col>
      <xdr:colOff>38100</xdr:colOff>
      <xdr:row>56</xdr:row>
      <xdr:rowOff>118148</xdr:rowOff>
    </xdr:to>
    <xdr:sp macro="" textlink="">
      <xdr:nvSpPr>
        <xdr:cNvPr id="810" name="楕円 809"/>
        <xdr:cNvSpPr/>
      </xdr:nvSpPr>
      <xdr:spPr>
        <a:xfrm>
          <a:off x="186055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109275</xdr:rowOff>
    </xdr:from>
    <xdr:ext cx="534377" cy="259045"/>
    <xdr:sp macro="" textlink="">
      <xdr:nvSpPr>
        <xdr:cNvPr id="811" name="テキスト ボックス 810"/>
        <xdr:cNvSpPr txBox="1"/>
      </xdr:nvSpPr>
      <xdr:spPr>
        <a:xfrm>
          <a:off x="18389111" y="97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69656</xdr:rowOff>
    </xdr:from>
    <xdr:to>
      <xdr:col>116</xdr:col>
      <xdr:colOff>63500</xdr:colOff>
      <xdr:row>77</xdr:row>
      <xdr:rowOff>111170</xdr:rowOff>
    </xdr:to>
    <xdr:cxnSp macro="">
      <xdr:nvCxnSpPr>
        <xdr:cNvPr id="839" name="直線コネクタ 838"/>
        <xdr:cNvCxnSpPr/>
      </xdr:nvCxnSpPr>
      <xdr:spPr>
        <a:xfrm>
          <a:off x="21323300" y="13271306"/>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165395</xdr:rowOff>
    </xdr:from>
    <xdr:to>
      <xdr:col>111</xdr:col>
      <xdr:colOff>177800</xdr:colOff>
      <xdr:row>77</xdr:row>
      <xdr:rowOff>69656</xdr:rowOff>
    </xdr:to>
    <xdr:cxnSp macro="">
      <xdr:nvCxnSpPr>
        <xdr:cNvPr id="842" name="直線コネクタ 841"/>
        <xdr:cNvCxnSpPr/>
      </xdr:nvCxnSpPr>
      <xdr:spPr>
        <a:xfrm>
          <a:off x="20434300" y="13195595"/>
          <a:ext cx="889000" cy="7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4" name="テキスト ボックス 843"/>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165395</xdr:rowOff>
    </xdr:from>
    <xdr:to>
      <xdr:col>107</xdr:col>
      <xdr:colOff>50800</xdr:colOff>
      <xdr:row>77</xdr:row>
      <xdr:rowOff>127081</xdr:rowOff>
    </xdr:to>
    <xdr:cxnSp macro="">
      <xdr:nvCxnSpPr>
        <xdr:cNvPr id="845" name="直線コネクタ 844"/>
        <xdr:cNvCxnSpPr/>
      </xdr:nvCxnSpPr>
      <xdr:spPr>
        <a:xfrm flipV="1">
          <a:off x="19545300" y="13195595"/>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127081</xdr:rowOff>
    </xdr:from>
    <xdr:to>
      <xdr:col>102</xdr:col>
      <xdr:colOff>114300</xdr:colOff>
      <xdr:row>78</xdr:row>
      <xdr:rowOff>98414</xdr:rowOff>
    </xdr:to>
    <xdr:cxnSp macro="">
      <xdr:nvCxnSpPr>
        <xdr:cNvPr id="848" name="直線コネクタ 847"/>
        <xdr:cNvCxnSpPr/>
      </xdr:nvCxnSpPr>
      <xdr:spPr>
        <a:xfrm flipV="1">
          <a:off x="18656300" y="13328731"/>
          <a:ext cx="889000" cy="14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60370</xdr:rowOff>
    </xdr:from>
    <xdr:to>
      <xdr:col>116</xdr:col>
      <xdr:colOff>114300</xdr:colOff>
      <xdr:row>77</xdr:row>
      <xdr:rowOff>161970</xdr:rowOff>
    </xdr:to>
    <xdr:sp macro="" textlink="">
      <xdr:nvSpPr>
        <xdr:cNvPr id="858" name="楕円 857"/>
        <xdr:cNvSpPr/>
      </xdr:nvSpPr>
      <xdr:spPr>
        <a:xfrm>
          <a:off x="22110700" y="132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146747</xdr:rowOff>
    </xdr:from>
    <xdr:ext cx="534377" cy="259045"/>
    <xdr:sp macro="" textlink="">
      <xdr:nvSpPr>
        <xdr:cNvPr id="859" name="繰出金該当値テキスト"/>
        <xdr:cNvSpPr txBox="1"/>
      </xdr:nvSpPr>
      <xdr:spPr>
        <a:xfrm>
          <a:off x="22212300" y="131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18856</xdr:rowOff>
    </xdr:from>
    <xdr:to>
      <xdr:col>112</xdr:col>
      <xdr:colOff>38100</xdr:colOff>
      <xdr:row>77</xdr:row>
      <xdr:rowOff>120456</xdr:rowOff>
    </xdr:to>
    <xdr:sp macro="" textlink="">
      <xdr:nvSpPr>
        <xdr:cNvPr id="860" name="楕円 859"/>
        <xdr:cNvSpPr/>
      </xdr:nvSpPr>
      <xdr:spPr>
        <a:xfrm>
          <a:off x="21272500" y="132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111583</xdr:rowOff>
    </xdr:from>
    <xdr:ext cx="534377" cy="259045"/>
    <xdr:sp macro="" textlink="">
      <xdr:nvSpPr>
        <xdr:cNvPr id="861" name="テキスト ボックス 860"/>
        <xdr:cNvSpPr txBox="1"/>
      </xdr:nvSpPr>
      <xdr:spPr>
        <a:xfrm>
          <a:off x="21056111" y="133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114595</xdr:rowOff>
    </xdr:from>
    <xdr:to>
      <xdr:col>107</xdr:col>
      <xdr:colOff>101600</xdr:colOff>
      <xdr:row>77</xdr:row>
      <xdr:rowOff>44745</xdr:rowOff>
    </xdr:to>
    <xdr:sp macro="" textlink="">
      <xdr:nvSpPr>
        <xdr:cNvPr id="862" name="楕円 861"/>
        <xdr:cNvSpPr/>
      </xdr:nvSpPr>
      <xdr:spPr>
        <a:xfrm>
          <a:off x="20383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35872</xdr:rowOff>
    </xdr:from>
    <xdr:ext cx="534377" cy="259045"/>
    <xdr:sp macro="" textlink="">
      <xdr:nvSpPr>
        <xdr:cNvPr id="863" name="テキスト ボックス 862"/>
        <xdr:cNvSpPr txBox="1"/>
      </xdr:nvSpPr>
      <xdr:spPr>
        <a:xfrm>
          <a:off x="20167111" y="132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76281</xdr:rowOff>
    </xdr:from>
    <xdr:to>
      <xdr:col>102</xdr:col>
      <xdr:colOff>165100</xdr:colOff>
      <xdr:row>78</xdr:row>
      <xdr:rowOff>6431</xdr:rowOff>
    </xdr:to>
    <xdr:sp macro="" textlink="">
      <xdr:nvSpPr>
        <xdr:cNvPr id="864" name="楕円 863"/>
        <xdr:cNvSpPr/>
      </xdr:nvSpPr>
      <xdr:spPr>
        <a:xfrm>
          <a:off x="19494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169008</xdr:rowOff>
    </xdr:from>
    <xdr:ext cx="534377" cy="259045"/>
    <xdr:sp macro="" textlink="">
      <xdr:nvSpPr>
        <xdr:cNvPr id="865" name="テキスト ボックス 864"/>
        <xdr:cNvSpPr txBox="1"/>
      </xdr:nvSpPr>
      <xdr:spPr>
        <a:xfrm>
          <a:off x="19278111" y="133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47614</xdr:rowOff>
    </xdr:from>
    <xdr:to>
      <xdr:col>98</xdr:col>
      <xdr:colOff>38100</xdr:colOff>
      <xdr:row>78</xdr:row>
      <xdr:rowOff>149214</xdr:rowOff>
    </xdr:to>
    <xdr:sp macro="" textlink="">
      <xdr:nvSpPr>
        <xdr:cNvPr id="866" name="楕円 865"/>
        <xdr:cNvSpPr/>
      </xdr:nvSpPr>
      <xdr:spPr>
        <a:xfrm>
          <a:off x="18605500" y="134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140341</xdr:rowOff>
    </xdr:from>
    <xdr:ext cx="534377" cy="259045"/>
    <xdr:sp macro="" textlink="">
      <xdr:nvSpPr>
        <xdr:cNvPr id="867" name="テキスト ボックス 866"/>
        <xdr:cNvSpPr txBox="1"/>
      </xdr:nvSpPr>
      <xdr:spPr>
        <a:xfrm>
          <a:off x="18389111" y="135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は、近年、民間認可保育所等の整備等に伴う運営給付費の増加、障害者自立支援給付費の増加が著しく、年々住民一人あたりの扶助費が増加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傾向となってい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る。類似団体平均と比較すると低い水準にはあるものの、健全財政の維持に努め、今後の負担の増大に備える。次に金額の大きい人件費は、主に県費負担教職員の給与負担事務の権限移譲に伴い増加した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ものであるが、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今後も、働き方改革を推進し、時間外勤務の縮減に向けた取組を継続的に実施することで人件費の削減に努める。</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普通建設事業費は、長距離バスターミナル整備用地の取得などを背景に、前年度比で事業費が増加した</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ことから類似団体平均を上回った。</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今後も事業の選択と集中、そして事業費の平準化に努める。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1,292,016
1,269,064
217.43
533,213,193
524,653,521
3,775,901
295,599,050
447,506,014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169092</xdr:rowOff>
    </xdr:from>
    <xdr:to>
      <xdr:col>24</xdr:col>
      <xdr:colOff>63500</xdr:colOff>
      <xdr:row>35</xdr:row>
      <xdr:rowOff>15603</xdr:rowOff>
    </xdr:to>
    <xdr:cxnSp macro="">
      <xdr:nvCxnSpPr>
        <xdr:cNvPr id="63" name="直線コネクタ 62"/>
        <xdr:cNvCxnSpPr/>
      </xdr:nvCxnSpPr>
      <xdr:spPr>
        <a:xfrm>
          <a:off x="3797300" y="599839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92347</xdr:rowOff>
    </xdr:from>
    <xdr:to>
      <xdr:col>19</xdr:col>
      <xdr:colOff>177800</xdr:colOff>
      <xdr:row>34</xdr:row>
      <xdr:rowOff>169092</xdr:rowOff>
    </xdr:to>
    <xdr:cxnSp macro="">
      <xdr:nvCxnSpPr>
        <xdr:cNvPr id="66" name="直線コネクタ 65"/>
        <xdr:cNvCxnSpPr/>
      </xdr:nvCxnSpPr>
      <xdr:spPr>
        <a:xfrm>
          <a:off x="2908300" y="592164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92347</xdr:rowOff>
    </xdr:from>
    <xdr:to>
      <xdr:col>15</xdr:col>
      <xdr:colOff>50800</xdr:colOff>
      <xdr:row>34</xdr:row>
      <xdr:rowOff>156028</xdr:rowOff>
    </xdr:to>
    <xdr:cxnSp macro="">
      <xdr:nvCxnSpPr>
        <xdr:cNvPr id="69" name="直線コネクタ 68"/>
        <xdr:cNvCxnSpPr/>
      </xdr:nvCxnSpPr>
      <xdr:spPr>
        <a:xfrm flipV="1">
          <a:off x="2019300" y="59216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156028</xdr:rowOff>
    </xdr:from>
    <xdr:to>
      <xdr:col>10</xdr:col>
      <xdr:colOff>114300</xdr:colOff>
      <xdr:row>34</xdr:row>
      <xdr:rowOff>159294</xdr:rowOff>
    </xdr:to>
    <xdr:cxnSp macro="">
      <xdr:nvCxnSpPr>
        <xdr:cNvPr id="72" name="直線コネクタ 71"/>
        <xdr:cNvCxnSpPr/>
      </xdr:nvCxnSpPr>
      <xdr:spPr>
        <a:xfrm flipV="1">
          <a:off x="1130300" y="59853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136253</xdr:rowOff>
    </xdr:from>
    <xdr:to>
      <xdr:col>24</xdr:col>
      <xdr:colOff>114300</xdr:colOff>
      <xdr:row>35</xdr:row>
      <xdr:rowOff>66403</xdr:rowOff>
    </xdr:to>
    <xdr:sp macro="" textlink="">
      <xdr:nvSpPr>
        <xdr:cNvPr id="82" name="楕円 81"/>
        <xdr:cNvSpPr/>
      </xdr:nvSpPr>
      <xdr:spPr>
        <a:xfrm>
          <a:off x="45847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159130</xdr:rowOff>
    </xdr:from>
    <xdr:ext cx="469744" cy="259045"/>
    <xdr:sp macro="" textlink="">
      <xdr:nvSpPr>
        <xdr:cNvPr id="83" name="議会費該当値テキスト"/>
        <xdr:cNvSpPr txBox="1"/>
      </xdr:nvSpPr>
      <xdr:spPr>
        <a:xfrm>
          <a:off x="4686300" y="581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118292</xdr:rowOff>
    </xdr:from>
    <xdr:to>
      <xdr:col>20</xdr:col>
      <xdr:colOff>38100</xdr:colOff>
      <xdr:row>35</xdr:row>
      <xdr:rowOff>48442</xdr:rowOff>
    </xdr:to>
    <xdr:sp macro="" textlink="">
      <xdr:nvSpPr>
        <xdr:cNvPr id="84" name="楕円 83"/>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85" name="テキスト ボックス 84"/>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41547</xdr:rowOff>
    </xdr:from>
    <xdr:to>
      <xdr:col>15</xdr:col>
      <xdr:colOff>101600</xdr:colOff>
      <xdr:row>34</xdr:row>
      <xdr:rowOff>143147</xdr:rowOff>
    </xdr:to>
    <xdr:sp macro="" textlink="">
      <xdr:nvSpPr>
        <xdr:cNvPr id="86" name="楕円 85"/>
        <xdr:cNvSpPr/>
      </xdr:nvSpPr>
      <xdr:spPr>
        <a:xfrm>
          <a:off x="28575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159674</xdr:rowOff>
    </xdr:from>
    <xdr:ext cx="469744" cy="259045"/>
    <xdr:sp macro="" textlink="">
      <xdr:nvSpPr>
        <xdr:cNvPr id="87" name="テキスト ボックス 86"/>
        <xdr:cNvSpPr txBox="1"/>
      </xdr:nvSpPr>
      <xdr:spPr>
        <a:xfrm>
          <a:off x="2673428" y="564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105228</xdr:rowOff>
    </xdr:from>
    <xdr:to>
      <xdr:col>10</xdr:col>
      <xdr:colOff>165100</xdr:colOff>
      <xdr:row>35</xdr:row>
      <xdr:rowOff>35378</xdr:rowOff>
    </xdr:to>
    <xdr:sp macro="" textlink="">
      <xdr:nvSpPr>
        <xdr:cNvPr id="88" name="楕円 87"/>
        <xdr:cNvSpPr/>
      </xdr:nvSpPr>
      <xdr:spPr>
        <a:xfrm>
          <a:off x="1968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51905</xdr:rowOff>
    </xdr:from>
    <xdr:ext cx="469744" cy="259045"/>
    <xdr:sp macro="" textlink="">
      <xdr:nvSpPr>
        <xdr:cNvPr id="89" name="テキスト ボックス 88"/>
        <xdr:cNvSpPr txBox="1"/>
      </xdr:nvSpPr>
      <xdr:spPr>
        <a:xfrm>
          <a:off x="1784428"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108494</xdr:rowOff>
    </xdr:from>
    <xdr:to>
      <xdr:col>6</xdr:col>
      <xdr:colOff>38100</xdr:colOff>
      <xdr:row>35</xdr:row>
      <xdr:rowOff>38644</xdr:rowOff>
    </xdr:to>
    <xdr:sp macro="" textlink="">
      <xdr:nvSpPr>
        <xdr:cNvPr id="90" name="楕円 89"/>
        <xdr:cNvSpPr/>
      </xdr:nvSpPr>
      <xdr:spPr>
        <a:xfrm>
          <a:off x="1079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55171</xdr:rowOff>
    </xdr:from>
    <xdr:ext cx="469744" cy="259045"/>
    <xdr:sp macro="" textlink="">
      <xdr:nvSpPr>
        <xdr:cNvPr id="91" name="テキスト ボックス 90"/>
        <xdr:cNvSpPr txBox="1"/>
      </xdr:nvSpPr>
      <xdr:spPr>
        <a:xfrm>
          <a:off x="895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82504</xdr:rowOff>
    </xdr:from>
    <xdr:to>
      <xdr:col>24</xdr:col>
      <xdr:colOff>63500</xdr:colOff>
      <xdr:row>56</xdr:row>
      <xdr:rowOff>64857</xdr:rowOff>
    </xdr:to>
    <xdr:cxnSp macro="">
      <xdr:nvCxnSpPr>
        <xdr:cNvPr id="119" name="直線コネクタ 118"/>
        <xdr:cNvCxnSpPr/>
      </xdr:nvCxnSpPr>
      <xdr:spPr>
        <a:xfrm flipV="1">
          <a:off x="3797300" y="9512254"/>
          <a:ext cx="838200" cy="1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102850</xdr:rowOff>
    </xdr:from>
    <xdr:to>
      <xdr:col>19</xdr:col>
      <xdr:colOff>177800</xdr:colOff>
      <xdr:row>56</xdr:row>
      <xdr:rowOff>64857</xdr:rowOff>
    </xdr:to>
    <xdr:cxnSp macro="">
      <xdr:nvCxnSpPr>
        <xdr:cNvPr id="122" name="直線コネクタ 121"/>
        <xdr:cNvCxnSpPr/>
      </xdr:nvCxnSpPr>
      <xdr:spPr>
        <a:xfrm>
          <a:off x="2908300" y="9532600"/>
          <a:ext cx="8890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102850</xdr:rowOff>
    </xdr:from>
    <xdr:to>
      <xdr:col>15</xdr:col>
      <xdr:colOff>50800</xdr:colOff>
      <xdr:row>55</xdr:row>
      <xdr:rowOff>133482</xdr:rowOff>
    </xdr:to>
    <xdr:cxnSp macro="">
      <xdr:nvCxnSpPr>
        <xdr:cNvPr id="125" name="直線コネクタ 124"/>
        <xdr:cNvCxnSpPr/>
      </xdr:nvCxnSpPr>
      <xdr:spPr>
        <a:xfrm flipV="1">
          <a:off x="2019300" y="953260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51826</xdr:rowOff>
    </xdr:from>
    <xdr:to>
      <xdr:col>10</xdr:col>
      <xdr:colOff>114300</xdr:colOff>
      <xdr:row>55</xdr:row>
      <xdr:rowOff>133482</xdr:rowOff>
    </xdr:to>
    <xdr:cxnSp macro="">
      <xdr:nvCxnSpPr>
        <xdr:cNvPr id="128" name="直線コネクタ 127"/>
        <xdr:cNvCxnSpPr/>
      </xdr:nvCxnSpPr>
      <xdr:spPr>
        <a:xfrm>
          <a:off x="1130300" y="9481576"/>
          <a:ext cx="8890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31704</xdr:rowOff>
    </xdr:from>
    <xdr:to>
      <xdr:col>24</xdr:col>
      <xdr:colOff>114300</xdr:colOff>
      <xdr:row>55</xdr:row>
      <xdr:rowOff>133304</xdr:rowOff>
    </xdr:to>
    <xdr:sp macro="" textlink="">
      <xdr:nvSpPr>
        <xdr:cNvPr id="138" name="楕円 137"/>
        <xdr:cNvSpPr/>
      </xdr:nvSpPr>
      <xdr:spPr>
        <a:xfrm>
          <a:off x="4584700" y="94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54581</xdr:rowOff>
    </xdr:from>
    <xdr:ext cx="534377" cy="259045"/>
    <xdr:sp macro="" textlink="">
      <xdr:nvSpPr>
        <xdr:cNvPr id="139" name="総務費該当値テキスト"/>
        <xdr:cNvSpPr txBox="1"/>
      </xdr:nvSpPr>
      <xdr:spPr>
        <a:xfrm>
          <a:off x="4686300" y="93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14057</xdr:rowOff>
    </xdr:from>
    <xdr:to>
      <xdr:col>20</xdr:col>
      <xdr:colOff>38100</xdr:colOff>
      <xdr:row>56</xdr:row>
      <xdr:rowOff>115657</xdr:rowOff>
    </xdr:to>
    <xdr:sp macro="" textlink="">
      <xdr:nvSpPr>
        <xdr:cNvPr id="140" name="楕円 139"/>
        <xdr:cNvSpPr/>
      </xdr:nvSpPr>
      <xdr:spPr>
        <a:xfrm>
          <a:off x="3746500" y="96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106784</xdr:rowOff>
    </xdr:from>
    <xdr:ext cx="534377" cy="259045"/>
    <xdr:sp macro="" textlink="">
      <xdr:nvSpPr>
        <xdr:cNvPr id="141" name="テキスト ボックス 140"/>
        <xdr:cNvSpPr txBox="1"/>
      </xdr:nvSpPr>
      <xdr:spPr>
        <a:xfrm>
          <a:off x="3530111" y="97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52050</xdr:rowOff>
    </xdr:from>
    <xdr:to>
      <xdr:col>15</xdr:col>
      <xdr:colOff>101600</xdr:colOff>
      <xdr:row>55</xdr:row>
      <xdr:rowOff>153650</xdr:rowOff>
    </xdr:to>
    <xdr:sp macro="" textlink="">
      <xdr:nvSpPr>
        <xdr:cNvPr id="142" name="楕円 141"/>
        <xdr:cNvSpPr/>
      </xdr:nvSpPr>
      <xdr:spPr>
        <a:xfrm>
          <a:off x="2857500" y="94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144777</xdr:rowOff>
    </xdr:from>
    <xdr:ext cx="534377" cy="259045"/>
    <xdr:sp macro="" textlink="">
      <xdr:nvSpPr>
        <xdr:cNvPr id="143" name="テキスト ボックス 142"/>
        <xdr:cNvSpPr txBox="1"/>
      </xdr:nvSpPr>
      <xdr:spPr>
        <a:xfrm>
          <a:off x="2641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82682</xdr:rowOff>
    </xdr:from>
    <xdr:to>
      <xdr:col>10</xdr:col>
      <xdr:colOff>165100</xdr:colOff>
      <xdr:row>56</xdr:row>
      <xdr:rowOff>12832</xdr:rowOff>
    </xdr:to>
    <xdr:sp macro="" textlink="">
      <xdr:nvSpPr>
        <xdr:cNvPr id="144" name="楕円 143"/>
        <xdr:cNvSpPr/>
      </xdr:nvSpPr>
      <xdr:spPr>
        <a:xfrm>
          <a:off x="1968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3959</xdr:rowOff>
    </xdr:from>
    <xdr:ext cx="534377" cy="259045"/>
    <xdr:sp macro="" textlink="">
      <xdr:nvSpPr>
        <xdr:cNvPr id="145" name="テキスト ボックス 144"/>
        <xdr:cNvSpPr txBox="1"/>
      </xdr:nvSpPr>
      <xdr:spPr>
        <a:xfrm>
          <a:off x="1752111" y="96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xdr:rowOff>
    </xdr:from>
    <xdr:to>
      <xdr:col>6</xdr:col>
      <xdr:colOff>38100</xdr:colOff>
      <xdr:row>55</xdr:row>
      <xdr:rowOff>102626</xdr:rowOff>
    </xdr:to>
    <xdr:sp macro="" textlink="">
      <xdr:nvSpPr>
        <xdr:cNvPr id="146" name="楕円 145"/>
        <xdr:cNvSpPr/>
      </xdr:nvSpPr>
      <xdr:spPr>
        <a:xfrm>
          <a:off x="1079500" y="94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93753</xdr:rowOff>
    </xdr:from>
    <xdr:ext cx="534377" cy="259045"/>
    <xdr:sp macro="" textlink="">
      <xdr:nvSpPr>
        <xdr:cNvPr id="147" name="テキスト ボックス 146"/>
        <xdr:cNvSpPr txBox="1"/>
      </xdr:nvSpPr>
      <xdr:spPr>
        <a:xfrm>
          <a:off x="863111" y="952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94659</xdr:rowOff>
    </xdr:from>
    <xdr:to>
      <xdr:col>24</xdr:col>
      <xdr:colOff>62865</xdr:colOff>
      <xdr:row>78</xdr:row>
      <xdr:rowOff>15318</xdr:rowOff>
    </xdr:to>
    <xdr:cxnSp macro="">
      <xdr:nvCxnSpPr>
        <xdr:cNvPr id="172" name="直線コネクタ 171"/>
        <xdr:cNvCxnSpPr/>
      </xdr:nvCxnSpPr>
      <xdr:spPr>
        <a:xfrm flipV="1">
          <a:off x="4633595" y="12267609"/>
          <a:ext cx="1270" cy="112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19145</xdr:rowOff>
    </xdr:from>
    <xdr:ext cx="599010" cy="259045"/>
    <xdr:sp macro="" textlink="">
      <xdr:nvSpPr>
        <xdr:cNvPr id="173" name="民生費最小値テキスト"/>
        <xdr:cNvSpPr txBox="1"/>
      </xdr:nvSpPr>
      <xdr:spPr>
        <a:xfrm>
          <a:off x="4686300" y="133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15318</xdr:rowOff>
    </xdr:from>
    <xdr:to>
      <xdr:col>24</xdr:col>
      <xdr:colOff>152400</xdr:colOff>
      <xdr:row>78</xdr:row>
      <xdr:rowOff>15318</xdr:rowOff>
    </xdr:to>
    <xdr:cxnSp macro="">
      <xdr:nvCxnSpPr>
        <xdr:cNvPr id="174" name="直線コネクタ 173"/>
        <xdr:cNvCxnSpPr/>
      </xdr:nvCxnSpPr>
      <xdr:spPr>
        <a:xfrm>
          <a:off x="4546600" y="1338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41336</xdr:rowOff>
    </xdr:from>
    <xdr:ext cx="599010" cy="259045"/>
    <xdr:sp macro="" textlink="">
      <xdr:nvSpPr>
        <xdr:cNvPr id="175" name="民生費最大値テキスト"/>
        <xdr:cNvSpPr txBox="1"/>
      </xdr:nvSpPr>
      <xdr:spPr>
        <a:xfrm>
          <a:off x="4686300" y="120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94659</xdr:rowOff>
    </xdr:from>
    <xdr:to>
      <xdr:col>24</xdr:col>
      <xdr:colOff>152400</xdr:colOff>
      <xdr:row>71</xdr:row>
      <xdr:rowOff>94659</xdr:rowOff>
    </xdr:to>
    <xdr:cxnSp macro="">
      <xdr:nvCxnSpPr>
        <xdr:cNvPr id="176" name="直線コネクタ 175"/>
        <xdr:cNvCxnSpPr/>
      </xdr:nvCxnSpPr>
      <xdr:spPr>
        <a:xfrm>
          <a:off x="4546600" y="122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34941</xdr:rowOff>
    </xdr:from>
    <xdr:to>
      <xdr:col>24</xdr:col>
      <xdr:colOff>63500</xdr:colOff>
      <xdr:row>77</xdr:row>
      <xdr:rowOff>77048</xdr:rowOff>
    </xdr:to>
    <xdr:cxnSp macro="">
      <xdr:nvCxnSpPr>
        <xdr:cNvPr id="177" name="直線コネクタ 176"/>
        <xdr:cNvCxnSpPr/>
      </xdr:nvCxnSpPr>
      <xdr:spPr>
        <a:xfrm flipV="1">
          <a:off x="3797300" y="13236591"/>
          <a:ext cx="8382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33946</xdr:rowOff>
    </xdr:from>
    <xdr:ext cx="599010" cy="259045"/>
    <xdr:sp macro="" textlink="">
      <xdr:nvSpPr>
        <xdr:cNvPr id="178" name="民生費平均値テキスト"/>
        <xdr:cNvSpPr txBox="1"/>
      </xdr:nvSpPr>
      <xdr:spPr>
        <a:xfrm>
          <a:off x="4686300" y="1272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11069</xdr:rowOff>
    </xdr:from>
    <xdr:to>
      <xdr:col>24</xdr:col>
      <xdr:colOff>114300</xdr:colOff>
      <xdr:row>75</xdr:row>
      <xdr:rowOff>112669</xdr:rowOff>
    </xdr:to>
    <xdr:sp macro="" textlink="">
      <xdr:nvSpPr>
        <xdr:cNvPr id="179" name="フローチャート: 判断 178"/>
        <xdr:cNvSpPr/>
      </xdr:nvSpPr>
      <xdr:spPr>
        <a:xfrm>
          <a:off x="45847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77048</xdr:rowOff>
    </xdr:from>
    <xdr:to>
      <xdr:col>19</xdr:col>
      <xdr:colOff>177800</xdr:colOff>
      <xdr:row>77</xdr:row>
      <xdr:rowOff>110919</xdr:rowOff>
    </xdr:to>
    <xdr:cxnSp macro="">
      <xdr:nvCxnSpPr>
        <xdr:cNvPr id="180" name="直線コネクタ 179"/>
        <xdr:cNvCxnSpPr/>
      </xdr:nvCxnSpPr>
      <xdr:spPr>
        <a:xfrm flipV="1">
          <a:off x="2908300" y="13278698"/>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32817</xdr:rowOff>
    </xdr:from>
    <xdr:to>
      <xdr:col>20</xdr:col>
      <xdr:colOff>38100</xdr:colOff>
      <xdr:row>75</xdr:row>
      <xdr:rowOff>134417</xdr:rowOff>
    </xdr:to>
    <xdr:sp macro="" textlink="">
      <xdr:nvSpPr>
        <xdr:cNvPr id="181" name="フローチャート: 判断 180"/>
        <xdr:cNvSpPr/>
      </xdr:nvSpPr>
      <xdr:spPr>
        <a:xfrm>
          <a:off x="3746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150944</xdr:rowOff>
    </xdr:from>
    <xdr:ext cx="599010" cy="259045"/>
    <xdr:sp macro="" textlink="">
      <xdr:nvSpPr>
        <xdr:cNvPr id="182" name="テキスト ボックス 181"/>
        <xdr:cNvSpPr txBox="1"/>
      </xdr:nvSpPr>
      <xdr:spPr>
        <a:xfrm>
          <a:off x="3497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110919</xdr:rowOff>
    </xdr:from>
    <xdr:to>
      <xdr:col>15</xdr:col>
      <xdr:colOff>50800</xdr:colOff>
      <xdr:row>77</xdr:row>
      <xdr:rowOff>156921</xdr:rowOff>
    </xdr:to>
    <xdr:cxnSp macro="">
      <xdr:nvCxnSpPr>
        <xdr:cNvPr id="183" name="直線コネクタ 182"/>
        <xdr:cNvCxnSpPr/>
      </xdr:nvCxnSpPr>
      <xdr:spPr>
        <a:xfrm flipV="1">
          <a:off x="2019300" y="13312569"/>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81768</xdr:rowOff>
    </xdr:from>
    <xdr:to>
      <xdr:col>15</xdr:col>
      <xdr:colOff>101600</xdr:colOff>
      <xdr:row>76</xdr:row>
      <xdr:rowOff>11919</xdr:rowOff>
    </xdr:to>
    <xdr:sp macro="" textlink="">
      <xdr:nvSpPr>
        <xdr:cNvPr id="184" name="フローチャート: 判断 183"/>
        <xdr:cNvSpPr/>
      </xdr:nvSpPr>
      <xdr:spPr>
        <a:xfrm>
          <a:off x="2857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28445</xdr:rowOff>
    </xdr:from>
    <xdr:ext cx="599010" cy="259045"/>
    <xdr:sp macro="" textlink="">
      <xdr:nvSpPr>
        <xdr:cNvPr id="185" name="テキスト ボックス 184"/>
        <xdr:cNvSpPr txBox="1"/>
      </xdr:nvSpPr>
      <xdr:spPr>
        <a:xfrm>
          <a:off x="2608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156921</xdr:rowOff>
    </xdr:from>
    <xdr:to>
      <xdr:col>10</xdr:col>
      <xdr:colOff>114300</xdr:colOff>
      <xdr:row>78</xdr:row>
      <xdr:rowOff>53601</xdr:rowOff>
    </xdr:to>
    <xdr:cxnSp macro="">
      <xdr:nvCxnSpPr>
        <xdr:cNvPr id="186" name="直線コネクタ 185"/>
        <xdr:cNvCxnSpPr/>
      </xdr:nvCxnSpPr>
      <xdr:spPr>
        <a:xfrm flipV="1">
          <a:off x="1130300" y="13358571"/>
          <a:ext cx="889000" cy="6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116690</xdr:rowOff>
    </xdr:from>
    <xdr:to>
      <xdr:col>10</xdr:col>
      <xdr:colOff>165100</xdr:colOff>
      <xdr:row>76</xdr:row>
      <xdr:rowOff>46841</xdr:rowOff>
    </xdr:to>
    <xdr:sp macro="" textlink="">
      <xdr:nvSpPr>
        <xdr:cNvPr id="187" name="フローチャート: 判断 186"/>
        <xdr:cNvSpPr/>
      </xdr:nvSpPr>
      <xdr:spPr>
        <a:xfrm>
          <a:off x="1968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63367</xdr:rowOff>
    </xdr:from>
    <xdr:ext cx="599010" cy="259045"/>
    <xdr:sp macro="" textlink="">
      <xdr:nvSpPr>
        <xdr:cNvPr id="188" name="テキスト ボックス 187"/>
        <xdr:cNvSpPr txBox="1"/>
      </xdr:nvSpPr>
      <xdr:spPr>
        <a:xfrm>
          <a:off x="1719795"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13942</xdr:rowOff>
    </xdr:from>
    <xdr:to>
      <xdr:col>6</xdr:col>
      <xdr:colOff>38100</xdr:colOff>
      <xdr:row>76</xdr:row>
      <xdr:rowOff>115542</xdr:rowOff>
    </xdr:to>
    <xdr:sp macro="" textlink="">
      <xdr:nvSpPr>
        <xdr:cNvPr id="189" name="フローチャート: 判断 188"/>
        <xdr:cNvSpPr/>
      </xdr:nvSpPr>
      <xdr:spPr>
        <a:xfrm>
          <a:off x="1079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132069</xdr:rowOff>
    </xdr:from>
    <xdr:ext cx="599010" cy="259045"/>
    <xdr:sp macro="" textlink="">
      <xdr:nvSpPr>
        <xdr:cNvPr id="190" name="テキスト ボックス 189"/>
        <xdr:cNvSpPr txBox="1"/>
      </xdr:nvSpPr>
      <xdr:spPr>
        <a:xfrm>
          <a:off x="830795" y="12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155591</xdr:rowOff>
    </xdr:from>
    <xdr:to>
      <xdr:col>24</xdr:col>
      <xdr:colOff>114300</xdr:colOff>
      <xdr:row>77</xdr:row>
      <xdr:rowOff>85741</xdr:rowOff>
    </xdr:to>
    <xdr:sp macro="" textlink="">
      <xdr:nvSpPr>
        <xdr:cNvPr id="196" name="楕円 195"/>
        <xdr:cNvSpPr/>
      </xdr:nvSpPr>
      <xdr:spPr>
        <a:xfrm>
          <a:off x="4584700" y="131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134018</xdr:rowOff>
    </xdr:from>
    <xdr:ext cx="599010" cy="259045"/>
    <xdr:sp macro="" textlink="">
      <xdr:nvSpPr>
        <xdr:cNvPr id="197" name="民生費該当値テキスト"/>
        <xdr:cNvSpPr txBox="1"/>
      </xdr:nvSpPr>
      <xdr:spPr>
        <a:xfrm>
          <a:off x="4686300" y="1316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26248</xdr:rowOff>
    </xdr:from>
    <xdr:to>
      <xdr:col>20</xdr:col>
      <xdr:colOff>38100</xdr:colOff>
      <xdr:row>77</xdr:row>
      <xdr:rowOff>127848</xdr:rowOff>
    </xdr:to>
    <xdr:sp macro="" textlink="">
      <xdr:nvSpPr>
        <xdr:cNvPr id="198" name="楕円 197"/>
        <xdr:cNvSpPr/>
      </xdr:nvSpPr>
      <xdr:spPr>
        <a:xfrm>
          <a:off x="3746500" y="132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118975</xdr:rowOff>
    </xdr:from>
    <xdr:ext cx="599010" cy="259045"/>
    <xdr:sp macro="" textlink="">
      <xdr:nvSpPr>
        <xdr:cNvPr id="199" name="テキスト ボックス 198"/>
        <xdr:cNvSpPr txBox="1"/>
      </xdr:nvSpPr>
      <xdr:spPr>
        <a:xfrm>
          <a:off x="3497795" y="1332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60119</xdr:rowOff>
    </xdr:from>
    <xdr:to>
      <xdr:col>15</xdr:col>
      <xdr:colOff>101600</xdr:colOff>
      <xdr:row>77</xdr:row>
      <xdr:rowOff>161719</xdr:rowOff>
    </xdr:to>
    <xdr:sp macro="" textlink="">
      <xdr:nvSpPr>
        <xdr:cNvPr id="200" name="楕円 199"/>
        <xdr:cNvSpPr/>
      </xdr:nvSpPr>
      <xdr:spPr>
        <a:xfrm>
          <a:off x="2857500" y="132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152846</xdr:rowOff>
    </xdr:from>
    <xdr:ext cx="599010" cy="259045"/>
    <xdr:sp macro="" textlink="">
      <xdr:nvSpPr>
        <xdr:cNvPr id="201" name="テキスト ボックス 200"/>
        <xdr:cNvSpPr txBox="1"/>
      </xdr:nvSpPr>
      <xdr:spPr>
        <a:xfrm>
          <a:off x="2608795" y="1335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106121</xdr:rowOff>
    </xdr:from>
    <xdr:to>
      <xdr:col>10</xdr:col>
      <xdr:colOff>165100</xdr:colOff>
      <xdr:row>78</xdr:row>
      <xdr:rowOff>36271</xdr:rowOff>
    </xdr:to>
    <xdr:sp macro="" textlink="">
      <xdr:nvSpPr>
        <xdr:cNvPr id="202" name="楕円 201"/>
        <xdr:cNvSpPr/>
      </xdr:nvSpPr>
      <xdr:spPr>
        <a:xfrm>
          <a:off x="19685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27398</xdr:rowOff>
    </xdr:from>
    <xdr:ext cx="599010" cy="259045"/>
    <xdr:sp macro="" textlink="">
      <xdr:nvSpPr>
        <xdr:cNvPr id="203" name="テキスト ボックス 202"/>
        <xdr:cNvSpPr txBox="1"/>
      </xdr:nvSpPr>
      <xdr:spPr>
        <a:xfrm>
          <a:off x="1719795" y="1340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2801</xdr:rowOff>
    </xdr:from>
    <xdr:to>
      <xdr:col>6</xdr:col>
      <xdr:colOff>38100</xdr:colOff>
      <xdr:row>78</xdr:row>
      <xdr:rowOff>104401</xdr:rowOff>
    </xdr:to>
    <xdr:sp macro="" textlink="">
      <xdr:nvSpPr>
        <xdr:cNvPr id="204" name="楕円 203"/>
        <xdr:cNvSpPr/>
      </xdr:nvSpPr>
      <xdr:spPr>
        <a:xfrm>
          <a:off x="1079500" y="133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95528</xdr:rowOff>
    </xdr:from>
    <xdr:ext cx="599010" cy="259045"/>
    <xdr:sp macro="" textlink="">
      <xdr:nvSpPr>
        <xdr:cNvPr id="205" name="テキスト ボックス 204"/>
        <xdr:cNvSpPr txBox="1"/>
      </xdr:nvSpPr>
      <xdr:spPr>
        <a:xfrm>
          <a:off x="830795" y="1346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2" name="直線コネクタ 231"/>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3"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4" name="直線コネクタ 233"/>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5"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6" name="直線コネクタ 235"/>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23800</xdr:rowOff>
    </xdr:from>
    <xdr:to>
      <xdr:col>24</xdr:col>
      <xdr:colOff>63500</xdr:colOff>
      <xdr:row>98</xdr:row>
      <xdr:rowOff>28829</xdr:rowOff>
    </xdr:to>
    <xdr:cxnSp macro="">
      <xdr:nvCxnSpPr>
        <xdr:cNvPr id="237" name="直線コネクタ 236"/>
        <xdr:cNvCxnSpPr/>
      </xdr:nvCxnSpPr>
      <xdr:spPr>
        <a:xfrm flipV="1">
          <a:off x="3797300" y="1682590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38"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39" name="フローチャート: 判断 238"/>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7145</xdr:rowOff>
    </xdr:from>
    <xdr:to>
      <xdr:col>19</xdr:col>
      <xdr:colOff>177800</xdr:colOff>
      <xdr:row>98</xdr:row>
      <xdr:rowOff>28829</xdr:rowOff>
    </xdr:to>
    <xdr:cxnSp macro="">
      <xdr:nvCxnSpPr>
        <xdr:cNvPr id="240" name="直線コネクタ 239"/>
        <xdr:cNvCxnSpPr/>
      </xdr:nvCxnSpPr>
      <xdr:spPr>
        <a:xfrm>
          <a:off x="2908300" y="16809245"/>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1" name="フローチャート: 判断 240"/>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2" name="テキスト ボックス 241"/>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133561</xdr:rowOff>
    </xdr:from>
    <xdr:to>
      <xdr:col>15</xdr:col>
      <xdr:colOff>50800</xdr:colOff>
      <xdr:row>98</xdr:row>
      <xdr:rowOff>7145</xdr:rowOff>
    </xdr:to>
    <xdr:cxnSp macro="">
      <xdr:nvCxnSpPr>
        <xdr:cNvPr id="243" name="直線コネクタ 242"/>
        <xdr:cNvCxnSpPr/>
      </xdr:nvCxnSpPr>
      <xdr:spPr>
        <a:xfrm>
          <a:off x="2019300" y="16421311"/>
          <a:ext cx="889000" cy="3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4" name="フローチャート: 判断 243"/>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5" name="テキスト ボックス 244"/>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133561</xdr:rowOff>
    </xdr:from>
    <xdr:to>
      <xdr:col>10</xdr:col>
      <xdr:colOff>114300</xdr:colOff>
      <xdr:row>96</xdr:row>
      <xdr:rowOff>150608</xdr:rowOff>
    </xdr:to>
    <xdr:cxnSp macro="">
      <xdr:nvCxnSpPr>
        <xdr:cNvPr id="246" name="直線コネクタ 245"/>
        <xdr:cNvCxnSpPr/>
      </xdr:nvCxnSpPr>
      <xdr:spPr>
        <a:xfrm flipV="1">
          <a:off x="1130300" y="16421311"/>
          <a:ext cx="889000" cy="18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7" name="フローチャート: 判断 246"/>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48" name="テキスト ボックス 247"/>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49" name="フローチャート: 判断 248"/>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0" name="テキスト ボックス 249"/>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144450</xdr:rowOff>
    </xdr:from>
    <xdr:to>
      <xdr:col>24</xdr:col>
      <xdr:colOff>114300</xdr:colOff>
      <xdr:row>98</xdr:row>
      <xdr:rowOff>74600</xdr:rowOff>
    </xdr:to>
    <xdr:sp macro="" textlink="">
      <xdr:nvSpPr>
        <xdr:cNvPr id="256" name="楕円 255"/>
        <xdr:cNvSpPr/>
      </xdr:nvSpPr>
      <xdr:spPr>
        <a:xfrm>
          <a:off x="4584700" y="167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59377</xdr:rowOff>
    </xdr:from>
    <xdr:ext cx="534377" cy="259045"/>
    <xdr:sp macro="" textlink="">
      <xdr:nvSpPr>
        <xdr:cNvPr id="257" name="衛生費該当値テキスト"/>
        <xdr:cNvSpPr txBox="1"/>
      </xdr:nvSpPr>
      <xdr:spPr>
        <a:xfrm>
          <a:off x="4686300" y="166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149479</xdr:rowOff>
    </xdr:from>
    <xdr:to>
      <xdr:col>20</xdr:col>
      <xdr:colOff>38100</xdr:colOff>
      <xdr:row>98</xdr:row>
      <xdr:rowOff>79629</xdr:rowOff>
    </xdr:to>
    <xdr:sp macro="" textlink="">
      <xdr:nvSpPr>
        <xdr:cNvPr id="258" name="楕円 257"/>
        <xdr:cNvSpPr/>
      </xdr:nvSpPr>
      <xdr:spPr>
        <a:xfrm>
          <a:off x="3746500" y="167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70756</xdr:rowOff>
    </xdr:from>
    <xdr:ext cx="534377" cy="259045"/>
    <xdr:sp macro="" textlink="">
      <xdr:nvSpPr>
        <xdr:cNvPr id="259" name="テキスト ボックス 258"/>
        <xdr:cNvSpPr txBox="1"/>
      </xdr:nvSpPr>
      <xdr:spPr>
        <a:xfrm>
          <a:off x="3530111" y="168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127795</xdr:rowOff>
    </xdr:from>
    <xdr:to>
      <xdr:col>15</xdr:col>
      <xdr:colOff>101600</xdr:colOff>
      <xdr:row>98</xdr:row>
      <xdr:rowOff>57945</xdr:rowOff>
    </xdr:to>
    <xdr:sp macro="" textlink="">
      <xdr:nvSpPr>
        <xdr:cNvPr id="260" name="楕円 259"/>
        <xdr:cNvSpPr/>
      </xdr:nvSpPr>
      <xdr:spPr>
        <a:xfrm>
          <a:off x="2857500" y="16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49072</xdr:rowOff>
    </xdr:from>
    <xdr:ext cx="534377" cy="259045"/>
    <xdr:sp macro="" textlink="">
      <xdr:nvSpPr>
        <xdr:cNvPr id="261" name="テキスト ボックス 260"/>
        <xdr:cNvSpPr txBox="1"/>
      </xdr:nvSpPr>
      <xdr:spPr>
        <a:xfrm>
          <a:off x="2641111" y="168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82761</xdr:rowOff>
    </xdr:from>
    <xdr:to>
      <xdr:col>10</xdr:col>
      <xdr:colOff>165100</xdr:colOff>
      <xdr:row>96</xdr:row>
      <xdr:rowOff>12911</xdr:rowOff>
    </xdr:to>
    <xdr:sp macro="" textlink="">
      <xdr:nvSpPr>
        <xdr:cNvPr id="262" name="楕円 261"/>
        <xdr:cNvSpPr/>
      </xdr:nvSpPr>
      <xdr:spPr>
        <a:xfrm>
          <a:off x="1968500" y="163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29438</xdr:rowOff>
    </xdr:from>
    <xdr:ext cx="534377" cy="259045"/>
    <xdr:sp macro="" textlink="">
      <xdr:nvSpPr>
        <xdr:cNvPr id="263" name="テキスト ボックス 262"/>
        <xdr:cNvSpPr txBox="1"/>
      </xdr:nvSpPr>
      <xdr:spPr>
        <a:xfrm>
          <a:off x="1752111" y="161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99808</xdr:rowOff>
    </xdr:from>
    <xdr:to>
      <xdr:col>6</xdr:col>
      <xdr:colOff>38100</xdr:colOff>
      <xdr:row>97</xdr:row>
      <xdr:rowOff>29958</xdr:rowOff>
    </xdr:to>
    <xdr:sp macro="" textlink="">
      <xdr:nvSpPr>
        <xdr:cNvPr id="264" name="楕円 263"/>
        <xdr:cNvSpPr/>
      </xdr:nvSpPr>
      <xdr:spPr>
        <a:xfrm>
          <a:off x="1079500" y="165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46485</xdr:rowOff>
    </xdr:from>
    <xdr:ext cx="534377" cy="259045"/>
    <xdr:sp macro="" textlink="">
      <xdr:nvSpPr>
        <xdr:cNvPr id="265" name="テキスト ボックス 264"/>
        <xdr:cNvSpPr txBox="1"/>
      </xdr:nvSpPr>
      <xdr:spPr>
        <a:xfrm>
          <a:off x="863111" y="163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89" name="直線コネクタ 288"/>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0"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1" name="直線コネクタ 290"/>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2"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3" name="直線コネクタ 292"/>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18542</xdr:rowOff>
    </xdr:to>
    <xdr:cxnSp macro="">
      <xdr:nvCxnSpPr>
        <xdr:cNvPr id="294" name="直線コネクタ 293"/>
        <xdr:cNvCxnSpPr/>
      </xdr:nvCxnSpPr>
      <xdr:spPr>
        <a:xfrm>
          <a:off x="9639300" y="65176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5"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6" name="フローチャート: 判断 295"/>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151892</xdr:rowOff>
    </xdr:from>
    <xdr:to>
      <xdr:col>50</xdr:col>
      <xdr:colOff>114300</xdr:colOff>
      <xdr:row>38</xdr:row>
      <xdr:rowOff>2540</xdr:rowOff>
    </xdr:to>
    <xdr:cxnSp macro="">
      <xdr:nvCxnSpPr>
        <xdr:cNvPr id="297" name="直線コネクタ 296"/>
        <xdr:cNvCxnSpPr/>
      </xdr:nvCxnSpPr>
      <xdr:spPr>
        <a:xfrm>
          <a:off x="8750300" y="649554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298" name="フローチャート: 判断 297"/>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299" name="テキスト ボックス 298"/>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72644</xdr:rowOff>
    </xdr:from>
    <xdr:to>
      <xdr:col>45</xdr:col>
      <xdr:colOff>177800</xdr:colOff>
      <xdr:row>37</xdr:row>
      <xdr:rowOff>151892</xdr:rowOff>
    </xdr:to>
    <xdr:cxnSp macro="">
      <xdr:nvCxnSpPr>
        <xdr:cNvPr id="300" name="直線コネクタ 299"/>
        <xdr:cNvCxnSpPr/>
      </xdr:nvCxnSpPr>
      <xdr:spPr>
        <a:xfrm>
          <a:off x="7861300" y="641629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1" name="フローチャート: 判断 300"/>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2" name="テキスト ボックス 301"/>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65024</xdr:rowOff>
    </xdr:from>
    <xdr:to>
      <xdr:col>41</xdr:col>
      <xdr:colOff>50800</xdr:colOff>
      <xdr:row>37</xdr:row>
      <xdr:rowOff>72644</xdr:rowOff>
    </xdr:to>
    <xdr:cxnSp macro="">
      <xdr:nvCxnSpPr>
        <xdr:cNvPr id="303" name="直線コネクタ 302"/>
        <xdr:cNvCxnSpPr/>
      </xdr:nvCxnSpPr>
      <xdr:spPr>
        <a:xfrm>
          <a:off x="6972300" y="64086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4" name="フローチャート: 判断 303"/>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5" name="テキスト ボックス 304"/>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6" name="フローチャート: 判断 305"/>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7" name="テキスト ボックス 306"/>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3" name="楕円 312"/>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117619</xdr:rowOff>
    </xdr:from>
    <xdr:ext cx="378565" cy="259045"/>
    <xdr:sp macro="" textlink="">
      <xdr:nvSpPr>
        <xdr:cNvPr id="314" name="労働費該当値テキスト"/>
        <xdr:cNvSpPr txBox="1"/>
      </xdr:nvSpPr>
      <xdr:spPr>
        <a:xfrm>
          <a:off x="10528300"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123190</xdr:rowOff>
    </xdr:from>
    <xdr:to>
      <xdr:col>50</xdr:col>
      <xdr:colOff>165100</xdr:colOff>
      <xdr:row>38</xdr:row>
      <xdr:rowOff>53340</xdr:rowOff>
    </xdr:to>
    <xdr:sp macro="" textlink="">
      <xdr:nvSpPr>
        <xdr:cNvPr id="315" name="楕円 314"/>
        <xdr:cNvSpPr/>
      </xdr:nvSpPr>
      <xdr:spPr>
        <a:xfrm>
          <a:off x="958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44467</xdr:rowOff>
    </xdr:from>
    <xdr:ext cx="378565" cy="259045"/>
    <xdr:sp macro="" textlink="">
      <xdr:nvSpPr>
        <xdr:cNvPr id="316" name="テキスト ボックス 315"/>
        <xdr:cNvSpPr txBox="1"/>
      </xdr:nvSpPr>
      <xdr:spPr>
        <a:xfrm>
          <a:off x="9450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101092</xdr:rowOff>
    </xdr:from>
    <xdr:to>
      <xdr:col>46</xdr:col>
      <xdr:colOff>38100</xdr:colOff>
      <xdr:row>38</xdr:row>
      <xdr:rowOff>31242</xdr:rowOff>
    </xdr:to>
    <xdr:sp macro="" textlink="">
      <xdr:nvSpPr>
        <xdr:cNvPr id="317" name="楕円 316"/>
        <xdr:cNvSpPr/>
      </xdr:nvSpPr>
      <xdr:spPr>
        <a:xfrm>
          <a:off x="8699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22369</xdr:rowOff>
    </xdr:from>
    <xdr:ext cx="378565" cy="259045"/>
    <xdr:sp macro="" textlink="">
      <xdr:nvSpPr>
        <xdr:cNvPr id="318" name="テキスト ボックス 317"/>
        <xdr:cNvSpPr txBox="1"/>
      </xdr:nvSpPr>
      <xdr:spPr>
        <a:xfrm>
          <a:off x="8561017" y="653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21844</xdr:rowOff>
    </xdr:from>
    <xdr:to>
      <xdr:col>41</xdr:col>
      <xdr:colOff>101600</xdr:colOff>
      <xdr:row>37</xdr:row>
      <xdr:rowOff>123444</xdr:rowOff>
    </xdr:to>
    <xdr:sp macro="" textlink="">
      <xdr:nvSpPr>
        <xdr:cNvPr id="319" name="楕円 318"/>
        <xdr:cNvSpPr/>
      </xdr:nvSpPr>
      <xdr:spPr>
        <a:xfrm>
          <a:off x="7810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114571</xdr:rowOff>
    </xdr:from>
    <xdr:ext cx="378565" cy="259045"/>
    <xdr:sp macro="" textlink="">
      <xdr:nvSpPr>
        <xdr:cNvPr id="320" name="テキスト ボックス 319"/>
        <xdr:cNvSpPr txBox="1"/>
      </xdr:nvSpPr>
      <xdr:spPr>
        <a:xfrm>
          <a:off x="7672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14224</xdr:rowOff>
    </xdr:from>
    <xdr:to>
      <xdr:col>36</xdr:col>
      <xdr:colOff>165100</xdr:colOff>
      <xdr:row>37</xdr:row>
      <xdr:rowOff>115824</xdr:rowOff>
    </xdr:to>
    <xdr:sp macro="" textlink="">
      <xdr:nvSpPr>
        <xdr:cNvPr id="321" name="楕円 320"/>
        <xdr:cNvSpPr/>
      </xdr:nvSpPr>
      <xdr:spPr>
        <a:xfrm>
          <a:off x="6921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106951</xdr:rowOff>
    </xdr:from>
    <xdr:ext cx="378565" cy="259045"/>
    <xdr:sp macro="" textlink="">
      <xdr:nvSpPr>
        <xdr:cNvPr id="322" name="テキスト ボックス 321"/>
        <xdr:cNvSpPr txBox="1"/>
      </xdr:nvSpPr>
      <xdr:spPr>
        <a:xfrm>
          <a:off x="6783017" y="645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6" name="直線コネクタ 345"/>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7"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48" name="直線コネクタ 347"/>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49"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0" name="直線コネクタ 349"/>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70231</xdr:rowOff>
    </xdr:from>
    <xdr:to>
      <xdr:col>55</xdr:col>
      <xdr:colOff>0</xdr:colOff>
      <xdr:row>58</xdr:row>
      <xdr:rowOff>73787</xdr:rowOff>
    </xdr:to>
    <xdr:cxnSp macro="">
      <xdr:nvCxnSpPr>
        <xdr:cNvPr id="351" name="直線コネクタ 350"/>
        <xdr:cNvCxnSpPr/>
      </xdr:nvCxnSpPr>
      <xdr:spPr>
        <a:xfrm flipV="1">
          <a:off x="9639300" y="10014331"/>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2"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3" name="フローチャート: 判断 352"/>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73787</xdr:rowOff>
    </xdr:from>
    <xdr:to>
      <xdr:col>50</xdr:col>
      <xdr:colOff>114300</xdr:colOff>
      <xdr:row>58</xdr:row>
      <xdr:rowOff>80645</xdr:rowOff>
    </xdr:to>
    <xdr:cxnSp macro="">
      <xdr:nvCxnSpPr>
        <xdr:cNvPr id="354" name="直線コネクタ 353"/>
        <xdr:cNvCxnSpPr/>
      </xdr:nvCxnSpPr>
      <xdr:spPr>
        <a:xfrm flipV="1">
          <a:off x="8750300" y="100178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5" name="フローチャート: 判断 354"/>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6" name="テキスト ボックス 355"/>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72898</xdr:rowOff>
    </xdr:from>
    <xdr:to>
      <xdr:col>45</xdr:col>
      <xdr:colOff>177800</xdr:colOff>
      <xdr:row>58</xdr:row>
      <xdr:rowOff>80645</xdr:rowOff>
    </xdr:to>
    <xdr:cxnSp macro="">
      <xdr:nvCxnSpPr>
        <xdr:cNvPr id="357" name="直線コネクタ 356"/>
        <xdr:cNvCxnSpPr/>
      </xdr:nvCxnSpPr>
      <xdr:spPr>
        <a:xfrm>
          <a:off x="7861300" y="10016998"/>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58" name="フローチャート: 判断 357"/>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59" name="テキスト ボックス 358"/>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72898</xdr:rowOff>
    </xdr:from>
    <xdr:to>
      <xdr:col>41</xdr:col>
      <xdr:colOff>50800</xdr:colOff>
      <xdr:row>58</xdr:row>
      <xdr:rowOff>99949</xdr:rowOff>
    </xdr:to>
    <xdr:cxnSp macro="">
      <xdr:nvCxnSpPr>
        <xdr:cNvPr id="360" name="直線コネクタ 359"/>
        <xdr:cNvCxnSpPr/>
      </xdr:nvCxnSpPr>
      <xdr:spPr>
        <a:xfrm flipV="1">
          <a:off x="6972300" y="1001699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1" name="フローチャート: 判断 360"/>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2" name="テキスト ボックス 361"/>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3" name="フローチャート: 判断 362"/>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4" name="テキスト ボックス 363"/>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19431</xdr:rowOff>
    </xdr:from>
    <xdr:to>
      <xdr:col>55</xdr:col>
      <xdr:colOff>50800</xdr:colOff>
      <xdr:row>58</xdr:row>
      <xdr:rowOff>121031</xdr:rowOff>
    </xdr:to>
    <xdr:sp macro="" textlink="">
      <xdr:nvSpPr>
        <xdr:cNvPr id="370" name="楕円 369"/>
        <xdr:cNvSpPr/>
      </xdr:nvSpPr>
      <xdr:spPr>
        <a:xfrm>
          <a:off x="10426700" y="9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169308</xdr:rowOff>
    </xdr:from>
    <xdr:ext cx="469744" cy="259045"/>
    <xdr:sp macro="" textlink="">
      <xdr:nvSpPr>
        <xdr:cNvPr id="371" name="農林水産業費該当値テキスト"/>
        <xdr:cNvSpPr txBox="1"/>
      </xdr:nvSpPr>
      <xdr:spPr>
        <a:xfrm>
          <a:off x="10528300" y="994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22987</xdr:rowOff>
    </xdr:from>
    <xdr:to>
      <xdr:col>50</xdr:col>
      <xdr:colOff>165100</xdr:colOff>
      <xdr:row>58</xdr:row>
      <xdr:rowOff>124587</xdr:rowOff>
    </xdr:to>
    <xdr:sp macro="" textlink="">
      <xdr:nvSpPr>
        <xdr:cNvPr id="372" name="楕円 371"/>
        <xdr:cNvSpPr/>
      </xdr:nvSpPr>
      <xdr:spPr>
        <a:xfrm>
          <a:off x="9588500" y="99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115714</xdr:rowOff>
    </xdr:from>
    <xdr:ext cx="469744" cy="259045"/>
    <xdr:sp macro="" textlink="">
      <xdr:nvSpPr>
        <xdr:cNvPr id="373" name="テキスト ボックス 372"/>
        <xdr:cNvSpPr txBox="1"/>
      </xdr:nvSpPr>
      <xdr:spPr>
        <a:xfrm>
          <a:off x="9404428" y="1005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29845</xdr:rowOff>
    </xdr:from>
    <xdr:to>
      <xdr:col>46</xdr:col>
      <xdr:colOff>38100</xdr:colOff>
      <xdr:row>58</xdr:row>
      <xdr:rowOff>131445</xdr:rowOff>
    </xdr:to>
    <xdr:sp macro="" textlink="">
      <xdr:nvSpPr>
        <xdr:cNvPr id="374" name="楕円 373"/>
        <xdr:cNvSpPr/>
      </xdr:nvSpPr>
      <xdr:spPr>
        <a:xfrm>
          <a:off x="8699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122572</xdr:rowOff>
    </xdr:from>
    <xdr:ext cx="469744" cy="259045"/>
    <xdr:sp macro="" textlink="">
      <xdr:nvSpPr>
        <xdr:cNvPr id="375" name="テキスト ボックス 374"/>
        <xdr:cNvSpPr txBox="1"/>
      </xdr:nvSpPr>
      <xdr:spPr>
        <a:xfrm>
          <a:off x="8515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22098</xdr:rowOff>
    </xdr:from>
    <xdr:to>
      <xdr:col>41</xdr:col>
      <xdr:colOff>101600</xdr:colOff>
      <xdr:row>58</xdr:row>
      <xdr:rowOff>123698</xdr:rowOff>
    </xdr:to>
    <xdr:sp macro="" textlink="">
      <xdr:nvSpPr>
        <xdr:cNvPr id="376" name="楕円 375"/>
        <xdr:cNvSpPr/>
      </xdr:nvSpPr>
      <xdr:spPr>
        <a:xfrm>
          <a:off x="7810500" y="99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114825</xdr:rowOff>
    </xdr:from>
    <xdr:ext cx="469744" cy="259045"/>
    <xdr:sp macro="" textlink="">
      <xdr:nvSpPr>
        <xdr:cNvPr id="377" name="テキスト ボックス 376"/>
        <xdr:cNvSpPr txBox="1"/>
      </xdr:nvSpPr>
      <xdr:spPr>
        <a:xfrm>
          <a:off x="7626428" y="100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49149</xdr:rowOff>
    </xdr:from>
    <xdr:to>
      <xdr:col>36</xdr:col>
      <xdr:colOff>165100</xdr:colOff>
      <xdr:row>58</xdr:row>
      <xdr:rowOff>150749</xdr:rowOff>
    </xdr:to>
    <xdr:sp macro="" textlink="">
      <xdr:nvSpPr>
        <xdr:cNvPr id="378" name="楕円 377"/>
        <xdr:cNvSpPr/>
      </xdr:nvSpPr>
      <xdr:spPr>
        <a:xfrm>
          <a:off x="6921500" y="99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141876</xdr:rowOff>
    </xdr:from>
    <xdr:ext cx="378565" cy="259045"/>
    <xdr:sp macro="" textlink="">
      <xdr:nvSpPr>
        <xdr:cNvPr id="379" name="テキスト ボックス 378"/>
        <xdr:cNvSpPr txBox="1"/>
      </xdr:nvSpPr>
      <xdr:spPr>
        <a:xfrm>
          <a:off x="6783017" y="1008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1" name="直線コネクタ 400"/>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2"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3" name="直線コネクタ 402"/>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4"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5" name="直線コネクタ 404"/>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26315</xdr:rowOff>
    </xdr:from>
    <xdr:to>
      <xdr:col>55</xdr:col>
      <xdr:colOff>0</xdr:colOff>
      <xdr:row>77</xdr:row>
      <xdr:rowOff>36830</xdr:rowOff>
    </xdr:to>
    <xdr:cxnSp macro="">
      <xdr:nvCxnSpPr>
        <xdr:cNvPr id="406" name="直線コネクタ 405"/>
        <xdr:cNvCxnSpPr/>
      </xdr:nvCxnSpPr>
      <xdr:spPr>
        <a:xfrm>
          <a:off x="9639300" y="1322796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7"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08" name="フローチャート: 判断 407"/>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171338</xdr:rowOff>
    </xdr:from>
    <xdr:to>
      <xdr:col>50</xdr:col>
      <xdr:colOff>114300</xdr:colOff>
      <xdr:row>77</xdr:row>
      <xdr:rowOff>26315</xdr:rowOff>
    </xdr:to>
    <xdr:cxnSp macro="">
      <xdr:nvCxnSpPr>
        <xdr:cNvPr id="409" name="直線コネクタ 408"/>
        <xdr:cNvCxnSpPr/>
      </xdr:nvCxnSpPr>
      <xdr:spPr>
        <a:xfrm>
          <a:off x="8750300" y="13201538"/>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0" name="フローチャート: 判断 409"/>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1" name="テキスト ボックス 410"/>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171338</xdr:rowOff>
    </xdr:from>
    <xdr:to>
      <xdr:col>45</xdr:col>
      <xdr:colOff>177800</xdr:colOff>
      <xdr:row>77</xdr:row>
      <xdr:rowOff>18588</xdr:rowOff>
    </xdr:to>
    <xdr:cxnSp macro="">
      <xdr:nvCxnSpPr>
        <xdr:cNvPr id="412" name="直線コネクタ 411"/>
        <xdr:cNvCxnSpPr/>
      </xdr:nvCxnSpPr>
      <xdr:spPr>
        <a:xfrm flipV="1">
          <a:off x="7861300" y="1320153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3" name="フローチャート: 判断 412"/>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4" name="テキスト ボックス 413"/>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12576</xdr:rowOff>
    </xdr:from>
    <xdr:to>
      <xdr:col>41</xdr:col>
      <xdr:colOff>50800</xdr:colOff>
      <xdr:row>77</xdr:row>
      <xdr:rowOff>18588</xdr:rowOff>
    </xdr:to>
    <xdr:cxnSp macro="">
      <xdr:nvCxnSpPr>
        <xdr:cNvPr id="415" name="直線コネクタ 414"/>
        <xdr:cNvCxnSpPr/>
      </xdr:nvCxnSpPr>
      <xdr:spPr>
        <a:xfrm>
          <a:off x="6972300" y="13214226"/>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6" name="フローチャート: 判断 415"/>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7" name="テキスト ボックス 416"/>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18" name="フローチャート: 判断 417"/>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19" name="テキスト ボックス 418"/>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157480</xdr:rowOff>
    </xdr:from>
    <xdr:to>
      <xdr:col>55</xdr:col>
      <xdr:colOff>50800</xdr:colOff>
      <xdr:row>77</xdr:row>
      <xdr:rowOff>87630</xdr:rowOff>
    </xdr:to>
    <xdr:sp macro="" textlink="">
      <xdr:nvSpPr>
        <xdr:cNvPr id="425" name="楕円 424"/>
        <xdr:cNvSpPr/>
      </xdr:nvSpPr>
      <xdr:spPr>
        <a:xfrm>
          <a:off x="104267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135907</xdr:rowOff>
    </xdr:from>
    <xdr:ext cx="534377" cy="259045"/>
    <xdr:sp macro="" textlink="">
      <xdr:nvSpPr>
        <xdr:cNvPr id="426" name="商工費該当値テキスト"/>
        <xdr:cNvSpPr txBox="1"/>
      </xdr:nvSpPr>
      <xdr:spPr>
        <a:xfrm>
          <a:off x="10528300" y="131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146965</xdr:rowOff>
    </xdr:from>
    <xdr:to>
      <xdr:col>50</xdr:col>
      <xdr:colOff>165100</xdr:colOff>
      <xdr:row>77</xdr:row>
      <xdr:rowOff>77115</xdr:rowOff>
    </xdr:to>
    <xdr:sp macro="" textlink="">
      <xdr:nvSpPr>
        <xdr:cNvPr id="427" name="楕円 426"/>
        <xdr:cNvSpPr/>
      </xdr:nvSpPr>
      <xdr:spPr>
        <a:xfrm>
          <a:off x="9588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68242</xdr:rowOff>
    </xdr:from>
    <xdr:ext cx="534377" cy="259045"/>
    <xdr:sp macro="" textlink="">
      <xdr:nvSpPr>
        <xdr:cNvPr id="428" name="テキスト ボックス 427"/>
        <xdr:cNvSpPr txBox="1"/>
      </xdr:nvSpPr>
      <xdr:spPr>
        <a:xfrm>
          <a:off x="9372111" y="13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120538</xdr:rowOff>
    </xdr:from>
    <xdr:to>
      <xdr:col>46</xdr:col>
      <xdr:colOff>38100</xdr:colOff>
      <xdr:row>77</xdr:row>
      <xdr:rowOff>50688</xdr:rowOff>
    </xdr:to>
    <xdr:sp macro="" textlink="">
      <xdr:nvSpPr>
        <xdr:cNvPr id="429" name="楕円 428"/>
        <xdr:cNvSpPr/>
      </xdr:nvSpPr>
      <xdr:spPr>
        <a:xfrm>
          <a:off x="8699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41815</xdr:rowOff>
    </xdr:from>
    <xdr:ext cx="534377" cy="259045"/>
    <xdr:sp macro="" textlink="">
      <xdr:nvSpPr>
        <xdr:cNvPr id="430" name="テキスト ボックス 429"/>
        <xdr:cNvSpPr txBox="1"/>
      </xdr:nvSpPr>
      <xdr:spPr>
        <a:xfrm>
          <a:off x="8483111" y="1324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139238</xdr:rowOff>
    </xdr:from>
    <xdr:to>
      <xdr:col>41</xdr:col>
      <xdr:colOff>101600</xdr:colOff>
      <xdr:row>77</xdr:row>
      <xdr:rowOff>69388</xdr:rowOff>
    </xdr:to>
    <xdr:sp macro="" textlink="">
      <xdr:nvSpPr>
        <xdr:cNvPr id="431" name="楕円 430"/>
        <xdr:cNvSpPr/>
      </xdr:nvSpPr>
      <xdr:spPr>
        <a:xfrm>
          <a:off x="7810500" y="131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60515</xdr:rowOff>
    </xdr:from>
    <xdr:ext cx="534377" cy="259045"/>
    <xdr:sp macro="" textlink="">
      <xdr:nvSpPr>
        <xdr:cNvPr id="432" name="テキスト ボックス 431"/>
        <xdr:cNvSpPr txBox="1"/>
      </xdr:nvSpPr>
      <xdr:spPr>
        <a:xfrm>
          <a:off x="7594111" y="132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133226</xdr:rowOff>
    </xdr:from>
    <xdr:to>
      <xdr:col>36</xdr:col>
      <xdr:colOff>165100</xdr:colOff>
      <xdr:row>77</xdr:row>
      <xdr:rowOff>63376</xdr:rowOff>
    </xdr:to>
    <xdr:sp macro="" textlink="">
      <xdr:nvSpPr>
        <xdr:cNvPr id="433" name="楕円 432"/>
        <xdr:cNvSpPr/>
      </xdr:nvSpPr>
      <xdr:spPr>
        <a:xfrm>
          <a:off x="6921500" y="131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54503</xdr:rowOff>
    </xdr:from>
    <xdr:ext cx="534377" cy="259045"/>
    <xdr:sp macro="" textlink="">
      <xdr:nvSpPr>
        <xdr:cNvPr id="434" name="テキスト ボックス 433"/>
        <xdr:cNvSpPr txBox="1"/>
      </xdr:nvSpPr>
      <xdr:spPr>
        <a:xfrm>
          <a:off x="6705111" y="132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7" name="直線コネクタ 456"/>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58"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59" name="直線コネクタ 458"/>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0"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1" name="直線コネクタ 460"/>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30635</xdr:rowOff>
    </xdr:from>
    <xdr:to>
      <xdr:col>55</xdr:col>
      <xdr:colOff>0</xdr:colOff>
      <xdr:row>97</xdr:row>
      <xdr:rowOff>29514</xdr:rowOff>
    </xdr:to>
    <xdr:cxnSp macro="">
      <xdr:nvCxnSpPr>
        <xdr:cNvPr id="462" name="直線コネクタ 461"/>
        <xdr:cNvCxnSpPr/>
      </xdr:nvCxnSpPr>
      <xdr:spPr>
        <a:xfrm flipV="1">
          <a:off x="9639300" y="16489835"/>
          <a:ext cx="838200" cy="1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3"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4" name="フローチャート: 判断 463"/>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139266</xdr:rowOff>
    </xdr:from>
    <xdr:to>
      <xdr:col>50</xdr:col>
      <xdr:colOff>114300</xdr:colOff>
      <xdr:row>97</xdr:row>
      <xdr:rowOff>29514</xdr:rowOff>
    </xdr:to>
    <xdr:cxnSp macro="">
      <xdr:nvCxnSpPr>
        <xdr:cNvPr id="465" name="直線コネクタ 464"/>
        <xdr:cNvCxnSpPr/>
      </xdr:nvCxnSpPr>
      <xdr:spPr>
        <a:xfrm>
          <a:off x="8750300" y="16598466"/>
          <a:ext cx="889000" cy="6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6" name="フローチャート: 判断 465"/>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7" name="テキスト ボックス 466"/>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96472</xdr:rowOff>
    </xdr:from>
    <xdr:to>
      <xdr:col>45</xdr:col>
      <xdr:colOff>177800</xdr:colOff>
      <xdr:row>96</xdr:row>
      <xdr:rowOff>139266</xdr:rowOff>
    </xdr:to>
    <xdr:cxnSp macro="">
      <xdr:nvCxnSpPr>
        <xdr:cNvPr id="468" name="直線コネクタ 467"/>
        <xdr:cNvCxnSpPr/>
      </xdr:nvCxnSpPr>
      <xdr:spPr>
        <a:xfrm>
          <a:off x="7861300" y="16555672"/>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69" name="フローチャート: 判断 468"/>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0" name="テキスト ボックス 469"/>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95031</xdr:rowOff>
    </xdr:from>
    <xdr:to>
      <xdr:col>41</xdr:col>
      <xdr:colOff>50800</xdr:colOff>
      <xdr:row>96</xdr:row>
      <xdr:rowOff>96472</xdr:rowOff>
    </xdr:to>
    <xdr:cxnSp macro="">
      <xdr:nvCxnSpPr>
        <xdr:cNvPr id="471" name="直線コネクタ 470"/>
        <xdr:cNvCxnSpPr/>
      </xdr:nvCxnSpPr>
      <xdr:spPr>
        <a:xfrm>
          <a:off x="6972300" y="1655423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2" name="フローチャート: 判断 471"/>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3" name="テキスト ボックス 472"/>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4" name="フローチャート: 判断 473"/>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5" name="テキスト ボックス 474"/>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151285</xdr:rowOff>
    </xdr:from>
    <xdr:to>
      <xdr:col>55</xdr:col>
      <xdr:colOff>50800</xdr:colOff>
      <xdr:row>96</xdr:row>
      <xdr:rowOff>81435</xdr:rowOff>
    </xdr:to>
    <xdr:sp macro="" textlink="">
      <xdr:nvSpPr>
        <xdr:cNvPr id="481" name="楕円 480"/>
        <xdr:cNvSpPr/>
      </xdr:nvSpPr>
      <xdr:spPr>
        <a:xfrm>
          <a:off x="10426700" y="164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129712</xdr:rowOff>
    </xdr:from>
    <xdr:ext cx="534377" cy="259045"/>
    <xdr:sp macro="" textlink="">
      <xdr:nvSpPr>
        <xdr:cNvPr id="482" name="土木費該当値テキスト"/>
        <xdr:cNvSpPr txBox="1"/>
      </xdr:nvSpPr>
      <xdr:spPr>
        <a:xfrm>
          <a:off x="10528300" y="164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150164</xdr:rowOff>
    </xdr:from>
    <xdr:to>
      <xdr:col>50</xdr:col>
      <xdr:colOff>165100</xdr:colOff>
      <xdr:row>97</xdr:row>
      <xdr:rowOff>80314</xdr:rowOff>
    </xdr:to>
    <xdr:sp macro="" textlink="">
      <xdr:nvSpPr>
        <xdr:cNvPr id="483" name="楕円 482"/>
        <xdr:cNvSpPr/>
      </xdr:nvSpPr>
      <xdr:spPr>
        <a:xfrm>
          <a:off x="95885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71441</xdr:rowOff>
    </xdr:from>
    <xdr:ext cx="534377" cy="259045"/>
    <xdr:sp macro="" textlink="">
      <xdr:nvSpPr>
        <xdr:cNvPr id="484" name="テキスト ボックス 483"/>
        <xdr:cNvSpPr txBox="1"/>
      </xdr:nvSpPr>
      <xdr:spPr>
        <a:xfrm>
          <a:off x="9372111" y="167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88466</xdr:rowOff>
    </xdr:from>
    <xdr:to>
      <xdr:col>46</xdr:col>
      <xdr:colOff>38100</xdr:colOff>
      <xdr:row>97</xdr:row>
      <xdr:rowOff>18616</xdr:rowOff>
    </xdr:to>
    <xdr:sp macro="" textlink="">
      <xdr:nvSpPr>
        <xdr:cNvPr id="485" name="楕円 484"/>
        <xdr:cNvSpPr/>
      </xdr:nvSpPr>
      <xdr:spPr>
        <a:xfrm>
          <a:off x="8699500" y="1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9743</xdr:rowOff>
    </xdr:from>
    <xdr:ext cx="534377" cy="259045"/>
    <xdr:sp macro="" textlink="">
      <xdr:nvSpPr>
        <xdr:cNvPr id="486" name="テキスト ボックス 485"/>
        <xdr:cNvSpPr txBox="1"/>
      </xdr:nvSpPr>
      <xdr:spPr>
        <a:xfrm>
          <a:off x="8483111" y="166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45672</xdr:rowOff>
    </xdr:from>
    <xdr:to>
      <xdr:col>41</xdr:col>
      <xdr:colOff>101600</xdr:colOff>
      <xdr:row>96</xdr:row>
      <xdr:rowOff>147272</xdr:rowOff>
    </xdr:to>
    <xdr:sp macro="" textlink="">
      <xdr:nvSpPr>
        <xdr:cNvPr id="487" name="楕円 486"/>
        <xdr:cNvSpPr/>
      </xdr:nvSpPr>
      <xdr:spPr>
        <a:xfrm>
          <a:off x="7810500" y="165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138399</xdr:rowOff>
    </xdr:from>
    <xdr:ext cx="534377" cy="259045"/>
    <xdr:sp macro="" textlink="">
      <xdr:nvSpPr>
        <xdr:cNvPr id="488" name="テキスト ボックス 487"/>
        <xdr:cNvSpPr txBox="1"/>
      </xdr:nvSpPr>
      <xdr:spPr>
        <a:xfrm>
          <a:off x="7594111" y="165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44231</xdr:rowOff>
    </xdr:from>
    <xdr:to>
      <xdr:col>36</xdr:col>
      <xdr:colOff>165100</xdr:colOff>
      <xdr:row>96</xdr:row>
      <xdr:rowOff>145831</xdr:rowOff>
    </xdr:to>
    <xdr:sp macro="" textlink="">
      <xdr:nvSpPr>
        <xdr:cNvPr id="489" name="楕円 488"/>
        <xdr:cNvSpPr/>
      </xdr:nvSpPr>
      <xdr:spPr>
        <a:xfrm>
          <a:off x="6921500" y="165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136958</xdr:rowOff>
    </xdr:from>
    <xdr:ext cx="534377" cy="259045"/>
    <xdr:sp macro="" textlink="">
      <xdr:nvSpPr>
        <xdr:cNvPr id="490" name="テキスト ボックス 489"/>
        <xdr:cNvSpPr txBox="1"/>
      </xdr:nvSpPr>
      <xdr:spPr>
        <a:xfrm>
          <a:off x="6705111" y="165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7" name="直線コネクタ 516"/>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18"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19" name="直線コネクタ 518"/>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0"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1" name="直線コネクタ 520"/>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44831</xdr:rowOff>
    </xdr:from>
    <xdr:to>
      <xdr:col>85</xdr:col>
      <xdr:colOff>127000</xdr:colOff>
      <xdr:row>35</xdr:row>
      <xdr:rowOff>75366</xdr:rowOff>
    </xdr:to>
    <xdr:cxnSp macro="">
      <xdr:nvCxnSpPr>
        <xdr:cNvPr id="522" name="直線コネクタ 521"/>
        <xdr:cNvCxnSpPr/>
      </xdr:nvCxnSpPr>
      <xdr:spPr>
        <a:xfrm>
          <a:off x="15481300" y="6045581"/>
          <a:ext cx="8382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3"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4" name="フローチャート: 判断 523"/>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118799</xdr:rowOff>
    </xdr:from>
    <xdr:to>
      <xdr:col>81</xdr:col>
      <xdr:colOff>50800</xdr:colOff>
      <xdr:row>35</xdr:row>
      <xdr:rowOff>44831</xdr:rowOff>
    </xdr:to>
    <xdr:cxnSp macro="">
      <xdr:nvCxnSpPr>
        <xdr:cNvPr id="525" name="直線コネクタ 524"/>
        <xdr:cNvCxnSpPr/>
      </xdr:nvCxnSpPr>
      <xdr:spPr>
        <a:xfrm>
          <a:off x="14592300" y="5776649"/>
          <a:ext cx="889000" cy="26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6" name="フローチャート: 判断 525"/>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7" name="テキスト ボックス 526"/>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118799</xdr:rowOff>
    </xdr:from>
    <xdr:to>
      <xdr:col>76</xdr:col>
      <xdr:colOff>114300</xdr:colOff>
      <xdr:row>35</xdr:row>
      <xdr:rowOff>83856</xdr:rowOff>
    </xdr:to>
    <xdr:cxnSp macro="">
      <xdr:nvCxnSpPr>
        <xdr:cNvPr id="528" name="直線コネクタ 527"/>
        <xdr:cNvCxnSpPr/>
      </xdr:nvCxnSpPr>
      <xdr:spPr>
        <a:xfrm flipV="1">
          <a:off x="13703300" y="5776649"/>
          <a:ext cx="889000" cy="3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29" name="フローチャート: 判断 528"/>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0" name="テキスト ボックス 529"/>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83856</xdr:rowOff>
    </xdr:from>
    <xdr:to>
      <xdr:col>71</xdr:col>
      <xdr:colOff>177800</xdr:colOff>
      <xdr:row>35</xdr:row>
      <xdr:rowOff>151293</xdr:rowOff>
    </xdr:to>
    <xdr:cxnSp macro="">
      <xdr:nvCxnSpPr>
        <xdr:cNvPr id="531" name="直線コネクタ 530"/>
        <xdr:cNvCxnSpPr/>
      </xdr:nvCxnSpPr>
      <xdr:spPr>
        <a:xfrm flipV="1">
          <a:off x="12814300" y="608460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2" name="フローチャート: 判断 531"/>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3" name="テキスト ボックス 532"/>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4" name="フローチャート: 判断 533"/>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5" name="テキスト ボックス 534"/>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24566</xdr:rowOff>
    </xdr:from>
    <xdr:to>
      <xdr:col>85</xdr:col>
      <xdr:colOff>177800</xdr:colOff>
      <xdr:row>35</xdr:row>
      <xdr:rowOff>126166</xdr:rowOff>
    </xdr:to>
    <xdr:sp macro="" textlink="">
      <xdr:nvSpPr>
        <xdr:cNvPr id="541" name="楕円 540"/>
        <xdr:cNvSpPr/>
      </xdr:nvSpPr>
      <xdr:spPr>
        <a:xfrm>
          <a:off x="16268700" y="60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47443</xdr:rowOff>
    </xdr:from>
    <xdr:ext cx="534377" cy="259045"/>
    <xdr:sp macro="" textlink="">
      <xdr:nvSpPr>
        <xdr:cNvPr id="542" name="消防費該当値テキスト"/>
        <xdr:cNvSpPr txBox="1"/>
      </xdr:nvSpPr>
      <xdr:spPr>
        <a:xfrm>
          <a:off x="16370300" y="58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165481</xdr:rowOff>
    </xdr:from>
    <xdr:to>
      <xdr:col>81</xdr:col>
      <xdr:colOff>101600</xdr:colOff>
      <xdr:row>35</xdr:row>
      <xdr:rowOff>95631</xdr:rowOff>
    </xdr:to>
    <xdr:sp macro="" textlink="">
      <xdr:nvSpPr>
        <xdr:cNvPr id="543" name="楕円 542"/>
        <xdr:cNvSpPr/>
      </xdr:nvSpPr>
      <xdr:spPr>
        <a:xfrm>
          <a:off x="15430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112158</xdr:rowOff>
    </xdr:from>
    <xdr:ext cx="534377" cy="259045"/>
    <xdr:sp macro="" textlink="">
      <xdr:nvSpPr>
        <xdr:cNvPr id="544" name="テキスト ボックス 543"/>
        <xdr:cNvSpPr txBox="1"/>
      </xdr:nvSpPr>
      <xdr:spPr>
        <a:xfrm>
          <a:off x="15214111" y="57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67999</xdr:rowOff>
    </xdr:from>
    <xdr:to>
      <xdr:col>76</xdr:col>
      <xdr:colOff>165100</xdr:colOff>
      <xdr:row>33</xdr:row>
      <xdr:rowOff>169599</xdr:rowOff>
    </xdr:to>
    <xdr:sp macro="" textlink="">
      <xdr:nvSpPr>
        <xdr:cNvPr id="545" name="楕円 544"/>
        <xdr:cNvSpPr/>
      </xdr:nvSpPr>
      <xdr:spPr>
        <a:xfrm>
          <a:off x="14541500" y="57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14676</xdr:rowOff>
    </xdr:from>
    <xdr:ext cx="534377" cy="259045"/>
    <xdr:sp macro="" textlink="">
      <xdr:nvSpPr>
        <xdr:cNvPr id="546" name="テキスト ボックス 545"/>
        <xdr:cNvSpPr txBox="1"/>
      </xdr:nvSpPr>
      <xdr:spPr>
        <a:xfrm>
          <a:off x="14325111" y="55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33056</xdr:rowOff>
    </xdr:from>
    <xdr:to>
      <xdr:col>72</xdr:col>
      <xdr:colOff>38100</xdr:colOff>
      <xdr:row>35</xdr:row>
      <xdr:rowOff>134656</xdr:rowOff>
    </xdr:to>
    <xdr:sp macro="" textlink="">
      <xdr:nvSpPr>
        <xdr:cNvPr id="547" name="楕円 546"/>
        <xdr:cNvSpPr/>
      </xdr:nvSpPr>
      <xdr:spPr>
        <a:xfrm>
          <a:off x="136525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125783</xdr:rowOff>
    </xdr:from>
    <xdr:ext cx="534377" cy="259045"/>
    <xdr:sp macro="" textlink="">
      <xdr:nvSpPr>
        <xdr:cNvPr id="548" name="テキスト ボックス 547"/>
        <xdr:cNvSpPr txBox="1"/>
      </xdr:nvSpPr>
      <xdr:spPr>
        <a:xfrm>
          <a:off x="13436111" y="61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100493</xdr:rowOff>
    </xdr:from>
    <xdr:to>
      <xdr:col>67</xdr:col>
      <xdr:colOff>101600</xdr:colOff>
      <xdr:row>36</xdr:row>
      <xdr:rowOff>30643</xdr:rowOff>
    </xdr:to>
    <xdr:sp macro="" textlink="">
      <xdr:nvSpPr>
        <xdr:cNvPr id="549" name="楕円 548"/>
        <xdr:cNvSpPr/>
      </xdr:nvSpPr>
      <xdr:spPr>
        <a:xfrm>
          <a:off x="12763500" y="61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47170</xdr:rowOff>
    </xdr:from>
    <xdr:ext cx="534377" cy="259045"/>
    <xdr:sp macro="" textlink="">
      <xdr:nvSpPr>
        <xdr:cNvPr id="550" name="テキスト ボックス 549"/>
        <xdr:cNvSpPr txBox="1"/>
      </xdr:nvSpPr>
      <xdr:spPr>
        <a:xfrm>
          <a:off x="12547111" y="58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5" name="直線コネクタ 574"/>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6"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7" name="直線コネクタ 576"/>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78"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79" name="直線コネクタ 578"/>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59386</xdr:rowOff>
    </xdr:from>
    <xdr:to>
      <xdr:col>85</xdr:col>
      <xdr:colOff>127000</xdr:colOff>
      <xdr:row>57</xdr:row>
      <xdr:rowOff>69558</xdr:rowOff>
    </xdr:to>
    <xdr:cxnSp macro="">
      <xdr:nvCxnSpPr>
        <xdr:cNvPr id="580" name="直線コネクタ 579"/>
        <xdr:cNvCxnSpPr/>
      </xdr:nvCxnSpPr>
      <xdr:spPr>
        <a:xfrm flipV="1">
          <a:off x="15481300" y="9146236"/>
          <a:ext cx="838200" cy="69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1"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2" name="フローチャート: 判断 581"/>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69558</xdr:rowOff>
    </xdr:from>
    <xdr:to>
      <xdr:col>81</xdr:col>
      <xdr:colOff>50800</xdr:colOff>
      <xdr:row>57</xdr:row>
      <xdr:rowOff>102229</xdr:rowOff>
    </xdr:to>
    <xdr:cxnSp macro="">
      <xdr:nvCxnSpPr>
        <xdr:cNvPr id="583" name="直線コネクタ 582"/>
        <xdr:cNvCxnSpPr/>
      </xdr:nvCxnSpPr>
      <xdr:spPr>
        <a:xfrm flipV="1">
          <a:off x="14592300" y="9842208"/>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4" name="フローチャート: 判断 583"/>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5" name="テキスト ボックス 584"/>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102229</xdr:rowOff>
    </xdr:from>
    <xdr:to>
      <xdr:col>76</xdr:col>
      <xdr:colOff>114300</xdr:colOff>
      <xdr:row>57</xdr:row>
      <xdr:rowOff>134538</xdr:rowOff>
    </xdr:to>
    <xdr:cxnSp macro="">
      <xdr:nvCxnSpPr>
        <xdr:cNvPr id="586" name="直線コネクタ 585"/>
        <xdr:cNvCxnSpPr/>
      </xdr:nvCxnSpPr>
      <xdr:spPr>
        <a:xfrm flipV="1">
          <a:off x="13703300" y="9874879"/>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7" name="フローチャート: 判断 586"/>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88" name="テキスト ボックス 587"/>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134538</xdr:rowOff>
    </xdr:from>
    <xdr:to>
      <xdr:col>71</xdr:col>
      <xdr:colOff>177800</xdr:colOff>
      <xdr:row>57</xdr:row>
      <xdr:rowOff>159798</xdr:rowOff>
    </xdr:to>
    <xdr:cxnSp macro="">
      <xdr:nvCxnSpPr>
        <xdr:cNvPr id="589" name="直線コネクタ 588"/>
        <xdr:cNvCxnSpPr/>
      </xdr:nvCxnSpPr>
      <xdr:spPr>
        <a:xfrm flipV="1">
          <a:off x="12814300" y="9907188"/>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0" name="フローチャート: 判断 589"/>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1" name="テキスト ボックス 590"/>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2" name="フローチャート: 判断 591"/>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3" name="テキスト ボックス 592"/>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8586</xdr:rowOff>
    </xdr:from>
    <xdr:to>
      <xdr:col>85</xdr:col>
      <xdr:colOff>177800</xdr:colOff>
      <xdr:row>53</xdr:row>
      <xdr:rowOff>110186</xdr:rowOff>
    </xdr:to>
    <xdr:sp macro="" textlink="">
      <xdr:nvSpPr>
        <xdr:cNvPr id="599" name="楕円 598"/>
        <xdr:cNvSpPr/>
      </xdr:nvSpPr>
      <xdr:spPr>
        <a:xfrm>
          <a:off x="16268700" y="90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158463</xdr:rowOff>
    </xdr:from>
    <xdr:ext cx="534377" cy="259045"/>
    <xdr:sp macro="" textlink="">
      <xdr:nvSpPr>
        <xdr:cNvPr id="600" name="教育費該当値テキスト"/>
        <xdr:cNvSpPr txBox="1"/>
      </xdr:nvSpPr>
      <xdr:spPr>
        <a:xfrm>
          <a:off x="16370300" y="907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18758</xdr:rowOff>
    </xdr:from>
    <xdr:to>
      <xdr:col>81</xdr:col>
      <xdr:colOff>101600</xdr:colOff>
      <xdr:row>57</xdr:row>
      <xdr:rowOff>120358</xdr:rowOff>
    </xdr:to>
    <xdr:sp macro="" textlink="">
      <xdr:nvSpPr>
        <xdr:cNvPr id="601" name="楕円 600"/>
        <xdr:cNvSpPr/>
      </xdr:nvSpPr>
      <xdr:spPr>
        <a:xfrm>
          <a:off x="15430500" y="97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111485</xdr:rowOff>
    </xdr:from>
    <xdr:ext cx="534377" cy="259045"/>
    <xdr:sp macro="" textlink="">
      <xdr:nvSpPr>
        <xdr:cNvPr id="602" name="テキスト ボックス 601"/>
        <xdr:cNvSpPr txBox="1"/>
      </xdr:nvSpPr>
      <xdr:spPr>
        <a:xfrm>
          <a:off x="15214111" y="98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51429</xdr:rowOff>
    </xdr:from>
    <xdr:to>
      <xdr:col>76</xdr:col>
      <xdr:colOff>165100</xdr:colOff>
      <xdr:row>57</xdr:row>
      <xdr:rowOff>153029</xdr:rowOff>
    </xdr:to>
    <xdr:sp macro="" textlink="">
      <xdr:nvSpPr>
        <xdr:cNvPr id="603" name="楕円 602"/>
        <xdr:cNvSpPr/>
      </xdr:nvSpPr>
      <xdr:spPr>
        <a:xfrm>
          <a:off x="14541500" y="9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144156</xdr:rowOff>
    </xdr:from>
    <xdr:ext cx="534377" cy="259045"/>
    <xdr:sp macro="" textlink="">
      <xdr:nvSpPr>
        <xdr:cNvPr id="604" name="テキスト ボックス 603"/>
        <xdr:cNvSpPr txBox="1"/>
      </xdr:nvSpPr>
      <xdr:spPr>
        <a:xfrm>
          <a:off x="14325111" y="99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83738</xdr:rowOff>
    </xdr:from>
    <xdr:to>
      <xdr:col>72</xdr:col>
      <xdr:colOff>38100</xdr:colOff>
      <xdr:row>58</xdr:row>
      <xdr:rowOff>13888</xdr:rowOff>
    </xdr:to>
    <xdr:sp macro="" textlink="">
      <xdr:nvSpPr>
        <xdr:cNvPr id="605" name="楕円 604"/>
        <xdr:cNvSpPr/>
      </xdr:nvSpPr>
      <xdr:spPr>
        <a:xfrm>
          <a:off x="13652500" y="98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5015</xdr:rowOff>
    </xdr:from>
    <xdr:ext cx="534377" cy="259045"/>
    <xdr:sp macro="" textlink="">
      <xdr:nvSpPr>
        <xdr:cNvPr id="606" name="テキスト ボックス 605"/>
        <xdr:cNvSpPr txBox="1"/>
      </xdr:nvSpPr>
      <xdr:spPr>
        <a:xfrm>
          <a:off x="13436111" y="99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108998</xdr:rowOff>
    </xdr:from>
    <xdr:to>
      <xdr:col>67</xdr:col>
      <xdr:colOff>101600</xdr:colOff>
      <xdr:row>58</xdr:row>
      <xdr:rowOff>39148</xdr:rowOff>
    </xdr:to>
    <xdr:sp macro="" textlink="">
      <xdr:nvSpPr>
        <xdr:cNvPr id="607" name="楕円 606"/>
        <xdr:cNvSpPr/>
      </xdr:nvSpPr>
      <xdr:spPr>
        <a:xfrm>
          <a:off x="12763500" y="98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30275</xdr:rowOff>
    </xdr:from>
    <xdr:ext cx="534377" cy="259045"/>
    <xdr:sp macro="" textlink="">
      <xdr:nvSpPr>
        <xdr:cNvPr id="608" name="テキスト ボックス 607"/>
        <xdr:cNvSpPr txBox="1"/>
      </xdr:nvSpPr>
      <xdr:spPr>
        <a:xfrm>
          <a:off x="12547111" y="99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1" name="テキスト ボックス 640"/>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128956</xdr:rowOff>
    </xdr:from>
    <xdr:to>
      <xdr:col>71</xdr:col>
      <xdr:colOff>177800</xdr:colOff>
      <xdr:row>78</xdr:row>
      <xdr:rowOff>25400</xdr:rowOff>
    </xdr:to>
    <xdr:cxnSp macro="">
      <xdr:nvCxnSpPr>
        <xdr:cNvPr id="642" name="直線コネクタ 641"/>
        <xdr:cNvCxnSpPr/>
      </xdr:nvCxnSpPr>
      <xdr:spPr>
        <a:xfrm>
          <a:off x="12814300" y="13330606"/>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249299" cy="259045"/>
    <xdr:sp macro="" textlink="">
      <xdr:nvSpPr>
        <xdr:cNvPr id="653" name="災害復旧費該当値テキスト"/>
        <xdr:cNvSpPr txBox="1"/>
      </xdr:nvSpPr>
      <xdr:spPr>
        <a:xfrm>
          <a:off x="16370300" y="13279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78156</xdr:rowOff>
    </xdr:from>
    <xdr:to>
      <xdr:col>67</xdr:col>
      <xdr:colOff>101600</xdr:colOff>
      <xdr:row>78</xdr:row>
      <xdr:rowOff>8306</xdr:rowOff>
    </xdr:to>
    <xdr:sp macro="" textlink="">
      <xdr:nvSpPr>
        <xdr:cNvPr id="660" name="楕円 659"/>
        <xdr:cNvSpPr/>
      </xdr:nvSpPr>
      <xdr:spPr>
        <a:xfrm>
          <a:off x="12763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170883</xdr:rowOff>
    </xdr:from>
    <xdr:ext cx="469744" cy="259045"/>
    <xdr:sp macro="" textlink="">
      <xdr:nvSpPr>
        <xdr:cNvPr id="661" name="テキスト ボックス 660"/>
        <xdr:cNvSpPr txBox="1"/>
      </xdr:nvSpPr>
      <xdr:spPr>
        <a:xfrm>
          <a:off x="12579428"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145027</xdr:rowOff>
    </xdr:from>
    <xdr:to>
      <xdr:col>85</xdr:col>
      <xdr:colOff>127000</xdr:colOff>
      <xdr:row>98</xdr:row>
      <xdr:rowOff>162812</xdr:rowOff>
    </xdr:to>
    <xdr:cxnSp macro="">
      <xdr:nvCxnSpPr>
        <xdr:cNvPr id="689" name="直線コネクタ 688"/>
        <xdr:cNvCxnSpPr/>
      </xdr:nvCxnSpPr>
      <xdr:spPr>
        <a:xfrm flipV="1">
          <a:off x="15481300" y="16947127"/>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0"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162812</xdr:rowOff>
    </xdr:from>
    <xdr:to>
      <xdr:col>81</xdr:col>
      <xdr:colOff>50800</xdr:colOff>
      <xdr:row>99</xdr:row>
      <xdr:rowOff>39664</xdr:rowOff>
    </xdr:to>
    <xdr:cxnSp macro="">
      <xdr:nvCxnSpPr>
        <xdr:cNvPr id="692" name="直線コネクタ 691"/>
        <xdr:cNvCxnSpPr/>
      </xdr:nvCxnSpPr>
      <xdr:spPr>
        <a:xfrm flipV="1">
          <a:off x="14592300" y="16964912"/>
          <a:ext cx="889000" cy="4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4" name="テキスト ボックス 693"/>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158766</xdr:rowOff>
    </xdr:from>
    <xdr:to>
      <xdr:col>76</xdr:col>
      <xdr:colOff>114300</xdr:colOff>
      <xdr:row>99</xdr:row>
      <xdr:rowOff>39664</xdr:rowOff>
    </xdr:to>
    <xdr:cxnSp macro="">
      <xdr:nvCxnSpPr>
        <xdr:cNvPr id="695" name="直線コネクタ 694"/>
        <xdr:cNvCxnSpPr/>
      </xdr:nvCxnSpPr>
      <xdr:spPr>
        <a:xfrm>
          <a:off x="13703300" y="16960866"/>
          <a:ext cx="889000" cy="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7" name="テキスト ボックス 696"/>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150673</xdr:rowOff>
    </xdr:from>
    <xdr:to>
      <xdr:col>71</xdr:col>
      <xdr:colOff>177800</xdr:colOff>
      <xdr:row>98</xdr:row>
      <xdr:rowOff>158766</xdr:rowOff>
    </xdr:to>
    <xdr:cxnSp macro="">
      <xdr:nvCxnSpPr>
        <xdr:cNvPr id="698" name="直線コネクタ 697"/>
        <xdr:cNvCxnSpPr/>
      </xdr:nvCxnSpPr>
      <xdr:spPr>
        <a:xfrm>
          <a:off x="12814300" y="16952773"/>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0" name="テキスト ボックス 699"/>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2" name="テキスト ボックス 701"/>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94227</xdr:rowOff>
    </xdr:from>
    <xdr:to>
      <xdr:col>85</xdr:col>
      <xdr:colOff>177800</xdr:colOff>
      <xdr:row>99</xdr:row>
      <xdr:rowOff>24377</xdr:rowOff>
    </xdr:to>
    <xdr:sp macro="" textlink="">
      <xdr:nvSpPr>
        <xdr:cNvPr id="708" name="楕円 707"/>
        <xdr:cNvSpPr/>
      </xdr:nvSpPr>
      <xdr:spPr>
        <a:xfrm>
          <a:off x="16268700" y="168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9154</xdr:rowOff>
    </xdr:from>
    <xdr:ext cx="534377" cy="259045"/>
    <xdr:sp macro="" textlink="">
      <xdr:nvSpPr>
        <xdr:cNvPr id="709" name="公債費該当値テキスト"/>
        <xdr:cNvSpPr txBox="1"/>
      </xdr:nvSpPr>
      <xdr:spPr>
        <a:xfrm>
          <a:off x="16370300" y="168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112012</xdr:rowOff>
    </xdr:from>
    <xdr:to>
      <xdr:col>81</xdr:col>
      <xdr:colOff>101600</xdr:colOff>
      <xdr:row>99</xdr:row>
      <xdr:rowOff>42162</xdr:rowOff>
    </xdr:to>
    <xdr:sp macro="" textlink="">
      <xdr:nvSpPr>
        <xdr:cNvPr id="710" name="楕円 709"/>
        <xdr:cNvSpPr/>
      </xdr:nvSpPr>
      <xdr:spPr>
        <a:xfrm>
          <a:off x="15430500" y="169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33289</xdr:rowOff>
    </xdr:from>
    <xdr:ext cx="534377" cy="259045"/>
    <xdr:sp macro="" textlink="">
      <xdr:nvSpPr>
        <xdr:cNvPr id="711" name="テキスト ボックス 710"/>
        <xdr:cNvSpPr txBox="1"/>
      </xdr:nvSpPr>
      <xdr:spPr>
        <a:xfrm>
          <a:off x="15214111" y="170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160314</xdr:rowOff>
    </xdr:from>
    <xdr:to>
      <xdr:col>76</xdr:col>
      <xdr:colOff>165100</xdr:colOff>
      <xdr:row>99</xdr:row>
      <xdr:rowOff>90464</xdr:rowOff>
    </xdr:to>
    <xdr:sp macro="" textlink="">
      <xdr:nvSpPr>
        <xdr:cNvPr id="712" name="楕円 711"/>
        <xdr:cNvSpPr/>
      </xdr:nvSpPr>
      <xdr:spPr>
        <a:xfrm>
          <a:off x="14541500" y="169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81591</xdr:rowOff>
    </xdr:from>
    <xdr:ext cx="534377" cy="259045"/>
    <xdr:sp macro="" textlink="">
      <xdr:nvSpPr>
        <xdr:cNvPr id="713" name="テキスト ボックス 712"/>
        <xdr:cNvSpPr txBox="1"/>
      </xdr:nvSpPr>
      <xdr:spPr>
        <a:xfrm>
          <a:off x="14325111" y="170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107966</xdr:rowOff>
    </xdr:from>
    <xdr:to>
      <xdr:col>72</xdr:col>
      <xdr:colOff>38100</xdr:colOff>
      <xdr:row>99</xdr:row>
      <xdr:rowOff>38116</xdr:rowOff>
    </xdr:to>
    <xdr:sp macro="" textlink="">
      <xdr:nvSpPr>
        <xdr:cNvPr id="714" name="楕円 713"/>
        <xdr:cNvSpPr/>
      </xdr:nvSpPr>
      <xdr:spPr>
        <a:xfrm>
          <a:off x="13652500" y="169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29243</xdr:rowOff>
    </xdr:from>
    <xdr:ext cx="534377" cy="259045"/>
    <xdr:sp macro="" textlink="">
      <xdr:nvSpPr>
        <xdr:cNvPr id="715" name="テキスト ボックス 714"/>
        <xdr:cNvSpPr txBox="1"/>
      </xdr:nvSpPr>
      <xdr:spPr>
        <a:xfrm>
          <a:off x="13436111" y="170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99873</xdr:rowOff>
    </xdr:from>
    <xdr:to>
      <xdr:col>67</xdr:col>
      <xdr:colOff>101600</xdr:colOff>
      <xdr:row>99</xdr:row>
      <xdr:rowOff>30023</xdr:rowOff>
    </xdr:to>
    <xdr:sp macro="" textlink="">
      <xdr:nvSpPr>
        <xdr:cNvPr id="716" name="楕円 715"/>
        <xdr:cNvSpPr/>
      </xdr:nvSpPr>
      <xdr:spPr>
        <a:xfrm>
          <a:off x="12763500" y="169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21150</xdr:rowOff>
    </xdr:from>
    <xdr:ext cx="534377" cy="259045"/>
    <xdr:sp macro="" textlink="">
      <xdr:nvSpPr>
        <xdr:cNvPr id="717" name="テキスト ボックス 716"/>
        <xdr:cNvSpPr txBox="1"/>
      </xdr:nvSpPr>
      <xdr:spPr>
        <a:xfrm>
          <a:off x="12547111" y="169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49"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3" name="テキスト ボックス 752"/>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6" name="テキスト ボックス 755"/>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9" name="テキスト ボックス 758"/>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1" name="テキスト ボックス 760"/>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主な構成項目である民生費は増加傾向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にあり、主な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理由としては、民間認可保育所等の整備等に伴う運営給付費や障害者自立支援給付費が増加していること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高齢化の進展に伴い後期高齢者医療事業や介護保険事業へ</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、市負担の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繰出金が増加していることが挙げられる。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変動が大きい項目として、総務費は、平成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年度に市民会館おおみやの整備及び本庁舎の耐震補強工事を実施した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一時的に増加している。教育費は、県費負担教職員の給与負担事務の権限移譲に伴い大幅に増加している。また、土木費は平成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年度まで減少傾向にあったが、平成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年度における増加は、</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長距離バスターミナル整備用地</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における事業用地の取得が主な要因である。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財政調整基金残高は、適切な財源の確保と歳出の精査により、取崩しを回避しており、基金に頼らない健全な財政運営を行えている。また、前年度と比較し、実質収支額が約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億円の増、標準財政規模に占める割合では約</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ポイントの増となり、実質単年度収支も標準財政規模に占める割合では約</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ポイントの増となっている。今後も行財政改革を推進し、健全な行財政運営に努めていく。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黒字額は減少傾向にあるものの、全ての会計で黒字となっていることから、健全な財政運営を行えている。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533213193</v>
      </c>
      <c r="BO4" s="403"/>
      <c r="BP4" s="403"/>
      <c r="BQ4" s="403"/>
      <c r="BR4" s="403"/>
      <c r="BS4" s="403"/>
      <c r="BT4" s="403"/>
      <c r="BU4" s="404"/>
      <c r="BV4" s="402">
        <v>462254253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1.3</v>
      </c>
      <c r="CU4" s="584"/>
      <c r="CV4" s="584"/>
      <c r="CW4" s="584"/>
      <c r="CX4" s="584"/>
      <c r="CY4" s="584"/>
      <c r="CZ4" s="584"/>
      <c r="DA4" s="585"/>
      <c r="DB4" s="583">
        <v>0.9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524653521</v>
      </c>
      <c r="BO5" s="408"/>
      <c r="BP5" s="408"/>
      <c r="BQ5" s="408"/>
      <c r="BR5" s="408"/>
      <c r="BS5" s="408"/>
      <c r="BT5" s="408"/>
      <c r="BU5" s="409"/>
      <c r="BV5" s="407">
        <v>452230687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97.5</v>
      </c>
      <c r="CU5" s="378"/>
      <c r="CV5" s="378"/>
      <c r="CW5" s="378"/>
      <c r="CX5" s="378"/>
      <c r="CY5" s="378"/>
      <c r="CZ5" s="378"/>
      <c r="DA5" s="379"/>
      <c r="DB5" s="377">
        <v>95.7</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8559672</v>
      </c>
      <c r="BO6" s="408"/>
      <c r="BP6" s="408"/>
      <c r="BQ6" s="408"/>
      <c r="BR6" s="408"/>
      <c r="BS6" s="408"/>
      <c r="BT6" s="408"/>
      <c r="BU6" s="409"/>
      <c r="BV6" s="407">
        <v>10023566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102.2</v>
      </c>
      <c r="CU6" s="558"/>
      <c r="CV6" s="558"/>
      <c r="CW6" s="558"/>
      <c r="CX6" s="558"/>
      <c r="CY6" s="558"/>
      <c r="CZ6" s="558"/>
      <c r="DA6" s="559"/>
      <c r="DB6" s="557">
        <v>99.8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4783771</v>
      </c>
      <c r="BO7" s="408"/>
      <c r="BP7" s="408"/>
      <c r="BQ7" s="408"/>
      <c r="BR7" s="408"/>
      <c r="BS7" s="408"/>
      <c r="BT7" s="408"/>
      <c r="BU7" s="409"/>
      <c r="BV7" s="407">
        <v>7643894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295599050</v>
      </c>
      <c r="CU7" s="408"/>
      <c r="CV7" s="408"/>
      <c r="CW7" s="408"/>
      <c r="CX7" s="408"/>
      <c r="CY7" s="408"/>
      <c r="CZ7" s="408"/>
      <c r="DA7" s="409"/>
      <c r="DB7" s="407">
        <v>255313065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3775901</v>
      </c>
      <c r="BO8" s="408"/>
      <c r="BP8" s="408"/>
      <c r="BQ8" s="408"/>
      <c r="BR8" s="408"/>
      <c r="BS8" s="408"/>
      <c r="BT8" s="408"/>
      <c r="BU8" s="409"/>
      <c r="BV8" s="407">
        <v>2379672</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0.98</v>
      </c>
      <c r="CU8" s="521"/>
      <c r="CV8" s="521"/>
      <c r="CW8" s="521"/>
      <c r="CX8" s="521"/>
      <c r="CY8" s="521"/>
      <c r="CZ8" s="521"/>
      <c r="DA8" s="522"/>
      <c r="DB8" s="520">
        <v>0.98</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1263979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103</v>
      </c>
      <c r="AV9" s="465"/>
      <c r="AW9" s="465"/>
      <c r="AX9" s="465"/>
      <c r="AY9" s="387" t="s">
        <v>110</v>
      </c>
      <c r="AZ9" s="388"/>
      <c r="BA9" s="388"/>
      <c r="BB9" s="388"/>
      <c r="BC9" s="388"/>
      <c r="BD9" s="388"/>
      <c r="BE9" s="388"/>
      <c r="BF9" s="388"/>
      <c r="BG9" s="388"/>
      <c r="BH9" s="388"/>
      <c r="BI9" s="388"/>
      <c r="BJ9" s="388"/>
      <c r="BK9" s="388"/>
      <c r="BL9" s="388"/>
      <c r="BM9" s="389"/>
      <c r="BN9" s="407">
        <v>1396229</v>
      </c>
      <c r="BO9" s="408"/>
      <c r="BP9" s="408"/>
      <c r="BQ9" s="408"/>
      <c r="BR9" s="408"/>
      <c r="BS9" s="408"/>
      <c r="BT9" s="408"/>
      <c r="BU9" s="409"/>
      <c r="BV9" s="407">
        <v>-2580159</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15.3</v>
      </c>
      <c r="CU9" s="378"/>
      <c r="CV9" s="378"/>
      <c r="CW9" s="378"/>
      <c r="CX9" s="378"/>
      <c r="CY9" s="378"/>
      <c r="CZ9" s="378"/>
      <c r="DA9" s="379"/>
      <c r="DB9" s="377">
        <v>17.100000000000001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1222434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103</v>
      </c>
      <c r="AV10" s="465"/>
      <c r="AW10" s="465"/>
      <c r="AX10" s="465"/>
      <c r="AY10" s="387" t="s">
        <v>114</v>
      </c>
      <c r="AZ10" s="388"/>
      <c r="BA10" s="388"/>
      <c r="BB10" s="388"/>
      <c r="BC10" s="388"/>
      <c r="BD10" s="388"/>
      <c r="BE10" s="388"/>
      <c r="BF10" s="388"/>
      <c r="BG10" s="388"/>
      <c r="BH10" s="388"/>
      <c r="BI10" s="388"/>
      <c r="BJ10" s="388"/>
      <c r="BK10" s="388"/>
      <c r="BL10" s="388"/>
      <c r="BM10" s="389"/>
      <c r="BN10" s="407">
        <v>1010</v>
      </c>
      <c r="BO10" s="408"/>
      <c r="BP10" s="408"/>
      <c r="BQ10" s="408"/>
      <c r="BR10" s="408"/>
      <c r="BS10" s="408"/>
      <c r="BT10" s="408"/>
      <c r="BU10" s="409"/>
      <c r="BV10" s="407">
        <v>5026</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333622</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1292016</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1269064</v>
      </c>
      <c r="S13" s="511"/>
      <c r="T13" s="511"/>
      <c r="U13" s="511"/>
      <c r="V13" s="512"/>
      <c r="W13" s="498" t="s">
        <v>133</v>
      </c>
      <c r="X13" s="420"/>
      <c r="Y13" s="420"/>
      <c r="Z13" s="420"/>
      <c r="AA13" s="420"/>
      <c r="AB13" s="421"/>
      <c r="AC13" s="383">
        <v>4129</v>
      </c>
      <c r="AD13" s="384"/>
      <c r="AE13" s="384"/>
      <c r="AF13" s="384"/>
      <c r="AG13" s="385"/>
      <c r="AH13" s="383">
        <v>4382</v>
      </c>
      <c r="AI13" s="384"/>
      <c r="AJ13" s="384"/>
      <c r="AK13" s="384"/>
      <c r="AL13" s="386"/>
      <c r="AM13" s="476" t="s">
        <v>134</v>
      </c>
      <c r="AN13" s="381"/>
      <c r="AO13" s="381"/>
      <c r="AP13" s="381"/>
      <c r="AQ13" s="381"/>
      <c r="AR13" s="381"/>
      <c r="AS13" s="381"/>
      <c r="AT13" s="382"/>
      <c r="AU13" s="464" t="s">
        <v>99</v>
      </c>
      <c r="AV13" s="465"/>
      <c r="AW13" s="465"/>
      <c r="AX13" s="465"/>
      <c r="AY13" s="387" t="s">
        <v>135</v>
      </c>
      <c r="AZ13" s="388"/>
      <c r="BA13" s="388"/>
      <c r="BB13" s="388"/>
      <c r="BC13" s="388"/>
      <c r="BD13" s="388"/>
      <c r="BE13" s="388"/>
      <c r="BF13" s="388"/>
      <c r="BG13" s="388"/>
      <c r="BH13" s="388"/>
      <c r="BI13" s="388"/>
      <c r="BJ13" s="388"/>
      <c r="BK13" s="388"/>
      <c r="BL13" s="388"/>
      <c r="BM13" s="389"/>
      <c r="BN13" s="407">
        <v>1397239</v>
      </c>
      <c r="BO13" s="408"/>
      <c r="BP13" s="408"/>
      <c r="BQ13" s="408"/>
      <c r="BR13" s="408"/>
      <c r="BS13" s="408"/>
      <c r="BT13" s="408"/>
      <c r="BU13" s="409"/>
      <c r="BV13" s="407">
        <v>-2241511</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5.0999999999999996</v>
      </c>
      <c r="CU13" s="378"/>
      <c r="CV13" s="378"/>
      <c r="CW13" s="378"/>
      <c r="CX13" s="378"/>
      <c r="CY13" s="378"/>
      <c r="CZ13" s="378"/>
      <c r="DA13" s="379"/>
      <c r="DB13" s="377">
        <v>5</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1281414</v>
      </c>
      <c r="S14" s="511"/>
      <c r="T14" s="511"/>
      <c r="U14" s="511"/>
      <c r="V14" s="512"/>
      <c r="W14" s="513"/>
      <c r="X14" s="423"/>
      <c r="Y14" s="423"/>
      <c r="Z14" s="423"/>
      <c r="AA14" s="423"/>
      <c r="AB14" s="424"/>
      <c r="AC14" s="503">
        <v>0.8</v>
      </c>
      <c r="AD14" s="504"/>
      <c r="AE14" s="504"/>
      <c r="AF14" s="504"/>
      <c r="AG14" s="505"/>
      <c r="AH14" s="503">
        <v>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15.3</v>
      </c>
      <c r="CU14" s="515"/>
      <c r="CV14" s="515"/>
      <c r="CW14" s="515"/>
      <c r="CX14" s="515"/>
      <c r="CY14" s="515"/>
      <c r="CZ14" s="515"/>
      <c r="DA14" s="516"/>
      <c r="DB14" s="514">
        <v>5.4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1260267</v>
      </c>
      <c r="S15" s="511"/>
      <c r="T15" s="511"/>
      <c r="U15" s="511"/>
      <c r="V15" s="512"/>
      <c r="W15" s="498" t="s">
        <v>140</v>
      </c>
      <c r="X15" s="420"/>
      <c r="Y15" s="420"/>
      <c r="Z15" s="420"/>
      <c r="AA15" s="420"/>
      <c r="AB15" s="421"/>
      <c r="AC15" s="383">
        <v>108703</v>
      </c>
      <c r="AD15" s="384"/>
      <c r="AE15" s="384"/>
      <c r="AF15" s="384"/>
      <c r="AG15" s="385"/>
      <c r="AH15" s="383">
        <v>108368</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219277482</v>
      </c>
      <c r="BO15" s="403"/>
      <c r="BP15" s="403"/>
      <c r="BQ15" s="403"/>
      <c r="BR15" s="403"/>
      <c r="BS15" s="403"/>
      <c r="BT15" s="403"/>
      <c r="BU15" s="404"/>
      <c r="BV15" s="402">
        <v>184774195</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20.2</v>
      </c>
      <c r="AD16" s="504"/>
      <c r="AE16" s="504"/>
      <c r="AF16" s="504"/>
      <c r="AG16" s="505"/>
      <c r="AH16" s="503">
        <v>19.899999999999999</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225311416</v>
      </c>
      <c r="BO16" s="408"/>
      <c r="BP16" s="408"/>
      <c r="BQ16" s="408"/>
      <c r="BR16" s="408"/>
      <c r="BS16" s="408"/>
      <c r="BT16" s="408"/>
      <c r="BU16" s="409"/>
      <c r="BV16" s="407">
        <v>188393280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425008</v>
      </c>
      <c r="AD17" s="384"/>
      <c r="AE17" s="384"/>
      <c r="AF17" s="384"/>
      <c r="AG17" s="385"/>
      <c r="AH17" s="383">
        <v>430826</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275606596</v>
      </c>
      <c r="BO17" s="408"/>
      <c r="BP17" s="408"/>
      <c r="BQ17" s="408"/>
      <c r="BR17" s="408"/>
      <c r="BS17" s="408"/>
      <c r="BT17" s="408"/>
      <c r="BU17" s="409"/>
      <c r="BV17" s="407">
        <v>240168478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217.43</v>
      </c>
      <c r="M18" s="472"/>
      <c r="N18" s="472"/>
      <c r="O18" s="472"/>
      <c r="P18" s="472"/>
      <c r="Q18" s="472"/>
      <c r="R18" s="473"/>
      <c r="S18" s="473"/>
      <c r="T18" s="473"/>
      <c r="U18" s="473"/>
      <c r="V18" s="474"/>
      <c r="W18" s="488"/>
      <c r="X18" s="489"/>
      <c r="Y18" s="489"/>
      <c r="Z18" s="489"/>
      <c r="AA18" s="489"/>
      <c r="AB18" s="499"/>
      <c r="AC18" s="371">
        <v>79</v>
      </c>
      <c r="AD18" s="372"/>
      <c r="AE18" s="372"/>
      <c r="AF18" s="372"/>
      <c r="AG18" s="475"/>
      <c r="AH18" s="371">
        <v>79.3</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295919689</v>
      </c>
      <c r="BO18" s="408"/>
      <c r="BP18" s="408"/>
      <c r="BQ18" s="408"/>
      <c r="BR18" s="408"/>
      <c r="BS18" s="408"/>
      <c r="BT18" s="408"/>
      <c r="BU18" s="409"/>
      <c r="BV18" s="407">
        <v>249890368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5813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334317758</v>
      </c>
      <c r="BO19" s="408"/>
      <c r="BP19" s="408"/>
      <c r="BQ19" s="408"/>
      <c r="BR19" s="408"/>
      <c r="BS19" s="408"/>
      <c r="BT19" s="408"/>
      <c r="BU19" s="409"/>
      <c r="BV19" s="407">
        <v>291762285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533209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447506014</v>
      </c>
      <c r="BO23" s="408"/>
      <c r="BP23" s="408"/>
      <c r="BQ23" s="408"/>
      <c r="BR23" s="408"/>
      <c r="BS23" s="408"/>
      <c r="BT23" s="408"/>
      <c r="BU23" s="409"/>
      <c r="BV23" s="407">
        <v>432990762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12100</v>
      </c>
      <c r="R24" s="384"/>
      <c r="S24" s="384"/>
      <c r="T24" s="384"/>
      <c r="U24" s="384"/>
      <c r="V24" s="385"/>
      <c r="W24" s="449"/>
      <c r="X24" s="440"/>
      <c r="Y24" s="441"/>
      <c r="Z24" s="380" t="s">
        <v>164</v>
      </c>
      <c r="AA24" s="381"/>
      <c r="AB24" s="381"/>
      <c r="AC24" s="381"/>
      <c r="AD24" s="381"/>
      <c r="AE24" s="381"/>
      <c r="AF24" s="381"/>
      <c r="AG24" s="382"/>
      <c r="AH24" s="383">
        <v>7458</v>
      </c>
      <c r="AI24" s="384"/>
      <c r="AJ24" s="384"/>
      <c r="AK24" s="384"/>
      <c r="AL24" s="385"/>
      <c r="AM24" s="383">
        <v>23529990</v>
      </c>
      <c r="AN24" s="384"/>
      <c r="AO24" s="384"/>
      <c r="AP24" s="384"/>
      <c r="AQ24" s="384"/>
      <c r="AR24" s="385"/>
      <c r="AS24" s="383">
        <v>3155</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85274309</v>
      </c>
      <c r="BO24" s="408"/>
      <c r="BP24" s="408"/>
      <c r="BQ24" s="408"/>
      <c r="BR24" s="408"/>
      <c r="BS24" s="408"/>
      <c r="BT24" s="408"/>
      <c r="BU24" s="409"/>
      <c r="BV24" s="407">
        <v>92347803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3</v>
      </c>
      <c r="M25" s="384"/>
      <c r="N25" s="384"/>
      <c r="O25" s="384"/>
      <c r="P25" s="385"/>
      <c r="Q25" s="383">
        <v>9510</v>
      </c>
      <c r="R25" s="384"/>
      <c r="S25" s="384"/>
      <c r="T25" s="384"/>
      <c r="U25" s="384"/>
      <c r="V25" s="385"/>
      <c r="W25" s="449"/>
      <c r="X25" s="440"/>
      <c r="Y25" s="441"/>
      <c r="Z25" s="380" t="s">
        <v>167</v>
      </c>
      <c r="AA25" s="381"/>
      <c r="AB25" s="381"/>
      <c r="AC25" s="381"/>
      <c r="AD25" s="381"/>
      <c r="AE25" s="381"/>
      <c r="AF25" s="381"/>
      <c r="AG25" s="382"/>
      <c r="AH25" s="383">
        <v>1300</v>
      </c>
      <c r="AI25" s="384"/>
      <c r="AJ25" s="384"/>
      <c r="AK25" s="384"/>
      <c r="AL25" s="385"/>
      <c r="AM25" s="383">
        <v>4118400</v>
      </c>
      <c r="AN25" s="384"/>
      <c r="AO25" s="384"/>
      <c r="AP25" s="384"/>
      <c r="AQ25" s="384"/>
      <c r="AR25" s="385"/>
      <c r="AS25" s="383">
        <v>3168</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123349139</v>
      </c>
      <c r="BO25" s="403"/>
      <c r="BP25" s="403"/>
      <c r="BQ25" s="403"/>
      <c r="BR25" s="403"/>
      <c r="BS25" s="403"/>
      <c r="BT25" s="403"/>
      <c r="BU25" s="404"/>
      <c r="BV25" s="402">
        <v>104768261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7920</v>
      </c>
      <c r="R26" s="384"/>
      <c r="S26" s="384"/>
      <c r="T26" s="384"/>
      <c r="U26" s="384"/>
      <c r="V26" s="385"/>
      <c r="W26" s="449"/>
      <c r="X26" s="440"/>
      <c r="Y26" s="441"/>
      <c r="Z26" s="380" t="s">
        <v>170</v>
      </c>
      <c r="AA26" s="462"/>
      <c r="AB26" s="462"/>
      <c r="AC26" s="462"/>
      <c r="AD26" s="462"/>
      <c r="AE26" s="462"/>
      <c r="AF26" s="462"/>
      <c r="AG26" s="463"/>
      <c r="AH26" s="383">
        <v>752</v>
      </c>
      <c r="AI26" s="384"/>
      <c r="AJ26" s="384"/>
      <c r="AK26" s="384"/>
      <c r="AL26" s="385"/>
      <c r="AM26" s="383">
        <v>2619216</v>
      </c>
      <c r="AN26" s="384"/>
      <c r="AO26" s="384"/>
      <c r="AP26" s="384"/>
      <c r="AQ26" s="384"/>
      <c r="AR26" s="385"/>
      <c r="AS26" s="383">
        <v>3483</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v>3322053</v>
      </c>
      <c r="BO26" s="408"/>
      <c r="BP26" s="408"/>
      <c r="BQ26" s="408"/>
      <c r="BR26" s="408"/>
      <c r="BS26" s="408"/>
      <c r="BT26" s="408"/>
      <c r="BU26" s="409"/>
      <c r="BV26" s="407">
        <v>3418001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9770</v>
      </c>
      <c r="R27" s="384"/>
      <c r="S27" s="384"/>
      <c r="T27" s="384"/>
      <c r="U27" s="384"/>
      <c r="V27" s="385"/>
      <c r="W27" s="449"/>
      <c r="X27" s="440"/>
      <c r="Y27" s="441"/>
      <c r="Z27" s="380" t="s">
        <v>173</v>
      </c>
      <c r="AA27" s="381"/>
      <c r="AB27" s="381"/>
      <c r="AC27" s="381"/>
      <c r="AD27" s="381"/>
      <c r="AE27" s="381"/>
      <c r="AF27" s="381"/>
      <c r="AG27" s="382"/>
      <c r="AH27" s="383">
        <v>4732</v>
      </c>
      <c r="AI27" s="384"/>
      <c r="AJ27" s="384"/>
      <c r="AK27" s="384"/>
      <c r="AL27" s="385"/>
      <c r="AM27" s="383">
        <v>16482994</v>
      </c>
      <c r="AN27" s="384"/>
      <c r="AO27" s="384"/>
      <c r="AP27" s="384"/>
      <c r="AQ27" s="384"/>
      <c r="AR27" s="385"/>
      <c r="AS27" s="383">
        <v>3483</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175</v>
      </c>
      <c r="BO27" s="411"/>
      <c r="BP27" s="411"/>
      <c r="BQ27" s="411"/>
      <c r="BR27" s="411"/>
      <c r="BS27" s="411"/>
      <c r="BT27" s="411"/>
      <c r="BU27" s="412"/>
      <c r="BV27" s="410" t="s">
        <v>122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8730</v>
      </c>
      <c r="R28" s="384"/>
      <c r="S28" s="384"/>
      <c r="T28" s="384"/>
      <c r="U28" s="384"/>
      <c r="V28" s="385"/>
      <c r="W28" s="449"/>
      <c r="X28" s="440"/>
      <c r="Y28" s="441"/>
      <c r="Z28" s="380" t="s">
        <v>177</v>
      </c>
      <c r="AA28" s="381"/>
      <c r="AB28" s="381"/>
      <c r="AC28" s="381"/>
      <c r="AD28" s="381"/>
      <c r="AE28" s="381"/>
      <c r="AF28" s="381"/>
      <c r="AG28" s="382"/>
      <c r="AH28" s="383" t="s">
        <v>175</v>
      </c>
      <c r="AI28" s="384"/>
      <c r="AJ28" s="384"/>
      <c r="AK28" s="384"/>
      <c r="AL28" s="385"/>
      <c r="AM28" s="383" t="s">
        <v>122</v>
      </c>
      <c r="AN28" s="384"/>
      <c r="AO28" s="384"/>
      <c r="AP28" s="384"/>
      <c r="AQ28" s="384"/>
      <c r="AR28" s="385"/>
      <c r="AS28" s="383" t="s">
        <v>122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18991193</v>
      </c>
      <c r="BO28" s="403"/>
      <c r="BP28" s="403"/>
      <c r="BQ28" s="403"/>
      <c r="BR28" s="403"/>
      <c r="BS28" s="403"/>
      <c r="BT28" s="403"/>
      <c r="BU28" s="404"/>
      <c r="BV28" s="402">
        <v>18990183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58</v>
      </c>
      <c r="M29" s="384"/>
      <c r="N29" s="384"/>
      <c r="O29" s="384"/>
      <c r="P29" s="385"/>
      <c r="Q29" s="383">
        <v>8070</v>
      </c>
      <c r="R29" s="384"/>
      <c r="S29" s="384"/>
      <c r="T29" s="384"/>
      <c r="U29" s="384"/>
      <c r="V29" s="385"/>
      <c r="W29" s="450"/>
      <c r="X29" s="451"/>
      <c r="Y29" s="452"/>
      <c r="Z29" s="380" t="s">
        <v>180</v>
      </c>
      <c r="AA29" s="381"/>
      <c r="AB29" s="381"/>
      <c r="AC29" s="381"/>
      <c r="AD29" s="381"/>
      <c r="AE29" s="381"/>
      <c r="AF29" s="381"/>
      <c r="AG29" s="382"/>
      <c r="AH29" s="383">
        <v>12190</v>
      </c>
      <c r="AI29" s="384"/>
      <c r="AJ29" s="384"/>
      <c r="AK29" s="384"/>
      <c r="AL29" s="385"/>
      <c r="AM29" s="383">
        <v>40012984</v>
      </c>
      <c r="AN29" s="384"/>
      <c r="AO29" s="384"/>
      <c r="AP29" s="384"/>
      <c r="AQ29" s="384"/>
      <c r="AR29" s="385"/>
      <c r="AS29" s="383">
        <v>3282</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7581557</v>
      </c>
      <c r="BO29" s="408"/>
      <c r="BP29" s="408"/>
      <c r="BQ29" s="408"/>
      <c r="BR29" s="408"/>
      <c r="BS29" s="408"/>
      <c r="BT29" s="408"/>
      <c r="BU29" s="409"/>
      <c r="BV29" s="407">
        <v>6253741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102.2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19765434</v>
      </c>
      <c r="BO30" s="411"/>
      <c r="BP30" s="411"/>
      <c r="BQ30" s="411"/>
      <c r="BR30" s="411"/>
      <c r="BS30" s="411"/>
      <c r="BT30" s="411"/>
      <c r="BU30" s="412"/>
      <c r="BV30" s="410">
        <v>19190870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190</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7</v>
      </c>
      <c r="V34" s="366"/>
      <c r="W34" s="365" t="str">
        <f>IF('各会計、関係団体の財政状況及び健全化判断比率'!B28="","",'各会計、関係団体の財政状況及び健全化判断比率'!B28)</f>
        <v>さいたま市国民健康保険事業特別会計</v>
      </c>
      <c r="X34" s="365"/>
      <c r="Y34" s="365"/>
      <c r="Z34" s="365"/>
      <c r="AA34" s="365"/>
      <c r="AB34" s="365"/>
      <c r="AC34" s="365"/>
      <c r="AD34" s="365"/>
      <c r="AE34" s="365"/>
      <c r="AF34" s="365"/>
      <c r="AG34" s="365"/>
      <c r="AH34" s="365"/>
      <c r="AI34" s="365"/>
      <c r="AJ34" s="365"/>
      <c r="AK34" s="365"/>
      <c r="AL34" s="193"/>
      <c r="AM34" s="366">
        <f>IF(AO34="","",MAX(C34:D43,U34:V43)+1)</f>
        <v>10</v>
      </c>
      <c r="AN34" s="366"/>
      <c r="AO34" s="365" t="str">
        <f>IF('各会計、関係団体の財政状況及び健全化判断比率'!B31="","",'各会計、関係団体の財政状況及び健全化判断比率'!B31)</f>
        <v>さいたま市水道事業会計</v>
      </c>
      <c r="AP34" s="365"/>
      <c r="AQ34" s="365"/>
      <c r="AR34" s="365"/>
      <c r="AS34" s="365"/>
      <c r="AT34" s="365"/>
      <c r="AU34" s="365"/>
      <c r="AV34" s="365"/>
      <c r="AW34" s="365"/>
      <c r="AX34" s="365"/>
      <c r="AY34" s="365"/>
      <c r="AZ34" s="365"/>
      <c r="BA34" s="365"/>
      <c r="BB34" s="365"/>
      <c r="BC34" s="365"/>
      <c r="BD34" s="193"/>
      <c r="BE34" s="366">
        <f>IF(BG34="","",MAX(C34:D43,U34:V43,AM34:AN43)+1)</f>
        <v>13</v>
      </c>
      <c r="BF34" s="366"/>
      <c r="BG34" s="365" t="str">
        <f>IF('各会計、関係団体の財政状況及び健全化判断比率'!B34="","",'各会計、関係団体の財政状況及び健全化判断比率'!B34)</f>
        <v>さいたま市食肉中央卸売市場及びと畜場事業特別会計</v>
      </c>
      <c r="BH34" s="365"/>
      <c r="BI34" s="365"/>
      <c r="BJ34" s="365"/>
      <c r="BK34" s="365"/>
      <c r="BL34" s="365"/>
      <c r="BM34" s="365"/>
      <c r="BN34" s="365"/>
      <c r="BO34" s="365"/>
      <c r="BP34" s="365"/>
      <c r="BQ34" s="365"/>
      <c r="BR34" s="365"/>
      <c r="BS34" s="365"/>
      <c r="BT34" s="365"/>
      <c r="BU34" s="365"/>
      <c r="BV34" s="193"/>
      <c r="BW34" s="366">
        <f>IF(BY34="","",MAX(C34:D43,U34:V43,AM34:AN43,BE34:BF43)+1)</f>
        <v>15</v>
      </c>
      <c r="BX34" s="366"/>
      <c r="BY34" s="365" t="str">
        <f>IF('各会計、関係団体の財政状況及び健全化判断比率'!B68="","",'各会計、関係団体の財政状況及び健全化判断比率'!B68)</f>
        <v>彩の国さいたま人づくり広域連合</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公益財団法人さいたま市体育協会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さいたま市母子父子寡婦福祉資金貸付事業特別会計</v>
      </c>
      <c r="F35" s="365"/>
      <c r="G35" s="365"/>
      <c r="H35" s="365"/>
      <c r="I35" s="365"/>
      <c r="J35" s="365"/>
      <c r="K35" s="365"/>
      <c r="L35" s="365"/>
      <c r="M35" s="365"/>
      <c r="N35" s="365"/>
      <c r="O35" s="365"/>
      <c r="P35" s="365"/>
      <c r="Q35" s="365"/>
      <c r="R35" s="365"/>
      <c r="S35" s="365"/>
      <c r="T35" s="193"/>
      <c r="U35" s="366">
        <f>IF(W35="","",U34+1)</f>
        <v>8</v>
      </c>
      <c r="V35" s="366"/>
      <c r="W35" s="365" t="str">
        <f>IF('各会計、関係団体の財政状況及び健全化判断比率'!B29="","",'各会計、関係団体の財政状況及び健全化判断比率'!B29)</f>
        <v>さいたま市介護保険事業特別会計</v>
      </c>
      <c r="X35" s="365"/>
      <c r="Y35" s="365"/>
      <c r="Z35" s="365"/>
      <c r="AA35" s="365"/>
      <c r="AB35" s="365"/>
      <c r="AC35" s="365"/>
      <c r="AD35" s="365"/>
      <c r="AE35" s="365"/>
      <c r="AF35" s="365"/>
      <c r="AG35" s="365"/>
      <c r="AH35" s="365"/>
      <c r="AI35" s="365"/>
      <c r="AJ35" s="365"/>
      <c r="AK35" s="365"/>
      <c r="AL35" s="193"/>
      <c r="AM35" s="366">
        <f t="shared" ref="AM35:AM43" si="0">IF(AO35="","",AM34+1)</f>
        <v>11</v>
      </c>
      <c r="AN35" s="366"/>
      <c r="AO35" s="365" t="str">
        <f>IF('各会計、関係団体の財政状況及び健全化判断比率'!B32="","",'各会計、関係団体の財政状況及び健全化判断比率'!B32)</f>
        <v>さいたま市病院事業会計</v>
      </c>
      <c r="AP35" s="365"/>
      <c r="AQ35" s="365"/>
      <c r="AR35" s="365"/>
      <c r="AS35" s="365"/>
      <c r="AT35" s="365"/>
      <c r="AU35" s="365"/>
      <c r="AV35" s="365"/>
      <c r="AW35" s="365"/>
      <c r="AX35" s="365"/>
      <c r="AY35" s="365"/>
      <c r="AZ35" s="365"/>
      <c r="BA35" s="365"/>
      <c r="BB35" s="365"/>
      <c r="BC35" s="365"/>
      <c r="BD35" s="193"/>
      <c r="BE35" s="366">
        <f t="shared" ref="BE35:BE43" si="1">IF(BG35="","",BE34+1)</f>
        <v>14</v>
      </c>
      <c r="BF35" s="366"/>
      <c r="BG35" s="365" t="str">
        <f>IF('各会計、関係団体の財政状況及び健全化判断比率'!B35="","",'各会計、関係団体の財政状況及び健全化判断比率'!B35)</f>
        <v>宅地造成事業</v>
      </c>
      <c r="BH35" s="365"/>
      <c r="BI35" s="365"/>
      <c r="BJ35" s="365"/>
      <c r="BK35" s="365"/>
      <c r="BL35" s="365"/>
      <c r="BM35" s="365"/>
      <c r="BN35" s="365"/>
      <c r="BO35" s="365"/>
      <c r="BP35" s="365"/>
      <c r="BQ35" s="365"/>
      <c r="BR35" s="365"/>
      <c r="BS35" s="365"/>
      <c r="BT35" s="365"/>
      <c r="BU35" s="365"/>
      <c r="BV35" s="193"/>
      <c r="BW35" s="366">
        <f t="shared" ref="BW35:BW43" si="2">IF(BY35="","",BW34+1)</f>
        <v>16</v>
      </c>
      <c r="BX35" s="366"/>
      <c r="BY35" s="365" t="str">
        <f>IF('各会計、関係団体の財政状況及び健全化判断比率'!B69="","",'各会計、関係団体の財政状況及び健全化判断比率'!B69)</f>
        <v>埼玉県都市競艇組合</v>
      </c>
      <c r="BZ35" s="365"/>
      <c r="CA35" s="365"/>
      <c r="CB35" s="365"/>
      <c r="CC35" s="365"/>
      <c r="CD35" s="365"/>
      <c r="CE35" s="365"/>
      <c r="CF35" s="365"/>
      <c r="CG35" s="365"/>
      <c r="CH35" s="365"/>
      <c r="CI35" s="365"/>
      <c r="CJ35" s="365"/>
      <c r="CK35" s="365"/>
      <c r="CL35" s="365"/>
      <c r="CM35" s="365"/>
      <c r="CN35" s="193"/>
      <c r="CO35" s="366">
        <f t="shared" ref="CO35:CO43" si="3">IF(CQ35="","",CO34+1)</f>
        <v>21</v>
      </c>
      <c r="CP35" s="366"/>
      <c r="CQ35" s="365" t="str">
        <f>IF('各会計、関係団体の財政状況及び健全化判断比率'!BS8="","",'各会計、関係団体の財政状況及び健全化判断比率'!BS8)</f>
        <v>公益財団法人さいたま市文化振興事業団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さいたま市用地先行取得事業特別会計</v>
      </c>
      <c r="F36" s="365"/>
      <c r="G36" s="365"/>
      <c r="H36" s="365"/>
      <c r="I36" s="365"/>
      <c r="J36" s="365"/>
      <c r="K36" s="365"/>
      <c r="L36" s="365"/>
      <c r="M36" s="365"/>
      <c r="N36" s="365"/>
      <c r="O36" s="365"/>
      <c r="P36" s="365"/>
      <c r="Q36" s="365"/>
      <c r="R36" s="365"/>
      <c r="S36" s="365"/>
      <c r="T36" s="193"/>
      <c r="U36" s="366">
        <f t="shared" ref="U36:U43" si="4">IF(W36="","",U35+1)</f>
        <v>9</v>
      </c>
      <c r="V36" s="366"/>
      <c r="W36" s="365" t="str">
        <f>IF('各会計、関係団体の財政状況及び健全化判断比率'!B30="","",'各会計、関係団体の財政状況及び健全化判断比率'!B30)</f>
        <v>さいたま市後期高齢者医療事業特別会計</v>
      </c>
      <c r="X36" s="365"/>
      <c r="Y36" s="365"/>
      <c r="Z36" s="365"/>
      <c r="AA36" s="365"/>
      <c r="AB36" s="365"/>
      <c r="AC36" s="365"/>
      <c r="AD36" s="365"/>
      <c r="AE36" s="365"/>
      <c r="AF36" s="365"/>
      <c r="AG36" s="365"/>
      <c r="AH36" s="365"/>
      <c r="AI36" s="365"/>
      <c r="AJ36" s="365"/>
      <c r="AK36" s="365"/>
      <c r="AL36" s="193"/>
      <c r="AM36" s="366">
        <f t="shared" si="0"/>
        <v>12</v>
      </c>
      <c r="AN36" s="366"/>
      <c r="AO36" s="365" t="str">
        <f>IF('各会計、関係団体の財政状況及び健全化判断比率'!B33="","",'各会計、関係団体の財政状況及び健全化判断比率'!B33)</f>
        <v>さいたま市下水道事業会計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17</v>
      </c>
      <c r="BX36" s="366"/>
      <c r="BY36" s="365" t="str">
        <f>IF('各会計、関係団体の財政状況及び健全化判断比率'!B70="","",'各会計、関係団体の財政状況及び健全化判断比率'!B70)</f>
        <v>埼玉県浦和競馬組合</v>
      </c>
      <c r="BZ36" s="365"/>
      <c r="CA36" s="365"/>
      <c r="CB36" s="365"/>
      <c r="CC36" s="365"/>
      <c r="CD36" s="365"/>
      <c r="CE36" s="365"/>
      <c r="CF36" s="365"/>
      <c r="CG36" s="365"/>
      <c r="CH36" s="365"/>
      <c r="CI36" s="365"/>
      <c r="CJ36" s="365"/>
      <c r="CK36" s="365"/>
      <c r="CL36" s="365"/>
      <c r="CM36" s="365"/>
      <c r="CN36" s="193"/>
      <c r="CO36" s="366">
        <f t="shared" si="3"/>
        <v>22</v>
      </c>
      <c r="CP36" s="366"/>
      <c r="CQ36" s="365" t="str">
        <f>IF('各会計、関係団体の財政状況及び健全化判断比率'!BS9="","",'各会計、関係団体の財政状況及び健全化判断比率'!BS9)</f>
        <v>一般財団法人さいたま市浦和地域医療センター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さいたま市大宮駅西口都市改造事業特別会計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18</v>
      </c>
      <c r="BX37" s="366"/>
      <c r="BY37" s="365" t="str">
        <f>IF('各会計、関係団体の財政状況及び健全化判断比率'!B71="","",'各会計、関係団体の財政状況及び健全化判断比率'!B71)</f>
        <v>埼玉県後期高齢者医療広域連合（一般会計）</v>
      </c>
      <c r="BZ37" s="365"/>
      <c r="CA37" s="365"/>
      <c r="CB37" s="365"/>
      <c r="CC37" s="365"/>
      <c r="CD37" s="365"/>
      <c r="CE37" s="365"/>
      <c r="CF37" s="365"/>
      <c r="CG37" s="365"/>
      <c r="CH37" s="365"/>
      <c r="CI37" s="365"/>
      <c r="CJ37" s="365"/>
      <c r="CK37" s="365"/>
      <c r="CL37" s="365"/>
      <c r="CM37" s="365"/>
      <c r="CN37" s="193"/>
      <c r="CO37" s="366">
        <f t="shared" si="3"/>
        <v>23</v>
      </c>
      <c r="CP37" s="366"/>
      <c r="CQ37" s="365" t="str">
        <f>IF('各会計、関係団体の財政状況及び健全化判断比率'!BS10="","",'各会計、関係団体の財政状況及び健全化判断比率'!BS10)</f>
        <v>公益財団法人さいたま市産業創造財団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さいたま市南与野駅西口土地区画整理事業特別会計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19</v>
      </c>
      <c r="BX38" s="366"/>
      <c r="BY38" s="365" t="str">
        <f>IF('各会計、関係団体の財政状況及び健全化判断比率'!B72="","",'各会計、関係団体の財政状況及び健全化判断比率'!B72)</f>
        <v>埼玉県後期高齢者医療広域連合（特別会計）</v>
      </c>
      <c r="BZ38" s="365"/>
      <c r="CA38" s="365"/>
      <c r="CB38" s="365"/>
      <c r="CC38" s="365"/>
      <c r="CD38" s="365"/>
      <c r="CE38" s="365"/>
      <c r="CF38" s="365"/>
      <c r="CG38" s="365"/>
      <c r="CH38" s="365"/>
      <c r="CI38" s="365"/>
      <c r="CJ38" s="365"/>
      <c r="CK38" s="365"/>
      <c r="CL38" s="365"/>
      <c r="CM38" s="365"/>
      <c r="CN38" s="193"/>
      <c r="CO38" s="366">
        <f t="shared" si="3"/>
        <v>24</v>
      </c>
      <c r="CP38" s="366"/>
      <c r="CQ38" s="365" t="str">
        <f>IF('各会計、関係団体の財政状況及び健全化判断比率'!BS11="","",'各会計、関係団体の財政状況及び健全化判断比率'!BS11)</f>
        <v>公益社団法人さいたま観光国際協会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さいたま市公債管理特別会計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25</v>
      </c>
      <c r="CP39" s="366"/>
      <c r="CQ39" s="365" t="str">
        <f>IF('各会計、関係団体の財政状況及び健全化判断比率'!BS12="","",'各会計、関係団体の財政状況及び健全化判断比率'!BS12)</f>
        <v>公益財団法人さいたま市公園緑地協会</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26</v>
      </c>
      <c r="CP40" s="366"/>
      <c r="CQ40" s="365" t="str">
        <f>IF('各会計、関係団体の財政状況及び健全化判断比率'!BS13="","",'各会計、関係団体の財政状況及び健全化判断比率'!BS13)</f>
        <v>一般財団法人さいたま市都市整備公社</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27</v>
      </c>
      <c r="CP41" s="366"/>
      <c r="CQ41" s="365" t="str">
        <f>IF('各会計、関係団体の財政状況及び健全化判断比率'!BS14="","",'各会計、関係団体の財政状況及び健全化判断比率'!BS14)</f>
        <v>北浦和ターミナルビル株式会社</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28</v>
      </c>
      <c r="CP42" s="366"/>
      <c r="CQ42" s="365" t="str">
        <f>IF('各会計、関係団体の財政状況及び健全化判断比率'!BS15="","",'各会計、関係団体の財政状況及び健全化判断比率'!BS15)</f>
        <v>与野都市開発株式会社</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29</v>
      </c>
      <c r="CP43" s="366"/>
      <c r="CQ43" s="365" t="str">
        <f>IF('各会計、関係団体の財政状況及び健全化判断比率'!BS16="","",'各会計、関係団体の財政状況及び健全化判断比率'!BS16)</f>
        <v>岩槻都市振興株式会社</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6CxT8VIv/f/A+estV0LAYypt4rMzXbYjkH8Ie+S6p+mMEg2O9GrlEjSiAEHtsiKzM9cgoQ49EIw0JBdXLlUWWg==" saltValue="52OwZUIzpZ4kTctziatPCw==" spinCount="100000" sheet="1" objects="1" scenarios="1"/>
  <customSheetViews>
    <customSheetView guid="{DD612C68-E338-4020-9E6E-B541B9AC9032}"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75" zoomScaleNormal="7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91" t="s">
        <v>559</v>
      </c>
      <c r="D34" s="1191"/>
      <c r="E34" s="1192"/>
      <c r="F34" s="32">
        <v>5.44</v>
      </c>
      <c r="G34" s="33">
        <v>5.59</v>
      </c>
      <c r="H34" s="33">
        <v>5.99</v>
      </c>
      <c r="I34" s="33">
        <v>5.42</v>
      </c>
      <c r="J34" s="34">
        <v>4.88</v>
      </c>
      <c r="K34" s="22"/>
      <c r="L34" s="22"/>
      <c r="M34" s="22"/>
      <c r="N34" s="22"/>
      <c r="O34" s="22"/>
      <c r="P34" s="22"/>
    </row>
    <row r="35" spans="1:16" ht="39" customHeight="1">
      <c r="A35" s="22"/>
      <c r="B35" s="35"/>
      <c r="C35" s="1185" t="s">
        <v>560</v>
      </c>
      <c r="D35" s="1186"/>
      <c r="E35" s="1187"/>
      <c r="F35" s="36">
        <v>2.75</v>
      </c>
      <c r="G35" s="37">
        <v>2.74</v>
      </c>
      <c r="H35" s="37">
        <v>2.64</v>
      </c>
      <c r="I35" s="37">
        <v>2.56</v>
      </c>
      <c r="J35" s="38">
        <v>1.97</v>
      </c>
      <c r="K35" s="22"/>
      <c r="L35" s="22"/>
      <c r="M35" s="22"/>
      <c r="N35" s="22"/>
      <c r="O35" s="22"/>
      <c r="P35" s="22"/>
    </row>
    <row r="36" spans="1:16" ht="39" customHeight="1">
      <c r="A36" s="22"/>
      <c r="B36" s="35"/>
      <c r="C36" s="1185" t="s">
        <v>561</v>
      </c>
      <c r="D36" s="1186"/>
      <c r="E36" s="1187"/>
      <c r="F36" s="36">
        <v>2.44</v>
      </c>
      <c r="G36" s="37">
        <v>2.36</v>
      </c>
      <c r="H36" s="37">
        <v>2.09</v>
      </c>
      <c r="I36" s="37">
        <v>0.93</v>
      </c>
      <c r="J36" s="38">
        <v>1.27</v>
      </c>
      <c r="K36" s="22"/>
      <c r="L36" s="22"/>
      <c r="M36" s="22"/>
      <c r="N36" s="22"/>
      <c r="O36" s="22"/>
      <c r="P36" s="22"/>
    </row>
    <row r="37" spans="1:16" ht="39" customHeight="1">
      <c r="A37" s="22"/>
      <c r="B37" s="35"/>
      <c r="C37" s="1185" t="s">
        <v>562</v>
      </c>
      <c r="D37" s="1186"/>
      <c r="E37" s="1187"/>
      <c r="F37" s="36">
        <v>0.42</v>
      </c>
      <c r="G37" s="37">
        <v>0.49</v>
      </c>
      <c r="H37" s="37">
        <v>0.79</v>
      </c>
      <c r="I37" s="37">
        <v>1.28</v>
      </c>
      <c r="J37" s="38">
        <v>1.06</v>
      </c>
      <c r="K37" s="22"/>
      <c r="L37" s="22"/>
      <c r="M37" s="22"/>
      <c r="N37" s="22"/>
      <c r="O37" s="22"/>
      <c r="P37" s="22"/>
    </row>
    <row r="38" spans="1:16" ht="39" customHeight="1">
      <c r="A38" s="22"/>
      <c r="B38" s="35"/>
      <c r="C38" s="1185" t="s">
        <v>563</v>
      </c>
      <c r="D38" s="1186"/>
      <c r="E38" s="1187"/>
      <c r="F38" s="36">
        <v>0.59</v>
      </c>
      <c r="G38" s="37">
        <v>0.62</v>
      </c>
      <c r="H38" s="37">
        <v>0.57999999999999996</v>
      </c>
      <c r="I38" s="37">
        <v>0.38</v>
      </c>
      <c r="J38" s="38">
        <v>0.68</v>
      </c>
      <c r="K38" s="22"/>
      <c r="L38" s="22"/>
      <c r="M38" s="22"/>
      <c r="N38" s="22"/>
      <c r="O38" s="22"/>
      <c r="P38" s="22"/>
    </row>
    <row r="39" spans="1:16" ht="39" customHeight="1">
      <c r="A39" s="22"/>
      <c r="B39" s="35"/>
      <c r="C39" s="1185" t="s">
        <v>564</v>
      </c>
      <c r="D39" s="1186"/>
      <c r="E39" s="1187"/>
      <c r="F39" s="36">
        <v>0.24</v>
      </c>
      <c r="G39" s="37">
        <v>0.57999999999999996</v>
      </c>
      <c r="H39" s="37">
        <v>0.51</v>
      </c>
      <c r="I39" s="37">
        <v>0.57999999999999996</v>
      </c>
      <c r="J39" s="38">
        <v>0.15</v>
      </c>
      <c r="K39" s="22"/>
      <c r="L39" s="22"/>
      <c r="M39" s="22"/>
      <c r="N39" s="22"/>
      <c r="O39" s="22"/>
      <c r="P39" s="22"/>
    </row>
    <row r="40" spans="1:16" ht="39" customHeight="1">
      <c r="A40" s="22"/>
      <c r="B40" s="35"/>
      <c r="C40" s="1185" t="s">
        <v>565</v>
      </c>
      <c r="D40" s="1186"/>
      <c r="E40" s="1187"/>
      <c r="F40" s="36">
        <v>0.01</v>
      </c>
      <c r="G40" s="37">
        <v>0.01</v>
      </c>
      <c r="H40" s="37">
        <v>0.01</v>
      </c>
      <c r="I40" s="37">
        <v>0.01</v>
      </c>
      <c r="J40" s="38">
        <v>0.01</v>
      </c>
      <c r="K40" s="22"/>
      <c r="L40" s="22"/>
      <c r="M40" s="22"/>
      <c r="N40" s="22"/>
      <c r="O40" s="22"/>
      <c r="P40" s="22"/>
    </row>
    <row r="41" spans="1:16" ht="39" customHeight="1">
      <c r="A41" s="22"/>
      <c r="B41" s="35"/>
      <c r="C41" s="1185" t="s">
        <v>566</v>
      </c>
      <c r="D41" s="1186"/>
      <c r="E41" s="1187"/>
      <c r="F41" s="36">
        <v>0.01</v>
      </c>
      <c r="G41" s="37">
        <v>0</v>
      </c>
      <c r="H41" s="37">
        <v>0</v>
      </c>
      <c r="I41" s="37">
        <v>0</v>
      </c>
      <c r="J41" s="38">
        <v>0</v>
      </c>
      <c r="K41" s="22"/>
      <c r="L41" s="22"/>
      <c r="M41" s="22"/>
      <c r="N41" s="22"/>
      <c r="O41" s="22"/>
      <c r="P41" s="22"/>
    </row>
    <row r="42" spans="1:16" ht="39" customHeight="1">
      <c r="A42" s="22"/>
      <c r="B42" s="39"/>
      <c r="C42" s="1185" t="s">
        <v>567</v>
      </c>
      <c r="D42" s="1186"/>
      <c r="E42" s="1187"/>
      <c r="F42" s="36" t="s">
        <v>508</v>
      </c>
      <c r="G42" s="37" t="s">
        <v>508</v>
      </c>
      <c r="H42" s="37" t="s">
        <v>508</v>
      </c>
      <c r="I42" s="37" t="s">
        <v>508</v>
      </c>
      <c r="J42" s="38" t="s">
        <v>508</v>
      </c>
      <c r="K42" s="22"/>
      <c r="L42" s="22"/>
      <c r="M42" s="22"/>
      <c r="N42" s="22"/>
      <c r="O42" s="22"/>
      <c r="P42" s="22"/>
    </row>
    <row r="43" spans="1:16" ht="39" customHeight="1" thickBot="1">
      <c r="A43" s="22"/>
      <c r="B43" s="40"/>
      <c r="C43" s="1188" t="s">
        <v>568</v>
      </c>
      <c r="D43" s="1189"/>
      <c r="E43" s="119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NiXOZdOHVhC7MWMS3Z9p/vOun5gk9e1oV393GUbQSPVStGuQoEJrBGbdk44fbvbUPiPmKNcbIo+KMFcghjnxw==" saltValue="KwUIWJAsrkTvU7ytaaBUTw==" spinCount="100000" sheet="1" objects="1" scenarios="1"/>
  <customSheetViews>
    <customSheetView guid="{DD612C68-E338-4020-9E6E-B541B9AC9032}"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75" zoomScaleNormal="7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01" t="s">
        <v>11</v>
      </c>
      <c r="C45" s="1202"/>
      <c r="D45" s="58"/>
      <c r="E45" s="1207" t="s">
        <v>12</v>
      </c>
      <c r="F45" s="1207"/>
      <c r="G45" s="1207"/>
      <c r="H45" s="1207"/>
      <c r="I45" s="1207"/>
      <c r="J45" s="1208"/>
      <c r="K45" s="59">
        <v>45048</v>
      </c>
      <c r="L45" s="60">
        <v>44301</v>
      </c>
      <c r="M45" s="60">
        <v>42269</v>
      </c>
      <c r="N45" s="60">
        <v>45011</v>
      </c>
      <c r="O45" s="61">
        <v>46705</v>
      </c>
      <c r="P45" s="48"/>
      <c r="Q45" s="48"/>
      <c r="R45" s="48"/>
      <c r="S45" s="48"/>
      <c r="T45" s="48"/>
      <c r="U45" s="48"/>
    </row>
    <row r="46" spans="1:21" ht="30.75" customHeight="1">
      <c r="A46" s="48"/>
      <c r="B46" s="1203"/>
      <c r="C46" s="1204"/>
      <c r="D46" s="62"/>
      <c r="E46" s="1195" t="s">
        <v>13</v>
      </c>
      <c r="F46" s="1195"/>
      <c r="G46" s="1195"/>
      <c r="H46" s="1195"/>
      <c r="I46" s="1195"/>
      <c r="J46" s="1196"/>
      <c r="K46" s="63" t="s">
        <v>508</v>
      </c>
      <c r="L46" s="64" t="s">
        <v>508</v>
      </c>
      <c r="M46" s="64" t="s">
        <v>508</v>
      </c>
      <c r="N46" s="64" t="s">
        <v>508</v>
      </c>
      <c r="O46" s="65" t="s">
        <v>508</v>
      </c>
      <c r="P46" s="48"/>
      <c r="Q46" s="48"/>
      <c r="R46" s="48"/>
      <c r="S46" s="48"/>
      <c r="T46" s="48"/>
      <c r="U46" s="48"/>
    </row>
    <row r="47" spans="1:21" ht="30.75" customHeight="1">
      <c r="A47" s="48"/>
      <c r="B47" s="1203"/>
      <c r="C47" s="1204"/>
      <c r="D47" s="62"/>
      <c r="E47" s="1195" t="s">
        <v>14</v>
      </c>
      <c r="F47" s="1195"/>
      <c r="G47" s="1195"/>
      <c r="H47" s="1195"/>
      <c r="I47" s="1195"/>
      <c r="J47" s="1196"/>
      <c r="K47" s="63">
        <v>3333</v>
      </c>
      <c r="L47" s="64">
        <v>3333</v>
      </c>
      <c r="M47" s="64">
        <v>3333</v>
      </c>
      <c r="N47" s="64">
        <v>3333</v>
      </c>
      <c r="O47" s="65">
        <v>3333</v>
      </c>
      <c r="P47" s="48"/>
      <c r="Q47" s="48"/>
      <c r="R47" s="48"/>
      <c r="S47" s="48"/>
      <c r="T47" s="48"/>
      <c r="U47" s="48"/>
    </row>
    <row r="48" spans="1:21" ht="30.75" customHeight="1">
      <c r="A48" s="48"/>
      <c r="B48" s="1203"/>
      <c r="C48" s="1204"/>
      <c r="D48" s="62"/>
      <c r="E48" s="1195" t="s">
        <v>15</v>
      </c>
      <c r="F48" s="1195"/>
      <c r="G48" s="1195"/>
      <c r="H48" s="1195"/>
      <c r="I48" s="1195"/>
      <c r="J48" s="1196"/>
      <c r="K48" s="63">
        <v>6650</v>
      </c>
      <c r="L48" s="64">
        <v>5417</v>
      </c>
      <c r="M48" s="64">
        <v>5552</v>
      </c>
      <c r="N48" s="64">
        <v>5489</v>
      </c>
      <c r="O48" s="65">
        <v>4720</v>
      </c>
      <c r="P48" s="48"/>
      <c r="Q48" s="48"/>
      <c r="R48" s="48"/>
      <c r="S48" s="48"/>
      <c r="T48" s="48"/>
      <c r="U48" s="48"/>
    </row>
    <row r="49" spans="1:21" ht="30.75" customHeight="1">
      <c r="A49" s="48"/>
      <c r="B49" s="1203"/>
      <c r="C49" s="1204"/>
      <c r="D49" s="62"/>
      <c r="E49" s="1195" t="s">
        <v>16</v>
      </c>
      <c r="F49" s="1195"/>
      <c r="G49" s="1195"/>
      <c r="H49" s="1195"/>
      <c r="I49" s="1195"/>
      <c r="J49" s="1196"/>
      <c r="K49" s="63" t="s">
        <v>508</v>
      </c>
      <c r="L49" s="64" t="s">
        <v>508</v>
      </c>
      <c r="M49" s="64" t="s">
        <v>508</v>
      </c>
      <c r="N49" s="64" t="s">
        <v>508</v>
      </c>
      <c r="O49" s="65" t="s">
        <v>508</v>
      </c>
      <c r="P49" s="48"/>
      <c r="Q49" s="48"/>
      <c r="R49" s="48"/>
      <c r="S49" s="48"/>
      <c r="T49" s="48"/>
      <c r="U49" s="48"/>
    </row>
    <row r="50" spans="1:21" ht="30.75" customHeight="1">
      <c r="A50" s="48"/>
      <c r="B50" s="1203"/>
      <c r="C50" s="1204"/>
      <c r="D50" s="62"/>
      <c r="E50" s="1195" t="s">
        <v>17</v>
      </c>
      <c r="F50" s="1195"/>
      <c r="G50" s="1195"/>
      <c r="H50" s="1195"/>
      <c r="I50" s="1195"/>
      <c r="J50" s="1196"/>
      <c r="K50" s="63">
        <v>343</v>
      </c>
      <c r="L50" s="64">
        <v>1760</v>
      </c>
      <c r="M50" s="64">
        <v>352</v>
      </c>
      <c r="N50" s="64">
        <v>355</v>
      </c>
      <c r="O50" s="65">
        <v>356</v>
      </c>
      <c r="P50" s="48"/>
      <c r="Q50" s="48"/>
      <c r="R50" s="48"/>
      <c r="S50" s="48"/>
      <c r="T50" s="48"/>
      <c r="U50" s="48"/>
    </row>
    <row r="51" spans="1:21" ht="30.75" customHeight="1">
      <c r="A51" s="48"/>
      <c r="B51" s="1205"/>
      <c r="C51" s="1206"/>
      <c r="D51" s="66"/>
      <c r="E51" s="1195" t="s">
        <v>18</v>
      </c>
      <c r="F51" s="1195"/>
      <c r="G51" s="1195"/>
      <c r="H51" s="1195"/>
      <c r="I51" s="1195"/>
      <c r="J51" s="1196"/>
      <c r="K51" s="63" t="s">
        <v>508</v>
      </c>
      <c r="L51" s="64" t="s">
        <v>508</v>
      </c>
      <c r="M51" s="64" t="s">
        <v>508</v>
      </c>
      <c r="N51" s="64" t="s">
        <v>508</v>
      </c>
      <c r="O51" s="65" t="s">
        <v>508</v>
      </c>
      <c r="P51" s="48"/>
      <c r="Q51" s="48"/>
      <c r="R51" s="48"/>
      <c r="S51" s="48"/>
      <c r="T51" s="48"/>
      <c r="U51" s="48"/>
    </row>
    <row r="52" spans="1:21" ht="30.75" customHeight="1">
      <c r="A52" s="48"/>
      <c r="B52" s="1193" t="s">
        <v>19</v>
      </c>
      <c r="C52" s="1194"/>
      <c r="D52" s="66"/>
      <c r="E52" s="1195" t="s">
        <v>20</v>
      </c>
      <c r="F52" s="1195"/>
      <c r="G52" s="1195"/>
      <c r="H52" s="1195"/>
      <c r="I52" s="1195"/>
      <c r="J52" s="1196"/>
      <c r="K52" s="63">
        <v>43301</v>
      </c>
      <c r="L52" s="64">
        <v>44595</v>
      </c>
      <c r="M52" s="64">
        <v>40416</v>
      </c>
      <c r="N52" s="64">
        <v>42135</v>
      </c>
      <c r="O52" s="65">
        <v>41772</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12073</v>
      </c>
      <c r="L53" s="69">
        <v>10216</v>
      </c>
      <c r="M53" s="69">
        <v>11090</v>
      </c>
      <c r="N53" s="69">
        <v>12053</v>
      </c>
      <c r="O53" s="70">
        <v>13342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yj1AY2XG1Ja/HvB1fy1KMyOYmDG5gFP8/kBuGYNi44rSiqL3f5Hv960G4mhsJHnuqjE2awcEOXoWxOWeJyNyQ==" saltValue="FZHkEOBSkunOvZFRpeKO3g==" spinCount="100000" sheet="1" objects="1" scenarios="1"/>
  <customSheetViews>
    <customSheetView guid="{DD612C68-E338-4020-9E6E-B541B9AC9032}"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4" zoomScale="75" zoomScaleNormal="7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21" t="s">
        <v>24</v>
      </c>
      <c r="C41" s="1222"/>
      <c r="D41" s="81"/>
      <c r="E41" s="1223" t="s">
        <v>25</v>
      </c>
      <c r="F41" s="1223"/>
      <c r="G41" s="1223"/>
      <c r="H41" s="1224"/>
      <c r="I41" s="82">
        <v>439226</v>
      </c>
      <c r="J41" s="83">
        <v>449470</v>
      </c>
      <c r="K41" s="83">
        <v>449515</v>
      </c>
      <c r="L41" s="83">
        <v>446961</v>
      </c>
      <c r="M41" s="84">
        <v>461232</v>
      </c>
    </row>
    <row r="42" spans="2:13" ht="27.75" customHeight="1">
      <c r="B42" s="1211"/>
      <c r="C42" s="1212"/>
      <c r="D42" s="85"/>
      <c r="E42" s="1215" t="s">
        <v>26</v>
      </c>
      <c r="F42" s="1215"/>
      <c r="G42" s="1215"/>
      <c r="H42" s="1216"/>
      <c r="I42" s="86">
        <v>2774</v>
      </c>
      <c r="J42" s="87">
        <v>2492</v>
      </c>
      <c r="K42" s="87">
        <v>2204</v>
      </c>
      <c r="L42" s="87">
        <v>1910</v>
      </c>
      <c r="M42" s="88">
        <v>1608</v>
      </c>
    </row>
    <row r="43" spans="2:13" ht="27.75" customHeight="1">
      <c r="B43" s="1211"/>
      <c r="C43" s="1212"/>
      <c r="D43" s="85"/>
      <c r="E43" s="1215" t="s">
        <v>27</v>
      </c>
      <c r="F43" s="1215"/>
      <c r="G43" s="1215"/>
      <c r="H43" s="1216"/>
      <c r="I43" s="86">
        <v>78845</v>
      </c>
      <c r="J43" s="87">
        <v>69243</v>
      </c>
      <c r="K43" s="87">
        <v>63269</v>
      </c>
      <c r="L43" s="87">
        <v>57595</v>
      </c>
      <c r="M43" s="88">
        <v>59105</v>
      </c>
    </row>
    <row r="44" spans="2:13" ht="27.75" customHeight="1">
      <c r="B44" s="1211"/>
      <c r="C44" s="1212"/>
      <c r="D44" s="85"/>
      <c r="E44" s="1215" t="s">
        <v>28</v>
      </c>
      <c r="F44" s="1215"/>
      <c r="G44" s="1215"/>
      <c r="H44" s="1216"/>
      <c r="I44" s="86" t="s">
        <v>508</v>
      </c>
      <c r="J44" s="87" t="s">
        <v>508</v>
      </c>
      <c r="K44" s="87" t="s">
        <v>508</v>
      </c>
      <c r="L44" s="87" t="s">
        <v>508</v>
      </c>
      <c r="M44" s="88" t="s">
        <v>508</v>
      </c>
    </row>
    <row r="45" spans="2:13" ht="27.75" customHeight="1">
      <c r="B45" s="1211"/>
      <c r="C45" s="1212"/>
      <c r="D45" s="85"/>
      <c r="E45" s="1215" t="s">
        <v>29</v>
      </c>
      <c r="F45" s="1215"/>
      <c r="G45" s="1215"/>
      <c r="H45" s="1216"/>
      <c r="I45" s="86">
        <v>56872</v>
      </c>
      <c r="J45" s="87">
        <v>55993</v>
      </c>
      <c r="K45" s="87">
        <v>49885</v>
      </c>
      <c r="L45" s="87">
        <v>52828</v>
      </c>
      <c r="M45" s="88">
        <v>77602</v>
      </c>
    </row>
    <row r="46" spans="2:13" ht="27.75" customHeight="1">
      <c r="B46" s="1211"/>
      <c r="C46" s="1212"/>
      <c r="D46" s="89"/>
      <c r="E46" s="1215" t="s">
        <v>30</v>
      </c>
      <c r="F46" s="1215"/>
      <c r="G46" s="1215"/>
      <c r="H46" s="1216"/>
      <c r="I46" s="86">
        <v>1295</v>
      </c>
      <c r="J46" s="87">
        <v>184</v>
      </c>
      <c r="K46" s="87">
        <v>64</v>
      </c>
      <c r="L46" s="87">
        <v>716</v>
      </c>
      <c r="M46" s="88">
        <v>637</v>
      </c>
    </row>
    <row r="47" spans="2:13" ht="27.75" customHeight="1">
      <c r="B47" s="1211"/>
      <c r="C47" s="1212"/>
      <c r="D47" s="90"/>
      <c r="E47" s="1225" t="s">
        <v>31</v>
      </c>
      <c r="F47" s="1226"/>
      <c r="G47" s="1226"/>
      <c r="H47" s="1227"/>
      <c r="I47" s="86" t="s">
        <v>508</v>
      </c>
      <c r="J47" s="87" t="s">
        <v>508</v>
      </c>
      <c r="K47" s="87" t="s">
        <v>508</v>
      </c>
      <c r="L47" s="87" t="s">
        <v>508</v>
      </c>
      <c r="M47" s="88" t="s">
        <v>508</v>
      </c>
    </row>
    <row r="48" spans="2:13" ht="27.75" customHeight="1">
      <c r="B48" s="1211"/>
      <c r="C48" s="1212"/>
      <c r="D48" s="85"/>
      <c r="E48" s="1215" t="s">
        <v>32</v>
      </c>
      <c r="F48" s="1215"/>
      <c r="G48" s="1215"/>
      <c r="H48" s="1216"/>
      <c r="I48" s="86" t="s">
        <v>508</v>
      </c>
      <c r="J48" s="87" t="s">
        <v>508</v>
      </c>
      <c r="K48" s="87" t="s">
        <v>508</v>
      </c>
      <c r="L48" s="87" t="s">
        <v>508</v>
      </c>
      <c r="M48" s="88" t="s">
        <v>508</v>
      </c>
    </row>
    <row r="49" spans="2:13" ht="27.75" customHeight="1">
      <c r="B49" s="1213"/>
      <c r="C49" s="1214"/>
      <c r="D49" s="85"/>
      <c r="E49" s="1215" t="s">
        <v>33</v>
      </c>
      <c r="F49" s="1215"/>
      <c r="G49" s="1215"/>
      <c r="H49" s="1216"/>
      <c r="I49" s="86" t="s">
        <v>508</v>
      </c>
      <c r="J49" s="87" t="s">
        <v>508</v>
      </c>
      <c r="K49" s="87" t="s">
        <v>508</v>
      </c>
      <c r="L49" s="87" t="s">
        <v>508</v>
      </c>
      <c r="M49" s="88" t="s">
        <v>508</v>
      </c>
    </row>
    <row r="50" spans="2:13" ht="27.75" customHeight="1">
      <c r="B50" s="1209" t="s">
        <v>34</v>
      </c>
      <c r="C50" s="1210"/>
      <c r="D50" s="91"/>
      <c r="E50" s="1215" t="s">
        <v>35</v>
      </c>
      <c r="F50" s="1215"/>
      <c r="G50" s="1215"/>
      <c r="H50" s="1216"/>
      <c r="I50" s="86">
        <v>62198</v>
      </c>
      <c r="J50" s="87">
        <v>62999</v>
      </c>
      <c r="K50" s="87">
        <v>65962</v>
      </c>
      <c r="L50" s="87">
        <v>66613</v>
      </c>
      <c r="M50" s="88">
        <v>69129</v>
      </c>
    </row>
    <row r="51" spans="2:13" ht="27.75" customHeight="1">
      <c r="B51" s="1211"/>
      <c r="C51" s="1212"/>
      <c r="D51" s="85"/>
      <c r="E51" s="1215" t="s">
        <v>36</v>
      </c>
      <c r="F51" s="1215"/>
      <c r="G51" s="1215"/>
      <c r="H51" s="1216"/>
      <c r="I51" s="86">
        <v>82399</v>
      </c>
      <c r="J51" s="87">
        <v>79344</v>
      </c>
      <c r="K51" s="87">
        <v>91113</v>
      </c>
      <c r="L51" s="87">
        <v>96979</v>
      </c>
      <c r="M51" s="88">
        <v>99629</v>
      </c>
    </row>
    <row r="52" spans="2:13" ht="27.75" customHeight="1">
      <c r="B52" s="1213"/>
      <c r="C52" s="1214"/>
      <c r="D52" s="85"/>
      <c r="E52" s="1215" t="s">
        <v>37</v>
      </c>
      <c r="F52" s="1215"/>
      <c r="G52" s="1215"/>
      <c r="H52" s="1216"/>
      <c r="I52" s="86">
        <v>378420</v>
      </c>
      <c r="J52" s="87">
        <v>376363</v>
      </c>
      <c r="K52" s="87">
        <v>386272</v>
      </c>
      <c r="L52" s="87">
        <v>384048</v>
      </c>
      <c r="M52" s="88">
        <v>390685</v>
      </c>
    </row>
    <row r="53" spans="2:13" ht="27.75" customHeight="1" thickBot="1">
      <c r="B53" s="1217" t="s">
        <v>38</v>
      </c>
      <c r="C53" s="1218"/>
      <c r="D53" s="92"/>
      <c r="E53" s="1219" t="s">
        <v>39</v>
      </c>
      <c r="F53" s="1219"/>
      <c r="G53" s="1219"/>
      <c r="H53" s="1220"/>
      <c r="I53" s="93">
        <v>55995</v>
      </c>
      <c r="J53" s="94">
        <v>58675</v>
      </c>
      <c r="K53" s="94">
        <v>21591</v>
      </c>
      <c r="L53" s="94">
        <v>12370</v>
      </c>
      <c r="M53" s="95">
        <v>40743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4lDFmAeJg+9E387za77mQQbxPovsjPZPlIbDqtxtTY69n2RuZb4yDom9cPgHdmJlvketNMJ65iNhdAvEVZH4A==" saltValue="Ikgxiv1dOVt3V+Fslkp1sg==" spinCount="100000" sheet="1" objects="1" scenarios="1"/>
  <customSheetViews>
    <customSheetView guid="{DD612C68-E338-4020-9E6E-B541B9AC9032}"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1" zoomScale="55" zoomScaleNormal="5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36" t="s">
        <v>42</v>
      </c>
      <c r="D55" s="1236"/>
      <c r="E55" s="1237"/>
      <c r="F55" s="107">
        <v>18985</v>
      </c>
      <c r="G55" s="107">
        <v>18990</v>
      </c>
      <c r="H55" s="108">
        <v>18991</v>
      </c>
    </row>
    <row r="56" spans="2:8" ht="52.5" customHeight="1">
      <c r="B56" s="109"/>
      <c r="C56" s="1238" t="s">
        <v>43</v>
      </c>
      <c r="D56" s="1238"/>
      <c r="E56" s="1239"/>
      <c r="F56" s="110">
        <v>6249</v>
      </c>
      <c r="G56" s="110">
        <v>6254</v>
      </c>
      <c r="H56" s="111">
        <v>7582</v>
      </c>
    </row>
    <row r="57" spans="2:8" ht="53.25" customHeight="1">
      <c r="B57" s="109"/>
      <c r="C57" s="1240" t="s">
        <v>44</v>
      </c>
      <c r="D57" s="1240"/>
      <c r="E57" s="1241"/>
      <c r="F57" s="112">
        <v>18456</v>
      </c>
      <c r="G57" s="112">
        <v>19191</v>
      </c>
      <c r="H57" s="113">
        <v>19765</v>
      </c>
    </row>
    <row r="58" spans="2:8" ht="45.75" customHeight="1">
      <c r="B58" s="114"/>
      <c r="C58" s="1228" t="s">
        <v>604</v>
      </c>
      <c r="D58" s="1229"/>
      <c r="E58" s="1230"/>
      <c r="F58" s="115">
        <v>7153</v>
      </c>
      <c r="G58" s="115">
        <v>7154</v>
      </c>
      <c r="H58" s="116">
        <v>7154</v>
      </c>
    </row>
    <row r="59" spans="2:8" ht="45.75" customHeight="1">
      <c r="B59" s="114"/>
      <c r="C59" s="1228" t="s">
        <v>605</v>
      </c>
      <c r="D59" s="1229"/>
      <c r="E59" s="1230"/>
      <c r="F59" s="115">
        <v>3476</v>
      </c>
      <c r="G59" s="115">
        <v>3976</v>
      </c>
      <c r="H59" s="116">
        <v>4477</v>
      </c>
    </row>
    <row r="60" spans="2:8" ht="45.75" customHeight="1">
      <c r="B60" s="114"/>
      <c r="C60" s="1228" t="s">
        <v>606</v>
      </c>
      <c r="D60" s="1229"/>
      <c r="E60" s="1230"/>
      <c r="F60" s="115">
        <v>4000</v>
      </c>
      <c r="G60" s="115">
        <v>4000</v>
      </c>
      <c r="H60" s="116">
        <v>4000</v>
      </c>
    </row>
    <row r="61" spans="2:8" ht="45.75" customHeight="1">
      <c r="B61" s="114"/>
      <c r="C61" s="1228" t="s">
        <v>607</v>
      </c>
      <c r="D61" s="1229"/>
      <c r="E61" s="1230"/>
      <c r="F61" s="115">
        <v>2701</v>
      </c>
      <c r="G61" s="115">
        <v>3082</v>
      </c>
      <c r="H61" s="116">
        <v>3162</v>
      </c>
    </row>
    <row r="62" spans="2:8" ht="45.75" customHeight="1" thickBot="1">
      <c r="B62" s="117"/>
      <c r="C62" s="1231" t="s">
        <v>608</v>
      </c>
      <c r="D62" s="1232"/>
      <c r="E62" s="1233"/>
      <c r="F62" s="118">
        <v>493</v>
      </c>
      <c r="G62" s="118">
        <v>339</v>
      </c>
      <c r="H62" s="119">
        <v>332</v>
      </c>
    </row>
    <row r="63" spans="2:8" ht="52.5" customHeight="1" thickBot="1">
      <c r="B63" s="120"/>
      <c r="C63" s="1234" t="s">
        <v>45</v>
      </c>
      <c r="D63" s="1234"/>
      <c r="E63" s="1235"/>
      <c r="F63" s="121">
        <v>43690</v>
      </c>
      <c r="G63" s="121">
        <v>44435</v>
      </c>
      <c r="H63" s="122">
        <v>46338</v>
      </c>
    </row>
    <row r="64" spans="2:8" ht="15" customHeight="1"/>
    <row r="65" ht="0" hidden="1" customHeight="1"/>
    <row r="66" ht="0" hidden="1" customHeight="1"/>
  </sheetData>
  <sheetProtection algorithmName="SHA-512" hashValue="Hn9MfgDiN+//xjGxN90PNhdj3Y/YJziH+xh3a6GgQQThXDI6wjN4yIlOlriQeiQ36h44ziXpV4fP1Bfl1o9x/Q==" saltValue="rICcu4Ni8XF8K56g8MpXDg==" spinCount="100000" sheet="1" objects="1" scenarios="1"/>
  <customSheetViews>
    <customSheetView guid="{DD612C68-E338-4020-9E6E-B541B9AC9032}"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3" zoomScaleNormal="100" zoomScaleSheetLayoutView="55" workbookViewId="0">
      <selection activeCell="CL38" sqref="CL38"/>
    </sheetView>
  </sheetViews>
  <sheetFormatPr defaultColWidth="0" defaultRowHeight="0" customHeight="1" zeroHeight="1"/>
  <cols>
    <col min="1" max="1" width="6.33203125" style="1242" customWidth="1"/>
    <col min="2" max="107" width="2.44140625" style="1242" customWidth="1"/>
    <col min="108" max="108" width="6.109375" style="1244" customWidth="1"/>
    <col min="109" max="109" width="5.88671875" style="1243" customWidth="1"/>
    <col min="110" max="110" width="19.109375" style="1242" hidden="1"/>
    <col min="111" max="115" width="12.6640625" style="1242" hidden="1"/>
    <col min="116" max="349" width="8.6640625" style="1242" hidden="1"/>
    <col min="350" max="355" width="14.88671875" style="1242" hidden="1"/>
    <col min="356" max="357" width="15.88671875" style="1242" hidden="1"/>
    <col min="358" max="363" width="16.109375" style="1242" hidden="1"/>
    <col min="364" max="364" width="6.109375" style="1242" hidden="1"/>
    <col min="365" max="365" width="3" style="1242" hidden="1"/>
    <col min="366" max="605" width="8.6640625" style="1242" hidden="1"/>
    <col min="606" max="611" width="14.88671875" style="1242" hidden="1"/>
    <col min="612" max="613" width="15.88671875" style="1242" hidden="1"/>
    <col min="614" max="619" width="16.109375" style="1242" hidden="1"/>
    <col min="620" max="620" width="6.109375" style="1242" hidden="1"/>
    <col min="621" max="621" width="3" style="1242" hidden="1"/>
    <col min="622" max="861" width="8.6640625" style="1242" hidden="1"/>
    <col min="862" max="867" width="14.88671875" style="1242" hidden="1"/>
    <col min="868" max="869" width="15.88671875" style="1242" hidden="1"/>
    <col min="870" max="875" width="16.109375" style="1242" hidden="1"/>
    <col min="876" max="876" width="6.109375" style="1242" hidden="1"/>
    <col min="877" max="877" width="3" style="1242" hidden="1"/>
    <col min="878" max="1117" width="8.6640625" style="1242" hidden="1"/>
    <col min="1118" max="1123" width="14.88671875" style="1242" hidden="1"/>
    <col min="1124" max="1125" width="15.88671875" style="1242" hidden="1"/>
    <col min="1126" max="1131" width="16.109375" style="1242" hidden="1"/>
    <col min="1132" max="1132" width="6.109375" style="1242" hidden="1"/>
    <col min="1133" max="1133" width="3" style="1242" hidden="1"/>
    <col min="1134" max="1373" width="8.6640625" style="1242" hidden="1"/>
    <col min="1374" max="1379" width="14.88671875" style="1242" hidden="1"/>
    <col min="1380" max="1381" width="15.88671875" style="1242" hidden="1"/>
    <col min="1382" max="1387" width="16.109375" style="1242" hidden="1"/>
    <col min="1388" max="1388" width="6.109375" style="1242" hidden="1"/>
    <col min="1389" max="1389" width="3" style="1242" hidden="1"/>
    <col min="1390" max="1629" width="8.6640625" style="1242" hidden="1"/>
    <col min="1630" max="1635" width="14.88671875" style="1242" hidden="1"/>
    <col min="1636" max="1637" width="15.88671875" style="1242" hidden="1"/>
    <col min="1638" max="1643" width="16.109375" style="1242" hidden="1"/>
    <col min="1644" max="1644" width="6.109375" style="1242" hidden="1"/>
    <col min="1645" max="1645" width="3" style="1242" hidden="1"/>
    <col min="1646" max="1885" width="8.6640625" style="1242" hidden="1"/>
    <col min="1886" max="1891" width="14.88671875" style="1242" hidden="1"/>
    <col min="1892" max="1893" width="15.88671875" style="1242" hidden="1"/>
    <col min="1894" max="1899" width="16.109375" style="1242" hidden="1"/>
    <col min="1900" max="1900" width="6.109375" style="1242" hidden="1"/>
    <col min="1901" max="1901" width="3" style="1242" hidden="1"/>
    <col min="1902" max="2141" width="8.6640625" style="1242" hidden="1"/>
    <col min="2142" max="2147" width="14.88671875" style="1242" hidden="1"/>
    <col min="2148" max="2149" width="15.88671875" style="1242" hidden="1"/>
    <col min="2150" max="2155" width="16.109375" style="1242" hidden="1"/>
    <col min="2156" max="2156" width="6.109375" style="1242" hidden="1"/>
    <col min="2157" max="2157" width="3" style="1242" hidden="1"/>
    <col min="2158" max="2397" width="8.6640625" style="1242" hidden="1"/>
    <col min="2398" max="2403" width="14.88671875" style="1242" hidden="1"/>
    <col min="2404" max="2405" width="15.88671875" style="1242" hidden="1"/>
    <col min="2406" max="2411" width="16.109375" style="1242" hidden="1"/>
    <col min="2412" max="2412" width="6.109375" style="1242" hidden="1"/>
    <col min="2413" max="2413" width="3" style="1242" hidden="1"/>
    <col min="2414" max="2653" width="8.6640625" style="1242" hidden="1"/>
    <col min="2654" max="2659" width="14.88671875" style="1242" hidden="1"/>
    <col min="2660" max="2661" width="15.88671875" style="1242" hidden="1"/>
    <col min="2662" max="2667" width="16.109375" style="1242" hidden="1"/>
    <col min="2668" max="2668" width="6.109375" style="1242" hidden="1"/>
    <col min="2669" max="2669" width="3" style="1242" hidden="1"/>
    <col min="2670" max="2909" width="8.6640625" style="1242" hidden="1"/>
    <col min="2910" max="2915" width="14.88671875" style="1242" hidden="1"/>
    <col min="2916" max="2917" width="15.88671875" style="1242" hidden="1"/>
    <col min="2918" max="2923" width="16.109375" style="1242" hidden="1"/>
    <col min="2924" max="2924" width="6.109375" style="1242" hidden="1"/>
    <col min="2925" max="2925" width="3" style="1242" hidden="1"/>
    <col min="2926" max="3165" width="8.6640625" style="1242" hidden="1"/>
    <col min="3166" max="3171" width="14.88671875" style="1242" hidden="1"/>
    <col min="3172" max="3173" width="15.88671875" style="1242" hidden="1"/>
    <col min="3174" max="3179" width="16.109375" style="1242" hidden="1"/>
    <col min="3180" max="3180" width="6.109375" style="1242" hidden="1"/>
    <col min="3181" max="3181" width="3" style="1242" hidden="1"/>
    <col min="3182" max="3421" width="8.6640625" style="1242" hidden="1"/>
    <col min="3422" max="3427" width="14.88671875" style="1242" hidden="1"/>
    <col min="3428" max="3429" width="15.88671875" style="1242" hidden="1"/>
    <col min="3430" max="3435" width="16.109375" style="1242" hidden="1"/>
    <col min="3436" max="3436" width="6.109375" style="1242" hidden="1"/>
    <col min="3437" max="3437" width="3" style="1242" hidden="1"/>
    <col min="3438" max="3677" width="8.6640625" style="1242" hidden="1"/>
    <col min="3678" max="3683" width="14.88671875" style="1242" hidden="1"/>
    <col min="3684" max="3685" width="15.88671875" style="1242" hidden="1"/>
    <col min="3686" max="3691" width="16.109375" style="1242" hidden="1"/>
    <col min="3692" max="3692" width="6.109375" style="1242" hidden="1"/>
    <col min="3693" max="3693" width="3" style="1242" hidden="1"/>
    <col min="3694" max="3933" width="8.6640625" style="1242" hidden="1"/>
    <col min="3934" max="3939" width="14.88671875" style="1242" hidden="1"/>
    <col min="3940" max="3941" width="15.88671875" style="1242" hidden="1"/>
    <col min="3942" max="3947" width="16.109375" style="1242" hidden="1"/>
    <col min="3948" max="3948" width="6.109375" style="1242" hidden="1"/>
    <col min="3949" max="3949" width="3" style="1242" hidden="1"/>
    <col min="3950" max="4189" width="8.6640625" style="1242" hidden="1"/>
    <col min="4190" max="4195" width="14.88671875" style="1242" hidden="1"/>
    <col min="4196" max="4197" width="15.88671875" style="1242" hidden="1"/>
    <col min="4198" max="4203" width="16.109375" style="1242" hidden="1"/>
    <col min="4204" max="4204" width="6.109375" style="1242" hidden="1"/>
    <col min="4205" max="4205" width="3" style="1242" hidden="1"/>
    <col min="4206" max="4445" width="8.6640625" style="1242" hidden="1"/>
    <col min="4446" max="4451" width="14.88671875" style="1242" hidden="1"/>
    <col min="4452" max="4453" width="15.88671875" style="1242" hidden="1"/>
    <col min="4454" max="4459" width="16.109375" style="1242" hidden="1"/>
    <col min="4460" max="4460" width="6.109375" style="1242" hidden="1"/>
    <col min="4461" max="4461" width="3" style="1242" hidden="1"/>
    <col min="4462" max="4701" width="8.6640625" style="1242" hidden="1"/>
    <col min="4702" max="4707" width="14.88671875" style="1242" hidden="1"/>
    <col min="4708" max="4709" width="15.88671875" style="1242" hidden="1"/>
    <col min="4710" max="4715" width="16.109375" style="1242" hidden="1"/>
    <col min="4716" max="4716" width="6.109375" style="1242" hidden="1"/>
    <col min="4717" max="4717" width="3" style="1242" hidden="1"/>
    <col min="4718" max="4957" width="8.6640625" style="1242" hidden="1"/>
    <col min="4958" max="4963" width="14.88671875" style="1242" hidden="1"/>
    <col min="4964" max="4965" width="15.88671875" style="1242" hidden="1"/>
    <col min="4966" max="4971" width="16.109375" style="1242" hidden="1"/>
    <col min="4972" max="4972" width="6.109375" style="1242" hidden="1"/>
    <col min="4973" max="4973" width="3" style="1242" hidden="1"/>
    <col min="4974" max="5213" width="8.6640625" style="1242" hidden="1"/>
    <col min="5214" max="5219" width="14.88671875" style="1242" hidden="1"/>
    <col min="5220" max="5221" width="15.88671875" style="1242" hidden="1"/>
    <col min="5222" max="5227" width="16.109375" style="1242" hidden="1"/>
    <col min="5228" max="5228" width="6.109375" style="1242" hidden="1"/>
    <col min="5229" max="5229" width="3" style="1242" hidden="1"/>
    <col min="5230" max="5469" width="8.6640625" style="1242" hidden="1"/>
    <col min="5470" max="5475" width="14.88671875" style="1242" hidden="1"/>
    <col min="5476" max="5477" width="15.88671875" style="1242" hidden="1"/>
    <col min="5478" max="5483" width="16.109375" style="1242" hidden="1"/>
    <col min="5484" max="5484" width="6.109375" style="1242" hidden="1"/>
    <col min="5485" max="5485" width="3" style="1242" hidden="1"/>
    <col min="5486" max="5725" width="8.6640625" style="1242" hidden="1"/>
    <col min="5726" max="5731" width="14.88671875" style="1242" hidden="1"/>
    <col min="5732" max="5733" width="15.88671875" style="1242" hidden="1"/>
    <col min="5734" max="5739" width="16.109375" style="1242" hidden="1"/>
    <col min="5740" max="5740" width="6.109375" style="1242" hidden="1"/>
    <col min="5741" max="5741" width="3" style="1242" hidden="1"/>
    <col min="5742" max="5981" width="8.6640625" style="1242" hidden="1"/>
    <col min="5982" max="5987" width="14.88671875" style="1242" hidden="1"/>
    <col min="5988" max="5989" width="15.88671875" style="1242" hidden="1"/>
    <col min="5990" max="5995" width="16.109375" style="1242" hidden="1"/>
    <col min="5996" max="5996" width="6.109375" style="1242" hidden="1"/>
    <col min="5997" max="5997" width="3" style="1242" hidden="1"/>
    <col min="5998" max="6237" width="8.6640625" style="1242" hidden="1"/>
    <col min="6238" max="6243" width="14.88671875" style="1242" hidden="1"/>
    <col min="6244" max="6245" width="15.88671875" style="1242" hidden="1"/>
    <col min="6246" max="6251" width="16.109375" style="1242" hidden="1"/>
    <col min="6252" max="6252" width="6.109375" style="1242" hidden="1"/>
    <col min="6253" max="6253" width="3" style="1242" hidden="1"/>
    <col min="6254" max="6493" width="8.6640625" style="1242" hidden="1"/>
    <col min="6494" max="6499" width="14.88671875" style="1242" hidden="1"/>
    <col min="6500" max="6501" width="15.88671875" style="1242" hidden="1"/>
    <col min="6502" max="6507" width="16.109375" style="1242" hidden="1"/>
    <col min="6508" max="6508" width="6.109375" style="1242" hidden="1"/>
    <col min="6509" max="6509" width="3" style="1242" hidden="1"/>
    <col min="6510" max="6749" width="8.6640625" style="1242" hidden="1"/>
    <col min="6750" max="6755" width="14.88671875" style="1242" hidden="1"/>
    <col min="6756" max="6757" width="15.88671875" style="1242" hidden="1"/>
    <col min="6758" max="6763" width="16.109375" style="1242" hidden="1"/>
    <col min="6764" max="6764" width="6.109375" style="1242" hidden="1"/>
    <col min="6765" max="6765" width="3" style="1242" hidden="1"/>
    <col min="6766" max="7005" width="8.6640625" style="1242" hidden="1"/>
    <col min="7006" max="7011" width="14.88671875" style="1242" hidden="1"/>
    <col min="7012" max="7013" width="15.88671875" style="1242" hidden="1"/>
    <col min="7014" max="7019" width="16.109375" style="1242" hidden="1"/>
    <col min="7020" max="7020" width="6.109375" style="1242" hidden="1"/>
    <col min="7021" max="7021" width="3" style="1242" hidden="1"/>
    <col min="7022" max="7261" width="8.6640625" style="1242" hidden="1"/>
    <col min="7262" max="7267" width="14.88671875" style="1242" hidden="1"/>
    <col min="7268" max="7269" width="15.88671875" style="1242" hidden="1"/>
    <col min="7270" max="7275" width="16.109375" style="1242" hidden="1"/>
    <col min="7276" max="7276" width="6.109375" style="1242" hidden="1"/>
    <col min="7277" max="7277" width="3" style="1242" hidden="1"/>
    <col min="7278" max="7517" width="8.6640625" style="1242" hidden="1"/>
    <col min="7518" max="7523" width="14.88671875" style="1242" hidden="1"/>
    <col min="7524" max="7525" width="15.88671875" style="1242" hidden="1"/>
    <col min="7526" max="7531" width="16.109375" style="1242" hidden="1"/>
    <col min="7532" max="7532" width="6.109375" style="1242" hidden="1"/>
    <col min="7533" max="7533" width="3" style="1242" hidden="1"/>
    <col min="7534" max="7773" width="8.6640625" style="1242" hidden="1"/>
    <col min="7774" max="7779" width="14.88671875" style="1242" hidden="1"/>
    <col min="7780" max="7781" width="15.88671875" style="1242" hidden="1"/>
    <col min="7782" max="7787" width="16.109375" style="1242" hidden="1"/>
    <col min="7788" max="7788" width="6.109375" style="1242" hidden="1"/>
    <col min="7789" max="7789" width="3" style="1242" hidden="1"/>
    <col min="7790" max="8029" width="8.6640625" style="1242" hidden="1"/>
    <col min="8030" max="8035" width="14.88671875" style="1242" hidden="1"/>
    <col min="8036" max="8037" width="15.88671875" style="1242" hidden="1"/>
    <col min="8038" max="8043" width="16.109375" style="1242" hidden="1"/>
    <col min="8044" max="8044" width="6.109375" style="1242" hidden="1"/>
    <col min="8045" max="8045" width="3" style="1242" hidden="1"/>
    <col min="8046" max="8285" width="8.6640625" style="1242" hidden="1"/>
    <col min="8286" max="8291" width="14.88671875" style="1242" hidden="1"/>
    <col min="8292" max="8293" width="15.88671875" style="1242" hidden="1"/>
    <col min="8294" max="8299" width="16.109375" style="1242" hidden="1"/>
    <col min="8300" max="8300" width="6.109375" style="1242" hidden="1"/>
    <col min="8301" max="8301" width="3" style="1242" hidden="1"/>
    <col min="8302" max="8541" width="8.6640625" style="1242" hidden="1"/>
    <col min="8542" max="8547" width="14.88671875" style="1242" hidden="1"/>
    <col min="8548" max="8549" width="15.88671875" style="1242" hidden="1"/>
    <col min="8550" max="8555" width="16.109375" style="1242" hidden="1"/>
    <col min="8556" max="8556" width="6.109375" style="1242" hidden="1"/>
    <col min="8557" max="8557" width="3" style="1242" hidden="1"/>
    <col min="8558" max="8797" width="8.6640625" style="1242" hidden="1"/>
    <col min="8798" max="8803" width="14.88671875" style="1242" hidden="1"/>
    <col min="8804" max="8805" width="15.88671875" style="1242" hidden="1"/>
    <col min="8806" max="8811" width="16.109375" style="1242" hidden="1"/>
    <col min="8812" max="8812" width="6.109375" style="1242" hidden="1"/>
    <col min="8813" max="8813" width="3" style="1242" hidden="1"/>
    <col min="8814" max="9053" width="8.6640625" style="1242" hidden="1"/>
    <col min="9054" max="9059" width="14.88671875" style="1242" hidden="1"/>
    <col min="9060" max="9061" width="15.88671875" style="1242" hidden="1"/>
    <col min="9062" max="9067" width="16.109375" style="1242" hidden="1"/>
    <col min="9068" max="9068" width="6.109375" style="1242" hidden="1"/>
    <col min="9069" max="9069" width="3" style="1242" hidden="1"/>
    <col min="9070" max="9309" width="8.6640625" style="1242" hidden="1"/>
    <col min="9310" max="9315" width="14.88671875" style="1242" hidden="1"/>
    <col min="9316" max="9317" width="15.88671875" style="1242" hidden="1"/>
    <col min="9318" max="9323" width="16.109375" style="1242" hidden="1"/>
    <col min="9324" max="9324" width="6.109375" style="1242" hidden="1"/>
    <col min="9325" max="9325" width="3" style="1242" hidden="1"/>
    <col min="9326" max="9565" width="8.6640625" style="1242" hidden="1"/>
    <col min="9566" max="9571" width="14.88671875" style="1242" hidden="1"/>
    <col min="9572" max="9573" width="15.88671875" style="1242" hidden="1"/>
    <col min="9574" max="9579" width="16.109375" style="1242" hidden="1"/>
    <col min="9580" max="9580" width="6.109375" style="1242" hidden="1"/>
    <col min="9581" max="9581" width="3" style="1242" hidden="1"/>
    <col min="9582" max="9821" width="8.6640625" style="1242" hidden="1"/>
    <col min="9822" max="9827" width="14.88671875" style="1242" hidden="1"/>
    <col min="9828" max="9829" width="15.88671875" style="1242" hidden="1"/>
    <col min="9830" max="9835" width="16.109375" style="1242" hidden="1"/>
    <col min="9836" max="9836" width="6.109375" style="1242" hidden="1"/>
    <col min="9837" max="9837" width="3" style="1242" hidden="1"/>
    <col min="9838" max="10077" width="8.6640625" style="1242" hidden="1"/>
    <col min="10078" max="10083" width="14.88671875" style="1242" hidden="1"/>
    <col min="10084" max="10085" width="15.88671875" style="1242" hidden="1"/>
    <col min="10086" max="10091" width="16.109375" style="1242" hidden="1"/>
    <col min="10092" max="10092" width="6.109375" style="1242" hidden="1"/>
    <col min="10093" max="10093" width="3" style="1242" hidden="1"/>
    <col min="10094" max="10333" width="8.6640625" style="1242" hidden="1"/>
    <col min="10334" max="10339" width="14.88671875" style="1242" hidden="1"/>
    <col min="10340" max="10341" width="15.88671875" style="1242" hidden="1"/>
    <col min="10342" max="10347" width="16.109375" style="1242" hidden="1"/>
    <col min="10348" max="10348" width="6.109375" style="1242" hidden="1"/>
    <col min="10349" max="10349" width="3" style="1242" hidden="1"/>
    <col min="10350" max="10589" width="8.6640625" style="1242" hidden="1"/>
    <col min="10590" max="10595" width="14.88671875" style="1242" hidden="1"/>
    <col min="10596" max="10597" width="15.88671875" style="1242" hidden="1"/>
    <col min="10598" max="10603" width="16.109375" style="1242" hidden="1"/>
    <col min="10604" max="10604" width="6.109375" style="1242" hidden="1"/>
    <col min="10605" max="10605" width="3" style="1242" hidden="1"/>
    <col min="10606" max="10845" width="8.6640625" style="1242" hidden="1"/>
    <col min="10846" max="10851" width="14.88671875" style="1242" hidden="1"/>
    <col min="10852" max="10853" width="15.88671875" style="1242" hidden="1"/>
    <col min="10854" max="10859" width="16.109375" style="1242" hidden="1"/>
    <col min="10860" max="10860" width="6.109375" style="1242" hidden="1"/>
    <col min="10861" max="10861" width="3" style="1242" hidden="1"/>
    <col min="10862" max="11101" width="8.6640625" style="1242" hidden="1"/>
    <col min="11102" max="11107" width="14.88671875" style="1242" hidden="1"/>
    <col min="11108" max="11109" width="15.88671875" style="1242" hidden="1"/>
    <col min="11110" max="11115" width="16.109375" style="1242" hidden="1"/>
    <col min="11116" max="11116" width="6.109375" style="1242" hidden="1"/>
    <col min="11117" max="11117" width="3" style="1242" hidden="1"/>
    <col min="11118" max="11357" width="8.6640625" style="1242" hidden="1"/>
    <col min="11358" max="11363" width="14.88671875" style="1242" hidden="1"/>
    <col min="11364" max="11365" width="15.88671875" style="1242" hidden="1"/>
    <col min="11366" max="11371" width="16.109375" style="1242" hidden="1"/>
    <col min="11372" max="11372" width="6.109375" style="1242" hidden="1"/>
    <col min="11373" max="11373" width="3" style="1242" hidden="1"/>
    <col min="11374" max="11613" width="8.6640625" style="1242" hidden="1"/>
    <col min="11614" max="11619" width="14.88671875" style="1242" hidden="1"/>
    <col min="11620" max="11621" width="15.88671875" style="1242" hidden="1"/>
    <col min="11622" max="11627" width="16.109375" style="1242" hidden="1"/>
    <col min="11628" max="11628" width="6.109375" style="1242" hidden="1"/>
    <col min="11629" max="11629" width="3" style="1242" hidden="1"/>
    <col min="11630" max="11869" width="8.6640625" style="1242" hidden="1"/>
    <col min="11870" max="11875" width="14.88671875" style="1242" hidden="1"/>
    <col min="11876" max="11877" width="15.88671875" style="1242" hidden="1"/>
    <col min="11878" max="11883" width="16.109375" style="1242" hidden="1"/>
    <col min="11884" max="11884" width="6.109375" style="1242" hidden="1"/>
    <col min="11885" max="11885" width="3" style="1242" hidden="1"/>
    <col min="11886" max="12125" width="8.6640625" style="1242" hidden="1"/>
    <col min="12126" max="12131" width="14.88671875" style="1242" hidden="1"/>
    <col min="12132" max="12133" width="15.88671875" style="1242" hidden="1"/>
    <col min="12134" max="12139" width="16.109375" style="1242" hidden="1"/>
    <col min="12140" max="12140" width="6.109375" style="1242" hidden="1"/>
    <col min="12141" max="12141" width="3" style="1242" hidden="1"/>
    <col min="12142" max="12381" width="8.6640625" style="1242" hidden="1"/>
    <col min="12382" max="12387" width="14.88671875" style="1242" hidden="1"/>
    <col min="12388" max="12389" width="15.88671875" style="1242" hidden="1"/>
    <col min="12390" max="12395" width="16.109375" style="1242" hidden="1"/>
    <col min="12396" max="12396" width="6.109375" style="1242" hidden="1"/>
    <col min="12397" max="12397" width="3" style="1242" hidden="1"/>
    <col min="12398" max="12637" width="8.6640625" style="1242" hidden="1"/>
    <col min="12638" max="12643" width="14.88671875" style="1242" hidden="1"/>
    <col min="12644" max="12645" width="15.88671875" style="1242" hidden="1"/>
    <col min="12646" max="12651" width="16.109375" style="1242" hidden="1"/>
    <col min="12652" max="12652" width="6.109375" style="1242" hidden="1"/>
    <col min="12653" max="12653" width="3" style="1242" hidden="1"/>
    <col min="12654" max="12893" width="8.6640625" style="1242" hidden="1"/>
    <col min="12894" max="12899" width="14.88671875" style="1242" hidden="1"/>
    <col min="12900" max="12901" width="15.88671875" style="1242" hidden="1"/>
    <col min="12902" max="12907" width="16.109375" style="1242" hidden="1"/>
    <col min="12908" max="12908" width="6.109375" style="1242" hidden="1"/>
    <col min="12909" max="12909" width="3" style="1242" hidden="1"/>
    <col min="12910" max="13149" width="8.6640625" style="1242" hidden="1"/>
    <col min="13150" max="13155" width="14.88671875" style="1242" hidden="1"/>
    <col min="13156" max="13157" width="15.88671875" style="1242" hidden="1"/>
    <col min="13158" max="13163" width="16.109375" style="1242" hidden="1"/>
    <col min="13164" max="13164" width="6.109375" style="1242" hidden="1"/>
    <col min="13165" max="13165" width="3" style="1242" hidden="1"/>
    <col min="13166" max="13405" width="8.6640625" style="1242" hidden="1"/>
    <col min="13406" max="13411" width="14.88671875" style="1242" hidden="1"/>
    <col min="13412" max="13413" width="15.88671875" style="1242" hidden="1"/>
    <col min="13414" max="13419" width="16.109375" style="1242" hidden="1"/>
    <col min="13420" max="13420" width="6.109375" style="1242" hidden="1"/>
    <col min="13421" max="13421" width="3" style="1242" hidden="1"/>
    <col min="13422" max="13661" width="8.6640625" style="1242" hidden="1"/>
    <col min="13662" max="13667" width="14.88671875" style="1242" hidden="1"/>
    <col min="13668" max="13669" width="15.88671875" style="1242" hidden="1"/>
    <col min="13670" max="13675" width="16.109375" style="1242" hidden="1"/>
    <col min="13676" max="13676" width="6.109375" style="1242" hidden="1"/>
    <col min="13677" max="13677" width="3" style="1242" hidden="1"/>
    <col min="13678" max="13917" width="8.6640625" style="1242" hidden="1"/>
    <col min="13918" max="13923" width="14.88671875" style="1242" hidden="1"/>
    <col min="13924" max="13925" width="15.88671875" style="1242" hidden="1"/>
    <col min="13926" max="13931" width="16.109375" style="1242" hidden="1"/>
    <col min="13932" max="13932" width="6.109375" style="1242" hidden="1"/>
    <col min="13933" max="13933" width="3" style="1242" hidden="1"/>
    <col min="13934" max="14173" width="8.6640625" style="1242" hidden="1"/>
    <col min="14174" max="14179" width="14.88671875" style="1242" hidden="1"/>
    <col min="14180" max="14181" width="15.88671875" style="1242" hidden="1"/>
    <col min="14182" max="14187" width="16.109375" style="1242" hidden="1"/>
    <col min="14188" max="14188" width="6.109375" style="1242" hidden="1"/>
    <col min="14189" max="14189" width="3" style="1242" hidden="1"/>
    <col min="14190" max="14429" width="8.6640625" style="1242" hidden="1"/>
    <col min="14430" max="14435" width="14.88671875" style="1242" hidden="1"/>
    <col min="14436" max="14437" width="15.88671875" style="1242" hidden="1"/>
    <col min="14438" max="14443" width="16.109375" style="1242" hidden="1"/>
    <col min="14444" max="14444" width="6.109375" style="1242" hidden="1"/>
    <col min="14445" max="14445" width="3" style="1242" hidden="1"/>
    <col min="14446" max="14685" width="8.6640625" style="1242" hidden="1"/>
    <col min="14686" max="14691" width="14.88671875" style="1242" hidden="1"/>
    <col min="14692" max="14693" width="15.88671875" style="1242" hidden="1"/>
    <col min="14694" max="14699" width="16.109375" style="1242" hidden="1"/>
    <col min="14700" max="14700" width="6.109375" style="1242" hidden="1"/>
    <col min="14701" max="14701" width="3" style="1242" hidden="1"/>
    <col min="14702" max="14941" width="8.6640625" style="1242" hidden="1"/>
    <col min="14942" max="14947" width="14.88671875" style="1242" hidden="1"/>
    <col min="14948" max="14949" width="15.88671875" style="1242" hidden="1"/>
    <col min="14950" max="14955" width="16.109375" style="1242" hidden="1"/>
    <col min="14956" max="14956" width="6.109375" style="1242" hidden="1"/>
    <col min="14957" max="14957" width="3" style="1242" hidden="1"/>
    <col min="14958" max="15197" width="8.6640625" style="1242" hidden="1"/>
    <col min="15198" max="15203" width="14.88671875" style="1242" hidden="1"/>
    <col min="15204" max="15205" width="15.88671875" style="1242" hidden="1"/>
    <col min="15206" max="15211" width="16.109375" style="1242" hidden="1"/>
    <col min="15212" max="15212" width="6.109375" style="1242" hidden="1"/>
    <col min="15213" max="15213" width="3" style="1242" hidden="1"/>
    <col min="15214" max="15453" width="8.6640625" style="1242" hidden="1"/>
    <col min="15454" max="15459" width="14.88671875" style="1242" hidden="1"/>
    <col min="15460" max="15461" width="15.88671875" style="1242" hidden="1"/>
    <col min="15462" max="15467" width="16.109375" style="1242" hidden="1"/>
    <col min="15468" max="15468" width="6.109375" style="1242" hidden="1"/>
    <col min="15469" max="15469" width="3" style="1242" hidden="1"/>
    <col min="15470" max="15709" width="8.6640625" style="1242" hidden="1"/>
    <col min="15710" max="15715" width="14.88671875" style="1242" hidden="1"/>
    <col min="15716" max="15717" width="15.88671875" style="1242" hidden="1"/>
    <col min="15718" max="15723" width="16.109375" style="1242" hidden="1"/>
    <col min="15724" max="15724" width="6.109375" style="1242" hidden="1"/>
    <col min="15725" max="15725" width="3" style="1242" hidden="1"/>
    <col min="15726" max="15965" width="8.6640625" style="1242" hidden="1"/>
    <col min="15966" max="15971" width="14.88671875" style="1242" hidden="1"/>
    <col min="15972" max="15973" width="15.88671875" style="1242" hidden="1"/>
    <col min="15974" max="15979" width="16.109375" style="1242" hidden="1"/>
    <col min="15980" max="15980" width="6.109375" style="1242" hidden="1"/>
    <col min="15981" max="15981" width="3" style="1242" hidden="1"/>
    <col min="15982" max="16221" width="8.6640625" style="1242" hidden="1"/>
    <col min="16222" max="16227" width="14.88671875" style="1242" hidden="1"/>
    <col min="16228" max="16229" width="15.88671875" style="1242" hidden="1"/>
    <col min="16230" max="16235" width="16.109375" style="1242" hidden="1"/>
    <col min="16236" max="16236" width="6.109375" style="1242" hidden="1"/>
    <col min="16237" max="16237" width="3" style="1242" hidden="1"/>
    <col min="16238" max="16384" width="8.6640625" style="1242" hidden="1"/>
  </cols>
  <sheetData>
    <row r="1" spans="1:143" ht="42.75" customHeight="1">
      <c r="A1" s="1302"/>
      <c r="B1" s="1301"/>
      <c r="DD1" s="1242"/>
      <c r="DE1" s="1242"/>
    </row>
    <row r="2" spans="1:143" ht="25.5" customHeight="1">
      <c r="A2" s="1300"/>
      <c r="C2" s="1300"/>
      <c r="O2" s="1300"/>
      <c r="P2" s="1300"/>
      <c r="Q2" s="1300"/>
      <c r="R2" s="1300"/>
      <c r="S2" s="1300"/>
      <c r="T2" s="1300"/>
      <c r="U2" s="1300"/>
      <c r="V2" s="1300"/>
      <c r="W2" s="1300"/>
      <c r="X2" s="1300"/>
      <c r="Y2" s="1300"/>
      <c r="Z2" s="1300"/>
      <c r="AA2" s="1300"/>
      <c r="AB2" s="1300"/>
      <c r="AC2" s="1300"/>
      <c r="AD2" s="1300"/>
      <c r="AE2" s="1300"/>
      <c r="AF2" s="1300"/>
      <c r="AG2" s="1300"/>
      <c r="AH2" s="1300"/>
      <c r="AI2" s="1300"/>
      <c r="AU2" s="1300"/>
      <c r="BG2" s="1300"/>
      <c r="BS2" s="1300"/>
      <c r="CE2" s="1300"/>
      <c r="CQ2" s="1300"/>
      <c r="DD2" s="1242"/>
      <c r="DE2" s="1242"/>
    </row>
    <row r="3" spans="1:143" ht="25.5" customHeight="1">
      <c r="A3" s="1300"/>
      <c r="C3" s="1300"/>
      <c r="O3" s="1300"/>
      <c r="P3" s="1300"/>
      <c r="Q3" s="1300"/>
      <c r="R3" s="1300"/>
      <c r="S3" s="1300"/>
      <c r="T3" s="1300"/>
      <c r="U3" s="1300"/>
      <c r="V3" s="1300"/>
      <c r="W3" s="1300"/>
      <c r="X3" s="1300"/>
      <c r="Y3" s="1300"/>
      <c r="Z3" s="1300"/>
      <c r="AA3" s="1300"/>
      <c r="AB3" s="1300"/>
      <c r="AC3" s="1300"/>
      <c r="AD3" s="1300"/>
      <c r="AE3" s="1300"/>
      <c r="AF3" s="1300"/>
      <c r="AG3" s="1300"/>
      <c r="AH3" s="1300"/>
      <c r="AI3" s="1300"/>
      <c r="AU3" s="1300"/>
      <c r="BG3" s="1300"/>
      <c r="BS3" s="1300"/>
      <c r="CE3" s="1300"/>
      <c r="CQ3" s="1300"/>
      <c r="DD3" s="1242"/>
      <c r="DE3" s="1242"/>
    </row>
    <row r="4" spans="1:143" s="270" customFormat="1" ht="13.2">
      <c r="A4" s="1300"/>
      <c r="B4" s="1300"/>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c r="DF4" s="271"/>
      <c r="DG4" s="271"/>
      <c r="DH4" s="271"/>
      <c r="DI4" s="271"/>
      <c r="DJ4" s="271"/>
      <c r="DK4" s="271"/>
      <c r="DL4" s="271"/>
      <c r="DM4" s="271"/>
      <c r="DN4" s="271"/>
      <c r="DO4" s="271"/>
      <c r="DP4" s="271"/>
      <c r="DQ4" s="271"/>
      <c r="DR4" s="271"/>
      <c r="DS4" s="271"/>
      <c r="DT4" s="271"/>
      <c r="DU4" s="271"/>
      <c r="DV4" s="271"/>
      <c r="DW4" s="271"/>
    </row>
    <row r="5" spans="1:143" s="270" customFormat="1" ht="13.2">
      <c r="A5" s="1300"/>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0"/>
      <c r="AY5" s="1300"/>
      <c r="AZ5" s="1300"/>
      <c r="BA5" s="1300"/>
      <c r="BB5" s="1300"/>
      <c r="BC5" s="1300"/>
      <c r="BD5" s="1300"/>
      <c r="BE5" s="1300"/>
      <c r="BF5" s="1300"/>
      <c r="BG5" s="1300"/>
      <c r="BH5" s="1300"/>
      <c r="BI5" s="1300"/>
      <c r="BJ5" s="1300"/>
      <c r="BK5" s="1300"/>
      <c r="BL5" s="1300"/>
      <c r="BM5" s="1300"/>
      <c r="BN5" s="1300"/>
      <c r="BO5" s="1300"/>
      <c r="BP5" s="1300"/>
      <c r="BQ5" s="1300"/>
      <c r="BR5" s="1300"/>
      <c r="BS5" s="1300"/>
      <c r="BT5" s="1300"/>
      <c r="BU5" s="1300"/>
      <c r="BV5" s="1300"/>
      <c r="BW5" s="1300"/>
      <c r="BX5" s="1300"/>
      <c r="BY5" s="1300"/>
      <c r="BZ5" s="1300"/>
      <c r="CA5" s="1300"/>
      <c r="CB5" s="1300"/>
      <c r="CC5" s="1300"/>
      <c r="CD5" s="1300"/>
      <c r="CE5" s="1300"/>
      <c r="CF5" s="1300"/>
      <c r="CG5" s="1300"/>
      <c r="CH5" s="1300"/>
      <c r="CI5" s="1300"/>
      <c r="CJ5" s="1300"/>
      <c r="CK5" s="1300"/>
      <c r="CL5" s="1300"/>
      <c r="CM5" s="1300"/>
      <c r="CN5" s="1300"/>
      <c r="CO5" s="1300"/>
      <c r="CP5" s="1300"/>
      <c r="CQ5" s="1300"/>
      <c r="CR5" s="1300"/>
      <c r="CS5" s="1300"/>
      <c r="CT5" s="1300"/>
      <c r="CU5" s="1300"/>
      <c r="CV5" s="1300"/>
      <c r="CW5" s="1300"/>
      <c r="CX5" s="1300"/>
      <c r="CY5" s="1300"/>
      <c r="CZ5" s="1300"/>
      <c r="DA5" s="1300"/>
      <c r="DB5" s="1300"/>
      <c r="DC5" s="1300"/>
      <c r="DD5" s="1300"/>
      <c r="DE5" s="1300"/>
      <c r="DF5" s="271"/>
      <c r="DG5" s="271"/>
      <c r="DH5" s="271"/>
      <c r="DI5" s="271"/>
      <c r="DJ5" s="271"/>
      <c r="DK5" s="271"/>
      <c r="DL5" s="271"/>
      <c r="DM5" s="271"/>
      <c r="DN5" s="271"/>
      <c r="DO5" s="271"/>
      <c r="DP5" s="271"/>
      <c r="DQ5" s="271"/>
      <c r="DR5" s="271"/>
      <c r="DS5" s="271"/>
      <c r="DT5" s="271"/>
      <c r="DU5" s="271"/>
      <c r="DV5" s="271"/>
      <c r="DW5" s="271"/>
    </row>
    <row r="6" spans="1:143" s="270" customFormat="1" ht="13.2">
      <c r="A6" s="1300"/>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1300"/>
      <c r="AM6" s="1300"/>
      <c r="AN6" s="1300"/>
      <c r="AO6" s="1300"/>
      <c r="AP6" s="1300"/>
      <c r="AQ6" s="1300"/>
      <c r="AR6" s="1300"/>
      <c r="AS6" s="1300"/>
      <c r="AT6" s="1300"/>
      <c r="AU6" s="1300"/>
      <c r="AV6" s="1300"/>
      <c r="AW6" s="1300"/>
      <c r="AX6" s="1300"/>
      <c r="AY6" s="1300"/>
      <c r="AZ6" s="1300"/>
      <c r="BA6" s="1300"/>
      <c r="BB6" s="1300"/>
      <c r="BC6" s="1300"/>
      <c r="BD6" s="1300"/>
      <c r="BE6" s="1300"/>
      <c r="BF6" s="1300"/>
      <c r="BG6" s="1300"/>
      <c r="BH6" s="1300"/>
      <c r="BI6" s="1300"/>
      <c r="BJ6" s="1300"/>
      <c r="BK6" s="1300"/>
      <c r="BL6" s="1300"/>
      <c r="BM6" s="1300"/>
      <c r="BN6" s="1300"/>
      <c r="BO6" s="1300"/>
      <c r="BP6" s="1300"/>
      <c r="BQ6" s="1300"/>
      <c r="BR6" s="1300"/>
      <c r="BS6" s="1300"/>
      <c r="BT6" s="1300"/>
      <c r="BU6" s="1300"/>
      <c r="BV6" s="1300"/>
      <c r="BW6" s="1300"/>
      <c r="BX6" s="1300"/>
      <c r="BY6" s="1300"/>
      <c r="BZ6" s="1300"/>
      <c r="CA6" s="1300"/>
      <c r="CB6" s="1300"/>
      <c r="CC6" s="1300"/>
      <c r="CD6" s="1300"/>
      <c r="CE6" s="1300"/>
      <c r="CF6" s="1300"/>
      <c r="CG6" s="1300"/>
      <c r="CH6" s="1300"/>
      <c r="CI6" s="1300"/>
      <c r="CJ6" s="1300"/>
      <c r="CK6" s="1300"/>
      <c r="CL6" s="1300"/>
      <c r="CM6" s="1300"/>
      <c r="CN6" s="1300"/>
      <c r="CO6" s="1300"/>
      <c r="CP6" s="1300"/>
      <c r="CQ6" s="1300"/>
      <c r="CR6" s="1300"/>
      <c r="CS6" s="1300"/>
      <c r="CT6" s="1300"/>
      <c r="CU6" s="1300"/>
      <c r="CV6" s="1300"/>
      <c r="CW6" s="1300"/>
      <c r="CX6" s="1300"/>
      <c r="CY6" s="1300"/>
      <c r="CZ6" s="1300"/>
      <c r="DA6" s="1300"/>
      <c r="DB6" s="1300"/>
      <c r="DC6" s="1300"/>
      <c r="DD6" s="1300"/>
      <c r="DE6" s="1300"/>
      <c r="DF6" s="271"/>
      <c r="DG6" s="271"/>
      <c r="DH6" s="271"/>
      <c r="DI6" s="271"/>
      <c r="DJ6" s="271"/>
      <c r="DK6" s="271"/>
      <c r="DL6" s="271"/>
      <c r="DM6" s="271"/>
      <c r="DN6" s="271"/>
      <c r="DO6" s="271"/>
      <c r="DP6" s="271"/>
      <c r="DQ6" s="271"/>
      <c r="DR6" s="271"/>
      <c r="DS6" s="271"/>
      <c r="DT6" s="271"/>
      <c r="DU6" s="271"/>
      <c r="DV6" s="271"/>
      <c r="DW6" s="271"/>
    </row>
    <row r="7" spans="1:143" s="270" customFormat="1" ht="13.2">
      <c r="A7" s="1300"/>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0"/>
      <c r="AJ7" s="1300"/>
      <c r="AK7" s="1300"/>
      <c r="AL7" s="1300"/>
      <c r="AM7" s="1300"/>
      <c r="AN7" s="1300"/>
      <c r="AO7" s="1300"/>
      <c r="AP7" s="1300"/>
      <c r="AQ7" s="1300"/>
      <c r="AR7" s="1300"/>
      <c r="AS7" s="1300"/>
      <c r="AT7" s="1300"/>
      <c r="AU7" s="1300"/>
      <c r="AV7" s="1300"/>
      <c r="AW7" s="1300"/>
      <c r="AX7" s="1300"/>
      <c r="AY7" s="1300"/>
      <c r="AZ7" s="1300"/>
      <c r="BA7" s="1300"/>
      <c r="BB7" s="1300"/>
      <c r="BC7" s="1300"/>
      <c r="BD7" s="1300"/>
      <c r="BE7" s="1300"/>
      <c r="BF7" s="1300"/>
      <c r="BG7" s="1300"/>
      <c r="BH7" s="1300"/>
      <c r="BI7" s="1300"/>
      <c r="BJ7" s="1300"/>
      <c r="BK7" s="1300"/>
      <c r="BL7" s="1300"/>
      <c r="BM7" s="1300"/>
      <c r="BN7" s="1300"/>
      <c r="BO7" s="1300"/>
      <c r="BP7" s="1300"/>
      <c r="BQ7" s="1300"/>
      <c r="BR7" s="1300"/>
      <c r="BS7" s="1300"/>
      <c r="BT7" s="1300"/>
      <c r="BU7" s="1300"/>
      <c r="BV7" s="1300"/>
      <c r="BW7" s="1300"/>
      <c r="BX7" s="1300"/>
      <c r="BY7" s="1300"/>
      <c r="BZ7" s="1300"/>
      <c r="CA7" s="1300"/>
      <c r="CB7" s="1300"/>
      <c r="CC7" s="1300"/>
      <c r="CD7" s="1300"/>
      <c r="CE7" s="1300"/>
      <c r="CF7" s="1300"/>
      <c r="CG7" s="1300"/>
      <c r="CH7" s="1300"/>
      <c r="CI7" s="1300"/>
      <c r="CJ7" s="1300"/>
      <c r="CK7" s="1300"/>
      <c r="CL7" s="1300"/>
      <c r="CM7" s="1300"/>
      <c r="CN7" s="1300"/>
      <c r="CO7" s="1300"/>
      <c r="CP7" s="1300"/>
      <c r="CQ7" s="1300"/>
      <c r="CR7" s="1300"/>
      <c r="CS7" s="1300"/>
      <c r="CT7" s="1300"/>
      <c r="CU7" s="1300"/>
      <c r="CV7" s="1300"/>
      <c r="CW7" s="1300"/>
      <c r="CX7" s="1300"/>
      <c r="CY7" s="1300"/>
      <c r="CZ7" s="1300"/>
      <c r="DA7" s="1300"/>
      <c r="DB7" s="1300"/>
      <c r="DC7" s="1300"/>
      <c r="DD7" s="1300"/>
      <c r="DE7" s="1300"/>
      <c r="DF7" s="271"/>
      <c r="DG7" s="271"/>
      <c r="DH7" s="271"/>
      <c r="DI7" s="271"/>
      <c r="DJ7" s="271"/>
      <c r="DK7" s="271"/>
      <c r="DL7" s="271"/>
      <c r="DM7" s="271"/>
      <c r="DN7" s="271"/>
      <c r="DO7" s="271"/>
      <c r="DP7" s="271"/>
      <c r="DQ7" s="271"/>
      <c r="DR7" s="271"/>
      <c r="DS7" s="271"/>
      <c r="DT7" s="271"/>
      <c r="DU7" s="271"/>
      <c r="DV7" s="271"/>
      <c r="DW7" s="271"/>
    </row>
    <row r="8" spans="1:143" s="270" customFormat="1" ht="13.2">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c r="AM8" s="1300"/>
      <c r="AN8" s="1300"/>
      <c r="AO8" s="1300"/>
      <c r="AP8" s="1300"/>
      <c r="AQ8" s="1300"/>
      <c r="AR8" s="1300"/>
      <c r="AS8" s="1300"/>
      <c r="AT8" s="1300"/>
      <c r="AU8" s="1300"/>
      <c r="AV8" s="1300"/>
      <c r="AW8" s="1300"/>
      <c r="AX8" s="1300"/>
      <c r="AY8" s="1300"/>
      <c r="AZ8" s="1300"/>
      <c r="BA8" s="1300"/>
      <c r="BB8" s="1300"/>
      <c r="BC8" s="1300"/>
      <c r="BD8" s="1300"/>
      <c r="BE8" s="1300"/>
      <c r="BF8" s="1300"/>
      <c r="BG8" s="1300"/>
      <c r="BH8" s="1300"/>
      <c r="BI8" s="1300"/>
      <c r="BJ8" s="1300"/>
      <c r="BK8" s="1300"/>
      <c r="BL8" s="1300"/>
      <c r="BM8" s="1300"/>
      <c r="BN8" s="1300"/>
      <c r="BO8" s="1300"/>
      <c r="BP8" s="1300"/>
      <c r="BQ8" s="1300"/>
      <c r="BR8" s="1300"/>
      <c r="BS8" s="1300"/>
      <c r="BT8" s="1300"/>
      <c r="BU8" s="1300"/>
      <c r="BV8" s="1300"/>
      <c r="BW8" s="1300"/>
      <c r="BX8" s="1300"/>
      <c r="BY8" s="1300"/>
      <c r="BZ8" s="1300"/>
      <c r="CA8" s="1300"/>
      <c r="CB8" s="1300"/>
      <c r="CC8" s="1300"/>
      <c r="CD8" s="1300"/>
      <c r="CE8" s="1300"/>
      <c r="CF8" s="1300"/>
      <c r="CG8" s="1300"/>
      <c r="CH8" s="1300"/>
      <c r="CI8" s="1300"/>
      <c r="CJ8" s="1300"/>
      <c r="CK8" s="1300"/>
      <c r="CL8" s="1300"/>
      <c r="CM8" s="1300"/>
      <c r="CN8" s="1300"/>
      <c r="CO8" s="1300"/>
      <c r="CP8" s="1300"/>
      <c r="CQ8" s="1300"/>
      <c r="CR8" s="1300"/>
      <c r="CS8" s="1300"/>
      <c r="CT8" s="1300"/>
      <c r="CU8" s="1300"/>
      <c r="CV8" s="1300"/>
      <c r="CW8" s="1300"/>
      <c r="CX8" s="1300"/>
      <c r="CY8" s="1300"/>
      <c r="CZ8" s="1300"/>
      <c r="DA8" s="1300"/>
      <c r="DB8" s="1300"/>
      <c r="DC8" s="1300"/>
      <c r="DD8" s="1300"/>
      <c r="DE8" s="1300"/>
      <c r="DF8" s="271"/>
      <c r="DG8" s="271"/>
      <c r="DH8" s="271"/>
      <c r="DI8" s="271"/>
      <c r="DJ8" s="271"/>
      <c r="DK8" s="271"/>
      <c r="DL8" s="271"/>
      <c r="DM8" s="271"/>
      <c r="DN8" s="271"/>
      <c r="DO8" s="271"/>
      <c r="DP8" s="271"/>
      <c r="DQ8" s="271"/>
      <c r="DR8" s="271"/>
      <c r="DS8" s="271"/>
      <c r="DT8" s="271"/>
      <c r="DU8" s="271"/>
      <c r="DV8" s="271"/>
      <c r="DW8" s="271"/>
    </row>
    <row r="9" spans="1:143" s="270" customFormat="1" ht="13.2">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c r="AG9" s="1300"/>
      <c r="AH9" s="1300"/>
      <c r="AI9" s="1300"/>
      <c r="AJ9" s="1300"/>
      <c r="AK9" s="1300"/>
      <c r="AL9" s="1300"/>
      <c r="AM9" s="1300"/>
      <c r="AN9" s="1300"/>
      <c r="AO9" s="1300"/>
      <c r="AP9" s="1300"/>
      <c r="AQ9" s="1300"/>
      <c r="AR9" s="1300"/>
      <c r="AS9" s="1300"/>
      <c r="AT9" s="1300"/>
      <c r="AU9" s="1300"/>
      <c r="AV9" s="1300"/>
      <c r="AW9" s="1300"/>
      <c r="AX9" s="1300"/>
      <c r="AY9" s="1300"/>
      <c r="AZ9" s="1300"/>
      <c r="BA9" s="1300"/>
      <c r="BB9" s="1300"/>
      <c r="BC9" s="1300"/>
      <c r="BD9" s="1300"/>
      <c r="BE9" s="1300"/>
      <c r="BF9" s="1300"/>
      <c r="BG9" s="1300"/>
      <c r="BH9" s="1300"/>
      <c r="BI9" s="1300"/>
      <c r="BJ9" s="1300"/>
      <c r="BK9" s="1300"/>
      <c r="BL9" s="1300"/>
      <c r="BM9" s="1300"/>
      <c r="BN9" s="1300"/>
      <c r="BO9" s="1300"/>
      <c r="BP9" s="1300"/>
      <c r="BQ9" s="1300"/>
      <c r="BR9" s="1300"/>
      <c r="BS9" s="1300"/>
      <c r="BT9" s="1300"/>
      <c r="BU9" s="1300"/>
      <c r="BV9" s="1300"/>
      <c r="BW9" s="1300"/>
      <c r="BX9" s="1300"/>
      <c r="BY9" s="1300"/>
      <c r="BZ9" s="1300"/>
      <c r="CA9" s="1300"/>
      <c r="CB9" s="1300"/>
      <c r="CC9" s="1300"/>
      <c r="CD9" s="1300"/>
      <c r="CE9" s="1300"/>
      <c r="CF9" s="1300"/>
      <c r="CG9" s="1300"/>
      <c r="CH9" s="1300"/>
      <c r="CI9" s="1300"/>
      <c r="CJ9" s="1300"/>
      <c r="CK9" s="1300"/>
      <c r="CL9" s="1300"/>
      <c r="CM9" s="1300"/>
      <c r="CN9" s="1300"/>
      <c r="CO9" s="1300"/>
      <c r="CP9" s="1300"/>
      <c r="CQ9" s="1300"/>
      <c r="CR9" s="1300"/>
      <c r="CS9" s="1300"/>
      <c r="CT9" s="1300"/>
      <c r="CU9" s="1300"/>
      <c r="CV9" s="1300"/>
      <c r="CW9" s="1300"/>
      <c r="CX9" s="1300"/>
      <c r="CY9" s="1300"/>
      <c r="CZ9" s="1300"/>
      <c r="DA9" s="1300"/>
      <c r="DB9" s="1300"/>
      <c r="DC9" s="1300"/>
      <c r="DD9" s="1300"/>
      <c r="DE9" s="1300"/>
      <c r="DF9" s="271"/>
      <c r="DG9" s="271"/>
      <c r="DH9" s="271"/>
      <c r="DI9" s="271"/>
      <c r="DJ9" s="271"/>
      <c r="DK9" s="271"/>
      <c r="DL9" s="271"/>
      <c r="DM9" s="271"/>
      <c r="DN9" s="271"/>
      <c r="DO9" s="271"/>
      <c r="DP9" s="271"/>
      <c r="DQ9" s="271"/>
      <c r="DR9" s="271"/>
      <c r="DS9" s="271"/>
      <c r="DT9" s="271"/>
      <c r="DU9" s="271"/>
      <c r="DV9" s="271"/>
      <c r="DW9" s="271"/>
    </row>
    <row r="10" spans="1:143" s="270" customFormat="1" ht="13.2">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c r="AG10" s="1300"/>
      <c r="AH10" s="1300"/>
      <c r="AI10" s="1300"/>
      <c r="AJ10" s="1300"/>
      <c r="AK10" s="1300"/>
      <c r="AL10" s="1300"/>
      <c r="AM10" s="1300"/>
      <c r="AN10" s="1300"/>
      <c r="AO10" s="1300"/>
      <c r="AP10" s="1300"/>
      <c r="AQ10" s="1300"/>
      <c r="AR10" s="1300"/>
      <c r="AS10" s="1300"/>
      <c r="AT10" s="1300"/>
      <c r="AU10" s="1300"/>
      <c r="AV10" s="1300"/>
      <c r="AW10" s="1300"/>
      <c r="AX10" s="1300"/>
      <c r="AY10" s="1300"/>
      <c r="AZ10" s="1300"/>
      <c r="BA10" s="1300"/>
      <c r="BB10" s="1300"/>
      <c r="BC10" s="1300"/>
      <c r="BD10" s="1300"/>
      <c r="BE10" s="1300"/>
      <c r="BF10" s="1300"/>
      <c r="BG10" s="1300"/>
      <c r="BH10" s="1300"/>
      <c r="BI10" s="1300"/>
      <c r="BJ10" s="1300"/>
      <c r="BK10" s="1300"/>
      <c r="BL10" s="1300"/>
      <c r="BM10" s="1300"/>
      <c r="BN10" s="1300"/>
      <c r="BO10" s="1300"/>
      <c r="BP10" s="1300"/>
      <c r="BQ10" s="1300"/>
      <c r="BR10" s="1300"/>
      <c r="BS10" s="1300"/>
      <c r="BT10" s="1300"/>
      <c r="BU10" s="1300"/>
      <c r="BV10" s="1300"/>
      <c r="BW10" s="1300"/>
      <c r="BX10" s="1300"/>
      <c r="BY10" s="1300"/>
      <c r="BZ10" s="1300"/>
      <c r="CA10" s="1300"/>
      <c r="CB10" s="1300"/>
      <c r="CC10" s="1300"/>
      <c r="CD10" s="1300"/>
      <c r="CE10" s="1300"/>
      <c r="CF10" s="1300"/>
      <c r="CG10" s="1300"/>
      <c r="CH10" s="1300"/>
      <c r="CI10" s="1300"/>
      <c r="CJ10" s="1300"/>
      <c r="CK10" s="1300"/>
      <c r="CL10" s="1300"/>
      <c r="CM10" s="1300"/>
      <c r="CN10" s="1300"/>
      <c r="CO10" s="1300"/>
      <c r="CP10" s="1300"/>
      <c r="CQ10" s="1300"/>
      <c r="CR10" s="1300"/>
      <c r="CS10" s="1300"/>
      <c r="CT10" s="1300"/>
      <c r="CU10" s="1300"/>
      <c r="CV10" s="1300"/>
      <c r="CW10" s="1300"/>
      <c r="CX10" s="1300"/>
      <c r="CY10" s="1300"/>
      <c r="CZ10" s="1300"/>
      <c r="DA10" s="1300"/>
      <c r="DB10" s="1300"/>
      <c r="DC10" s="1300"/>
      <c r="DD10" s="1300"/>
      <c r="DE10" s="1300"/>
      <c r="DF10" s="271"/>
      <c r="DG10" s="271"/>
      <c r="DH10" s="271"/>
      <c r="DI10" s="271"/>
      <c r="DJ10" s="271"/>
      <c r="DK10" s="271"/>
      <c r="DL10" s="271"/>
      <c r="DM10" s="271"/>
      <c r="DN10" s="271"/>
      <c r="DO10" s="271"/>
      <c r="DP10" s="271"/>
      <c r="DQ10" s="271"/>
      <c r="DR10" s="271"/>
      <c r="DS10" s="271"/>
      <c r="DT10" s="271"/>
      <c r="DU10" s="271"/>
      <c r="DV10" s="271"/>
      <c r="DW10" s="271"/>
      <c r="EM10" s="270" t="s">
        <v>622</v>
      </c>
    </row>
    <row r="11" spans="1:143" s="270" customFormat="1" ht="13.2">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300"/>
      <c r="Z11" s="1300"/>
      <c r="AA11" s="1300"/>
      <c r="AB11" s="1300"/>
      <c r="AC11" s="1300"/>
      <c r="AD11" s="1300"/>
      <c r="AE11" s="1300"/>
      <c r="AF11" s="1300"/>
      <c r="AG11" s="1300"/>
      <c r="AH11" s="1300"/>
      <c r="AI11" s="1300"/>
      <c r="AJ11" s="1300"/>
      <c r="AK11" s="1300"/>
      <c r="AL11" s="1300"/>
      <c r="AM11" s="1300"/>
      <c r="AN11" s="1300"/>
      <c r="AO11" s="1300"/>
      <c r="AP11" s="1300"/>
      <c r="AQ11" s="1300"/>
      <c r="AR11" s="1300"/>
      <c r="AS11" s="1300"/>
      <c r="AT11" s="1300"/>
      <c r="AU11" s="1300"/>
      <c r="AV11" s="1300"/>
      <c r="AW11" s="1300"/>
      <c r="AX11" s="1300"/>
      <c r="AY11" s="1300"/>
      <c r="AZ11" s="1300"/>
      <c r="BA11" s="1300"/>
      <c r="BB11" s="1300"/>
      <c r="BC11" s="1300"/>
      <c r="BD11" s="1300"/>
      <c r="BE11" s="1300"/>
      <c r="BF11" s="1300"/>
      <c r="BG11" s="1300"/>
      <c r="BH11" s="1300"/>
      <c r="BI11" s="1300"/>
      <c r="BJ11" s="1300"/>
      <c r="BK11" s="1300"/>
      <c r="BL11" s="1300"/>
      <c r="BM11" s="1300"/>
      <c r="BN11" s="1300"/>
      <c r="BO11" s="1300"/>
      <c r="BP11" s="1300"/>
      <c r="BQ11" s="1300"/>
      <c r="BR11" s="1300"/>
      <c r="BS11" s="1300"/>
      <c r="BT11" s="1300"/>
      <c r="BU11" s="1300"/>
      <c r="BV11" s="1300"/>
      <c r="BW11" s="1300"/>
      <c r="BX11" s="1300"/>
      <c r="BY11" s="1300"/>
      <c r="BZ11" s="1300"/>
      <c r="CA11" s="1300"/>
      <c r="CB11" s="1300"/>
      <c r="CC11" s="1300"/>
      <c r="CD11" s="1300"/>
      <c r="CE11" s="1300"/>
      <c r="CF11" s="1300"/>
      <c r="CG11" s="1300"/>
      <c r="CH11" s="1300"/>
      <c r="CI11" s="1300"/>
      <c r="CJ11" s="1300"/>
      <c r="CK11" s="1300"/>
      <c r="CL11" s="1300"/>
      <c r="CM11" s="1300"/>
      <c r="CN11" s="1300"/>
      <c r="CO11" s="1300"/>
      <c r="CP11" s="1300"/>
      <c r="CQ11" s="1300"/>
      <c r="CR11" s="1300"/>
      <c r="CS11" s="1300"/>
      <c r="CT11" s="1300"/>
      <c r="CU11" s="1300"/>
      <c r="CV11" s="1300"/>
      <c r="CW11" s="1300"/>
      <c r="CX11" s="1300"/>
      <c r="CY11" s="1300"/>
      <c r="CZ11" s="1300"/>
      <c r="DA11" s="1300"/>
      <c r="DB11" s="1300"/>
      <c r="DC11" s="1300"/>
      <c r="DD11" s="1300"/>
      <c r="DE11" s="13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300"/>
      <c r="B12" s="1300"/>
      <c r="C12" s="1300"/>
      <c r="D12" s="1300"/>
      <c r="E12" s="1300"/>
      <c r="F12" s="1300"/>
      <c r="G12" s="1300"/>
      <c r="H12" s="1300"/>
      <c r="I12" s="1300"/>
      <c r="J12" s="1300"/>
      <c r="K12" s="1300"/>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00"/>
      <c r="AO12" s="1300"/>
      <c r="AP12" s="1300"/>
      <c r="AQ12" s="1300"/>
      <c r="AR12" s="1300"/>
      <c r="AS12" s="1300"/>
      <c r="AT12" s="1300"/>
      <c r="AU12" s="1300"/>
      <c r="AV12" s="1300"/>
      <c r="AW12" s="1300"/>
      <c r="AX12" s="1300"/>
      <c r="AY12" s="1300"/>
      <c r="AZ12" s="1300"/>
      <c r="BA12" s="1300"/>
      <c r="BB12" s="1300"/>
      <c r="BC12" s="1300"/>
      <c r="BD12" s="1300"/>
      <c r="BE12" s="1300"/>
      <c r="BF12" s="1300"/>
      <c r="BG12" s="1300"/>
      <c r="BH12" s="1300"/>
      <c r="BI12" s="1300"/>
      <c r="BJ12" s="1300"/>
      <c r="BK12" s="1300"/>
      <c r="BL12" s="1300"/>
      <c r="BM12" s="1300"/>
      <c r="BN12" s="1300"/>
      <c r="BO12" s="1300"/>
      <c r="BP12" s="1300"/>
      <c r="BQ12" s="1300"/>
      <c r="BR12" s="1300"/>
      <c r="BS12" s="1300"/>
      <c r="BT12" s="1300"/>
      <c r="BU12" s="1300"/>
      <c r="BV12" s="1300"/>
      <c r="BW12" s="1300"/>
      <c r="BX12" s="1300"/>
      <c r="BY12" s="1300"/>
      <c r="BZ12" s="1300"/>
      <c r="CA12" s="1300"/>
      <c r="CB12" s="1300"/>
      <c r="CC12" s="1300"/>
      <c r="CD12" s="1300"/>
      <c r="CE12" s="1300"/>
      <c r="CF12" s="1300"/>
      <c r="CG12" s="1300"/>
      <c r="CH12" s="1300"/>
      <c r="CI12" s="1300"/>
      <c r="CJ12" s="1300"/>
      <c r="CK12" s="1300"/>
      <c r="CL12" s="1300"/>
      <c r="CM12" s="1300"/>
      <c r="CN12" s="1300"/>
      <c r="CO12" s="1300"/>
      <c r="CP12" s="1300"/>
      <c r="CQ12" s="1300"/>
      <c r="CR12" s="1300"/>
      <c r="CS12" s="1300"/>
      <c r="CT12" s="1300"/>
      <c r="CU12" s="1300"/>
      <c r="CV12" s="1300"/>
      <c r="CW12" s="1300"/>
      <c r="CX12" s="1300"/>
      <c r="CY12" s="1300"/>
      <c r="CZ12" s="1300"/>
      <c r="DA12" s="1300"/>
      <c r="DB12" s="1300"/>
      <c r="DC12" s="1300"/>
      <c r="DD12" s="1300"/>
      <c r="DE12" s="1300"/>
      <c r="DF12" s="271"/>
      <c r="DG12" s="271"/>
      <c r="DH12" s="271"/>
      <c r="DI12" s="271"/>
      <c r="DJ12" s="271"/>
      <c r="DK12" s="271"/>
      <c r="DL12" s="271"/>
      <c r="DM12" s="271"/>
      <c r="DN12" s="271"/>
      <c r="DO12" s="271"/>
      <c r="DP12" s="271"/>
      <c r="DQ12" s="271"/>
      <c r="DR12" s="271"/>
      <c r="DS12" s="271"/>
      <c r="DT12" s="271"/>
      <c r="DU12" s="271"/>
      <c r="DV12" s="271"/>
      <c r="DW12" s="271"/>
      <c r="EM12" s="270" t="s">
        <v>622</v>
      </c>
    </row>
    <row r="13" spans="1:143" s="270" customFormat="1" ht="13.2">
      <c r="A13" s="1300"/>
      <c r="B13" s="1300"/>
      <c r="C13" s="1300"/>
      <c r="D13" s="1300"/>
      <c r="E13" s="1300"/>
      <c r="F13" s="1300"/>
      <c r="G13" s="1300"/>
      <c r="H13" s="1300"/>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0"/>
      <c r="AJ13" s="1300"/>
      <c r="AK13" s="1300"/>
      <c r="AL13" s="1300"/>
      <c r="AM13" s="1300"/>
      <c r="AN13" s="1300"/>
      <c r="AO13" s="1300"/>
      <c r="AP13" s="1300"/>
      <c r="AQ13" s="1300"/>
      <c r="AR13" s="1300"/>
      <c r="AS13" s="1300"/>
      <c r="AT13" s="1300"/>
      <c r="AU13" s="1300"/>
      <c r="AV13" s="1300"/>
      <c r="AW13" s="1300"/>
      <c r="AX13" s="1300"/>
      <c r="AY13" s="1300"/>
      <c r="AZ13" s="1300"/>
      <c r="BA13" s="1300"/>
      <c r="BB13" s="1300"/>
      <c r="BC13" s="1300"/>
      <c r="BD13" s="1300"/>
      <c r="BE13" s="1300"/>
      <c r="BF13" s="1300"/>
      <c r="BG13" s="1300"/>
      <c r="BH13" s="1300"/>
      <c r="BI13" s="1300"/>
      <c r="BJ13" s="1300"/>
      <c r="BK13" s="1300"/>
      <c r="BL13" s="1300"/>
      <c r="BM13" s="1300"/>
      <c r="BN13" s="1300"/>
      <c r="BO13" s="1300"/>
      <c r="BP13" s="1300"/>
      <c r="BQ13" s="1300"/>
      <c r="BR13" s="1300"/>
      <c r="BS13" s="1300"/>
      <c r="BT13" s="1300"/>
      <c r="BU13" s="1300"/>
      <c r="BV13" s="1300"/>
      <c r="BW13" s="1300"/>
      <c r="BX13" s="1300"/>
      <c r="BY13" s="1300"/>
      <c r="BZ13" s="1300"/>
      <c r="CA13" s="1300"/>
      <c r="CB13" s="1300"/>
      <c r="CC13" s="1300"/>
      <c r="CD13" s="1300"/>
      <c r="CE13" s="1300"/>
      <c r="CF13" s="1300"/>
      <c r="CG13" s="1300"/>
      <c r="CH13" s="1300"/>
      <c r="CI13" s="1300"/>
      <c r="CJ13" s="1300"/>
      <c r="CK13" s="1300"/>
      <c r="CL13" s="1300"/>
      <c r="CM13" s="1300"/>
      <c r="CN13" s="1300"/>
      <c r="CO13" s="1300"/>
      <c r="CP13" s="1300"/>
      <c r="CQ13" s="1300"/>
      <c r="CR13" s="1300"/>
      <c r="CS13" s="1300"/>
      <c r="CT13" s="1300"/>
      <c r="CU13" s="1300"/>
      <c r="CV13" s="1300"/>
      <c r="CW13" s="1300"/>
      <c r="CX13" s="1300"/>
      <c r="CY13" s="1300"/>
      <c r="CZ13" s="1300"/>
      <c r="DA13" s="1300"/>
      <c r="DB13" s="1300"/>
      <c r="DC13" s="1300"/>
      <c r="DD13" s="1300"/>
      <c r="DE13" s="13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300"/>
      <c r="B14" s="1300"/>
      <c r="C14" s="1300"/>
      <c r="D14" s="1300"/>
      <c r="E14" s="1300"/>
      <c r="F14" s="1300"/>
      <c r="G14" s="1300"/>
      <c r="H14" s="1300"/>
      <c r="I14" s="1300"/>
      <c r="J14" s="1300"/>
      <c r="K14" s="1300"/>
      <c r="L14" s="1300"/>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0"/>
      <c r="AQ14" s="1300"/>
      <c r="AR14" s="1300"/>
      <c r="AS14" s="1300"/>
      <c r="AT14" s="1300"/>
      <c r="AU14" s="1300"/>
      <c r="AV14" s="1300"/>
      <c r="AW14" s="1300"/>
      <c r="AX14" s="1300"/>
      <c r="AY14" s="1300"/>
      <c r="AZ14" s="1300"/>
      <c r="BA14" s="1300"/>
      <c r="BB14" s="1300"/>
      <c r="BC14" s="1300"/>
      <c r="BD14" s="1300"/>
      <c r="BE14" s="1300"/>
      <c r="BF14" s="1300"/>
      <c r="BG14" s="1300"/>
      <c r="BH14" s="1300"/>
      <c r="BI14" s="1300"/>
      <c r="BJ14" s="1300"/>
      <c r="BK14" s="1300"/>
      <c r="BL14" s="1300"/>
      <c r="BM14" s="1300"/>
      <c r="BN14" s="1300"/>
      <c r="BO14" s="1300"/>
      <c r="BP14" s="1300"/>
      <c r="BQ14" s="1300"/>
      <c r="BR14" s="1300"/>
      <c r="BS14" s="1300"/>
      <c r="BT14" s="1300"/>
      <c r="BU14" s="1300"/>
      <c r="BV14" s="1300"/>
      <c r="BW14" s="1300"/>
      <c r="BX14" s="1300"/>
      <c r="BY14" s="1300"/>
      <c r="BZ14" s="1300"/>
      <c r="CA14" s="1300"/>
      <c r="CB14" s="1300"/>
      <c r="CC14" s="1300"/>
      <c r="CD14" s="1300"/>
      <c r="CE14" s="1300"/>
      <c r="CF14" s="1300"/>
      <c r="CG14" s="1300"/>
      <c r="CH14" s="1300"/>
      <c r="CI14" s="1300"/>
      <c r="CJ14" s="1300"/>
      <c r="CK14" s="1300"/>
      <c r="CL14" s="1300"/>
      <c r="CM14" s="1300"/>
      <c r="CN14" s="1300"/>
      <c r="CO14" s="1300"/>
      <c r="CP14" s="1300"/>
      <c r="CQ14" s="1300"/>
      <c r="CR14" s="1300"/>
      <c r="CS14" s="1300"/>
      <c r="CT14" s="1300"/>
      <c r="CU14" s="1300"/>
      <c r="CV14" s="1300"/>
      <c r="CW14" s="1300"/>
      <c r="CX14" s="1300"/>
      <c r="CY14" s="1300"/>
      <c r="CZ14" s="1300"/>
      <c r="DA14" s="1300"/>
      <c r="DB14" s="1300"/>
      <c r="DC14" s="1300"/>
      <c r="DD14" s="1300"/>
      <c r="DE14" s="13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42"/>
      <c r="B15" s="1300"/>
      <c r="C15" s="1300"/>
      <c r="D15" s="1300"/>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0"/>
      <c r="AL15" s="1300"/>
      <c r="AM15" s="1300"/>
      <c r="AN15" s="1300"/>
      <c r="AO15" s="1300"/>
      <c r="AP15" s="1300"/>
      <c r="AQ15" s="1300"/>
      <c r="AR15" s="1300"/>
      <c r="AS15" s="1300"/>
      <c r="AT15" s="1300"/>
      <c r="AU15" s="1300"/>
      <c r="AV15" s="1300"/>
      <c r="AW15" s="1300"/>
      <c r="AX15" s="1300"/>
      <c r="AY15" s="1300"/>
      <c r="AZ15" s="1300"/>
      <c r="BA15" s="1300"/>
      <c r="BB15" s="1300"/>
      <c r="BC15" s="1300"/>
      <c r="BD15" s="1300"/>
      <c r="BE15" s="1300"/>
      <c r="BF15" s="1300"/>
      <c r="BG15" s="1300"/>
      <c r="BH15" s="1300"/>
      <c r="BI15" s="1300"/>
      <c r="BJ15" s="1300"/>
      <c r="BK15" s="1300"/>
      <c r="BL15" s="1300"/>
      <c r="BM15" s="1300"/>
      <c r="BN15" s="1300"/>
      <c r="BO15" s="1300"/>
      <c r="BP15" s="1300"/>
      <c r="BQ15" s="1300"/>
      <c r="BR15" s="1300"/>
      <c r="BS15" s="1300"/>
      <c r="BT15" s="1300"/>
      <c r="BU15" s="1300"/>
      <c r="BV15" s="1300"/>
      <c r="BW15" s="1300"/>
      <c r="BX15" s="1300"/>
      <c r="BY15" s="1300"/>
      <c r="BZ15" s="1300"/>
      <c r="CA15" s="1300"/>
      <c r="CB15" s="1300"/>
      <c r="CC15" s="1300"/>
      <c r="CD15" s="1300"/>
      <c r="CE15" s="1300"/>
      <c r="CF15" s="1300"/>
      <c r="CG15" s="1300"/>
      <c r="CH15" s="1300"/>
      <c r="CI15" s="1300"/>
      <c r="CJ15" s="1300"/>
      <c r="CK15" s="1300"/>
      <c r="CL15" s="1300"/>
      <c r="CM15" s="1300"/>
      <c r="CN15" s="1300"/>
      <c r="CO15" s="1300"/>
      <c r="CP15" s="1300"/>
      <c r="CQ15" s="1300"/>
      <c r="CR15" s="1300"/>
      <c r="CS15" s="1300"/>
      <c r="CT15" s="1300"/>
      <c r="CU15" s="1300"/>
      <c r="CV15" s="1300"/>
      <c r="CW15" s="1300"/>
      <c r="CX15" s="1300"/>
      <c r="CY15" s="1300"/>
      <c r="CZ15" s="1300"/>
      <c r="DA15" s="1300"/>
      <c r="DB15" s="1300"/>
      <c r="DC15" s="1300"/>
      <c r="DD15" s="1300"/>
      <c r="DE15" s="13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42"/>
      <c r="B16" s="1300"/>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300"/>
      <c r="AP16" s="1300"/>
      <c r="AQ16" s="1300"/>
      <c r="AR16" s="1300"/>
      <c r="AS16" s="1300"/>
      <c r="AT16" s="1300"/>
      <c r="AU16" s="1300"/>
      <c r="AV16" s="1300"/>
      <c r="AW16" s="1300"/>
      <c r="AX16" s="1300"/>
      <c r="AY16" s="1300"/>
      <c r="AZ16" s="1300"/>
      <c r="BA16" s="1300"/>
      <c r="BB16" s="1300"/>
      <c r="BC16" s="1300"/>
      <c r="BD16" s="1300"/>
      <c r="BE16" s="1300"/>
      <c r="BF16" s="1300"/>
      <c r="BG16" s="1300"/>
      <c r="BH16" s="1300"/>
      <c r="BI16" s="1300"/>
      <c r="BJ16" s="1300"/>
      <c r="BK16" s="1300"/>
      <c r="BL16" s="1300"/>
      <c r="BM16" s="1300"/>
      <c r="BN16" s="1300"/>
      <c r="BO16" s="1300"/>
      <c r="BP16" s="1300"/>
      <c r="BQ16" s="1300"/>
      <c r="BR16" s="1300"/>
      <c r="BS16" s="1300"/>
      <c r="BT16" s="1300"/>
      <c r="BU16" s="1300"/>
      <c r="BV16" s="1300"/>
      <c r="BW16" s="1300"/>
      <c r="BX16" s="1300"/>
      <c r="BY16" s="1300"/>
      <c r="BZ16" s="1300"/>
      <c r="CA16" s="1300"/>
      <c r="CB16" s="1300"/>
      <c r="CC16" s="1300"/>
      <c r="CD16" s="1300"/>
      <c r="CE16" s="1300"/>
      <c r="CF16" s="1300"/>
      <c r="CG16" s="1300"/>
      <c r="CH16" s="1300"/>
      <c r="CI16" s="1300"/>
      <c r="CJ16" s="1300"/>
      <c r="CK16" s="1300"/>
      <c r="CL16" s="1300"/>
      <c r="CM16" s="1300"/>
      <c r="CN16" s="1300"/>
      <c r="CO16" s="1300"/>
      <c r="CP16" s="1300"/>
      <c r="CQ16" s="1300"/>
      <c r="CR16" s="1300"/>
      <c r="CS16" s="1300"/>
      <c r="CT16" s="1300"/>
      <c r="CU16" s="1300"/>
      <c r="CV16" s="1300"/>
      <c r="CW16" s="1300"/>
      <c r="CX16" s="1300"/>
      <c r="CY16" s="1300"/>
      <c r="CZ16" s="1300"/>
      <c r="DA16" s="1300"/>
      <c r="DB16" s="1300"/>
      <c r="DC16" s="1300"/>
      <c r="DD16" s="1300"/>
      <c r="DE16" s="13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42"/>
      <c r="B17" s="1300"/>
      <c r="C17" s="1300"/>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0"/>
      <c r="AL17" s="1300"/>
      <c r="AM17" s="1300"/>
      <c r="AN17" s="1300"/>
      <c r="AO17" s="1300"/>
      <c r="AP17" s="1300"/>
      <c r="AQ17" s="1300"/>
      <c r="AR17" s="1300"/>
      <c r="AS17" s="1300"/>
      <c r="AT17" s="1300"/>
      <c r="AU17" s="1300"/>
      <c r="AV17" s="1300"/>
      <c r="AW17" s="1300"/>
      <c r="AX17" s="1300"/>
      <c r="AY17" s="1300"/>
      <c r="AZ17" s="1300"/>
      <c r="BA17" s="1300"/>
      <c r="BB17" s="1300"/>
      <c r="BC17" s="1300"/>
      <c r="BD17" s="1300"/>
      <c r="BE17" s="1300"/>
      <c r="BF17" s="1300"/>
      <c r="BG17" s="1300"/>
      <c r="BH17" s="1300"/>
      <c r="BI17" s="1300"/>
      <c r="BJ17" s="1300"/>
      <c r="BK17" s="1300"/>
      <c r="BL17" s="1300"/>
      <c r="BM17" s="1300"/>
      <c r="BN17" s="1300"/>
      <c r="BO17" s="1300"/>
      <c r="BP17" s="1300"/>
      <c r="BQ17" s="1300"/>
      <c r="BR17" s="1300"/>
      <c r="BS17" s="1300"/>
      <c r="BT17" s="1300"/>
      <c r="BU17" s="1300"/>
      <c r="BV17" s="1300"/>
      <c r="BW17" s="1300"/>
      <c r="BX17" s="1300"/>
      <c r="BY17" s="1300"/>
      <c r="BZ17" s="1300"/>
      <c r="CA17" s="1300"/>
      <c r="CB17" s="1300"/>
      <c r="CC17" s="1300"/>
      <c r="CD17" s="1300"/>
      <c r="CE17" s="1300"/>
      <c r="CF17" s="1300"/>
      <c r="CG17" s="1300"/>
      <c r="CH17" s="1300"/>
      <c r="CI17" s="1300"/>
      <c r="CJ17" s="1300"/>
      <c r="CK17" s="1300"/>
      <c r="CL17" s="1300"/>
      <c r="CM17" s="1300"/>
      <c r="CN17" s="1300"/>
      <c r="CO17" s="1300"/>
      <c r="CP17" s="1300"/>
      <c r="CQ17" s="1300"/>
      <c r="CR17" s="1300"/>
      <c r="CS17" s="1300"/>
      <c r="CT17" s="1300"/>
      <c r="CU17" s="1300"/>
      <c r="CV17" s="1300"/>
      <c r="CW17" s="1300"/>
      <c r="CX17" s="1300"/>
      <c r="CY17" s="1300"/>
      <c r="CZ17" s="1300"/>
      <c r="DA17" s="1300"/>
      <c r="DB17" s="1300"/>
      <c r="DC17" s="1300"/>
      <c r="DD17" s="1300"/>
      <c r="DE17" s="13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42"/>
      <c r="B18" s="1300"/>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300"/>
      <c r="AM18" s="1300"/>
      <c r="AN18" s="1300"/>
      <c r="AO18" s="1300"/>
      <c r="AP18" s="1300"/>
      <c r="AQ18" s="1300"/>
      <c r="AR18" s="1300"/>
      <c r="AS18" s="1300"/>
      <c r="AT18" s="1300"/>
      <c r="AU18" s="1300"/>
      <c r="AV18" s="1300"/>
      <c r="AW18" s="1300"/>
      <c r="AX18" s="1300"/>
      <c r="AY18" s="1300"/>
      <c r="AZ18" s="1300"/>
      <c r="BA18" s="1300"/>
      <c r="BB18" s="1300"/>
      <c r="BC18" s="1300"/>
      <c r="BD18" s="1300"/>
      <c r="BE18" s="1300"/>
      <c r="BF18" s="1300"/>
      <c r="BG18" s="1300"/>
      <c r="BH18" s="1300"/>
      <c r="BI18" s="1300"/>
      <c r="BJ18" s="1300"/>
      <c r="BK18" s="1300"/>
      <c r="BL18" s="1300"/>
      <c r="BM18" s="1300"/>
      <c r="BN18" s="1300"/>
      <c r="BO18" s="1300"/>
      <c r="BP18" s="1300"/>
      <c r="BQ18" s="1300"/>
      <c r="BR18" s="1300"/>
      <c r="BS18" s="1300"/>
      <c r="BT18" s="1300"/>
      <c r="BU18" s="1300"/>
      <c r="BV18" s="1300"/>
      <c r="BW18" s="1300"/>
      <c r="BX18" s="1300"/>
      <c r="BY18" s="1300"/>
      <c r="BZ18" s="1300"/>
      <c r="CA18" s="1300"/>
      <c r="CB18" s="1300"/>
      <c r="CC18" s="1300"/>
      <c r="CD18" s="1300"/>
      <c r="CE18" s="1300"/>
      <c r="CF18" s="1300"/>
      <c r="CG18" s="1300"/>
      <c r="CH18" s="1300"/>
      <c r="CI18" s="1300"/>
      <c r="CJ18" s="1300"/>
      <c r="CK18" s="1300"/>
      <c r="CL18" s="1300"/>
      <c r="CM18" s="1300"/>
      <c r="CN18" s="1300"/>
      <c r="CO18" s="1300"/>
      <c r="CP18" s="1300"/>
      <c r="CQ18" s="1300"/>
      <c r="CR18" s="1300"/>
      <c r="CS18" s="1300"/>
      <c r="CT18" s="1300"/>
      <c r="CU18" s="1300"/>
      <c r="CV18" s="1300"/>
      <c r="CW18" s="1300"/>
      <c r="CX18" s="1300"/>
      <c r="CY18" s="1300"/>
      <c r="CZ18" s="1300"/>
      <c r="DA18" s="1300"/>
      <c r="DB18" s="1300"/>
      <c r="DC18" s="1300"/>
      <c r="DD18" s="1300"/>
      <c r="DE18" s="1300"/>
      <c r="DF18" s="271"/>
      <c r="DG18" s="271"/>
      <c r="DH18" s="271"/>
      <c r="DI18" s="271"/>
      <c r="DJ18" s="271"/>
      <c r="DK18" s="271"/>
      <c r="DL18" s="271"/>
      <c r="DM18" s="271"/>
      <c r="DN18" s="271"/>
      <c r="DO18" s="271"/>
      <c r="DP18" s="271"/>
      <c r="DQ18" s="271"/>
      <c r="DR18" s="271"/>
      <c r="DS18" s="271"/>
      <c r="DT18" s="271"/>
      <c r="DU18" s="271"/>
      <c r="DV18" s="271"/>
      <c r="DW18" s="271"/>
    </row>
    <row r="19" spans="1:351" ht="13.2">
      <c r="DD19" s="1242"/>
      <c r="DE19" s="1242"/>
    </row>
    <row r="20" spans="1:351" ht="13.2">
      <c r="DD20" s="1242"/>
      <c r="DE20" s="1242"/>
    </row>
    <row r="21" spans="1:351" ht="16.2">
      <c r="B21" s="1299"/>
      <c r="C21" s="1295"/>
      <c r="D21" s="1295"/>
      <c r="E21" s="1295"/>
      <c r="F21" s="1295"/>
      <c r="G21" s="1295"/>
      <c r="H21" s="1295"/>
      <c r="I21" s="1295"/>
      <c r="J21" s="1295"/>
      <c r="K21" s="1295"/>
      <c r="L21" s="1295"/>
      <c r="M21" s="1295"/>
      <c r="N21" s="1298"/>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295"/>
      <c r="AQ21" s="1295"/>
      <c r="AR21" s="1295"/>
      <c r="AS21" s="1295"/>
      <c r="AT21" s="1298"/>
      <c r="AU21" s="1295"/>
      <c r="AV21" s="1295"/>
      <c r="AW21" s="1295"/>
      <c r="AX21" s="1295"/>
      <c r="AY21" s="1295"/>
      <c r="AZ21" s="1295"/>
      <c r="BA21" s="1295"/>
      <c r="BB21" s="1295"/>
      <c r="BC21" s="1295"/>
      <c r="BD21" s="1295"/>
      <c r="BE21" s="1295"/>
      <c r="BF21" s="1298"/>
      <c r="BG21" s="1295"/>
      <c r="BH21" s="1295"/>
      <c r="BI21" s="1295"/>
      <c r="BJ21" s="1295"/>
      <c r="BK21" s="1295"/>
      <c r="BL21" s="1295"/>
      <c r="BM21" s="1295"/>
      <c r="BN21" s="1295"/>
      <c r="BO21" s="1295"/>
      <c r="BP21" s="1295"/>
      <c r="BQ21" s="1295"/>
      <c r="BR21" s="1298"/>
      <c r="BS21" s="1295"/>
      <c r="BT21" s="1295"/>
      <c r="BU21" s="1295"/>
      <c r="BV21" s="1295"/>
      <c r="BW21" s="1295"/>
      <c r="BX21" s="1295"/>
      <c r="BY21" s="1295"/>
      <c r="BZ21" s="1295"/>
      <c r="CA21" s="1295"/>
      <c r="CB21" s="1295"/>
      <c r="CC21" s="1295"/>
      <c r="CD21" s="1298"/>
      <c r="CE21" s="1295"/>
      <c r="CF21" s="1295"/>
      <c r="CG21" s="1295"/>
      <c r="CH21" s="1295"/>
      <c r="CI21" s="1295"/>
      <c r="CJ21" s="1295"/>
      <c r="CK21" s="1295"/>
      <c r="CL21" s="1295"/>
      <c r="CM21" s="1295"/>
      <c r="CN21" s="1295"/>
      <c r="CO21" s="1295"/>
      <c r="CP21" s="1298"/>
      <c r="CQ21" s="1295"/>
      <c r="CR21" s="1295"/>
      <c r="CS21" s="1295"/>
      <c r="CT21" s="1295"/>
      <c r="CU21" s="1295"/>
      <c r="CV21" s="1295"/>
      <c r="CW21" s="1295"/>
      <c r="CX21" s="1295"/>
      <c r="CY21" s="1295"/>
      <c r="CZ21" s="1295"/>
      <c r="DA21" s="1295"/>
      <c r="DB21" s="1298"/>
      <c r="DC21" s="1295"/>
      <c r="DD21" s="1294"/>
      <c r="DE21" s="1242"/>
      <c r="MM21" s="1297"/>
    </row>
    <row r="22" spans="1:351" ht="16.2">
      <c r="B22" s="1243"/>
      <c r="MM22" s="1297"/>
    </row>
    <row r="23" spans="1:351" ht="13.2">
      <c r="B23" s="1243"/>
    </row>
    <row r="24" spans="1:351" ht="13.2">
      <c r="B24" s="1243"/>
    </row>
    <row r="25" spans="1:351" ht="13.2">
      <c r="B25" s="1243"/>
    </row>
    <row r="26" spans="1:351" ht="13.2">
      <c r="B26" s="1243"/>
    </row>
    <row r="27" spans="1:351" ht="13.2">
      <c r="B27" s="1243"/>
    </row>
    <row r="28" spans="1:351" ht="13.2">
      <c r="B28" s="1243"/>
    </row>
    <row r="29" spans="1:351" ht="13.2">
      <c r="B29" s="1243"/>
    </row>
    <row r="30" spans="1:351" ht="13.2">
      <c r="B30" s="1243"/>
    </row>
    <row r="31" spans="1:351" ht="13.2">
      <c r="B31" s="1243"/>
    </row>
    <row r="32" spans="1:351" ht="13.2">
      <c r="B32" s="1243"/>
    </row>
    <row r="33" spans="2:109" ht="13.2">
      <c r="B33" s="1243"/>
    </row>
    <row r="34" spans="2:109" ht="13.2">
      <c r="B34" s="1243"/>
    </row>
    <row r="35" spans="2:109" ht="13.2">
      <c r="B35" s="1243"/>
    </row>
    <row r="36" spans="2:109" ht="13.2">
      <c r="B36" s="1243"/>
    </row>
    <row r="37" spans="2:109" ht="13.2">
      <c r="B37" s="1243"/>
    </row>
    <row r="38" spans="2:109" ht="13.2">
      <c r="B38" s="1243"/>
    </row>
    <row r="39" spans="2:109" ht="13.2">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2">
      <c r="B40" s="1284"/>
      <c r="DD40" s="1284"/>
      <c r="DE40" s="1242"/>
    </row>
    <row r="41" spans="2:109" ht="16.2">
      <c r="B41" s="1296" t="s">
        <v>621</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5"/>
      <c r="BG41" s="1295"/>
      <c r="BH41" s="1295"/>
      <c r="BI41" s="1295"/>
      <c r="BJ41" s="1295"/>
      <c r="BK41" s="1295"/>
      <c r="BL41" s="1295"/>
      <c r="BM41" s="1295"/>
      <c r="BN41" s="1295"/>
      <c r="BO41" s="1295"/>
      <c r="BP41" s="1295"/>
      <c r="BQ41" s="1295"/>
      <c r="BR41" s="1295"/>
      <c r="BS41" s="1295"/>
      <c r="BT41" s="1295"/>
      <c r="BU41" s="1295"/>
      <c r="BV41" s="1295"/>
      <c r="BW41" s="1295"/>
      <c r="BX41" s="1295"/>
      <c r="BY41" s="1295"/>
      <c r="BZ41" s="1295"/>
      <c r="CA41" s="1295"/>
      <c r="CB41" s="1295"/>
      <c r="CC41" s="1295"/>
      <c r="CD41" s="1295"/>
      <c r="CE41" s="1295"/>
      <c r="CF41" s="1295"/>
      <c r="CG41" s="1295"/>
      <c r="CH41" s="1295"/>
      <c r="CI41" s="1295"/>
      <c r="CJ41" s="1295"/>
      <c r="CK41" s="1295"/>
      <c r="CL41" s="1295"/>
      <c r="CM41" s="1295"/>
      <c r="CN41" s="1295"/>
      <c r="CO41" s="1295"/>
      <c r="CP41" s="1295"/>
      <c r="CQ41" s="1295"/>
      <c r="CR41" s="1295"/>
      <c r="CS41" s="1295"/>
      <c r="CT41" s="1295"/>
      <c r="CU41" s="1295"/>
      <c r="CV41" s="1295"/>
      <c r="CW41" s="1295"/>
      <c r="CX41" s="1295"/>
      <c r="CY41" s="1295"/>
      <c r="CZ41" s="1295"/>
      <c r="DA41" s="1295"/>
      <c r="DB41" s="1295"/>
      <c r="DC41" s="1295"/>
      <c r="DD41" s="1294"/>
    </row>
    <row r="42" spans="2:109" ht="13.2">
      <c r="B42" s="1243"/>
      <c r="G42" s="1280"/>
      <c r="I42" s="1279"/>
      <c r="J42" s="1279"/>
      <c r="K42" s="1279"/>
      <c r="AM42" s="1280"/>
      <c r="AN42" s="1280" t="s">
        <v>617</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c r="B43" s="1243"/>
      <c r="AN43" s="1278" t="s">
        <v>620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2">
      <c r="B44" s="1243"/>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2">
      <c r="B45" s="1243"/>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2">
      <c r="B46" s="1243"/>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2">
      <c r="B47" s="1243"/>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2">
      <c r="B48" s="1243"/>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2">
      <c r="B49" s="1243"/>
      <c r="AN49" s="1242" t="s">
        <v>615</v>
      </c>
    </row>
    <row r="50" spans="1:109" ht="13.2">
      <c r="B50" s="1243"/>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552</v>
      </c>
      <c r="BQ50" s="1252"/>
      <c r="BR50" s="1252"/>
      <c r="BS50" s="1252"/>
      <c r="BT50" s="1252"/>
      <c r="BU50" s="1252"/>
      <c r="BV50" s="1252"/>
      <c r="BW50" s="1252"/>
      <c r="BX50" s="1252" t="s">
        <v>553</v>
      </c>
      <c r="BY50" s="1252"/>
      <c r="BZ50" s="1252"/>
      <c r="CA50" s="1252"/>
      <c r="CB50" s="1252"/>
      <c r="CC50" s="1252"/>
      <c r="CD50" s="1252"/>
      <c r="CE50" s="1252"/>
      <c r="CF50" s="1252" t="s">
        <v>554</v>
      </c>
      <c r="CG50" s="1252"/>
      <c r="CH50" s="1252"/>
      <c r="CI50" s="1252"/>
      <c r="CJ50" s="1252"/>
      <c r="CK50" s="1252"/>
      <c r="CL50" s="1252"/>
      <c r="CM50" s="1252"/>
      <c r="CN50" s="1252" t="s">
        <v>555</v>
      </c>
      <c r="CO50" s="1252"/>
      <c r="CP50" s="1252"/>
      <c r="CQ50" s="1252"/>
      <c r="CR50" s="1252"/>
      <c r="CS50" s="1252"/>
      <c r="CT50" s="1252"/>
      <c r="CU50" s="1252"/>
      <c r="CV50" s="1252" t="s">
        <v>556</v>
      </c>
      <c r="CW50" s="1252"/>
      <c r="CX50" s="1252"/>
      <c r="CY50" s="1252"/>
      <c r="CZ50" s="1252"/>
      <c r="DA50" s="1252"/>
      <c r="DB50" s="1252"/>
      <c r="DC50" s="1252"/>
    </row>
    <row r="51" spans="1:109" ht="13.5" customHeight="1">
      <c r="B51" s="1243"/>
      <c r="G51" s="1259"/>
      <c r="H51" s="1259"/>
      <c r="I51" s="1293"/>
      <c r="J51" s="1293"/>
      <c r="K51" s="1258"/>
      <c r="L51" s="1258"/>
      <c r="M51" s="1258"/>
      <c r="N51" s="1258"/>
      <c r="AM51" s="1257"/>
      <c r="AN51" s="1251" t="s">
        <v>614</v>
      </c>
      <c r="AO51" s="1251"/>
      <c r="AP51" s="1251"/>
      <c r="AQ51" s="1251"/>
      <c r="AR51" s="1251"/>
      <c r="AS51" s="1251"/>
      <c r="AT51" s="1251"/>
      <c r="AU51" s="1251"/>
      <c r="AV51" s="1251"/>
      <c r="AW51" s="1251"/>
      <c r="AX51" s="1251"/>
      <c r="AY51" s="1251"/>
      <c r="AZ51" s="1251"/>
      <c r="BA51" s="1251"/>
      <c r="BB51" s="1251" t="s">
        <v>610</v>
      </c>
      <c r="BC51" s="1251"/>
      <c r="BD51" s="1251"/>
      <c r="BE51" s="1251"/>
      <c r="BF51" s="1251"/>
      <c r="BG51" s="1251"/>
      <c r="BH51" s="1251"/>
      <c r="BI51" s="1251"/>
      <c r="BJ51" s="1251"/>
      <c r="BK51" s="1251"/>
      <c r="BL51" s="1251"/>
      <c r="BM51" s="1251"/>
      <c r="BN51" s="1251"/>
      <c r="BO51" s="1251"/>
      <c r="BP51" s="1292"/>
      <c r="BQ51" s="1250"/>
      <c r="BR51" s="1250"/>
      <c r="BS51" s="1250"/>
      <c r="BT51" s="1250"/>
      <c r="BU51" s="1250"/>
      <c r="BV51" s="1250"/>
      <c r="BW51" s="1250"/>
      <c r="BX51" s="1292"/>
      <c r="BY51" s="1250"/>
      <c r="BZ51" s="1250"/>
      <c r="CA51" s="1250"/>
      <c r="CB51" s="1250"/>
      <c r="CC51" s="1250"/>
      <c r="CD51" s="1250"/>
      <c r="CE51" s="1250"/>
      <c r="CF51" s="1250">
        <v>9.6999999999999993</v>
      </c>
      <c r="CG51" s="1250"/>
      <c r="CH51" s="1250"/>
      <c r="CI51" s="1250"/>
      <c r="CJ51" s="1250"/>
      <c r="CK51" s="1250"/>
      <c r="CL51" s="1250"/>
      <c r="CM51" s="1250"/>
      <c r="CN51" s="1250">
        <v>5.4</v>
      </c>
      <c r="CO51" s="1250"/>
      <c r="CP51" s="1250"/>
      <c r="CQ51" s="1250"/>
      <c r="CR51" s="1250"/>
      <c r="CS51" s="1250"/>
      <c r="CT51" s="1250"/>
      <c r="CU51" s="1250"/>
      <c r="CV51" s="1250">
        <v>15.3</v>
      </c>
      <c r="CW51" s="1250"/>
      <c r="CX51" s="1250"/>
      <c r="CY51" s="1250"/>
      <c r="CZ51" s="1250"/>
      <c r="DA51" s="1250"/>
      <c r="DB51" s="1250"/>
      <c r="DC51" s="1250"/>
    </row>
    <row r="52" spans="1:109" ht="13.2">
      <c r="B52" s="1243"/>
      <c r="G52" s="1259"/>
      <c r="H52" s="1259"/>
      <c r="I52" s="1293"/>
      <c r="J52" s="1293"/>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2">
      <c r="A53" s="1279"/>
      <c r="B53" s="1243"/>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619</v>
      </c>
      <c r="BC53" s="1251"/>
      <c r="BD53" s="1251"/>
      <c r="BE53" s="1251"/>
      <c r="BF53" s="1251"/>
      <c r="BG53" s="1251"/>
      <c r="BH53" s="1251"/>
      <c r="BI53" s="1251"/>
      <c r="BJ53" s="1251"/>
      <c r="BK53" s="1251"/>
      <c r="BL53" s="1251"/>
      <c r="BM53" s="1251"/>
      <c r="BN53" s="1251"/>
      <c r="BO53" s="1251"/>
      <c r="BP53" s="1292"/>
      <c r="BQ53" s="1250"/>
      <c r="BR53" s="1250"/>
      <c r="BS53" s="1250"/>
      <c r="BT53" s="1250"/>
      <c r="BU53" s="1250"/>
      <c r="BV53" s="1250"/>
      <c r="BW53" s="1250"/>
      <c r="BX53" s="1292"/>
      <c r="BY53" s="1250"/>
      <c r="BZ53" s="1250"/>
      <c r="CA53" s="1250"/>
      <c r="CB53" s="1250"/>
      <c r="CC53" s="1250"/>
      <c r="CD53" s="1250"/>
      <c r="CE53" s="1250"/>
      <c r="CF53" s="1250">
        <v>55.5</v>
      </c>
      <c r="CG53" s="1250"/>
      <c r="CH53" s="1250"/>
      <c r="CI53" s="1250"/>
      <c r="CJ53" s="1250"/>
      <c r="CK53" s="1250"/>
      <c r="CL53" s="1250"/>
      <c r="CM53" s="1250"/>
      <c r="CN53" s="1250">
        <v>57</v>
      </c>
      <c r="CO53" s="1250"/>
      <c r="CP53" s="1250"/>
      <c r="CQ53" s="1250"/>
      <c r="CR53" s="1250"/>
      <c r="CS53" s="1250"/>
      <c r="CT53" s="1250"/>
      <c r="CU53" s="1250"/>
      <c r="CV53" s="1250">
        <v>57.9</v>
      </c>
      <c r="CW53" s="1250"/>
      <c r="CX53" s="1250"/>
      <c r="CY53" s="1250"/>
      <c r="CZ53" s="1250"/>
      <c r="DA53" s="1250"/>
      <c r="DB53" s="1250"/>
      <c r="DC53" s="1250"/>
    </row>
    <row r="54" spans="1:109" ht="13.2">
      <c r="A54" s="1279"/>
      <c r="B54" s="1243"/>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2">
      <c r="A55" s="1279"/>
      <c r="B55" s="1243"/>
      <c r="G55" s="1255"/>
      <c r="H55" s="1255"/>
      <c r="I55" s="1255"/>
      <c r="J55" s="1255"/>
      <c r="K55" s="1258"/>
      <c r="L55" s="1258"/>
      <c r="M55" s="1258"/>
      <c r="N55" s="1258"/>
      <c r="AN55" s="1252" t="s">
        <v>612</v>
      </c>
      <c r="AO55" s="1252"/>
      <c r="AP55" s="1252"/>
      <c r="AQ55" s="1252"/>
      <c r="AR55" s="1252"/>
      <c r="AS55" s="1252"/>
      <c r="AT55" s="1252"/>
      <c r="AU55" s="1252"/>
      <c r="AV55" s="1252"/>
      <c r="AW55" s="1252"/>
      <c r="AX55" s="1252"/>
      <c r="AY55" s="1252"/>
      <c r="AZ55" s="1252"/>
      <c r="BA55" s="1252"/>
      <c r="BB55" s="1251" t="s">
        <v>610</v>
      </c>
      <c r="BC55" s="1251"/>
      <c r="BD55" s="1251"/>
      <c r="BE55" s="1251"/>
      <c r="BF55" s="1251"/>
      <c r="BG55" s="1251"/>
      <c r="BH55" s="1251"/>
      <c r="BI55" s="1251"/>
      <c r="BJ55" s="1251"/>
      <c r="BK55" s="1251"/>
      <c r="BL55" s="1251"/>
      <c r="BM55" s="1251"/>
      <c r="BN55" s="1251"/>
      <c r="BO55" s="1251"/>
      <c r="BP55" s="1292"/>
      <c r="BQ55" s="1250"/>
      <c r="BR55" s="1250"/>
      <c r="BS55" s="1250"/>
      <c r="BT55" s="1250"/>
      <c r="BU55" s="1250"/>
      <c r="BV55" s="1250"/>
      <c r="BW55" s="1250"/>
      <c r="BX55" s="1292"/>
      <c r="BY55" s="1250"/>
      <c r="BZ55" s="1250"/>
      <c r="CA55" s="1250"/>
      <c r="CB55" s="1250"/>
      <c r="CC55" s="1250"/>
      <c r="CD55" s="1250"/>
      <c r="CE55" s="1250"/>
      <c r="CF55" s="1250">
        <v>124.2</v>
      </c>
      <c r="CG55" s="1250"/>
      <c r="CH55" s="1250"/>
      <c r="CI55" s="1250"/>
      <c r="CJ55" s="1250"/>
      <c r="CK55" s="1250"/>
      <c r="CL55" s="1250"/>
      <c r="CM55" s="1250"/>
      <c r="CN55" s="1250">
        <v>115.7</v>
      </c>
      <c r="CO55" s="1250"/>
      <c r="CP55" s="1250"/>
      <c r="CQ55" s="1250"/>
      <c r="CR55" s="1250"/>
      <c r="CS55" s="1250"/>
      <c r="CT55" s="1250"/>
      <c r="CU55" s="1250"/>
      <c r="CV55" s="1250">
        <v>106</v>
      </c>
      <c r="CW55" s="1250"/>
      <c r="CX55" s="1250"/>
      <c r="CY55" s="1250"/>
      <c r="CZ55" s="1250"/>
      <c r="DA55" s="1250"/>
      <c r="DB55" s="1250"/>
      <c r="DC55" s="1250"/>
    </row>
    <row r="56" spans="1:109" ht="13.2">
      <c r="A56" s="1279"/>
      <c r="B56" s="1243"/>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2">
      <c r="B57" s="1285"/>
      <c r="G57" s="1255"/>
      <c r="H57" s="1255"/>
      <c r="I57" s="1254"/>
      <c r="J57" s="1254"/>
      <c r="K57" s="1258"/>
      <c r="L57" s="1258"/>
      <c r="M57" s="1258"/>
      <c r="N57" s="1258"/>
      <c r="AM57" s="1242"/>
      <c r="AN57" s="1252"/>
      <c r="AO57" s="1252"/>
      <c r="AP57" s="1252"/>
      <c r="AQ57" s="1252"/>
      <c r="AR57" s="1252"/>
      <c r="AS57" s="1252"/>
      <c r="AT57" s="1252"/>
      <c r="AU57" s="1252"/>
      <c r="AV57" s="1252"/>
      <c r="AW57" s="1252"/>
      <c r="AX57" s="1252"/>
      <c r="AY57" s="1252"/>
      <c r="AZ57" s="1252"/>
      <c r="BA57" s="1252"/>
      <c r="BB57" s="1251" t="s">
        <v>619</v>
      </c>
      <c r="BC57" s="1251"/>
      <c r="BD57" s="1251"/>
      <c r="BE57" s="1251"/>
      <c r="BF57" s="1251"/>
      <c r="BG57" s="1251"/>
      <c r="BH57" s="1251"/>
      <c r="BI57" s="1251"/>
      <c r="BJ57" s="1251"/>
      <c r="BK57" s="1251"/>
      <c r="BL57" s="1251"/>
      <c r="BM57" s="1251"/>
      <c r="BN57" s="1251"/>
      <c r="BO57" s="1251"/>
      <c r="BP57" s="1292"/>
      <c r="BQ57" s="1250"/>
      <c r="BR57" s="1250"/>
      <c r="BS57" s="1250"/>
      <c r="BT57" s="1250"/>
      <c r="BU57" s="1250"/>
      <c r="BV57" s="1250"/>
      <c r="BW57" s="1250"/>
      <c r="BX57" s="1292"/>
      <c r="BY57" s="1250"/>
      <c r="BZ57" s="1250"/>
      <c r="CA57" s="1250"/>
      <c r="CB57" s="1250"/>
      <c r="CC57" s="1250"/>
      <c r="CD57" s="1250"/>
      <c r="CE57" s="1250"/>
      <c r="CF57" s="1250">
        <v>59.4</v>
      </c>
      <c r="CG57" s="1250"/>
      <c r="CH57" s="1250"/>
      <c r="CI57" s="1250"/>
      <c r="CJ57" s="1250"/>
      <c r="CK57" s="1250"/>
      <c r="CL57" s="1250"/>
      <c r="CM57" s="1250"/>
      <c r="CN57" s="1250">
        <v>61</v>
      </c>
      <c r="CO57" s="1250"/>
      <c r="CP57" s="1250"/>
      <c r="CQ57" s="1250"/>
      <c r="CR57" s="1250"/>
      <c r="CS57" s="1250"/>
      <c r="CT57" s="1250"/>
      <c r="CU57" s="1250"/>
      <c r="CV57" s="1250">
        <v>62</v>
      </c>
      <c r="CW57" s="1250"/>
      <c r="CX57" s="1250"/>
      <c r="CY57" s="1250"/>
      <c r="CZ57" s="1250"/>
      <c r="DA57" s="1250"/>
      <c r="DB57" s="1250"/>
      <c r="DC57" s="1250"/>
      <c r="DD57" s="1290"/>
      <c r="DE57" s="1285"/>
    </row>
    <row r="58" spans="1:109" s="1279" customFormat="1" ht="13.2">
      <c r="A58" s="1242"/>
      <c r="B58" s="1285"/>
      <c r="G58" s="1255"/>
      <c r="H58" s="1255"/>
      <c r="I58" s="1254"/>
      <c r="J58" s="1254"/>
      <c r="K58" s="1258"/>
      <c r="L58" s="1258"/>
      <c r="M58" s="1258"/>
      <c r="N58" s="1258"/>
      <c r="AM58" s="1242"/>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2">
      <c r="A59" s="1242"/>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2">
      <c r="A60" s="1242"/>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2">
      <c r="A61" s="1242"/>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2"/>
    </row>
    <row r="63" spans="1:109" ht="16.2">
      <c r="B63" s="1283" t="s">
        <v>618</v>
      </c>
    </row>
    <row r="64" spans="1:109" ht="13.2">
      <c r="B64" s="1243"/>
      <c r="G64" s="1280"/>
      <c r="I64" s="1282"/>
      <c r="J64" s="1282"/>
      <c r="K64" s="1282"/>
      <c r="L64" s="1282"/>
      <c r="M64" s="1282"/>
      <c r="N64" s="1281"/>
      <c r="AM64" s="1280"/>
      <c r="AN64" s="1280" t="s">
        <v>617</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2">
      <c r="B65" s="1243"/>
      <c r="AN65" s="1278" t="s">
        <v>616</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2">
      <c r="B66" s="1243"/>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2">
      <c r="B67" s="1243"/>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2">
      <c r="B68" s="1243"/>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2">
      <c r="B69" s="1243"/>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2">
      <c r="B70" s="1243"/>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2">
      <c r="B71" s="1243"/>
      <c r="G71" s="1265"/>
      <c r="I71" s="1268"/>
      <c r="J71" s="1267"/>
      <c r="K71" s="1267"/>
      <c r="L71" s="1266"/>
      <c r="M71" s="1267"/>
      <c r="N71" s="1266"/>
      <c r="AM71" s="1265"/>
      <c r="AN71" s="1242" t="s">
        <v>615</v>
      </c>
    </row>
    <row r="72" spans="2:107" ht="13.2">
      <c r="B72" s="1243"/>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552</v>
      </c>
      <c r="BQ72" s="1252"/>
      <c r="BR72" s="1252"/>
      <c r="BS72" s="1252"/>
      <c r="BT72" s="1252"/>
      <c r="BU72" s="1252"/>
      <c r="BV72" s="1252"/>
      <c r="BW72" s="1252"/>
      <c r="BX72" s="1252" t="s">
        <v>553</v>
      </c>
      <c r="BY72" s="1252"/>
      <c r="BZ72" s="1252"/>
      <c r="CA72" s="1252"/>
      <c r="CB72" s="1252"/>
      <c r="CC72" s="1252"/>
      <c r="CD72" s="1252"/>
      <c r="CE72" s="1252"/>
      <c r="CF72" s="1252" t="s">
        <v>554</v>
      </c>
      <c r="CG72" s="1252"/>
      <c r="CH72" s="1252"/>
      <c r="CI72" s="1252"/>
      <c r="CJ72" s="1252"/>
      <c r="CK72" s="1252"/>
      <c r="CL72" s="1252"/>
      <c r="CM72" s="1252"/>
      <c r="CN72" s="1252" t="s">
        <v>555</v>
      </c>
      <c r="CO72" s="1252"/>
      <c r="CP72" s="1252"/>
      <c r="CQ72" s="1252"/>
      <c r="CR72" s="1252"/>
      <c r="CS72" s="1252"/>
      <c r="CT72" s="1252"/>
      <c r="CU72" s="1252"/>
      <c r="CV72" s="1252" t="s">
        <v>556</v>
      </c>
      <c r="CW72" s="1252"/>
      <c r="CX72" s="1252"/>
      <c r="CY72" s="1252"/>
      <c r="CZ72" s="1252"/>
      <c r="DA72" s="1252"/>
      <c r="DB72" s="1252"/>
      <c r="DC72" s="1252"/>
    </row>
    <row r="73" spans="2:107" ht="13.2">
      <c r="B73" s="1243"/>
      <c r="G73" s="1259"/>
      <c r="H73" s="1259"/>
      <c r="I73" s="1259"/>
      <c r="J73" s="1259"/>
      <c r="K73" s="1256"/>
      <c r="L73" s="1256"/>
      <c r="M73" s="1256"/>
      <c r="N73" s="1256"/>
      <c r="AM73" s="1257"/>
      <c r="AN73" s="1251" t="s">
        <v>614</v>
      </c>
      <c r="AO73" s="1251"/>
      <c r="AP73" s="1251"/>
      <c r="AQ73" s="1251"/>
      <c r="AR73" s="1251"/>
      <c r="AS73" s="1251"/>
      <c r="AT73" s="1251"/>
      <c r="AU73" s="1251"/>
      <c r="AV73" s="1251"/>
      <c r="AW73" s="1251"/>
      <c r="AX73" s="1251"/>
      <c r="AY73" s="1251"/>
      <c r="AZ73" s="1251"/>
      <c r="BA73" s="1251"/>
      <c r="BB73" s="1251" t="s">
        <v>611</v>
      </c>
      <c r="BC73" s="1251"/>
      <c r="BD73" s="1251"/>
      <c r="BE73" s="1251"/>
      <c r="BF73" s="1251"/>
      <c r="BG73" s="1251"/>
      <c r="BH73" s="1251"/>
      <c r="BI73" s="1251"/>
      <c r="BJ73" s="1251"/>
      <c r="BK73" s="1251"/>
      <c r="BL73" s="1251"/>
      <c r="BM73" s="1251"/>
      <c r="BN73" s="1251"/>
      <c r="BO73" s="1251"/>
      <c r="BP73" s="1250">
        <v>25.7</v>
      </c>
      <c r="BQ73" s="1250"/>
      <c r="BR73" s="1250"/>
      <c r="BS73" s="1250"/>
      <c r="BT73" s="1250"/>
      <c r="BU73" s="1250"/>
      <c r="BV73" s="1250"/>
      <c r="BW73" s="1250"/>
      <c r="BX73" s="1250">
        <v>26.9</v>
      </c>
      <c r="BY73" s="1250"/>
      <c r="BZ73" s="1250"/>
      <c r="CA73" s="1250"/>
      <c r="CB73" s="1250"/>
      <c r="CC73" s="1250"/>
      <c r="CD73" s="1250"/>
      <c r="CE73" s="1250"/>
      <c r="CF73" s="1250">
        <v>9.6999999999999993</v>
      </c>
      <c r="CG73" s="1250"/>
      <c r="CH73" s="1250"/>
      <c r="CI73" s="1250"/>
      <c r="CJ73" s="1250"/>
      <c r="CK73" s="1250"/>
      <c r="CL73" s="1250"/>
      <c r="CM73" s="1250"/>
      <c r="CN73" s="1250">
        <v>5.4</v>
      </c>
      <c r="CO73" s="1250"/>
      <c r="CP73" s="1250"/>
      <c r="CQ73" s="1250"/>
      <c r="CR73" s="1250"/>
      <c r="CS73" s="1250"/>
      <c r="CT73" s="1250"/>
      <c r="CU73" s="1250"/>
      <c r="CV73" s="1250">
        <v>15.3</v>
      </c>
      <c r="CW73" s="1250"/>
      <c r="CX73" s="1250"/>
      <c r="CY73" s="1250"/>
      <c r="CZ73" s="1250"/>
      <c r="DA73" s="1250"/>
      <c r="DB73" s="1250"/>
      <c r="DC73" s="1250"/>
    </row>
    <row r="74" spans="2:107" ht="13.2">
      <c r="B74" s="1243"/>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2">
      <c r="B75" s="1243"/>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609</v>
      </c>
      <c r="BC75" s="1251"/>
      <c r="BD75" s="1251"/>
      <c r="BE75" s="1251"/>
      <c r="BF75" s="1251"/>
      <c r="BG75" s="1251"/>
      <c r="BH75" s="1251"/>
      <c r="BI75" s="1251"/>
      <c r="BJ75" s="1251"/>
      <c r="BK75" s="1251"/>
      <c r="BL75" s="1251"/>
      <c r="BM75" s="1251"/>
      <c r="BN75" s="1251"/>
      <c r="BO75" s="1251"/>
      <c r="BP75" s="1250">
        <v>5.5</v>
      </c>
      <c r="BQ75" s="1250"/>
      <c r="BR75" s="1250"/>
      <c r="BS75" s="1250"/>
      <c r="BT75" s="1250"/>
      <c r="BU75" s="1250"/>
      <c r="BV75" s="1250"/>
      <c r="BW75" s="1250"/>
      <c r="BX75" s="1250">
        <v>5.2</v>
      </c>
      <c r="BY75" s="1250"/>
      <c r="BZ75" s="1250"/>
      <c r="CA75" s="1250"/>
      <c r="CB75" s="1250"/>
      <c r="CC75" s="1250"/>
      <c r="CD75" s="1250"/>
      <c r="CE75" s="1250"/>
      <c r="CF75" s="1250">
        <v>5</v>
      </c>
      <c r="CG75" s="1250"/>
      <c r="CH75" s="1250"/>
      <c r="CI75" s="1250"/>
      <c r="CJ75" s="1250"/>
      <c r="CK75" s="1250"/>
      <c r="CL75" s="1250"/>
      <c r="CM75" s="1250"/>
      <c r="CN75" s="1250">
        <v>5</v>
      </c>
      <c r="CO75" s="1250"/>
      <c r="CP75" s="1250"/>
      <c r="CQ75" s="1250"/>
      <c r="CR75" s="1250"/>
      <c r="CS75" s="1250"/>
      <c r="CT75" s="1250"/>
      <c r="CU75" s="1250"/>
      <c r="CV75" s="1250">
        <v>5.0999999999999996</v>
      </c>
      <c r="CW75" s="1250"/>
      <c r="CX75" s="1250"/>
      <c r="CY75" s="1250"/>
      <c r="CZ75" s="1250"/>
      <c r="DA75" s="1250"/>
      <c r="DB75" s="1250"/>
      <c r="DC75" s="1250"/>
    </row>
    <row r="76" spans="2:107" ht="13.2">
      <c r="B76" s="1243"/>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2">
      <c r="B77" s="1243"/>
      <c r="G77" s="1255"/>
      <c r="H77" s="1255"/>
      <c r="I77" s="1255"/>
      <c r="J77" s="1255"/>
      <c r="K77" s="1256"/>
      <c r="L77" s="1256"/>
      <c r="M77" s="1256"/>
      <c r="N77" s="1256"/>
      <c r="AN77" s="1252" t="s">
        <v>613</v>
      </c>
      <c r="AO77" s="1252"/>
      <c r="AP77" s="1252"/>
      <c r="AQ77" s="1252"/>
      <c r="AR77" s="1252"/>
      <c r="AS77" s="1252"/>
      <c r="AT77" s="1252"/>
      <c r="AU77" s="1252"/>
      <c r="AV77" s="1252"/>
      <c r="AW77" s="1252"/>
      <c r="AX77" s="1252"/>
      <c r="AY77" s="1252"/>
      <c r="AZ77" s="1252"/>
      <c r="BA77" s="1252"/>
      <c r="BB77" s="1251" t="s">
        <v>611</v>
      </c>
      <c r="BC77" s="1251"/>
      <c r="BD77" s="1251"/>
      <c r="BE77" s="1251"/>
      <c r="BF77" s="1251"/>
      <c r="BG77" s="1251"/>
      <c r="BH77" s="1251"/>
      <c r="BI77" s="1251"/>
      <c r="BJ77" s="1251"/>
      <c r="BK77" s="1251"/>
      <c r="BL77" s="1251"/>
      <c r="BM77" s="1251"/>
      <c r="BN77" s="1251"/>
      <c r="BO77" s="1251"/>
      <c r="BP77" s="1250">
        <v>139</v>
      </c>
      <c r="BQ77" s="1250"/>
      <c r="BR77" s="1250"/>
      <c r="BS77" s="1250"/>
      <c r="BT77" s="1250"/>
      <c r="BU77" s="1250"/>
      <c r="BV77" s="1250"/>
      <c r="BW77" s="1250"/>
      <c r="BX77" s="1250">
        <v>132.4</v>
      </c>
      <c r="BY77" s="1250"/>
      <c r="BZ77" s="1250"/>
      <c r="CA77" s="1250"/>
      <c r="CB77" s="1250"/>
      <c r="CC77" s="1250"/>
      <c r="CD77" s="1250"/>
      <c r="CE77" s="1250"/>
      <c r="CF77" s="1250">
        <v>124.2</v>
      </c>
      <c r="CG77" s="1250"/>
      <c r="CH77" s="1250"/>
      <c r="CI77" s="1250"/>
      <c r="CJ77" s="1250"/>
      <c r="CK77" s="1250"/>
      <c r="CL77" s="1250"/>
      <c r="CM77" s="1250"/>
      <c r="CN77" s="1250">
        <v>115.7</v>
      </c>
      <c r="CO77" s="1250"/>
      <c r="CP77" s="1250"/>
      <c r="CQ77" s="1250"/>
      <c r="CR77" s="1250"/>
      <c r="CS77" s="1250"/>
      <c r="CT77" s="1250"/>
      <c r="CU77" s="1250"/>
      <c r="CV77" s="1250">
        <v>106</v>
      </c>
      <c r="CW77" s="1250"/>
      <c r="CX77" s="1250"/>
      <c r="CY77" s="1250"/>
      <c r="CZ77" s="1250"/>
      <c r="DA77" s="1250"/>
      <c r="DB77" s="1250"/>
      <c r="DC77" s="1250"/>
    </row>
    <row r="78" spans="2:107" ht="13.2">
      <c r="B78" s="1243"/>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2">
      <c r="B79" s="1243"/>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609</v>
      </c>
      <c r="BC79" s="1251"/>
      <c r="BD79" s="1251"/>
      <c r="BE79" s="1251"/>
      <c r="BF79" s="1251"/>
      <c r="BG79" s="1251"/>
      <c r="BH79" s="1251"/>
      <c r="BI79" s="1251"/>
      <c r="BJ79" s="1251"/>
      <c r="BK79" s="1251"/>
      <c r="BL79" s="1251"/>
      <c r="BM79" s="1251"/>
      <c r="BN79" s="1251"/>
      <c r="BO79" s="1251"/>
      <c r="BP79" s="1250">
        <v>11.2</v>
      </c>
      <c r="BQ79" s="1250"/>
      <c r="BR79" s="1250"/>
      <c r="BS79" s="1250"/>
      <c r="BT79" s="1250"/>
      <c r="BU79" s="1250"/>
      <c r="BV79" s="1250"/>
      <c r="BW79" s="1250"/>
      <c r="BX79" s="1250">
        <v>11.2</v>
      </c>
      <c r="BY79" s="1250"/>
      <c r="BZ79" s="1250"/>
      <c r="CA79" s="1250"/>
      <c r="CB79" s="1250"/>
      <c r="CC79" s="1250"/>
      <c r="CD79" s="1250"/>
      <c r="CE79" s="1250"/>
      <c r="CF79" s="1250">
        <v>10.9</v>
      </c>
      <c r="CG79" s="1250"/>
      <c r="CH79" s="1250"/>
      <c r="CI79" s="1250"/>
      <c r="CJ79" s="1250"/>
      <c r="CK79" s="1250"/>
      <c r="CL79" s="1250"/>
      <c r="CM79" s="1250"/>
      <c r="CN79" s="1250">
        <v>10.3</v>
      </c>
      <c r="CO79" s="1250"/>
      <c r="CP79" s="1250"/>
      <c r="CQ79" s="1250"/>
      <c r="CR79" s="1250"/>
      <c r="CS79" s="1250"/>
      <c r="CT79" s="1250"/>
      <c r="CU79" s="1250"/>
      <c r="CV79" s="1250">
        <v>9</v>
      </c>
      <c r="CW79" s="1250"/>
      <c r="CX79" s="1250"/>
      <c r="CY79" s="1250"/>
      <c r="CZ79" s="1250"/>
      <c r="DA79" s="1250"/>
      <c r="DB79" s="1250"/>
      <c r="DC79" s="1250"/>
    </row>
    <row r="80" spans="2:107" ht="13.2">
      <c r="B80" s="1243"/>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2">
      <c r="B81" s="1243"/>
    </row>
    <row r="82" spans="2:109" ht="16.2">
      <c r="B82" s="1243"/>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2">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2">
      <c r="DD84" s="1242"/>
      <c r="DE84" s="1242"/>
    </row>
    <row r="85" spans="2:109" ht="13.2">
      <c r="DD85" s="1242"/>
      <c r="DE85" s="1242"/>
    </row>
    <row r="86" spans="2:109" ht="13.2" hidden="1">
      <c r="DD86" s="1242"/>
      <c r="DE86" s="1242"/>
    </row>
    <row r="87" spans="2:109" ht="13.2" hidden="1">
      <c r="K87" s="1245"/>
      <c r="AQ87" s="1245"/>
      <c r="BC87" s="1245"/>
      <c r="BO87" s="1245"/>
      <c r="CA87" s="1245"/>
      <c r="CM87" s="1245"/>
      <c r="CY87" s="1245"/>
      <c r="DD87" s="1242"/>
      <c r="DE87" s="1242"/>
    </row>
    <row r="88" spans="2:109" ht="13.2" hidden="1">
      <c r="DD88" s="1242"/>
      <c r="DE88" s="1242"/>
    </row>
    <row r="89" spans="2:109" ht="13.2" hidden="1">
      <c r="DD89" s="1242"/>
      <c r="DE89" s="1242"/>
    </row>
    <row r="90" spans="2:109" ht="13.2" hidden="1">
      <c r="DD90" s="1242"/>
      <c r="DE90" s="1242"/>
    </row>
    <row r="91" spans="2:109" ht="13.2" hidden="1">
      <c r="DD91" s="1242"/>
      <c r="DE91" s="1242"/>
    </row>
    <row r="92" spans="2:109" ht="13.5" hidden="1" customHeight="1">
      <c r="DD92" s="1242"/>
      <c r="DE92" s="1242"/>
    </row>
    <row r="93" spans="2:109" ht="13.5" hidden="1" customHeight="1">
      <c r="DD93" s="1242"/>
      <c r="DE93" s="1242"/>
    </row>
    <row r="94" spans="2:109" ht="13.5" hidden="1" customHeight="1">
      <c r="DD94" s="1242"/>
      <c r="DE94" s="1242"/>
    </row>
    <row r="95" spans="2:109" ht="13.5" hidden="1" customHeight="1">
      <c r="DD95" s="1242"/>
      <c r="DE95" s="1242"/>
    </row>
    <row r="96" spans="2:109" ht="13.5" hidden="1" customHeight="1">
      <c r="DD96" s="1242"/>
      <c r="DE96" s="1242"/>
    </row>
    <row r="97" spans="108:109" ht="13.5" hidden="1" customHeight="1">
      <c r="DD97" s="1242"/>
      <c r="DE97" s="1242"/>
    </row>
    <row r="98" spans="108:109" ht="13.5" hidden="1" customHeight="1">
      <c r="DD98" s="1242"/>
      <c r="DE98" s="1242"/>
    </row>
    <row r="99" spans="108:109" ht="13.5" hidden="1" customHeight="1">
      <c r="DD99" s="1242"/>
      <c r="DE99" s="1242"/>
    </row>
    <row r="100" spans="108:109" ht="13.5" hidden="1" customHeight="1">
      <c r="DD100" s="1242"/>
      <c r="DE100" s="1242"/>
    </row>
    <row r="101" spans="108:109" ht="13.5" hidden="1" customHeight="1">
      <c r="DD101" s="1242"/>
      <c r="DE101" s="1242"/>
    </row>
    <row r="102" spans="108:109" ht="13.5" hidden="1" customHeight="1">
      <c r="DD102" s="1242"/>
      <c r="DE102" s="1242"/>
    </row>
    <row r="103" spans="108:109" ht="13.5" hidden="1" customHeight="1">
      <c r="DD103" s="1242"/>
      <c r="DE103" s="1242"/>
    </row>
    <row r="104" spans="108:109" ht="13.5" hidden="1" customHeight="1">
      <c r="DD104" s="1242"/>
      <c r="DE104" s="1242"/>
    </row>
    <row r="105" spans="108:109" ht="13.5" hidden="1" customHeight="1">
      <c r="DD105" s="1242"/>
      <c r="DE105" s="1242"/>
    </row>
    <row r="106" spans="108:109" ht="13.5" hidden="1" customHeight="1">
      <c r="DD106" s="1242"/>
      <c r="DE106" s="1242"/>
    </row>
    <row r="107" spans="108:109" ht="13.5" hidden="1" customHeight="1">
      <c r="DD107" s="1242"/>
      <c r="DE107" s="1242"/>
    </row>
    <row r="108" spans="108:109" ht="13.5" hidden="1" customHeight="1">
      <c r="DD108" s="1242"/>
      <c r="DE108" s="1242"/>
    </row>
    <row r="109" spans="108:109" ht="13.5" hidden="1" customHeight="1">
      <c r="DD109" s="1242"/>
      <c r="DE109" s="1242"/>
    </row>
    <row r="110" spans="108:109" ht="13.5" hidden="1" customHeight="1">
      <c r="DD110" s="1242"/>
      <c r="DE110" s="1242"/>
    </row>
    <row r="111" spans="108:109" ht="13.5" hidden="1" customHeight="1">
      <c r="DD111" s="1242"/>
      <c r="DE111" s="1242"/>
    </row>
    <row r="112" spans="108:109" ht="13.5" hidden="1" customHeight="1">
      <c r="DD112" s="1242"/>
      <c r="DE112" s="1242"/>
    </row>
    <row r="113" spans="108:109" ht="13.5" hidden="1" customHeight="1">
      <c r="DD113" s="1242"/>
      <c r="DE113" s="1242"/>
    </row>
    <row r="114" spans="108:109" ht="13.5" hidden="1" customHeight="1">
      <c r="DD114" s="1242"/>
      <c r="DE114" s="1242"/>
    </row>
    <row r="115" spans="108:109" ht="13.5" hidden="1" customHeight="1">
      <c r="DD115" s="1242"/>
      <c r="DE115" s="1242"/>
    </row>
    <row r="116" spans="108:109" ht="13.5" hidden="1" customHeight="1">
      <c r="DD116" s="1242"/>
      <c r="DE116" s="1242"/>
    </row>
    <row r="117" spans="108:109" ht="13.5" hidden="1" customHeight="1">
      <c r="DD117" s="1242"/>
      <c r="DE117" s="1242"/>
    </row>
    <row r="118" spans="108:109" ht="13.5" hidden="1" customHeight="1">
      <c r="DD118" s="1242"/>
      <c r="DE118" s="1242"/>
    </row>
    <row r="119" spans="108:109" ht="13.5" hidden="1" customHeight="1">
      <c r="DD119" s="1242"/>
      <c r="DE119" s="1242"/>
    </row>
    <row r="120" spans="108:109" ht="13.5" hidden="1" customHeight="1">
      <c r="DD120" s="1242"/>
      <c r="DE120" s="1242"/>
    </row>
    <row r="121" spans="108:109" ht="13.5" hidden="1" customHeight="1">
      <c r="DD121" s="1242"/>
      <c r="DE121" s="1242"/>
    </row>
    <row r="122" spans="108:109" ht="13.5" hidden="1" customHeight="1">
      <c r="DD122" s="1242"/>
      <c r="DE122" s="1242"/>
    </row>
    <row r="123" spans="108:109" ht="13.5" hidden="1" customHeight="1">
      <c r="DD123" s="1242"/>
      <c r="DE123" s="1242"/>
    </row>
    <row r="124" spans="108:109" ht="13.5" hidden="1" customHeight="1">
      <c r="DD124" s="1242"/>
      <c r="DE124" s="1242"/>
    </row>
    <row r="125" spans="108:109" ht="13.5" hidden="1" customHeight="1">
      <c r="DD125" s="1242"/>
      <c r="DE125" s="1242"/>
    </row>
    <row r="126" spans="108:109" ht="13.5" hidden="1" customHeight="1">
      <c r="DD126" s="1242"/>
      <c r="DE126" s="1242"/>
    </row>
    <row r="127" spans="108:109" ht="13.5" hidden="1" customHeight="1">
      <c r="DD127" s="1242"/>
      <c r="DE127" s="1242"/>
    </row>
    <row r="128" spans="108:109" ht="13.5" hidden="1" customHeight="1">
      <c r="DD128" s="1242"/>
      <c r="DE128" s="1242"/>
    </row>
    <row r="129" spans="108:109" ht="13.5" hidden="1" customHeight="1">
      <c r="DD129" s="1242"/>
      <c r="DE129" s="1242"/>
    </row>
    <row r="130" spans="108:109" ht="13.5" hidden="1" customHeight="1">
      <c r="DD130" s="1242"/>
      <c r="DE130" s="1242"/>
    </row>
    <row r="131" spans="108:109" ht="13.5" hidden="1" customHeight="1">
      <c r="DD131" s="1242"/>
      <c r="DE131" s="1242"/>
    </row>
    <row r="132" spans="108:109" ht="13.5" hidden="1" customHeight="1">
      <c r="DD132" s="1242"/>
      <c r="DE132" s="1242"/>
    </row>
    <row r="133" spans="108:109" ht="13.5" hidden="1" customHeight="1">
      <c r="DD133" s="1242"/>
      <c r="DE133" s="1242"/>
    </row>
    <row r="134" spans="108:109" ht="13.5" hidden="1" customHeight="1">
      <c r="DD134" s="1242"/>
      <c r="DE134" s="1242"/>
    </row>
    <row r="135" spans="108:109" ht="13.5" hidden="1" customHeight="1">
      <c r="DD135" s="1242"/>
      <c r="DE135" s="1242"/>
    </row>
    <row r="136" spans="108:109" ht="13.5" hidden="1" customHeight="1">
      <c r="DD136" s="1242"/>
      <c r="DE136" s="1242"/>
    </row>
    <row r="137" spans="108:109" ht="13.5" hidden="1" customHeight="1">
      <c r="DD137" s="1242"/>
      <c r="DE137" s="1242"/>
    </row>
    <row r="138" spans="108:109" ht="13.5" hidden="1" customHeight="1">
      <c r="DD138" s="1242"/>
      <c r="DE138" s="1242"/>
    </row>
    <row r="139" spans="108:109" ht="13.5" hidden="1" customHeight="1">
      <c r="DD139" s="1242"/>
      <c r="DE139" s="1242"/>
    </row>
    <row r="140" spans="108:109" ht="13.5" hidden="1" customHeight="1">
      <c r="DD140" s="1242"/>
      <c r="DE140" s="1242"/>
    </row>
    <row r="141" spans="108:109" ht="13.5" hidden="1" customHeight="1">
      <c r="DD141" s="1242"/>
      <c r="DE141" s="1242"/>
    </row>
    <row r="142" spans="108:109" ht="13.5" hidden="1" customHeight="1">
      <c r="DD142" s="1242"/>
      <c r="DE142" s="1242"/>
    </row>
    <row r="143" spans="108:109" ht="13.5" hidden="1" customHeight="1">
      <c r="DD143" s="1242"/>
      <c r="DE143" s="1242"/>
    </row>
    <row r="144" spans="108:109" ht="13.5" hidden="1" customHeight="1">
      <c r="DD144" s="1242"/>
      <c r="DE144" s="1242"/>
    </row>
    <row r="145" spans="108:109" ht="13.5" hidden="1" customHeight="1">
      <c r="DD145" s="1242"/>
      <c r="DE145" s="1242"/>
    </row>
    <row r="146" spans="108:109" ht="13.5" hidden="1" customHeight="1">
      <c r="DD146" s="1242"/>
      <c r="DE146" s="1242"/>
    </row>
    <row r="147" spans="108:109" ht="13.5" hidden="1" customHeight="1">
      <c r="DD147" s="1242"/>
      <c r="DE147" s="1242"/>
    </row>
    <row r="148" spans="108:109" ht="13.5" hidden="1" customHeight="1">
      <c r="DD148" s="1242"/>
      <c r="DE148" s="1242"/>
    </row>
    <row r="149" spans="108:109" ht="13.5" hidden="1" customHeight="1">
      <c r="DD149" s="1242"/>
      <c r="DE149" s="1242"/>
    </row>
    <row r="150" spans="108:109" ht="13.5" hidden="1" customHeight="1">
      <c r="DD150" s="1242"/>
      <c r="DE150" s="1242"/>
    </row>
    <row r="151" spans="108:109" ht="13.5" hidden="1" customHeight="1">
      <c r="DD151" s="1242"/>
      <c r="DE151" s="1242"/>
    </row>
    <row r="152" spans="108:109" ht="13.5" hidden="1" customHeight="1">
      <c r="DD152" s="1242"/>
      <c r="DE152" s="1242"/>
    </row>
    <row r="153" spans="108:109" ht="13.5" hidden="1" customHeight="1">
      <c r="DD153" s="1242"/>
      <c r="DE153" s="1242"/>
    </row>
    <row r="154" spans="108:109" ht="13.5" hidden="1" customHeight="1">
      <c r="DD154" s="1242"/>
      <c r="DE154" s="1242"/>
    </row>
    <row r="155" spans="108:109" ht="13.5" hidden="1" customHeight="1">
      <c r="DD155" s="1242"/>
      <c r="DE155" s="1242"/>
    </row>
    <row r="156" spans="108:109" ht="13.5" hidden="1" customHeight="1">
      <c r="DD156" s="1242"/>
      <c r="DE156" s="1242"/>
    </row>
    <row r="157" spans="108:109" ht="13.5" hidden="1" customHeight="1">
      <c r="DD157" s="1242"/>
      <c r="DE157" s="1242"/>
    </row>
    <row r="158" spans="108:109" ht="13.5" hidden="1" customHeight="1">
      <c r="DD158" s="1242"/>
      <c r="DE158" s="1242"/>
    </row>
    <row r="159" spans="108:109" ht="13.5" hidden="1" customHeight="1">
      <c r="DD159" s="1242"/>
      <c r="DE159" s="1242"/>
    </row>
    <row r="160" spans="108:109" ht="13.5" hidden="1" customHeight="1">
      <c r="DD160" s="1242"/>
      <c r="DE160" s="124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jHEKJiBlKe+/7qEpzHT8NRU/Cmx+cNRvJT8ScRhPc2u+GRl5fjinYGXEjKvGzV7iwIubfp7CsKoYuaqmkvXGA==" saltValue="hl8XE0rQovDv1nRaN4wTa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5" zoomScaleNormal="85" zoomScaleSheetLayoutView="70" workbookViewId="0">
      <selection activeCell="CL38" sqref="CL38"/>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I/NdaPZqHWkjFJ9h0VA/KVfF79AdKm6tBOzNziu9WWjBWi0QSVrtoRtTZdWq6sLnydhnhjvV4V3oS3J6Org9g==" saltValue="4CPljUqtVZ08i4HAZwRA1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CL38" sqref="CL38"/>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FxG2/7hz1NvD+p4ZdUTnfDZKR3hTIDAiUz23us519xZljyu0IOd+UqCk+cQd63EToZtR728eV4uHV2HjdCvBA==" saltValue="cxJ7AdQiXDtZ/gsop8WX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51349</v>
      </c>
      <c r="E3" s="141"/>
      <c r="F3" s="142">
        <v>50848</v>
      </c>
      <c r="G3" s="143"/>
      <c r="H3" s="144"/>
    </row>
    <row r="4" spans="1:8">
      <c r="A4" s="145"/>
      <c r="B4" s="146"/>
      <c r="C4" s="147"/>
      <c r="D4" s="148">
        <v>26307</v>
      </c>
      <c r="E4" s="149"/>
      <c r="F4" s="150">
        <v>22583</v>
      </c>
      <c r="G4" s="151"/>
      <c r="H4" s="152"/>
    </row>
    <row r="5" spans="1:8">
      <c r="A5" s="133" t="s">
        <v>544</v>
      </c>
      <c r="B5" s="138"/>
      <c r="C5" s="139"/>
      <c r="D5" s="140">
        <v>57976</v>
      </c>
      <c r="E5" s="141"/>
      <c r="F5" s="142">
        <v>53572</v>
      </c>
      <c r="G5" s="143"/>
      <c r="H5" s="144"/>
    </row>
    <row r="6" spans="1:8">
      <c r="A6" s="145"/>
      <c r="B6" s="146"/>
      <c r="C6" s="147"/>
      <c r="D6" s="148">
        <v>27712</v>
      </c>
      <c r="E6" s="149"/>
      <c r="F6" s="150">
        <v>25259</v>
      </c>
      <c r="G6" s="151"/>
      <c r="H6" s="152"/>
    </row>
    <row r="7" spans="1:8">
      <c r="A7" s="133" t="s">
        <v>545</v>
      </c>
      <c r="B7" s="138"/>
      <c r="C7" s="139"/>
      <c r="D7" s="140">
        <v>50740</v>
      </c>
      <c r="E7" s="141"/>
      <c r="F7" s="142">
        <v>51898</v>
      </c>
      <c r="G7" s="143"/>
      <c r="H7" s="144"/>
    </row>
    <row r="8" spans="1:8">
      <c r="A8" s="145"/>
      <c r="B8" s="146"/>
      <c r="C8" s="147"/>
      <c r="D8" s="148">
        <v>30763</v>
      </c>
      <c r="E8" s="149"/>
      <c r="F8" s="150">
        <v>25986</v>
      </c>
      <c r="G8" s="151"/>
      <c r="H8" s="152"/>
    </row>
    <row r="9" spans="1:8">
      <c r="A9" s="133" t="s">
        <v>546</v>
      </c>
      <c r="B9" s="138"/>
      <c r="C9" s="139"/>
      <c r="D9" s="140">
        <v>47067</v>
      </c>
      <c r="E9" s="141"/>
      <c r="F9" s="142">
        <v>51684</v>
      </c>
      <c r="G9" s="143"/>
      <c r="H9" s="144"/>
    </row>
    <row r="10" spans="1:8">
      <c r="A10" s="145"/>
      <c r="B10" s="146"/>
      <c r="C10" s="147"/>
      <c r="D10" s="148">
        <v>33607</v>
      </c>
      <c r="E10" s="149"/>
      <c r="F10" s="150">
        <v>26671</v>
      </c>
      <c r="G10" s="151"/>
      <c r="H10" s="152"/>
    </row>
    <row r="11" spans="1:8">
      <c r="A11" s="133" t="s">
        <v>547</v>
      </c>
      <c r="B11" s="138"/>
      <c r="C11" s="139"/>
      <c r="D11" s="140">
        <v>61078</v>
      </c>
      <c r="E11" s="141"/>
      <c r="F11" s="142">
        <v>52897</v>
      </c>
      <c r="G11" s="143"/>
      <c r="H11" s="144"/>
    </row>
    <row r="12" spans="1:8">
      <c r="A12" s="145"/>
      <c r="B12" s="146"/>
      <c r="C12" s="153"/>
      <c r="D12" s="148">
        <v>48001</v>
      </c>
      <c r="E12" s="149"/>
      <c r="F12" s="150">
        <v>27013</v>
      </c>
      <c r="G12" s="151"/>
      <c r="H12" s="152"/>
    </row>
    <row r="13" spans="1:8">
      <c r="A13" s="133"/>
      <c r="B13" s="138"/>
      <c r="C13" s="154"/>
      <c r="D13" s="155">
        <v>53642</v>
      </c>
      <c r="E13" s="156"/>
      <c r="F13" s="157">
        <v>52180</v>
      </c>
      <c r="G13" s="158"/>
      <c r="H13" s="144"/>
    </row>
    <row r="14" spans="1:8">
      <c r="A14" s="145"/>
      <c r="B14" s="146"/>
      <c r="C14" s="147"/>
      <c r="D14" s="148">
        <v>33278</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2.44</v>
      </c>
      <c r="C19" s="159">
        <f>ROUND(VALUE(SUBSTITUTE(実質収支比率等に係る経年分析!G$48,"▲","-")),2)</f>
        <v>2.34</v>
      </c>
      <c r="D19" s="159">
        <f>ROUND(VALUE(SUBSTITUTE(実質収支比率等に係る経年分析!H$48,"▲","-")),2)</f>
        <v>1.98</v>
      </c>
      <c r="E19" s="159">
        <f>ROUND(VALUE(SUBSTITUTE(実質収支比率等に係る経年分析!I$48,"▲","-")),2)</f>
        <v>0.93</v>
      </c>
      <c r="F19" s="159">
        <f>ROUND(VALUE(SUBSTITUTE(実質収支比率等に係る経年分析!J$48,"▲","-")),2)</f>
        <v>1.28</v>
      </c>
    </row>
    <row r="20" spans="1:11">
      <c r="A20" s="159" t="s">
        <v>49</v>
      </c>
      <c r="B20" s="159">
        <f>ROUND(VALUE(SUBSTITUTE(実質収支比率等に係る経年分析!F$47,"▲","-")),2)</f>
        <v>7.61</v>
      </c>
      <c r="C20" s="159">
        <f>ROUND(VALUE(SUBSTITUTE(実質収支比率等に係る経年分析!G$47,"▲","-")),2)</f>
        <v>7.61</v>
      </c>
      <c r="D20" s="159">
        <f>ROUND(VALUE(SUBSTITUTE(実質収支比率等に係る経年分析!H$47,"▲","-")),2)</f>
        <v>7.57</v>
      </c>
      <c r="E20" s="159">
        <f>ROUND(VALUE(SUBSTITUTE(実質収支比率等に係る経年分析!I$47,"▲","-")),2)</f>
        <v>7.44</v>
      </c>
      <c r="F20" s="159">
        <f>ROUND(VALUE(SUBSTITUTE(実質収支比率等に係る経年分析!J$47,"▲","-")),2)</f>
        <v>6.42</v>
      </c>
    </row>
    <row r="21" spans="1:11">
      <c r="A21" s="159" t="s">
        <v>50</v>
      </c>
      <c r="B21" s="159">
        <f>IF(ISNUMBER(VALUE(SUBSTITUTE(実質収支比率等に係る経年分析!F$49,"▲","-"))),ROUND(VALUE(SUBSTITUTE(実質収支比率等に係る経年分析!F$49,"▲","-")),2),NA())</f>
        <v>2.63</v>
      </c>
      <c r="C21" s="159">
        <f>IF(ISNUMBER(VALUE(SUBSTITUTE(実質収支比率等に係る経年分析!G$49,"▲","-"))),ROUND(VALUE(SUBSTITUTE(実質収支比率等に係る経年分析!G$49,"▲","-")),2),NA())</f>
        <v>0.13</v>
      </c>
      <c r="D21" s="159">
        <f>IF(ISNUMBER(VALUE(SUBSTITUTE(実質収支比率等に係る経年分析!H$49,"▲","-"))),ROUND(VALUE(SUBSTITUTE(実質収支比率等に係る経年分析!H$49,"▲","-")),2),NA())</f>
        <v>-0.34</v>
      </c>
      <c r="E21" s="159">
        <f>IF(ISNUMBER(VALUE(SUBSTITUTE(実質収支比率等に係る経年分析!I$49,"▲","-"))),ROUND(VALUE(SUBSTITUTE(実質収支比率等に係る経年分析!I$49,"▲","-")),2),NA())</f>
        <v>-0.88</v>
      </c>
      <c r="F21" s="159">
        <f>IF(ISNUMBER(VALUE(SUBSTITUTE(実質収支比率等に係る経年分析!J$49,"▲","-"))),ROUND(VALUE(SUBSTITUTE(実質収支比率等に係る経年分析!J$49,"▲","-")),2),NA())</f>
        <v>0.47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さいたま市母子父子寡婦福祉資金貸付事業特別会計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さいたま市後期高齢者医療事業特別会計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さいたま市介護保険事業特別会計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0.57999999999999996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さいたま市国民健康保険事業特別会計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0.68</v>
      </c>
    </row>
    <row r="33" spans="1:16">
      <c r="A33" s="160" t="str">
        <f>IF(連結実質赤字比率に係る赤字・黒字の構成分析!C$37="",NA(),連結実質赤字比率に係る赤字・黒字の構成分析!C$37)</f>
        <v>さいたま市下水道事業会計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1.27</v>
      </c>
    </row>
    <row r="35" spans="1:16">
      <c r="A35" s="160" t="str">
        <f>IF(連結実質赤字比率に係る赤字・黒字の構成分析!C$35="",NA(),連結実質赤字比率に係る赤字・黒字の構成分析!C$35)</f>
        <v>さいたま市病院事業会計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1.97</v>
      </c>
    </row>
    <row r="36" spans="1:16">
      <c r="A36" s="160" t="str">
        <f>IF(連結実質赤字比率に係る赤字・黒字の構成分析!C$34="",NA(),連結実質赤字比率に係る赤字・黒字の構成分析!C$34)</f>
        <v>さいたま市水道事業会計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43301</v>
      </c>
      <c r="E42" s="161"/>
      <c r="F42" s="161"/>
      <c r="G42" s="161">
        <f>'実質公債費比率（分子）の構造'!L$52</f>
        <v>44595</v>
      </c>
      <c r="H42" s="161"/>
      <c r="I42" s="161"/>
      <c r="J42" s="161">
        <f>'実質公債費比率（分子）の構造'!M$52</f>
        <v>40416</v>
      </c>
      <c r="K42" s="161"/>
      <c r="L42" s="161"/>
      <c r="M42" s="161">
        <f>'実質公債費比率（分子）の構造'!N$52</f>
        <v>42135</v>
      </c>
      <c r="N42" s="161"/>
      <c r="O42" s="161"/>
      <c r="P42" s="161">
        <f>'実質公債費比率（分子）の構造'!O$52</f>
        <v>41772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343</v>
      </c>
      <c r="C44" s="161"/>
      <c r="D44" s="161"/>
      <c r="E44" s="161">
        <f>'実質公債費比率（分子）の構造'!L$50</f>
        <v>1760</v>
      </c>
      <c r="F44" s="161"/>
      <c r="G44" s="161"/>
      <c r="H44" s="161">
        <f>'実質公債費比率（分子）の構造'!M$50</f>
        <v>352</v>
      </c>
      <c r="I44" s="161"/>
      <c r="J44" s="161"/>
      <c r="K44" s="161">
        <f>'実質公債費比率（分子）の構造'!N$50</f>
        <v>355</v>
      </c>
      <c r="L44" s="161"/>
      <c r="M44" s="161"/>
      <c r="N44" s="161">
        <f>'実質公債費比率（分子）の構造'!O$50</f>
        <v>356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6650</v>
      </c>
      <c r="C46" s="161"/>
      <c r="D46" s="161"/>
      <c r="E46" s="161">
        <f>'実質公債費比率（分子）の構造'!L$48</f>
        <v>5417</v>
      </c>
      <c r="F46" s="161"/>
      <c r="G46" s="161"/>
      <c r="H46" s="161">
        <f>'実質公債費比率（分子）の構造'!M$48</f>
        <v>5552</v>
      </c>
      <c r="I46" s="161"/>
      <c r="J46" s="161"/>
      <c r="K46" s="161">
        <f>'実質公債費比率（分子）の構造'!N$48</f>
        <v>5489</v>
      </c>
      <c r="L46" s="161"/>
      <c r="M46" s="161"/>
      <c r="N46" s="161">
        <f>'実質公債費比率（分子）の構造'!O$48</f>
        <v>4720</v>
      </c>
      <c r="O46" s="161"/>
      <c r="P46" s="161"/>
    </row>
    <row r="47" spans="1:16">
      <c r="A47" s="161" t="s">
        <v>62</v>
      </c>
      <c r="B47" s="161">
        <f>'実質公債費比率（分子）の構造'!K$47</f>
        <v>3333</v>
      </c>
      <c r="C47" s="161"/>
      <c r="D47" s="161"/>
      <c r="E47" s="161">
        <f>'実質公債費比率（分子）の構造'!L$47</f>
        <v>3333</v>
      </c>
      <c r="F47" s="161"/>
      <c r="G47" s="161"/>
      <c r="H47" s="161">
        <f>'実質公債費比率（分子）の構造'!M$47</f>
        <v>3333</v>
      </c>
      <c r="I47" s="161"/>
      <c r="J47" s="161"/>
      <c r="K47" s="161">
        <f>'実質公債費比率（分子）の構造'!N$47</f>
        <v>3333</v>
      </c>
      <c r="L47" s="161"/>
      <c r="M47" s="161"/>
      <c r="N47" s="161">
        <f>'実質公債費比率（分子）の構造'!O$47</f>
        <v>3333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45048</v>
      </c>
      <c r="C49" s="161"/>
      <c r="D49" s="161"/>
      <c r="E49" s="161">
        <f>'実質公債費比率（分子）の構造'!L$45</f>
        <v>44301</v>
      </c>
      <c r="F49" s="161"/>
      <c r="G49" s="161"/>
      <c r="H49" s="161">
        <f>'実質公債費比率（分子）の構造'!M$45</f>
        <v>42269</v>
      </c>
      <c r="I49" s="161"/>
      <c r="J49" s="161"/>
      <c r="K49" s="161">
        <f>'実質公債費比率（分子）の構造'!N$45</f>
        <v>45011</v>
      </c>
      <c r="L49" s="161"/>
      <c r="M49" s="161"/>
      <c r="N49" s="161">
        <f>'実質公債費比率（分子）の構造'!O$45</f>
        <v>46705</v>
      </c>
      <c r="O49" s="161"/>
      <c r="P49" s="161"/>
    </row>
    <row r="50" spans="1:16">
      <c r="A50" s="161" t="s">
        <v>65</v>
      </c>
      <c r="B50" s="161" t="e">
        <f>NA()</f>
        <v>#N/A</v>
      </c>
      <c r="C50" s="161">
        <f>IF(ISNUMBER('実質公債費比率（分子）の構造'!K$53),'実質公債費比率（分子）の構造'!K$53,NA())</f>
        <v>12073</v>
      </c>
      <c r="D50" s="161" t="e">
        <f>NA()</f>
        <v>#N/A</v>
      </c>
      <c r="E50" s="161" t="e">
        <f>NA()</f>
        <v>#N/A</v>
      </c>
      <c r="F50" s="161">
        <f>IF(ISNUMBER('実質公債費比率（分子）の構造'!L$53),'実質公債費比率（分子）の構造'!L$53,NA())</f>
        <v>10216</v>
      </c>
      <c r="G50" s="161" t="e">
        <f>NA()</f>
        <v>#N/A</v>
      </c>
      <c r="H50" s="161" t="e">
        <f>NA()</f>
        <v>#N/A</v>
      </c>
      <c r="I50" s="161">
        <f>IF(ISNUMBER('実質公債費比率（分子）の構造'!M$53),'実質公債費比率（分子）の構造'!M$53,NA())</f>
        <v>11090</v>
      </c>
      <c r="J50" s="161" t="e">
        <f>NA()</f>
        <v>#N/A</v>
      </c>
      <c r="K50" s="161" t="e">
        <f>NA()</f>
        <v>#N/A</v>
      </c>
      <c r="L50" s="161">
        <f>IF(ISNUMBER('実質公債費比率（分子）の構造'!N$53),'実質公債費比率（分子）の構造'!N$53,NA())</f>
        <v>12053</v>
      </c>
      <c r="M50" s="161" t="e">
        <f>NA()</f>
        <v>#N/A</v>
      </c>
      <c r="N50" s="161" t="e">
        <f>NA()</f>
        <v>#N/A</v>
      </c>
      <c r="O50" s="161">
        <f>IF(ISNUMBER('実質公債費比率（分子）の構造'!O$53),'実質公債費比率（分子）の構造'!O$53,NA())</f>
        <v>13342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378420</v>
      </c>
      <c r="E56" s="160"/>
      <c r="F56" s="160"/>
      <c r="G56" s="160">
        <f>'将来負担比率（分子）の構造'!J$52</f>
        <v>376363</v>
      </c>
      <c r="H56" s="160"/>
      <c r="I56" s="160"/>
      <c r="J56" s="160">
        <f>'将来負担比率（分子）の構造'!K$52</f>
        <v>386272</v>
      </c>
      <c r="K56" s="160"/>
      <c r="L56" s="160"/>
      <c r="M56" s="160">
        <f>'将来負担比率（分子）の構造'!L$52</f>
        <v>384048</v>
      </c>
      <c r="N56" s="160"/>
      <c r="O56" s="160"/>
      <c r="P56" s="160">
        <f>'将来負担比率（分子）の構造'!M$52</f>
        <v>390685</v>
      </c>
    </row>
    <row r="57" spans="1:16">
      <c r="A57" s="160" t="s">
        <v>36</v>
      </c>
      <c r="B57" s="160"/>
      <c r="C57" s="160"/>
      <c r="D57" s="160">
        <f>'将来負担比率（分子）の構造'!I$51</f>
        <v>82399</v>
      </c>
      <c r="E57" s="160"/>
      <c r="F57" s="160"/>
      <c r="G57" s="160">
        <f>'将来負担比率（分子）の構造'!J$51</f>
        <v>79344</v>
      </c>
      <c r="H57" s="160"/>
      <c r="I57" s="160"/>
      <c r="J57" s="160">
        <f>'将来負担比率（分子）の構造'!K$51</f>
        <v>91113</v>
      </c>
      <c r="K57" s="160"/>
      <c r="L57" s="160"/>
      <c r="M57" s="160">
        <f>'将来負担比率（分子）の構造'!L$51</f>
        <v>96979</v>
      </c>
      <c r="N57" s="160"/>
      <c r="O57" s="160"/>
      <c r="P57" s="160">
        <f>'将来負担比率（分子）の構造'!M$51</f>
        <v>99629</v>
      </c>
    </row>
    <row r="58" spans="1:16">
      <c r="A58" s="160" t="s">
        <v>35</v>
      </c>
      <c r="B58" s="160"/>
      <c r="C58" s="160"/>
      <c r="D58" s="160">
        <f>'将来負担比率（分子）の構造'!I$50</f>
        <v>62198</v>
      </c>
      <c r="E58" s="160"/>
      <c r="F58" s="160"/>
      <c r="G58" s="160">
        <f>'将来負担比率（分子）の構造'!J$50</f>
        <v>62999</v>
      </c>
      <c r="H58" s="160"/>
      <c r="I58" s="160"/>
      <c r="J58" s="160">
        <f>'将来負担比率（分子）の構造'!K$50</f>
        <v>65962</v>
      </c>
      <c r="K58" s="160"/>
      <c r="L58" s="160"/>
      <c r="M58" s="160">
        <f>'将来負担比率（分子）の構造'!L$50</f>
        <v>66613</v>
      </c>
      <c r="N58" s="160"/>
      <c r="O58" s="160"/>
      <c r="P58" s="160">
        <f>'将来負担比率（分子）の構造'!M$50</f>
        <v>69129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1295</v>
      </c>
      <c r="C61" s="160"/>
      <c r="D61" s="160"/>
      <c r="E61" s="160">
        <f>'将来負担比率（分子）の構造'!J$46</f>
        <v>184</v>
      </c>
      <c r="F61" s="160"/>
      <c r="G61" s="160"/>
      <c r="H61" s="160">
        <f>'将来負担比率（分子）の構造'!K$46</f>
        <v>64</v>
      </c>
      <c r="I61" s="160"/>
      <c r="J61" s="160"/>
      <c r="K61" s="160">
        <f>'将来負担比率（分子）の構造'!L$46</f>
        <v>716</v>
      </c>
      <c r="L61" s="160"/>
      <c r="M61" s="160"/>
      <c r="N61" s="160">
        <f>'将来負担比率（分子）の構造'!M$46</f>
        <v>637</v>
      </c>
      <c r="O61" s="160"/>
      <c r="P61" s="160"/>
    </row>
    <row r="62" spans="1:16">
      <c r="A62" s="160" t="s">
        <v>29</v>
      </c>
      <c r="B62" s="160">
        <f>'将来負担比率（分子）の構造'!I$45</f>
        <v>56872</v>
      </c>
      <c r="C62" s="160"/>
      <c r="D62" s="160"/>
      <c r="E62" s="160">
        <f>'将来負担比率（分子）の構造'!J$45</f>
        <v>55993</v>
      </c>
      <c r="F62" s="160"/>
      <c r="G62" s="160"/>
      <c r="H62" s="160">
        <f>'将来負担比率（分子）の構造'!K$45</f>
        <v>49885</v>
      </c>
      <c r="I62" s="160"/>
      <c r="J62" s="160"/>
      <c r="K62" s="160">
        <f>'将来負担比率（分子）の構造'!L$45</f>
        <v>52828</v>
      </c>
      <c r="L62" s="160"/>
      <c r="M62" s="160"/>
      <c r="N62" s="160">
        <f>'将来負担比率（分子）の構造'!M$45</f>
        <v>77602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78845</v>
      </c>
      <c r="C64" s="160"/>
      <c r="D64" s="160"/>
      <c r="E64" s="160">
        <f>'将来負担比率（分子）の構造'!J$43</f>
        <v>69243</v>
      </c>
      <c r="F64" s="160"/>
      <c r="G64" s="160"/>
      <c r="H64" s="160">
        <f>'将来負担比率（分子）の構造'!K$43</f>
        <v>63269</v>
      </c>
      <c r="I64" s="160"/>
      <c r="J64" s="160"/>
      <c r="K64" s="160">
        <f>'将来負担比率（分子）の構造'!L$43</f>
        <v>57595</v>
      </c>
      <c r="L64" s="160"/>
      <c r="M64" s="160"/>
      <c r="N64" s="160">
        <f>'将来負担比率（分子）の構造'!M$43</f>
        <v>59105</v>
      </c>
      <c r="O64" s="160"/>
      <c r="P64" s="160"/>
    </row>
    <row r="65" spans="1:16">
      <c r="A65" s="160" t="s">
        <v>26</v>
      </c>
      <c r="B65" s="160">
        <f>'将来負担比率（分子）の構造'!I$42</f>
        <v>2774</v>
      </c>
      <c r="C65" s="160"/>
      <c r="D65" s="160"/>
      <c r="E65" s="160">
        <f>'将来負担比率（分子）の構造'!J$42</f>
        <v>2492</v>
      </c>
      <c r="F65" s="160"/>
      <c r="G65" s="160"/>
      <c r="H65" s="160">
        <f>'将来負担比率（分子）の構造'!K$42</f>
        <v>2204</v>
      </c>
      <c r="I65" s="160"/>
      <c r="J65" s="160"/>
      <c r="K65" s="160">
        <f>'将来負担比率（分子）の構造'!L$42</f>
        <v>1910</v>
      </c>
      <c r="L65" s="160"/>
      <c r="M65" s="160"/>
      <c r="N65" s="160">
        <f>'将来負担比率（分子）の構造'!M$42</f>
        <v>1608</v>
      </c>
      <c r="O65" s="160"/>
      <c r="P65" s="160"/>
    </row>
    <row r="66" spans="1:16">
      <c r="A66" s="160" t="s">
        <v>25</v>
      </c>
      <c r="B66" s="160">
        <f>'将来負担比率（分子）の構造'!I$41</f>
        <v>439226</v>
      </c>
      <c r="C66" s="160"/>
      <c r="D66" s="160"/>
      <c r="E66" s="160">
        <f>'将来負担比率（分子）の構造'!J$41</f>
        <v>449470</v>
      </c>
      <c r="F66" s="160"/>
      <c r="G66" s="160"/>
      <c r="H66" s="160">
        <f>'将来負担比率（分子）の構造'!K$41</f>
        <v>449515</v>
      </c>
      <c r="I66" s="160"/>
      <c r="J66" s="160"/>
      <c r="K66" s="160">
        <f>'将来負担比率（分子）の構造'!L$41</f>
        <v>446961</v>
      </c>
      <c r="L66" s="160"/>
      <c r="M66" s="160"/>
      <c r="N66" s="160">
        <f>'将来負担比率（分子）の構造'!M$41</f>
        <v>461232</v>
      </c>
      <c r="O66" s="160"/>
      <c r="P66" s="160"/>
    </row>
    <row r="67" spans="1:16">
      <c r="A67" s="160" t="s">
        <v>69</v>
      </c>
      <c r="B67" s="160" t="e">
        <f>NA()</f>
        <v>#N/A</v>
      </c>
      <c r="C67" s="160">
        <f>IF(ISNUMBER('将来負担比率（分子）の構造'!I$53), IF('将来負担比率（分子）の構造'!I$53 &lt; 0, 0, '将来負担比率（分子）の構造'!I$53), NA())</f>
        <v>55995</v>
      </c>
      <c r="D67" s="160" t="e">
        <f>NA()</f>
        <v>#N/A</v>
      </c>
      <c r="E67" s="160" t="e">
        <f>NA()</f>
        <v>#N/A</v>
      </c>
      <c r="F67" s="160">
        <f>IF(ISNUMBER('将来負担比率（分子）の構造'!J$53), IF('将来負担比率（分子）の構造'!J$53 &lt; 0, 0, '将来負担比率（分子）の構造'!J$53), NA())</f>
        <v>58675</v>
      </c>
      <c r="G67" s="160" t="e">
        <f>NA()</f>
        <v>#N/A</v>
      </c>
      <c r="H67" s="160" t="e">
        <f>NA()</f>
        <v>#N/A</v>
      </c>
      <c r="I67" s="160">
        <f>IF(ISNUMBER('将来負担比率（分子）の構造'!K$53), IF('将来負担比率（分子）の構造'!K$53 &lt; 0, 0, '将来負担比率（分子）の構造'!K$53), NA())</f>
        <v>21591</v>
      </c>
      <c r="J67" s="160" t="e">
        <f>NA()</f>
        <v>#N/A</v>
      </c>
      <c r="K67" s="160" t="e">
        <f>NA()</f>
        <v>#N/A</v>
      </c>
      <c r="L67" s="160">
        <f>IF(ISNUMBER('将来負担比率（分子）の構造'!L$53), IF('将来負担比率（分子）の構造'!L$53 &lt; 0, 0, '将来負担比率（分子）の構造'!L$53), NA())</f>
        <v>12370</v>
      </c>
      <c r="M67" s="160" t="e">
        <f>NA()</f>
        <v>#N/A</v>
      </c>
      <c r="N67" s="160" t="e">
        <f>NA()</f>
        <v>#N/A</v>
      </c>
      <c r="O67" s="160">
        <f>IF(ISNUMBER('将来負担比率（分子）の構造'!M$53), IF('将来負担比率（分子）の構造'!M$53 &lt; 0, 0, '将来負担比率（分子）の構造'!M$53), NA())</f>
        <v>40743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18985</v>
      </c>
      <c r="C72" s="164">
        <f>基金残高に係る経年分析!G55</f>
        <v>18990</v>
      </c>
      <c r="D72" s="164">
        <f>基金残高に係る経年分析!H55</f>
        <v>18991</v>
      </c>
    </row>
    <row r="73" spans="1:16">
      <c r="A73" s="163" t="s">
        <v>72</v>
      </c>
      <c r="B73" s="164">
        <f>基金残高に係る経年分析!F56</f>
        <v>6249</v>
      </c>
      <c r="C73" s="164">
        <f>基金残高に係る経年分析!G56</f>
        <v>6254</v>
      </c>
      <c r="D73" s="164">
        <f>基金残高に係る経年分析!H56</f>
        <v>7582</v>
      </c>
    </row>
    <row r="74" spans="1:16">
      <c r="A74" s="163" t="s">
        <v>73</v>
      </c>
      <c r="B74" s="164">
        <f>基金残高に係る経年分析!F57</f>
        <v>18456</v>
      </c>
      <c r="C74" s="164">
        <f>基金残高に係る経年分析!G57</f>
        <v>19191</v>
      </c>
      <c r="D74" s="164">
        <f>基金残高に係る経年分析!H57</f>
        <v>19765</v>
      </c>
    </row>
  </sheetData>
  <sheetProtection algorithmName="SHA-512" hashValue="WTMp5YrfnO0qc+PSqAeT5S+eZ0vFInCXQK1jiID2+VSZLxkbD45Fxor5gHS6cklqBEuhP9VrJWvRTAnI90IUyQ==" saltValue="YphpqhKfPT7FxYIUI6vNPg==" spinCount="100000" sheet="1" objects="1" scenarios="1"/>
  <customSheetViews>
    <customSheetView guid="{DD612C68-E338-4020-9E6E-B541B9AC9032}"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233980906</v>
      </c>
      <c r="S5" s="669"/>
      <c r="T5" s="669"/>
      <c r="U5" s="669"/>
      <c r="V5" s="669"/>
      <c r="W5" s="669"/>
      <c r="X5" s="669"/>
      <c r="Y5" s="715"/>
      <c r="Z5" s="733">
        <v>43.9</v>
      </c>
      <c r="AA5" s="733"/>
      <c r="AB5" s="733"/>
      <c r="AC5" s="733"/>
      <c r="AD5" s="734">
        <v>215973854</v>
      </c>
      <c r="AE5" s="734"/>
      <c r="AF5" s="734"/>
      <c r="AG5" s="734"/>
      <c r="AH5" s="734"/>
      <c r="AI5" s="734"/>
      <c r="AJ5" s="734"/>
      <c r="AK5" s="734"/>
      <c r="AL5" s="716">
        <v>74.599999999999994</v>
      </c>
      <c r="AM5" s="685"/>
      <c r="AN5" s="685"/>
      <c r="AO5" s="717"/>
      <c r="AP5" s="702" t="s">
        <v>221</v>
      </c>
      <c r="AQ5" s="703"/>
      <c r="AR5" s="703"/>
      <c r="AS5" s="703"/>
      <c r="AT5" s="703"/>
      <c r="AU5" s="703"/>
      <c r="AV5" s="703"/>
      <c r="AW5" s="703"/>
      <c r="AX5" s="703"/>
      <c r="AY5" s="703"/>
      <c r="AZ5" s="703"/>
      <c r="BA5" s="703"/>
      <c r="BB5" s="703"/>
      <c r="BC5" s="703"/>
      <c r="BD5" s="703"/>
      <c r="BE5" s="703"/>
      <c r="BF5" s="704"/>
      <c r="BG5" s="603">
        <v>211363863</v>
      </c>
      <c r="BH5" s="606"/>
      <c r="BI5" s="606"/>
      <c r="BJ5" s="606"/>
      <c r="BK5" s="606"/>
      <c r="BL5" s="606"/>
      <c r="BM5" s="606"/>
      <c r="BN5" s="607"/>
      <c r="BO5" s="665">
        <v>90.3</v>
      </c>
      <c r="BP5" s="665"/>
      <c r="BQ5" s="665"/>
      <c r="BR5" s="665"/>
      <c r="BS5" s="666">
        <v>3383233</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2925754</v>
      </c>
      <c r="S6" s="606"/>
      <c r="T6" s="606"/>
      <c r="U6" s="606"/>
      <c r="V6" s="606"/>
      <c r="W6" s="606"/>
      <c r="X6" s="606"/>
      <c r="Y6" s="607"/>
      <c r="Z6" s="665">
        <v>0.5</v>
      </c>
      <c r="AA6" s="665"/>
      <c r="AB6" s="665"/>
      <c r="AC6" s="665"/>
      <c r="AD6" s="666">
        <v>2925754</v>
      </c>
      <c r="AE6" s="666"/>
      <c r="AF6" s="666"/>
      <c r="AG6" s="666"/>
      <c r="AH6" s="666"/>
      <c r="AI6" s="666"/>
      <c r="AJ6" s="666"/>
      <c r="AK6" s="666"/>
      <c r="AL6" s="608">
        <v>1</v>
      </c>
      <c r="AM6" s="609"/>
      <c r="AN6" s="609"/>
      <c r="AO6" s="667"/>
      <c r="AP6" s="600" t="s">
        <v>226</v>
      </c>
      <c r="AQ6" s="601"/>
      <c r="AR6" s="601"/>
      <c r="AS6" s="601"/>
      <c r="AT6" s="601"/>
      <c r="AU6" s="601"/>
      <c r="AV6" s="601"/>
      <c r="AW6" s="601"/>
      <c r="AX6" s="601"/>
      <c r="AY6" s="601"/>
      <c r="AZ6" s="601"/>
      <c r="BA6" s="601"/>
      <c r="BB6" s="601"/>
      <c r="BC6" s="601"/>
      <c r="BD6" s="601"/>
      <c r="BE6" s="601"/>
      <c r="BF6" s="602"/>
      <c r="BG6" s="603">
        <v>211363863</v>
      </c>
      <c r="BH6" s="606"/>
      <c r="BI6" s="606"/>
      <c r="BJ6" s="606"/>
      <c r="BK6" s="606"/>
      <c r="BL6" s="606"/>
      <c r="BM6" s="606"/>
      <c r="BN6" s="607"/>
      <c r="BO6" s="665">
        <v>90.3</v>
      </c>
      <c r="BP6" s="665"/>
      <c r="BQ6" s="665"/>
      <c r="BR6" s="665"/>
      <c r="BS6" s="666">
        <v>3383233</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1642358</v>
      </c>
      <c r="CS6" s="606"/>
      <c r="CT6" s="606"/>
      <c r="CU6" s="606"/>
      <c r="CV6" s="606"/>
      <c r="CW6" s="606"/>
      <c r="CX6" s="606"/>
      <c r="CY6" s="607"/>
      <c r="CZ6" s="716">
        <v>0.3</v>
      </c>
      <c r="DA6" s="685"/>
      <c r="DB6" s="685"/>
      <c r="DC6" s="719"/>
      <c r="DD6" s="611" t="s">
        <v>228</v>
      </c>
      <c r="DE6" s="606"/>
      <c r="DF6" s="606"/>
      <c r="DG6" s="606"/>
      <c r="DH6" s="606"/>
      <c r="DI6" s="606"/>
      <c r="DJ6" s="606"/>
      <c r="DK6" s="606"/>
      <c r="DL6" s="606"/>
      <c r="DM6" s="606"/>
      <c r="DN6" s="606"/>
      <c r="DO6" s="606"/>
      <c r="DP6" s="607"/>
      <c r="DQ6" s="611">
        <v>1642358</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329506</v>
      </c>
      <c r="S7" s="606"/>
      <c r="T7" s="606"/>
      <c r="U7" s="606"/>
      <c r="V7" s="606"/>
      <c r="W7" s="606"/>
      <c r="X7" s="606"/>
      <c r="Y7" s="607"/>
      <c r="Z7" s="665">
        <v>0.1</v>
      </c>
      <c r="AA7" s="665"/>
      <c r="AB7" s="665"/>
      <c r="AC7" s="665"/>
      <c r="AD7" s="666">
        <v>329506</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118329992</v>
      </c>
      <c r="BH7" s="606"/>
      <c r="BI7" s="606"/>
      <c r="BJ7" s="606"/>
      <c r="BK7" s="606"/>
      <c r="BL7" s="606"/>
      <c r="BM7" s="606"/>
      <c r="BN7" s="607"/>
      <c r="BO7" s="665">
        <v>50.6</v>
      </c>
      <c r="BP7" s="665"/>
      <c r="BQ7" s="665"/>
      <c r="BR7" s="665"/>
      <c r="BS7" s="666">
        <v>3383233</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41992156</v>
      </c>
      <c r="CS7" s="606"/>
      <c r="CT7" s="606"/>
      <c r="CU7" s="606"/>
      <c r="CV7" s="606"/>
      <c r="CW7" s="606"/>
      <c r="CX7" s="606"/>
      <c r="CY7" s="607"/>
      <c r="CZ7" s="665">
        <v>8</v>
      </c>
      <c r="DA7" s="665"/>
      <c r="DB7" s="665"/>
      <c r="DC7" s="665"/>
      <c r="DD7" s="611">
        <v>5628931</v>
      </c>
      <c r="DE7" s="606"/>
      <c r="DF7" s="606"/>
      <c r="DG7" s="606"/>
      <c r="DH7" s="606"/>
      <c r="DI7" s="606"/>
      <c r="DJ7" s="606"/>
      <c r="DK7" s="606"/>
      <c r="DL7" s="606"/>
      <c r="DM7" s="606"/>
      <c r="DN7" s="606"/>
      <c r="DO7" s="606"/>
      <c r="DP7" s="607"/>
      <c r="DQ7" s="611">
        <v>33558978</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1134561</v>
      </c>
      <c r="S8" s="606"/>
      <c r="T8" s="606"/>
      <c r="U8" s="606"/>
      <c r="V8" s="606"/>
      <c r="W8" s="606"/>
      <c r="X8" s="606"/>
      <c r="Y8" s="607"/>
      <c r="Z8" s="665">
        <v>0.2</v>
      </c>
      <c r="AA8" s="665"/>
      <c r="AB8" s="665"/>
      <c r="AC8" s="665"/>
      <c r="AD8" s="666">
        <v>1134561</v>
      </c>
      <c r="AE8" s="666"/>
      <c r="AF8" s="666"/>
      <c r="AG8" s="666"/>
      <c r="AH8" s="666"/>
      <c r="AI8" s="666"/>
      <c r="AJ8" s="666"/>
      <c r="AK8" s="666"/>
      <c r="AL8" s="608">
        <v>0.4</v>
      </c>
      <c r="AM8" s="609"/>
      <c r="AN8" s="609"/>
      <c r="AO8" s="667"/>
      <c r="AP8" s="600" t="s">
        <v>233</v>
      </c>
      <c r="AQ8" s="601"/>
      <c r="AR8" s="601"/>
      <c r="AS8" s="601"/>
      <c r="AT8" s="601"/>
      <c r="AU8" s="601"/>
      <c r="AV8" s="601"/>
      <c r="AW8" s="601"/>
      <c r="AX8" s="601"/>
      <c r="AY8" s="601"/>
      <c r="AZ8" s="601"/>
      <c r="BA8" s="601"/>
      <c r="BB8" s="601"/>
      <c r="BC8" s="601"/>
      <c r="BD8" s="601"/>
      <c r="BE8" s="601"/>
      <c r="BF8" s="602"/>
      <c r="BG8" s="603">
        <v>2253988</v>
      </c>
      <c r="BH8" s="606"/>
      <c r="BI8" s="606"/>
      <c r="BJ8" s="606"/>
      <c r="BK8" s="606"/>
      <c r="BL8" s="606"/>
      <c r="BM8" s="606"/>
      <c r="BN8" s="607"/>
      <c r="BO8" s="665">
        <v>1</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188955338</v>
      </c>
      <c r="CS8" s="606"/>
      <c r="CT8" s="606"/>
      <c r="CU8" s="606"/>
      <c r="CV8" s="606"/>
      <c r="CW8" s="606"/>
      <c r="CX8" s="606"/>
      <c r="CY8" s="607"/>
      <c r="CZ8" s="665">
        <v>36</v>
      </c>
      <c r="DA8" s="665"/>
      <c r="DB8" s="665"/>
      <c r="DC8" s="665"/>
      <c r="DD8" s="611">
        <v>10331397</v>
      </c>
      <c r="DE8" s="606"/>
      <c r="DF8" s="606"/>
      <c r="DG8" s="606"/>
      <c r="DH8" s="606"/>
      <c r="DI8" s="606"/>
      <c r="DJ8" s="606"/>
      <c r="DK8" s="606"/>
      <c r="DL8" s="606"/>
      <c r="DM8" s="606"/>
      <c r="DN8" s="606"/>
      <c r="DO8" s="606"/>
      <c r="DP8" s="607"/>
      <c r="DQ8" s="611">
        <v>90109837</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1242215</v>
      </c>
      <c r="S9" s="606"/>
      <c r="T9" s="606"/>
      <c r="U9" s="606"/>
      <c r="V9" s="606"/>
      <c r="W9" s="606"/>
      <c r="X9" s="606"/>
      <c r="Y9" s="607"/>
      <c r="Z9" s="665">
        <v>0.2</v>
      </c>
      <c r="AA9" s="665"/>
      <c r="AB9" s="665"/>
      <c r="AC9" s="665"/>
      <c r="AD9" s="666">
        <v>1242215</v>
      </c>
      <c r="AE9" s="666"/>
      <c r="AF9" s="666"/>
      <c r="AG9" s="666"/>
      <c r="AH9" s="666"/>
      <c r="AI9" s="666"/>
      <c r="AJ9" s="666"/>
      <c r="AK9" s="666"/>
      <c r="AL9" s="608">
        <v>0.4</v>
      </c>
      <c r="AM9" s="609"/>
      <c r="AN9" s="609"/>
      <c r="AO9" s="667"/>
      <c r="AP9" s="600" t="s">
        <v>236</v>
      </c>
      <c r="AQ9" s="601"/>
      <c r="AR9" s="601"/>
      <c r="AS9" s="601"/>
      <c r="AT9" s="601"/>
      <c r="AU9" s="601"/>
      <c r="AV9" s="601"/>
      <c r="AW9" s="601"/>
      <c r="AX9" s="601"/>
      <c r="AY9" s="601"/>
      <c r="AZ9" s="601"/>
      <c r="BA9" s="601"/>
      <c r="BB9" s="601"/>
      <c r="BC9" s="601"/>
      <c r="BD9" s="601"/>
      <c r="BE9" s="601"/>
      <c r="BF9" s="602"/>
      <c r="BG9" s="603">
        <v>93601233</v>
      </c>
      <c r="BH9" s="606"/>
      <c r="BI9" s="606"/>
      <c r="BJ9" s="606"/>
      <c r="BK9" s="606"/>
      <c r="BL9" s="606"/>
      <c r="BM9" s="606"/>
      <c r="BN9" s="607"/>
      <c r="BO9" s="665">
        <v>40</v>
      </c>
      <c r="BP9" s="665"/>
      <c r="BQ9" s="665"/>
      <c r="BR9" s="665"/>
      <c r="BS9" s="611" t="s">
        <v>237</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35593448</v>
      </c>
      <c r="CS9" s="606"/>
      <c r="CT9" s="606"/>
      <c r="CU9" s="606"/>
      <c r="CV9" s="606"/>
      <c r="CW9" s="606"/>
      <c r="CX9" s="606"/>
      <c r="CY9" s="607"/>
      <c r="CZ9" s="665">
        <v>6.8</v>
      </c>
      <c r="DA9" s="665"/>
      <c r="DB9" s="665"/>
      <c r="DC9" s="665"/>
      <c r="DD9" s="611">
        <v>2992644</v>
      </c>
      <c r="DE9" s="606"/>
      <c r="DF9" s="606"/>
      <c r="DG9" s="606"/>
      <c r="DH9" s="606"/>
      <c r="DI9" s="606"/>
      <c r="DJ9" s="606"/>
      <c r="DK9" s="606"/>
      <c r="DL9" s="606"/>
      <c r="DM9" s="606"/>
      <c r="DN9" s="606"/>
      <c r="DO9" s="606"/>
      <c r="DP9" s="607"/>
      <c r="DQ9" s="611">
        <v>30003984</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v>261883</v>
      </c>
      <c r="S10" s="606"/>
      <c r="T10" s="606"/>
      <c r="U10" s="606"/>
      <c r="V10" s="606"/>
      <c r="W10" s="606"/>
      <c r="X10" s="606"/>
      <c r="Y10" s="607"/>
      <c r="Z10" s="665">
        <v>0</v>
      </c>
      <c r="AA10" s="665"/>
      <c r="AB10" s="665"/>
      <c r="AC10" s="665"/>
      <c r="AD10" s="666">
        <v>261883</v>
      </c>
      <c r="AE10" s="666"/>
      <c r="AF10" s="666"/>
      <c r="AG10" s="666"/>
      <c r="AH10" s="666"/>
      <c r="AI10" s="666"/>
      <c r="AJ10" s="666"/>
      <c r="AK10" s="666"/>
      <c r="AL10" s="608">
        <v>0.1</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4690836</v>
      </c>
      <c r="BH10" s="606"/>
      <c r="BI10" s="606"/>
      <c r="BJ10" s="606"/>
      <c r="BK10" s="606"/>
      <c r="BL10" s="606"/>
      <c r="BM10" s="606"/>
      <c r="BN10" s="607"/>
      <c r="BO10" s="665">
        <v>2</v>
      </c>
      <c r="BP10" s="665"/>
      <c r="BQ10" s="665"/>
      <c r="BR10" s="665"/>
      <c r="BS10" s="611" t="s">
        <v>228</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334681</v>
      </c>
      <c r="CS10" s="606"/>
      <c r="CT10" s="606"/>
      <c r="CU10" s="606"/>
      <c r="CV10" s="606"/>
      <c r="CW10" s="606"/>
      <c r="CX10" s="606"/>
      <c r="CY10" s="607"/>
      <c r="CZ10" s="665">
        <v>0.1</v>
      </c>
      <c r="DA10" s="665"/>
      <c r="DB10" s="665"/>
      <c r="DC10" s="665"/>
      <c r="DD10" s="611">
        <v>25485</v>
      </c>
      <c r="DE10" s="606"/>
      <c r="DF10" s="606"/>
      <c r="DG10" s="606"/>
      <c r="DH10" s="606"/>
      <c r="DI10" s="606"/>
      <c r="DJ10" s="606"/>
      <c r="DK10" s="606"/>
      <c r="DL10" s="606"/>
      <c r="DM10" s="606"/>
      <c r="DN10" s="606"/>
      <c r="DO10" s="606"/>
      <c r="DP10" s="607"/>
      <c r="DQ10" s="611">
        <v>202991</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v>30094203</v>
      </c>
      <c r="S11" s="606"/>
      <c r="T11" s="606"/>
      <c r="U11" s="606"/>
      <c r="V11" s="606"/>
      <c r="W11" s="606"/>
      <c r="X11" s="606"/>
      <c r="Y11" s="607"/>
      <c r="Z11" s="665">
        <v>5.6</v>
      </c>
      <c r="AA11" s="665"/>
      <c r="AB11" s="665"/>
      <c r="AC11" s="665"/>
      <c r="AD11" s="666">
        <v>30094203</v>
      </c>
      <c r="AE11" s="666"/>
      <c r="AF11" s="666"/>
      <c r="AG11" s="666"/>
      <c r="AH11" s="666"/>
      <c r="AI11" s="666"/>
      <c r="AJ11" s="666"/>
      <c r="AK11" s="666"/>
      <c r="AL11" s="608">
        <v>10.4</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17783935</v>
      </c>
      <c r="BH11" s="606"/>
      <c r="BI11" s="606"/>
      <c r="BJ11" s="606"/>
      <c r="BK11" s="606"/>
      <c r="BL11" s="606"/>
      <c r="BM11" s="606"/>
      <c r="BN11" s="607"/>
      <c r="BO11" s="665">
        <v>7.6</v>
      </c>
      <c r="BP11" s="665"/>
      <c r="BQ11" s="665"/>
      <c r="BR11" s="665"/>
      <c r="BS11" s="611">
        <v>3383233</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1481982</v>
      </c>
      <c r="CS11" s="606"/>
      <c r="CT11" s="606"/>
      <c r="CU11" s="606"/>
      <c r="CV11" s="606"/>
      <c r="CW11" s="606"/>
      <c r="CX11" s="606"/>
      <c r="CY11" s="607"/>
      <c r="CZ11" s="665">
        <v>0.3</v>
      </c>
      <c r="DA11" s="665"/>
      <c r="DB11" s="665"/>
      <c r="DC11" s="665"/>
      <c r="DD11" s="611">
        <v>451928</v>
      </c>
      <c r="DE11" s="606"/>
      <c r="DF11" s="606"/>
      <c r="DG11" s="606"/>
      <c r="DH11" s="606"/>
      <c r="DI11" s="606"/>
      <c r="DJ11" s="606"/>
      <c r="DK11" s="606"/>
      <c r="DL11" s="606"/>
      <c r="DM11" s="606"/>
      <c r="DN11" s="606"/>
      <c r="DO11" s="606"/>
      <c r="DP11" s="607"/>
      <c r="DQ11" s="611">
        <v>1050017</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20343628</v>
      </c>
      <c r="S12" s="606"/>
      <c r="T12" s="606"/>
      <c r="U12" s="606"/>
      <c r="V12" s="606"/>
      <c r="W12" s="606"/>
      <c r="X12" s="606"/>
      <c r="Y12" s="607"/>
      <c r="Z12" s="665">
        <v>3.8</v>
      </c>
      <c r="AA12" s="665"/>
      <c r="AB12" s="665"/>
      <c r="AC12" s="665"/>
      <c r="AD12" s="666">
        <v>20343628</v>
      </c>
      <c r="AE12" s="666"/>
      <c r="AF12" s="666"/>
      <c r="AG12" s="666"/>
      <c r="AH12" s="666"/>
      <c r="AI12" s="666"/>
      <c r="AJ12" s="666"/>
      <c r="AK12" s="666"/>
      <c r="AL12" s="608">
        <v>7</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84283788</v>
      </c>
      <c r="BH12" s="606"/>
      <c r="BI12" s="606"/>
      <c r="BJ12" s="606"/>
      <c r="BK12" s="606"/>
      <c r="BL12" s="606"/>
      <c r="BM12" s="606"/>
      <c r="BN12" s="607"/>
      <c r="BO12" s="665">
        <v>36</v>
      </c>
      <c r="BP12" s="665"/>
      <c r="BQ12" s="665"/>
      <c r="BR12" s="665"/>
      <c r="BS12" s="611" t="s">
        <v>228</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15503700</v>
      </c>
      <c r="CS12" s="606"/>
      <c r="CT12" s="606"/>
      <c r="CU12" s="606"/>
      <c r="CV12" s="606"/>
      <c r="CW12" s="606"/>
      <c r="CX12" s="606"/>
      <c r="CY12" s="607"/>
      <c r="CZ12" s="665">
        <v>3</v>
      </c>
      <c r="DA12" s="665"/>
      <c r="DB12" s="665"/>
      <c r="DC12" s="665"/>
      <c r="DD12" s="611">
        <v>12960</v>
      </c>
      <c r="DE12" s="606"/>
      <c r="DF12" s="606"/>
      <c r="DG12" s="606"/>
      <c r="DH12" s="606"/>
      <c r="DI12" s="606"/>
      <c r="DJ12" s="606"/>
      <c r="DK12" s="606"/>
      <c r="DL12" s="606"/>
      <c r="DM12" s="606"/>
      <c r="DN12" s="606"/>
      <c r="DO12" s="606"/>
      <c r="DP12" s="607"/>
      <c r="DQ12" s="611">
        <v>2384707</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67341</v>
      </c>
      <c r="S13" s="606"/>
      <c r="T13" s="606"/>
      <c r="U13" s="606"/>
      <c r="V13" s="606"/>
      <c r="W13" s="606"/>
      <c r="X13" s="606"/>
      <c r="Y13" s="607"/>
      <c r="Z13" s="665">
        <v>0</v>
      </c>
      <c r="AA13" s="665"/>
      <c r="AB13" s="665"/>
      <c r="AC13" s="665"/>
      <c r="AD13" s="666">
        <v>67341</v>
      </c>
      <c r="AE13" s="666"/>
      <c r="AF13" s="666"/>
      <c r="AG13" s="666"/>
      <c r="AH13" s="666"/>
      <c r="AI13" s="666"/>
      <c r="AJ13" s="666"/>
      <c r="AK13" s="666"/>
      <c r="AL13" s="608">
        <v>0</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83550519</v>
      </c>
      <c r="BH13" s="606"/>
      <c r="BI13" s="606"/>
      <c r="BJ13" s="606"/>
      <c r="BK13" s="606"/>
      <c r="BL13" s="606"/>
      <c r="BM13" s="606"/>
      <c r="BN13" s="607"/>
      <c r="BO13" s="665">
        <v>35.700000000000003</v>
      </c>
      <c r="BP13" s="665"/>
      <c r="BQ13" s="665"/>
      <c r="BR13" s="665"/>
      <c r="BS13" s="611" t="s">
        <v>122</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77225211</v>
      </c>
      <c r="CS13" s="606"/>
      <c r="CT13" s="606"/>
      <c r="CU13" s="606"/>
      <c r="CV13" s="606"/>
      <c r="CW13" s="606"/>
      <c r="CX13" s="606"/>
      <c r="CY13" s="607"/>
      <c r="CZ13" s="665">
        <v>14.7</v>
      </c>
      <c r="DA13" s="665"/>
      <c r="DB13" s="665"/>
      <c r="DC13" s="665"/>
      <c r="DD13" s="611">
        <v>47917103</v>
      </c>
      <c r="DE13" s="606"/>
      <c r="DF13" s="606"/>
      <c r="DG13" s="606"/>
      <c r="DH13" s="606"/>
      <c r="DI13" s="606"/>
      <c r="DJ13" s="606"/>
      <c r="DK13" s="606"/>
      <c r="DL13" s="606"/>
      <c r="DM13" s="606"/>
      <c r="DN13" s="606"/>
      <c r="DO13" s="606"/>
      <c r="DP13" s="607"/>
      <c r="DQ13" s="611">
        <v>27813313</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228</v>
      </c>
      <c r="S14" s="606"/>
      <c r="T14" s="606"/>
      <c r="U14" s="606"/>
      <c r="V14" s="606"/>
      <c r="W14" s="606"/>
      <c r="X14" s="606"/>
      <c r="Y14" s="607"/>
      <c r="Z14" s="665" t="s">
        <v>122</v>
      </c>
      <c r="AA14" s="665"/>
      <c r="AB14" s="665"/>
      <c r="AC14" s="665"/>
      <c r="AD14" s="666" t="s">
        <v>228</v>
      </c>
      <c r="AE14" s="666"/>
      <c r="AF14" s="666"/>
      <c r="AG14" s="666"/>
      <c r="AH14" s="666"/>
      <c r="AI14" s="666"/>
      <c r="AJ14" s="666"/>
      <c r="AK14" s="666"/>
      <c r="AL14" s="608" t="s">
        <v>122</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1256473</v>
      </c>
      <c r="BH14" s="606"/>
      <c r="BI14" s="606"/>
      <c r="BJ14" s="606"/>
      <c r="BK14" s="606"/>
      <c r="BL14" s="606"/>
      <c r="BM14" s="606"/>
      <c r="BN14" s="607"/>
      <c r="BO14" s="665">
        <v>0.5</v>
      </c>
      <c r="BP14" s="665"/>
      <c r="BQ14" s="665"/>
      <c r="BR14" s="665"/>
      <c r="BS14" s="611" t="s">
        <v>122</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15948714</v>
      </c>
      <c r="CS14" s="606"/>
      <c r="CT14" s="606"/>
      <c r="CU14" s="606"/>
      <c r="CV14" s="606"/>
      <c r="CW14" s="606"/>
      <c r="CX14" s="606"/>
      <c r="CY14" s="607"/>
      <c r="CZ14" s="665">
        <v>3</v>
      </c>
      <c r="DA14" s="665"/>
      <c r="DB14" s="665"/>
      <c r="DC14" s="665"/>
      <c r="DD14" s="611">
        <v>1795808</v>
      </c>
      <c r="DE14" s="606"/>
      <c r="DF14" s="606"/>
      <c r="DG14" s="606"/>
      <c r="DH14" s="606"/>
      <c r="DI14" s="606"/>
      <c r="DJ14" s="606"/>
      <c r="DK14" s="606"/>
      <c r="DL14" s="606"/>
      <c r="DM14" s="606"/>
      <c r="DN14" s="606"/>
      <c r="DO14" s="606"/>
      <c r="DP14" s="607"/>
      <c r="DQ14" s="611">
        <v>14290071</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1357601</v>
      </c>
      <c r="S15" s="606"/>
      <c r="T15" s="606"/>
      <c r="U15" s="606"/>
      <c r="V15" s="606"/>
      <c r="W15" s="606"/>
      <c r="X15" s="606"/>
      <c r="Y15" s="607"/>
      <c r="Z15" s="665">
        <v>0.3</v>
      </c>
      <c r="AA15" s="665"/>
      <c r="AB15" s="665"/>
      <c r="AC15" s="665"/>
      <c r="AD15" s="666">
        <v>1357601</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7493610</v>
      </c>
      <c r="BH15" s="606"/>
      <c r="BI15" s="606"/>
      <c r="BJ15" s="606"/>
      <c r="BK15" s="606"/>
      <c r="BL15" s="606"/>
      <c r="BM15" s="606"/>
      <c r="BN15" s="607"/>
      <c r="BO15" s="665">
        <v>3.2</v>
      </c>
      <c r="BP15" s="665"/>
      <c r="BQ15" s="665"/>
      <c r="BR15" s="665"/>
      <c r="BS15" s="611" t="s">
        <v>237</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94596672</v>
      </c>
      <c r="CS15" s="606"/>
      <c r="CT15" s="606"/>
      <c r="CU15" s="606"/>
      <c r="CV15" s="606"/>
      <c r="CW15" s="606"/>
      <c r="CX15" s="606"/>
      <c r="CY15" s="607"/>
      <c r="CZ15" s="665">
        <v>18</v>
      </c>
      <c r="DA15" s="665"/>
      <c r="DB15" s="665"/>
      <c r="DC15" s="665"/>
      <c r="DD15" s="611">
        <v>9757372</v>
      </c>
      <c r="DE15" s="606"/>
      <c r="DF15" s="606"/>
      <c r="DG15" s="606"/>
      <c r="DH15" s="606"/>
      <c r="DI15" s="606"/>
      <c r="DJ15" s="606"/>
      <c r="DK15" s="606"/>
      <c r="DL15" s="606"/>
      <c r="DM15" s="606"/>
      <c r="DN15" s="606"/>
      <c r="DO15" s="606"/>
      <c r="DP15" s="607"/>
      <c r="DQ15" s="611">
        <v>73392397</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v>6441422</v>
      </c>
      <c r="S16" s="606"/>
      <c r="T16" s="606"/>
      <c r="U16" s="606"/>
      <c r="V16" s="606"/>
      <c r="W16" s="606"/>
      <c r="X16" s="606"/>
      <c r="Y16" s="607"/>
      <c r="Z16" s="665">
        <v>1.2</v>
      </c>
      <c r="AA16" s="665"/>
      <c r="AB16" s="665"/>
      <c r="AC16" s="665"/>
      <c r="AD16" s="666">
        <v>6441422</v>
      </c>
      <c r="AE16" s="666"/>
      <c r="AF16" s="666"/>
      <c r="AG16" s="666"/>
      <c r="AH16" s="666"/>
      <c r="AI16" s="666"/>
      <c r="AJ16" s="666"/>
      <c r="AK16" s="666"/>
      <c r="AL16" s="608">
        <v>2.2000000000000002</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228</v>
      </c>
      <c r="BP16" s="665"/>
      <c r="BQ16" s="665"/>
      <c r="BR16" s="665"/>
      <c r="BS16" s="611" t="s">
        <v>237</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122</v>
      </c>
      <c r="CS16" s="606"/>
      <c r="CT16" s="606"/>
      <c r="CU16" s="606"/>
      <c r="CV16" s="606"/>
      <c r="CW16" s="606"/>
      <c r="CX16" s="606"/>
      <c r="CY16" s="607"/>
      <c r="CZ16" s="665" t="s">
        <v>228</v>
      </c>
      <c r="DA16" s="665"/>
      <c r="DB16" s="665"/>
      <c r="DC16" s="665"/>
      <c r="DD16" s="611" t="s">
        <v>122</v>
      </c>
      <c r="DE16" s="606"/>
      <c r="DF16" s="606"/>
      <c r="DG16" s="606"/>
      <c r="DH16" s="606"/>
      <c r="DI16" s="606"/>
      <c r="DJ16" s="606"/>
      <c r="DK16" s="606"/>
      <c r="DL16" s="606"/>
      <c r="DM16" s="606"/>
      <c r="DN16" s="606"/>
      <c r="DO16" s="606"/>
      <c r="DP16" s="607"/>
      <c r="DQ16" s="611" t="s">
        <v>122</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1325871</v>
      </c>
      <c r="S17" s="606"/>
      <c r="T17" s="606"/>
      <c r="U17" s="606"/>
      <c r="V17" s="606"/>
      <c r="W17" s="606"/>
      <c r="X17" s="606"/>
      <c r="Y17" s="607"/>
      <c r="Z17" s="665">
        <v>0.2</v>
      </c>
      <c r="AA17" s="665"/>
      <c r="AB17" s="665"/>
      <c r="AC17" s="665"/>
      <c r="AD17" s="666">
        <v>1325871</v>
      </c>
      <c r="AE17" s="666"/>
      <c r="AF17" s="666"/>
      <c r="AG17" s="666"/>
      <c r="AH17" s="666"/>
      <c r="AI17" s="666"/>
      <c r="AJ17" s="666"/>
      <c r="AK17" s="666"/>
      <c r="AL17" s="608">
        <v>0.5</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237</v>
      </c>
      <c r="BH17" s="606"/>
      <c r="BI17" s="606"/>
      <c r="BJ17" s="606"/>
      <c r="BK17" s="606"/>
      <c r="BL17" s="606"/>
      <c r="BM17" s="606"/>
      <c r="BN17" s="607"/>
      <c r="BO17" s="665" t="s">
        <v>228</v>
      </c>
      <c r="BP17" s="665"/>
      <c r="BQ17" s="665"/>
      <c r="BR17" s="665"/>
      <c r="BS17" s="611" t="s">
        <v>122</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51379261</v>
      </c>
      <c r="CS17" s="606"/>
      <c r="CT17" s="606"/>
      <c r="CU17" s="606"/>
      <c r="CV17" s="606"/>
      <c r="CW17" s="606"/>
      <c r="CX17" s="606"/>
      <c r="CY17" s="607"/>
      <c r="CZ17" s="665">
        <v>9.8000000000000007</v>
      </c>
      <c r="DA17" s="665"/>
      <c r="DB17" s="665"/>
      <c r="DC17" s="665"/>
      <c r="DD17" s="611" t="s">
        <v>122</v>
      </c>
      <c r="DE17" s="606"/>
      <c r="DF17" s="606"/>
      <c r="DG17" s="606"/>
      <c r="DH17" s="606"/>
      <c r="DI17" s="606"/>
      <c r="DJ17" s="606"/>
      <c r="DK17" s="606"/>
      <c r="DL17" s="606"/>
      <c r="DM17" s="606"/>
      <c r="DN17" s="606"/>
      <c r="DO17" s="606"/>
      <c r="DP17" s="607"/>
      <c r="DQ17" s="611">
        <v>51309433</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7559520</v>
      </c>
      <c r="S18" s="606"/>
      <c r="T18" s="606"/>
      <c r="U18" s="606"/>
      <c r="V18" s="606"/>
      <c r="W18" s="606"/>
      <c r="X18" s="606"/>
      <c r="Y18" s="607"/>
      <c r="Z18" s="665">
        <v>1.4</v>
      </c>
      <c r="AA18" s="665"/>
      <c r="AB18" s="665"/>
      <c r="AC18" s="665"/>
      <c r="AD18" s="666">
        <v>6133378</v>
      </c>
      <c r="AE18" s="666"/>
      <c r="AF18" s="666"/>
      <c r="AG18" s="666"/>
      <c r="AH18" s="666"/>
      <c r="AI18" s="666"/>
      <c r="AJ18" s="666"/>
      <c r="AK18" s="666"/>
      <c r="AL18" s="608">
        <v>2.1</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228</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122</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6133378</v>
      </c>
      <c r="S19" s="606"/>
      <c r="T19" s="606"/>
      <c r="U19" s="606"/>
      <c r="V19" s="606"/>
      <c r="W19" s="606"/>
      <c r="X19" s="606"/>
      <c r="Y19" s="607"/>
      <c r="Z19" s="665">
        <v>1.2</v>
      </c>
      <c r="AA19" s="665"/>
      <c r="AB19" s="665"/>
      <c r="AC19" s="665"/>
      <c r="AD19" s="666">
        <v>6133378</v>
      </c>
      <c r="AE19" s="666"/>
      <c r="AF19" s="666"/>
      <c r="AG19" s="666"/>
      <c r="AH19" s="666"/>
      <c r="AI19" s="666"/>
      <c r="AJ19" s="666"/>
      <c r="AK19" s="666"/>
      <c r="AL19" s="608">
        <v>2.1</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22617043</v>
      </c>
      <c r="BH19" s="606"/>
      <c r="BI19" s="606"/>
      <c r="BJ19" s="606"/>
      <c r="BK19" s="606"/>
      <c r="BL19" s="606"/>
      <c r="BM19" s="606"/>
      <c r="BN19" s="607"/>
      <c r="BO19" s="665">
        <v>9.6999999999999993</v>
      </c>
      <c r="BP19" s="665"/>
      <c r="BQ19" s="665"/>
      <c r="BR19" s="665"/>
      <c r="BS19" s="611" t="s">
        <v>122</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228</v>
      </c>
      <c r="DA19" s="665"/>
      <c r="DB19" s="665"/>
      <c r="DC19" s="665"/>
      <c r="DD19" s="611" t="s">
        <v>122</v>
      </c>
      <c r="DE19" s="606"/>
      <c r="DF19" s="606"/>
      <c r="DG19" s="606"/>
      <c r="DH19" s="606"/>
      <c r="DI19" s="606"/>
      <c r="DJ19" s="606"/>
      <c r="DK19" s="606"/>
      <c r="DL19" s="606"/>
      <c r="DM19" s="606"/>
      <c r="DN19" s="606"/>
      <c r="DO19" s="606"/>
      <c r="DP19" s="607"/>
      <c r="DQ19" s="611" t="s">
        <v>228</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1424312</v>
      </c>
      <c r="S20" s="606"/>
      <c r="T20" s="606"/>
      <c r="U20" s="606"/>
      <c r="V20" s="606"/>
      <c r="W20" s="606"/>
      <c r="X20" s="606"/>
      <c r="Y20" s="607"/>
      <c r="Z20" s="665">
        <v>0.3</v>
      </c>
      <c r="AA20" s="665"/>
      <c r="AB20" s="665"/>
      <c r="AC20" s="665"/>
      <c r="AD20" s="666" t="s">
        <v>122</v>
      </c>
      <c r="AE20" s="666"/>
      <c r="AF20" s="666"/>
      <c r="AG20" s="666"/>
      <c r="AH20" s="666"/>
      <c r="AI20" s="666"/>
      <c r="AJ20" s="666"/>
      <c r="AK20" s="666"/>
      <c r="AL20" s="608" t="s">
        <v>228</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22617043</v>
      </c>
      <c r="BH20" s="606"/>
      <c r="BI20" s="606"/>
      <c r="BJ20" s="606"/>
      <c r="BK20" s="606"/>
      <c r="BL20" s="606"/>
      <c r="BM20" s="606"/>
      <c r="BN20" s="607"/>
      <c r="BO20" s="665">
        <v>9.6999999999999993</v>
      </c>
      <c r="BP20" s="665"/>
      <c r="BQ20" s="665"/>
      <c r="BR20" s="665"/>
      <c r="BS20" s="611" t="s">
        <v>228</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524653521</v>
      </c>
      <c r="CS20" s="606"/>
      <c r="CT20" s="606"/>
      <c r="CU20" s="606"/>
      <c r="CV20" s="606"/>
      <c r="CW20" s="606"/>
      <c r="CX20" s="606"/>
      <c r="CY20" s="607"/>
      <c r="CZ20" s="665">
        <v>100</v>
      </c>
      <c r="DA20" s="665"/>
      <c r="DB20" s="665"/>
      <c r="DC20" s="665"/>
      <c r="DD20" s="611">
        <v>78913628</v>
      </c>
      <c r="DE20" s="606"/>
      <c r="DF20" s="606"/>
      <c r="DG20" s="606"/>
      <c r="DH20" s="606"/>
      <c r="DI20" s="606"/>
      <c r="DJ20" s="606"/>
      <c r="DK20" s="606"/>
      <c r="DL20" s="606"/>
      <c r="DM20" s="606"/>
      <c r="DN20" s="606"/>
      <c r="DO20" s="606"/>
      <c r="DP20" s="607"/>
      <c r="DQ20" s="611">
        <v>325758086</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v>1830</v>
      </c>
      <c r="S21" s="606"/>
      <c r="T21" s="606"/>
      <c r="U21" s="606"/>
      <c r="V21" s="606"/>
      <c r="W21" s="606"/>
      <c r="X21" s="606"/>
      <c r="Y21" s="607"/>
      <c r="Z21" s="665">
        <v>0</v>
      </c>
      <c r="AA21" s="665"/>
      <c r="AB21" s="665"/>
      <c r="AC21" s="665"/>
      <c r="AD21" s="666" t="s">
        <v>228</v>
      </c>
      <c r="AE21" s="666"/>
      <c r="AF21" s="666"/>
      <c r="AG21" s="666"/>
      <c r="AH21" s="666"/>
      <c r="AI21" s="666"/>
      <c r="AJ21" s="666"/>
      <c r="AK21" s="666"/>
      <c r="AL21" s="608" t="s">
        <v>122</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4096</v>
      </c>
      <c r="BH21" s="606"/>
      <c r="BI21" s="606"/>
      <c r="BJ21" s="606"/>
      <c r="BK21" s="606"/>
      <c r="BL21" s="606"/>
      <c r="BM21" s="606"/>
      <c r="BN21" s="607"/>
      <c r="BO21" s="665">
        <v>0</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307064411</v>
      </c>
      <c r="S22" s="606"/>
      <c r="T22" s="606"/>
      <c r="U22" s="606"/>
      <c r="V22" s="606"/>
      <c r="W22" s="606"/>
      <c r="X22" s="606"/>
      <c r="Y22" s="607"/>
      <c r="Z22" s="665">
        <v>57.6</v>
      </c>
      <c r="AA22" s="665"/>
      <c r="AB22" s="665"/>
      <c r="AC22" s="665"/>
      <c r="AD22" s="666">
        <v>287631217</v>
      </c>
      <c r="AE22" s="666"/>
      <c r="AF22" s="666"/>
      <c r="AG22" s="666"/>
      <c r="AH22" s="666"/>
      <c r="AI22" s="666"/>
      <c r="AJ22" s="666"/>
      <c r="AK22" s="666"/>
      <c r="AL22" s="608">
        <v>99.3</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v>4605895</v>
      </c>
      <c r="BH22" s="606"/>
      <c r="BI22" s="606"/>
      <c r="BJ22" s="606"/>
      <c r="BK22" s="606"/>
      <c r="BL22" s="606"/>
      <c r="BM22" s="606"/>
      <c r="BN22" s="607"/>
      <c r="BO22" s="665">
        <v>2</v>
      </c>
      <c r="BP22" s="665"/>
      <c r="BQ22" s="665"/>
      <c r="BR22" s="665"/>
      <c r="BS22" s="611" t="s">
        <v>228</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340433</v>
      </c>
      <c r="S23" s="606"/>
      <c r="T23" s="606"/>
      <c r="U23" s="606"/>
      <c r="V23" s="606"/>
      <c r="W23" s="606"/>
      <c r="X23" s="606"/>
      <c r="Y23" s="607"/>
      <c r="Z23" s="665">
        <v>0.1</v>
      </c>
      <c r="AA23" s="665"/>
      <c r="AB23" s="665"/>
      <c r="AC23" s="665"/>
      <c r="AD23" s="666">
        <v>340433</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18007052</v>
      </c>
      <c r="BH23" s="606"/>
      <c r="BI23" s="606"/>
      <c r="BJ23" s="606"/>
      <c r="BK23" s="606"/>
      <c r="BL23" s="606"/>
      <c r="BM23" s="606"/>
      <c r="BN23" s="607"/>
      <c r="BO23" s="665">
        <v>7.7</v>
      </c>
      <c r="BP23" s="665"/>
      <c r="BQ23" s="665"/>
      <c r="BR23" s="665"/>
      <c r="BS23" s="611" t="s">
        <v>122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3924713</v>
      </c>
      <c r="S24" s="606"/>
      <c r="T24" s="606"/>
      <c r="U24" s="606"/>
      <c r="V24" s="606"/>
      <c r="W24" s="606"/>
      <c r="X24" s="606"/>
      <c r="Y24" s="607"/>
      <c r="Z24" s="665">
        <v>0.7</v>
      </c>
      <c r="AA24" s="665"/>
      <c r="AB24" s="665"/>
      <c r="AC24" s="665"/>
      <c r="AD24" s="666">
        <v>605</v>
      </c>
      <c r="AE24" s="666"/>
      <c r="AF24" s="666"/>
      <c r="AG24" s="666"/>
      <c r="AH24" s="666"/>
      <c r="AI24" s="666"/>
      <c r="AJ24" s="666"/>
      <c r="AK24" s="666"/>
      <c r="AL24" s="608">
        <v>0</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228</v>
      </c>
      <c r="BP24" s="665"/>
      <c r="BQ24" s="665"/>
      <c r="BR24" s="665"/>
      <c r="BS24" s="611" t="s">
        <v>122</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294721902</v>
      </c>
      <c r="CS24" s="669"/>
      <c r="CT24" s="669"/>
      <c r="CU24" s="669"/>
      <c r="CV24" s="669"/>
      <c r="CW24" s="669"/>
      <c r="CX24" s="669"/>
      <c r="CY24" s="715"/>
      <c r="CZ24" s="716">
        <v>56.2</v>
      </c>
      <c r="DA24" s="685"/>
      <c r="DB24" s="685"/>
      <c r="DC24" s="719"/>
      <c r="DD24" s="714">
        <v>198423720</v>
      </c>
      <c r="DE24" s="669"/>
      <c r="DF24" s="669"/>
      <c r="DG24" s="669"/>
      <c r="DH24" s="669"/>
      <c r="DI24" s="669"/>
      <c r="DJ24" s="669"/>
      <c r="DK24" s="715"/>
      <c r="DL24" s="714">
        <v>197867856</v>
      </c>
      <c r="DM24" s="669"/>
      <c r="DN24" s="669"/>
      <c r="DO24" s="669"/>
      <c r="DP24" s="669"/>
      <c r="DQ24" s="669"/>
      <c r="DR24" s="669"/>
      <c r="DS24" s="669"/>
      <c r="DT24" s="669"/>
      <c r="DU24" s="669"/>
      <c r="DV24" s="715"/>
      <c r="DW24" s="716">
        <v>65.2</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5489782</v>
      </c>
      <c r="S25" s="606"/>
      <c r="T25" s="606"/>
      <c r="U25" s="606"/>
      <c r="V25" s="606"/>
      <c r="W25" s="606"/>
      <c r="X25" s="606"/>
      <c r="Y25" s="607"/>
      <c r="Z25" s="665">
        <v>1</v>
      </c>
      <c r="AA25" s="665"/>
      <c r="AB25" s="665"/>
      <c r="AC25" s="665"/>
      <c r="AD25" s="666">
        <v>1190670</v>
      </c>
      <c r="AE25" s="666"/>
      <c r="AF25" s="666"/>
      <c r="AG25" s="666"/>
      <c r="AH25" s="666"/>
      <c r="AI25" s="666"/>
      <c r="AJ25" s="666"/>
      <c r="AK25" s="666"/>
      <c r="AL25" s="608">
        <v>0.4</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228</v>
      </c>
      <c r="BH25" s="606"/>
      <c r="BI25" s="606"/>
      <c r="BJ25" s="606"/>
      <c r="BK25" s="606"/>
      <c r="BL25" s="606"/>
      <c r="BM25" s="606"/>
      <c r="BN25" s="607"/>
      <c r="BO25" s="665" t="s">
        <v>122</v>
      </c>
      <c r="BP25" s="665"/>
      <c r="BQ25" s="665"/>
      <c r="BR25" s="665"/>
      <c r="BS25" s="611" t="s">
        <v>228</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121318326</v>
      </c>
      <c r="CS25" s="604"/>
      <c r="CT25" s="604"/>
      <c r="CU25" s="604"/>
      <c r="CV25" s="604"/>
      <c r="CW25" s="604"/>
      <c r="CX25" s="604"/>
      <c r="CY25" s="605"/>
      <c r="CZ25" s="608">
        <v>23.1</v>
      </c>
      <c r="DA25" s="637"/>
      <c r="DB25" s="637"/>
      <c r="DC25" s="638"/>
      <c r="DD25" s="611">
        <v>105010678</v>
      </c>
      <c r="DE25" s="604"/>
      <c r="DF25" s="604"/>
      <c r="DG25" s="604"/>
      <c r="DH25" s="604"/>
      <c r="DI25" s="604"/>
      <c r="DJ25" s="604"/>
      <c r="DK25" s="605"/>
      <c r="DL25" s="611">
        <v>104465958</v>
      </c>
      <c r="DM25" s="604"/>
      <c r="DN25" s="604"/>
      <c r="DO25" s="604"/>
      <c r="DP25" s="604"/>
      <c r="DQ25" s="604"/>
      <c r="DR25" s="604"/>
      <c r="DS25" s="604"/>
      <c r="DT25" s="604"/>
      <c r="DU25" s="604"/>
      <c r="DV25" s="605"/>
      <c r="DW25" s="608">
        <v>34.4</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2881961</v>
      </c>
      <c r="S26" s="606"/>
      <c r="T26" s="606"/>
      <c r="U26" s="606"/>
      <c r="V26" s="606"/>
      <c r="W26" s="606"/>
      <c r="X26" s="606"/>
      <c r="Y26" s="607"/>
      <c r="Z26" s="665">
        <v>0.5</v>
      </c>
      <c r="AA26" s="665"/>
      <c r="AB26" s="665"/>
      <c r="AC26" s="665"/>
      <c r="AD26" s="666" t="s">
        <v>122</v>
      </c>
      <c r="AE26" s="666"/>
      <c r="AF26" s="666"/>
      <c r="AG26" s="666"/>
      <c r="AH26" s="666"/>
      <c r="AI26" s="666"/>
      <c r="AJ26" s="666"/>
      <c r="AK26" s="666"/>
      <c r="AL26" s="608" t="s">
        <v>228</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228</v>
      </c>
      <c r="BH26" s="606"/>
      <c r="BI26" s="606"/>
      <c r="BJ26" s="606"/>
      <c r="BK26" s="606"/>
      <c r="BL26" s="606"/>
      <c r="BM26" s="606"/>
      <c r="BN26" s="607"/>
      <c r="BO26" s="665" t="s">
        <v>122</v>
      </c>
      <c r="BP26" s="665"/>
      <c r="BQ26" s="665"/>
      <c r="BR26" s="665"/>
      <c r="BS26" s="611" t="s">
        <v>228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88981325</v>
      </c>
      <c r="CS26" s="606"/>
      <c r="CT26" s="606"/>
      <c r="CU26" s="606"/>
      <c r="CV26" s="606"/>
      <c r="CW26" s="606"/>
      <c r="CX26" s="606"/>
      <c r="CY26" s="607"/>
      <c r="CZ26" s="608">
        <v>17</v>
      </c>
      <c r="DA26" s="637"/>
      <c r="DB26" s="637"/>
      <c r="DC26" s="638"/>
      <c r="DD26" s="611">
        <v>73515557</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88012319</v>
      </c>
      <c r="S27" s="606"/>
      <c r="T27" s="606"/>
      <c r="U27" s="606"/>
      <c r="V27" s="606"/>
      <c r="W27" s="606"/>
      <c r="X27" s="606"/>
      <c r="Y27" s="607"/>
      <c r="Z27" s="665">
        <v>16.5</v>
      </c>
      <c r="AA27" s="665"/>
      <c r="AB27" s="665"/>
      <c r="AC27" s="665"/>
      <c r="AD27" s="666" t="s">
        <v>228</v>
      </c>
      <c r="AE27" s="666"/>
      <c r="AF27" s="666"/>
      <c r="AG27" s="666"/>
      <c r="AH27" s="666"/>
      <c r="AI27" s="666"/>
      <c r="AJ27" s="666"/>
      <c r="AK27" s="666"/>
      <c r="AL27" s="608" t="s">
        <v>228</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233980906</v>
      </c>
      <c r="BH27" s="606"/>
      <c r="BI27" s="606"/>
      <c r="BJ27" s="606"/>
      <c r="BK27" s="606"/>
      <c r="BL27" s="606"/>
      <c r="BM27" s="606"/>
      <c r="BN27" s="607"/>
      <c r="BO27" s="665">
        <v>100</v>
      </c>
      <c r="BP27" s="665"/>
      <c r="BQ27" s="665"/>
      <c r="BR27" s="665"/>
      <c r="BS27" s="611">
        <v>3383233</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122087659</v>
      </c>
      <c r="CS27" s="604"/>
      <c r="CT27" s="604"/>
      <c r="CU27" s="604"/>
      <c r="CV27" s="604"/>
      <c r="CW27" s="604"/>
      <c r="CX27" s="604"/>
      <c r="CY27" s="605"/>
      <c r="CZ27" s="608">
        <v>23.3</v>
      </c>
      <c r="DA27" s="637"/>
      <c r="DB27" s="637"/>
      <c r="DC27" s="638"/>
      <c r="DD27" s="611">
        <v>42166953</v>
      </c>
      <c r="DE27" s="604"/>
      <c r="DF27" s="604"/>
      <c r="DG27" s="604"/>
      <c r="DH27" s="604"/>
      <c r="DI27" s="604"/>
      <c r="DJ27" s="604"/>
      <c r="DK27" s="605"/>
      <c r="DL27" s="611">
        <v>42155809</v>
      </c>
      <c r="DM27" s="604"/>
      <c r="DN27" s="604"/>
      <c r="DO27" s="604"/>
      <c r="DP27" s="604"/>
      <c r="DQ27" s="604"/>
      <c r="DR27" s="604"/>
      <c r="DS27" s="604"/>
      <c r="DT27" s="604"/>
      <c r="DU27" s="604"/>
      <c r="DV27" s="605"/>
      <c r="DW27" s="608">
        <v>13.9</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51315917</v>
      </c>
      <c r="CS28" s="606"/>
      <c r="CT28" s="606"/>
      <c r="CU28" s="606"/>
      <c r="CV28" s="606"/>
      <c r="CW28" s="606"/>
      <c r="CX28" s="606"/>
      <c r="CY28" s="607"/>
      <c r="CZ28" s="608">
        <v>9.8000000000000007</v>
      </c>
      <c r="DA28" s="637"/>
      <c r="DB28" s="637"/>
      <c r="DC28" s="638"/>
      <c r="DD28" s="611">
        <v>51246089</v>
      </c>
      <c r="DE28" s="606"/>
      <c r="DF28" s="606"/>
      <c r="DG28" s="606"/>
      <c r="DH28" s="606"/>
      <c r="DI28" s="606"/>
      <c r="DJ28" s="606"/>
      <c r="DK28" s="607"/>
      <c r="DL28" s="611">
        <v>51246089</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20560254</v>
      </c>
      <c r="S29" s="606"/>
      <c r="T29" s="606"/>
      <c r="U29" s="606"/>
      <c r="V29" s="606"/>
      <c r="W29" s="606"/>
      <c r="X29" s="606"/>
      <c r="Y29" s="607"/>
      <c r="Z29" s="665">
        <v>3.9</v>
      </c>
      <c r="AA29" s="665"/>
      <c r="AB29" s="665"/>
      <c r="AC29" s="665"/>
      <c r="AD29" s="666" t="s">
        <v>228</v>
      </c>
      <c r="AE29" s="666"/>
      <c r="AF29" s="666"/>
      <c r="AG29" s="666"/>
      <c r="AH29" s="666"/>
      <c r="AI29" s="666"/>
      <c r="AJ29" s="666"/>
      <c r="AK29" s="666"/>
      <c r="AL29" s="608" t="s">
        <v>228</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51313061</v>
      </c>
      <c r="CS29" s="604"/>
      <c r="CT29" s="604"/>
      <c r="CU29" s="604"/>
      <c r="CV29" s="604"/>
      <c r="CW29" s="604"/>
      <c r="CX29" s="604"/>
      <c r="CY29" s="605"/>
      <c r="CZ29" s="608">
        <v>9.8000000000000007</v>
      </c>
      <c r="DA29" s="637"/>
      <c r="DB29" s="637"/>
      <c r="DC29" s="638"/>
      <c r="DD29" s="611">
        <v>51243233</v>
      </c>
      <c r="DE29" s="604"/>
      <c r="DF29" s="604"/>
      <c r="DG29" s="604"/>
      <c r="DH29" s="604"/>
      <c r="DI29" s="604"/>
      <c r="DJ29" s="604"/>
      <c r="DK29" s="605"/>
      <c r="DL29" s="611">
        <v>51243233</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1180453</v>
      </c>
      <c r="S30" s="606"/>
      <c r="T30" s="606"/>
      <c r="U30" s="606"/>
      <c r="V30" s="606"/>
      <c r="W30" s="606"/>
      <c r="X30" s="606"/>
      <c r="Y30" s="607"/>
      <c r="Z30" s="665">
        <v>0.2</v>
      </c>
      <c r="AA30" s="665"/>
      <c r="AB30" s="665"/>
      <c r="AC30" s="665"/>
      <c r="AD30" s="666">
        <v>367159</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99.3</v>
      </c>
      <c r="BH30" s="684"/>
      <c r="BI30" s="684"/>
      <c r="BJ30" s="684"/>
      <c r="BK30" s="684"/>
      <c r="BL30" s="684"/>
      <c r="BM30" s="685">
        <v>97.8</v>
      </c>
      <c r="BN30" s="684"/>
      <c r="BO30" s="684"/>
      <c r="BP30" s="684"/>
      <c r="BQ30" s="686"/>
      <c r="BR30" s="683">
        <v>99.2</v>
      </c>
      <c r="BS30" s="684"/>
      <c r="BT30" s="684"/>
      <c r="BU30" s="684"/>
      <c r="BV30" s="684"/>
      <c r="BW30" s="684"/>
      <c r="BX30" s="685">
        <v>97.3</v>
      </c>
      <c r="BY30" s="684"/>
      <c r="BZ30" s="684"/>
      <c r="CA30" s="684"/>
      <c r="CB30" s="686"/>
      <c r="CD30" s="689"/>
      <c r="CE30" s="690"/>
      <c r="CF30" s="647" t="s">
        <v>306</v>
      </c>
      <c r="CG30" s="644"/>
      <c r="CH30" s="644"/>
      <c r="CI30" s="644"/>
      <c r="CJ30" s="644"/>
      <c r="CK30" s="644"/>
      <c r="CL30" s="644"/>
      <c r="CM30" s="644"/>
      <c r="CN30" s="644"/>
      <c r="CO30" s="644"/>
      <c r="CP30" s="644"/>
      <c r="CQ30" s="645"/>
      <c r="CR30" s="603">
        <v>48218724</v>
      </c>
      <c r="CS30" s="606"/>
      <c r="CT30" s="606"/>
      <c r="CU30" s="606"/>
      <c r="CV30" s="606"/>
      <c r="CW30" s="606"/>
      <c r="CX30" s="606"/>
      <c r="CY30" s="607"/>
      <c r="CZ30" s="608">
        <v>9.1999999999999993</v>
      </c>
      <c r="DA30" s="637"/>
      <c r="DB30" s="637"/>
      <c r="DC30" s="638"/>
      <c r="DD30" s="611">
        <v>48148896</v>
      </c>
      <c r="DE30" s="606"/>
      <c r="DF30" s="606"/>
      <c r="DG30" s="606"/>
      <c r="DH30" s="606"/>
      <c r="DI30" s="606"/>
      <c r="DJ30" s="606"/>
      <c r="DK30" s="607"/>
      <c r="DL30" s="611">
        <v>48148896</v>
      </c>
      <c r="DM30" s="606"/>
      <c r="DN30" s="606"/>
      <c r="DO30" s="606"/>
      <c r="DP30" s="606"/>
      <c r="DQ30" s="606"/>
      <c r="DR30" s="606"/>
      <c r="DS30" s="606"/>
      <c r="DT30" s="606"/>
      <c r="DU30" s="606"/>
      <c r="DV30" s="607"/>
      <c r="DW30" s="608">
        <v>15.9</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217222</v>
      </c>
      <c r="S31" s="606"/>
      <c r="T31" s="606"/>
      <c r="U31" s="606"/>
      <c r="V31" s="606"/>
      <c r="W31" s="606"/>
      <c r="X31" s="606"/>
      <c r="Y31" s="607"/>
      <c r="Z31" s="665">
        <v>0</v>
      </c>
      <c r="AA31" s="665"/>
      <c r="AB31" s="665"/>
      <c r="AC31" s="665"/>
      <c r="AD31" s="666" t="s">
        <v>122</v>
      </c>
      <c r="AE31" s="666"/>
      <c r="AF31" s="666"/>
      <c r="AG31" s="666"/>
      <c r="AH31" s="666"/>
      <c r="AI31" s="666"/>
      <c r="AJ31" s="666"/>
      <c r="AK31" s="666"/>
      <c r="AL31" s="608" t="s">
        <v>228</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97.1</v>
      </c>
      <c r="BN31" s="682"/>
      <c r="BO31" s="682"/>
      <c r="BP31" s="682"/>
      <c r="BQ31" s="643"/>
      <c r="BR31" s="681">
        <v>99</v>
      </c>
      <c r="BS31" s="604"/>
      <c r="BT31" s="604"/>
      <c r="BU31" s="604"/>
      <c r="BV31" s="604"/>
      <c r="BW31" s="604"/>
      <c r="BX31" s="609">
        <v>96.4</v>
      </c>
      <c r="BY31" s="682"/>
      <c r="BZ31" s="682"/>
      <c r="CA31" s="682"/>
      <c r="CB31" s="643"/>
      <c r="CD31" s="689"/>
      <c r="CE31" s="690"/>
      <c r="CF31" s="647" t="s">
        <v>310</v>
      </c>
      <c r="CG31" s="644"/>
      <c r="CH31" s="644"/>
      <c r="CI31" s="644"/>
      <c r="CJ31" s="644"/>
      <c r="CK31" s="644"/>
      <c r="CL31" s="644"/>
      <c r="CM31" s="644"/>
      <c r="CN31" s="644"/>
      <c r="CO31" s="644"/>
      <c r="CP31" s="644"/>
      <c r="CQ31" s="645"/>
      <c r="CR31" s="603">
        <v>3094337</v>
      </c>
      <c r="CS31" s="604"/>
      <c r="CT31" s="604"/>
      <c r="CU31" s="604"/>
      <c r="CV31" s="604"/>
      <c r="CW31" s="604"/>
      <c r="CX31" s="604"/>
      <c r="CY31" s="605"/>
      <c r="CZ31" s="608">
        <v>0.6</v>
      </c>
      <c r="DA31" s="637"/>
      <c r="DB31" s="637"/>
      <c r="DC31" s="638"/>
      <c r="DD31" s="611">
        <v>3094337</v>
      </c>
      <c r="DE31" s="604"/>
      <c r="DF31" s="604"/>
      <c r="DG31" s="604"/>
      <c r="DH31" s="604"/>
      <c r="DI31" s="604"/>
      <c r="DJ31" s="604"/>
      <c r="DK31" s="605"/>
      <c r="DL31" s="611">
        <v>3094337</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1308873</v>
      </c>
      <c r="S32" s="606"/>
      <c r="T32" s="606"/>
      <c r="U32" s="606"/>
      <c r="V32" s="606"/>
      <c r="W32" s="606"/>
      <c r="X32" s="606"/>
      <c r="Y32" s="607"/>
      <c r="Z32" s="665">
        <v>0.2</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99.5</v>
      </c>
      <c r="BH32" s="619"/>
      <c r="BI32" s="619"/>
      <c r="BJ32" s="619"/>
      <c r="BK32" s="619"/>
      <c r="BL32" s="619"/>
      <c r="BM32" s="663">
        <v>98.5</v>
      </c>
      <c r="BN32" s="619"/>
      <c r="BO32" s="619"/>
      <c r="BP32" s="619"/>
      <c r="BQ32" s="656"/>
      <c r="BR32" s="680">
        <v>99.4</v>
      </c>
      <c r="BS32" s="619"/>
      <c r="BT32" s="619"/>
      <c r="BU32" s="619"/>
      <c r="BV32" s="619"/>
      <c r="BW32" s="619"/>
      <c r="BX32" s="663">
        <v>98</v>
      </c>
      <c r="BY32" s="619"/>
      <c r="BZ32" s="619"/>
      <c r="CA32" s="619"/>
      <c r="CB32" s="656"/>
      <c r="CD32" s="691"/>
      <c r="CE32" s="692"/>
      <c r="CF32" s="647" t="s">
        <v>313</v>
      </c>
      <c r="CG32" s="644"/>
      <c r="CH32" s="644"/>
      <c r="CI32" s="644"/>
      <c r="CJ32" s="644"/>
      <c r="CK32" s="644"/>
      <c r="CL32" s="644"/>
      <c r="CM32" s="644"/>
      <c r="CN32" s="644"/>
      <c r="CO32" s="644"/>
      <c r="CP32" s="644"/>
      <c r="CQ32" s="645"/>
      <c r="CR32" s="603">
        <v>2856</v>
      </c>
      <c r="CS32" s="606"/>
      <c r="CT32" s="606"/>
      <c r="CU32" s="606"/>
      <c r="CV32" s="606"/>
      <c r="CW32" s="606"/>
      <c r="CX32" s="606"/>
      <c r="CY32" s="607"/>
      <c r="CZ32" s="608">
        <v>0</v>
      </c>
      <c r="DA32" s="637"/>
      <c r="DB32" s="637"/>
      <c r="DC32" s="638"/>
      <c r="DD32" s="611">
        <v>2856</v>
      </c>
      <c r="DE32" s="606"/>
      <c r="DF32" s="606"/>
      <c r="DG32" s="606"/>
      <c r="DH32" s="606"/>
      <c r="DI32" s="606"/>
      <c r="DJ32" s="606"/>
      <c r="DK32" s="607"/>
      <c r="DL32" s="611">
        <v>2856</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10016836</v>
      </c>
      <c r="S33" s="606"/>
      <c r="T33" s="606"/>
      <c r="U33" s="606"/>
      <c r="V33" s="606"/>
      <c r="W33" s="606"/>
      <c r="X33" s="606"/>
      <c r="Y33" s="607"/>
      <c r="Z33" s="665">
        <v>1.9</v>
      </c>
      <c r="AA33" s="665"/>
      <c r="AB33" s="665"/>
      <c r="AC33" s="665"/>
      <c r="AD33" s="666" t="s">
        <v>237</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151017991</v>
      </c>
      <c r="CS33" s="604"/>
      <c r="CT33" s="604"/>
      <c r="CU33" s="604"/>
      <c r="CV33" s="604"/>
      <c r="CW33" s="604"/>
      <c r="CX33" s="604"/>
      <c r="CY33" s="605"/>
      <c r="CZ33" s="608">
        <v>28.8</v>
      </c>
      <c r="DA33" s="637"/>
      <c r="DB33" s="637"/>
      <c r="DC33" s="638"/>
      <c r="DD33" s="611">
        <v>112838406</v>
      </c>
      <c r="DE33" s="604"/>
      <c r="DF33" s="604"/>
      <c r="DG33" s="604"/>
      <c r="DH33" s="604"/>
      <c r="DI33" s="604"/>
      <c r="DJ33" s="604"/>
      <c r="DK33" s="605"/>
      <c r="DL33" s="611">
        <v>98051833</v>
      </c>
      <c r="DM33" s="604"/>
      <c r="DN33" s="604"/>
      <c r="DO33" s="604"/>
      <c r="DP33" s="604"/>
      <c r="DQ33" s="604"/>
      <c r="DR33" s="604"/>
      <c r="DS33" s="604"/>
      <c r="DT33" s="604"/>
      <c r="DU33" s="604"/>
      <c r="DV33" s="605"/>
      <c r="DW33" s="608">
        <v>32.299999999999997</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29481960</v>
      </c>
      <c r="S34" s="606"/>
      <c r="T34" s="606"/>
      <c r="U34" s="606"/>
      <c r="V34" s="606"/>
      <c r="W34" s="606"/>
      <c r="X34" s="606"/>
      <c r="Y34" s="607"/>
      <c r="Z34" s="665">
        <v>5.5</v>
      </c>
      <c r="AA34" s="665"/>
      <c r="AB34" s="665"/>
      <c r="AC34" s="665"/>
      <c r="AD34" s="666">
        <v>10854</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67188512</v>
      </c>
      <c r="CS34" s="606"/>
      <c r="CT34" s="606"/>
      <c r="CU34" s="606"/>
      <c r="CV34" s="606"/>
      <c r="CW34" s="606"/>
      <c r="CX34" s="606"/>
      <c r="CY34" s="607"/>
      <c r="CZ34" s="608">
        <v>12.8</v>
      </c>
      <c r="DA34" s="637"/>
      <c r="DB34" s="637"/>
      <c r="DC34" s="638"/>
      <c r="DD34" s="611">
        <v>57739396</v>
      </c>
      <c r="DE34" s="606"/>
      <c r="DF34" s="606"/>
      <c r="DG34" s="606"/>
      <c r="DH34" s="606"/>
      <c r="DI34" s="606"/>
      <c r="DJ34" s="606"/>
      <c r="DK34" s="607"/>
      <c r="DL34" s="611">
        <v>55705482</v>
      </c>
      <c r="DM34" s="606"/>
      <c r="DN34" s="606"/>
      <c r="DO34" s="606"/>
      <c r="DP34" s="606"/>
      <c r="DQ34" s="606"/>
      <c r="DR34" s="606"/>
      <c r="DS34" s="606"/>
      <c r="DT34" s="606"/>
      <c r="DU34" s="606"/>
      <c r="DV34" s="607"/>
      <c r="DW34" s="608">
        <v>18.399999999999999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62733976</v>
      </c>
      <c r="S35" s="606"/>
      <c r="T35" s="606"/>
      <c r="U35" s="606"/>
      <c r="V35" s="606"/>
      <c r="W35" s="606"/>
      <c r="X35" s="606"/>
      <c r="Y35" s="607"/>
      <c r="Z35" s="665">
        <v>11.8</v>
      </c>
      <c r="AA35" s="665"/>
      <c r="AB35" s="665"/>
      <c r="AC35" s="665"/>
      <c r="AD35" s="666" t="s">
        <v>228</v>
      </c>
      <c r="AE35" s="666"/>
      <c r="AF35" s="666"/>
      <c r="AG35" s="666"/>
      <c r="AH35" s="666"/>
      <c r="AI35" s="666"/>
      <c r="AJ35" s="666"/>
      <c r="AK35" s="666"/>
      <c r="AL35" s="608" t="s">
        <v>228</v>
      </c>
      <c r="AM35" s="609"/>
      <c r="AN35" s="609"/>
      <c r="AO35" s="667"/>
      <c r="AP35" s="214"/>
      <c r="AQ35" s="671" t="s">
        <v>321</v>
      </c>
      <c r="AR35" s="672"/>
      <c r="AS35" s="672"/>
      <c r="AT35" s="672"/>
      <c r="AU35" s="672"/>
      <c r="AV35" s="672"/>
      <c r="AW35" s="672"/>
      <c r="AX35" s="672"/>
      <c r="AY35" s="673"/>
      <c r="AZ35" s="668">
        <v>38175793</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2026903</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6194995</v>
      </c>
      <c r="CS35" s="604"/>
      <c r="CT35" s="604"/>
      <c r="CU35" s="604"/>
      <c r="CV35" s="604"/>
      <c r="CW35" s="604"/>
      <c r="CX35" s="604"/>
      <c r="CY35" s="605"/>
      <c r="CZ35" s="608">
        <v>1.2</v>
      </c>
      <c r="DA35" s="637"/>
      <c r="DB35" s="637"/>
      <c r="DC35" s="638"/>
      <c r="DD35" s="611">
        <v>5558448</v>
      </c>
      <c r="DE35" s="604"/>
      <c r="DF35" s="604"/>
      <c r="DG35" s="604"/>
      <c r="DH35" s="604"/>
      <c r="DI35" s="604"/>
      <c r="DJ35" s="604"/>
      <c r="DK35" s="605"/>
      <c r="DL35" s="611">
        <v>5558448</v>
      </c>
      <c r="DM35" s="604"/>
      <c r="DN35" s="604"/>
      <c r="DO35" s="604"/>
      <c r="DP35" s="604"/>
      <c r="DQ35" s="604"/>
      <c r="DR35" s="604"/>
      <c r="DS35" s="604"/>
      <c r="DT35" s="604"/>
      <c r="DU35" s="604"/>
      <c r="DV35" s="605"/>
      <c r="DW35" s="608">
        <v>1.8</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228</v>
      </c>
      <c r="AA36" s="665"/>
      <c r="AB36" s="665"/>
      <c r="AC36" s="665"/>
      <c r="AD36" s="666" t="s">
        <v>122</v>
      </c>
      <c r="AE36" s="666"/>
      <c r="AF36" s="666"/>
      <c r="AG36" s="666"/>
      <c r="AH36" s="666"/>
      <c r="AI36" s="666"/>
      <c r="AJ36" s="666"/>
      <c r="AK36" s="666"/>
      <c r="AL36" s="608" t="s">
        <v>228</v>
      </c>
      <c r="AM36" s="609"/>
      <c r="AN36" s="609"/>
      <c r="AO36" s="667"/>
      <c r="AQ36" s="640" t="s">
        <v>325</v>
      </c>
      <c r="AR36" s="641"/>
      <c r="AS36" s="641"/>
      <c r="AT36" s="641"/>
      <c r="AU36" s="641"/>
      <c r="AV36" s="641"/>
      <c r="AW36" s="641"/>
      <c r="AX36" s="641"/>
      <c r="AY36" s="642"/>
      <c r="AZ36" s="603">
        <v>4743002</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-838452</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21653960</v>
      </c>
      <c r="CS36" s="606"/>
      <c r="CT36" s="606"/>
      <c r="CU36" s="606"/>
      <c r="CV36" s="606"/>
      <c r="CW36" s="606"/>
      <c r="CX36" s="606"/>
      <c r="CY36" s="607"/>
      <c r="CZ36" s="608">
        <v>4.0999999999999996</v>
      </c>
      <c r="DA36" s="637"/>
      <c r="DB36" s="637"/>
      <c r="DC36" s="638"/>
      <c r="DD36" s="611">
        <v>19253025</v>
      </c>
      <c r="DE36" s="606"/>
      <c r="DF36" s="606"/>
      <c r="DG36" s="606"/>
      <c r="DH36" s="606"/>
      <c r="DI36" s="606"/>
      <c r="DJ36" s="606"/>
      <c r="DK36" s="607"/>
      <c r="DL36" s="611">
        <v>13004970</v>
      </c>
      <c r="DM36" s="606"/>
      <c r="DN36" s="606"/>
      <c r="DO36" s="606"/>
      <c r="DP36" s="606"/>
      <c r="DQ36" s="606"/>
      <c r="DR36" s="606"/>
      <c r="DS36" s="606"/>
      <c r="DT36" s="606"/>
      <c r="DU36" s="606"/>
      <c r="DV36" s="607"/>
      <c r="DW36" s="608">
        <v>4.3</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13859076</v>
      </c>
      <c r="S37" s="606"/>
      <c r="T37" s="606"/>
      <c r="U37" s="606"/>
      <c r="V37" s="606"/>
      <c r="W37" s="606"/>
      <c r="X37" s="606"/>
      <c r="Y37" s="607"/>
      <c r="Z37" s="665">
        <v>2.6</v>
      </c>
      <c r="AA37" s="665"/>
      <c r="AB37" s="665"/>
      <c r="AC37" s="665"/>
      <c r="AD37" s="666" t="s">
        <v>122</v>
      </c>
      <c r="AE37" s="666"/>
      <c r="AF37" s="666"/>
      <c r="AG37" s="666"/>
      <c r="AH37" s="666"/>
      <c r="AI37" s="666"/>
      <c r="AJ37" s="666"/>
      <c r="AK37" s="666"/>
      <c r="AL37" s="608" t="s">
        <v>228</v>
      </c>
      <c r="AM37" s="609"/>
      <c r="AN37" s="609"/>
      <c r="AO37" s="667"/>
      <c r="AQ37" s="640" t="s">
        <v>329</v>
      </c>
      <c r="AR37" s="641"/>
      <c r="AS37" s="641"/>
      <c r="AT37" s="641"/>
      <c r="AU37" s="641"/>
      <c r="AV37" s="641"/>
      <c r="AW37" s="641"/>
      <c r="AX37" s="641"/>
      <c r="AY37" s="642"/>
      <c r="AZ37" s="603">
        <v>1872576</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164592</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17201</v>
      </c>
      <c r="CS37" s="604"/>
      <c r="CT37" s="604"/>
      <c r="CU37" s="604"/>
      <c r="CV37" s="604"/>
      <c r="CW37" s="604"/>
      <c r="CX37" s="604"/>
      <c r="CY37" s="605"/>
      <c r="CZ37" s="608">
        <v>0</v>
      </c>
      <c r="DA37" s="637"/>
      <c r="DB37" s="637"/>
      <c r="DC37" s="638"/>
      <c r="DD37" s="611">
        <v>17005</v>
      </c>
      <c r="DE37" s="604"/>
      <c r="DF37" s="604"/>
      <c r="DG37" s="604"/>
      <c r="DH37" s="604"/>
      <c r="DI37" s="604"/>
      <c r="DJ37" s="604"/>
      <c r="DK37" s="605"/>
      <c r="DL37" s="611">
        <v>15409</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533213193</v>
      </c>
      <c r="S38" s="655"/>
      <c r="T38" s="655"/>
      <c r="U38" s="655"/>
      <c r="V38" s="655"/>
      <c r="W38" s="655"/>
      <c r="X38" s="655"/>
      <c r="Y38" s="660"/>
      <c r="Z38" s="661">
        <v>100</v>
      </c>
      <c r="AA38" s="661"/>
      <c r="AB38" s="661"/>
      <c r="AC38" s="661"/>
      <c r="AD38" s="662">
        <v>289540938</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1263413</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254192</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31491031</v>
      </c>
      <c r="CS38" s="606"/>
      <c r="CT38" s="606"/>
      <c r="CU38" s="606"/>
      <c r="CV38" s="606"/>
      <c r="CW38" s="606"/>
      <c r="CX38" s="606"/>
      <c r="CY38" s="607"/>
      <c r="CZ38" s="608">
        <v>6</v>
      </c>
      <c r="DA38" s="637"/>
      <c r="DB38" s="637"/>
      <c r="DC38" s="638"/>
      <c r="DD38" s="611">
        <v>26998160</v>
      </c>
      <c r="DE38" s="606"/>
      <c r="DF38" s="606"/>
      <c r="DG38" s="606"/>
      <c r="DH38" s="606"/>
      <c r="DI38" s="606"/>
      <c r="DJ38" s="606"/>
      <c r="DK38" s="607"/>
      <c r="DL38" s="611">
        <v>23774934</v>
      </c>
      <c r="DM38" s="606"/>
      <c r="DN38" s="606"/>
      <c r="DO38" s="606"/>
      <c r="DP38" s="606"/>
      <c r="DQ38" s="606"/>
      <c r="DR38" s="606"/>
      <c r="DS38" s="606"/>
      <c r="DT38" s="606"/>
      <c r="DU38" s="606"/>
      <c r="DV38" s="607"/>
      <c r="DW38" s="608">
        <v>7.8</v>
      </c>
      <c r="DX38" s="637"/>
      <c r="DY38" s="637"/>
      <c r="DZ38" s="637"/>
      <c r="EA38" s="637"/>
      <c r="EB38" s="637"/>
      <c r="EC38" s="639"/>
    </row>
    <row r="39" spans="2:133" ht="11.25" customHeight="1">
      <c r="AQ39" s="640" t="s">
        <v>336</v>
      </c>
      <c r="AR39" s="641"/>
      <c r="AS39" s="641"/>
      <c r="AT39" s="641"/>
      <c r="AU39" s="641"/>
      <c r="AV39" s="641"/>
      <c r="AW39" s="641"/>
      <c r="AX39" s="641"/>
      <c r="AY39" s="642"/>
      <c r="AZ39" s="603">
        <v>214975</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103</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3212220</v>
      </c>
      <c r="CS39" s="604"/>
      <c r="CT39" s="604"/>
      <c r="CU39" s="604"/>
      <c r="CV39" s="604"/>
      <c r="CW39" s="604"/>
      <c r="CX39" s="604"/>
      <c r="CY39" s="605"/>
      <c r="CZ39" s="608">
        <v>0.6</v>
      </c>
      <c r="DA39" s="637"/>
      <c r="DB39" s="637"/>
      <c r="DC39" s="638"/>
      <c r="DD39" s="611">
        <v>3168397</v>
      </c>
      <c r="DE39" s="604"/>
      <c r="DF39" s="604"/>
      <c r="DG39" s="604"/>
      <c r="DH39" s="604"/>
      <c r="DI39" s="604"/>
      <c r="DJ39" s="604"/>
      <c r="DK39" s="605"/>
      <c r="DL39" s="611" t="s">
        <v>122</v>
      </c>
      <c r="DM39" s="604"/>
      <c r="DN39" s="604"/>
      <c r="DO39" s="604"/>
      <c r="DP39" s="604"/>
      <c r="DQ39" s="604"/>
      <c r="DR39" s="604"/>
      <c r="DS39" s="604"/>
      <c r="DT39" s="604"/>
      <c r="DU39" s="604"/>
      <c r="DV39" s="605"/>
      <c r="DW39" s="608" t="s">
        <v>228</v>
      </c>
      <c r="DX39" s="637"/>
      <c r="DY39" s="637"/>
      <c r="DZ39" s="637"/>
      <c r="EA39" s="637"/>
      <c r="EB39" s="637"/>
      <c r="EC39" s="639"/>
    </row>
    <row r="40" spans="2:133" ht="11.25" customHeight="1">
      <c r="AQ40" s="640" t="s">
        <v>340</v>
      </c>
      <c r="AR40" s="641"/>
      <c r="AS40" s="641"/>
      <c r="AT40" s="641"/>
      <c r="AU40" s="641"/>
      <c r="AV40" s="641"/>
      <c r="AW40" s="641"/>
      <c r="AX40" s="641"/>
      <c r="AY40" s="642"/>
      <c r="AZ40" s="603">
        <v>7993538</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95</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21277273</v>
      </c>
      <c r="CS40" s="606"/>
      <c r="CT40" s="606"/>
      <c r="CU40" s="606"/>
      <c r="CV40" s="606"/>
      <c r="CW40" s="606"/>
      <c r="CX40" s="606"/>
      <c r="CY40" s="607"/>
      <c r="CZ40" s="608">
        <v>4.0999999999999996</v>
      </c>
      <c r="DA40" s="637"/>
      <c r="DB40" s="637"/>
      <c r="DC40" s="638"/>
      <c r="DD40" s="611">
        <v>120980</v>
      </c>
      <c r="DE40" s="606"/>
      <c r="DF40" s="606"/>
      <c r="DG40" s="606"/>
      <c r="DH40" s="606"/>
      <c r="DI40" s="606"/>
      <c r="DJ40" s="606"/>
      <c r="DK40" s="607"/>
      <c r="DL40" s="611">
        <v>7999</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343</v>
      </c>
      <c r="AR41" s="653"/>
      <c r="AS41" s="653"/>
      <c r="AT41" s="653"/>
      <c r="AU41" s="653"/>
      <c r="AV41" s="653"/>
      <c r="AW41" s="653"/>
      <c r="AX41" s="653"/>
      <c r="AY41" s="654"/>
      <c r="AZ41" s="618">
        <v>22088289</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288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228</v>
      </c>
      <c r="DA41" s="637"/>
      <c r="DB41" s="637"/>
      <c r="DC41" s="638"/>
      <c r="DD41" s="611" t="s">
        <v>228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78913628</v>
      </c>
      <c r="CS42" s="606"/>
      <c r="CT42" s="606"/>
      <c r="CU42" s="606"/>
      <c r="CV42" s="606"/>
      <c r="CW42" s="606"/>
      <c r="CX42" s="606"/>
      <c r="CY42" s="607"/>
      <c r="CZ42" s="608">
        <v>15</v>
      </c>
      <c r="DA42" s="609"/>
      <c r="DB42" s="609"/>
      <c r="DC42" s="610"/>
      <c r="DD42" s="611">
        <v>14495960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977152</v>
      </c>
      <c r="CS43" s="604"/>
      <c r="CT43" s="604"/>
      <c r="CU43" s="604"/>
      <c r="CV43" s="604"/>
      <c r="CW43" s="604"/>
      <c r="CX43" s="604"/>
      <c r="CY43" s="605"/>
      <c r="CZ43" s="608">
        <v>0.2</v>
      </c>
      <c r="DA43" s="637"/>
      <c r="DB43" s="637"/>
      <c r="DC43" s="638"/>
      <c r="DD43" s="611">
        <v>977152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78913628</v>
      </c>
      <c r="CS44" s="606"/>
      <c r="CT44" s="606"/>
      <c r="CU44" s="606"/>
      <c r="CV44" s="606"/>
      <c r="CW44" s="606"/>
      <c r="CX44" s="606"/>
      <c r="CY44" s="607"/>
      <c r="CZ44" s="608">
        <v>15</v>
      </c>
      <c r="DA44" s="609"/>
      <c r="DB44" s="609"/>
      <c r="DC44" s="610"/>
      <c r="DD44" s="611">
        <v>14495960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16553801</v>
      </c>
      <c r="CS45" s="604"/>
      <c r="CT45" s="604"/>
      <c r="CU45" s="604"/>
      <c r="CV45" s="604"/>
      <c r="CW45" s="604"/>
      <c r="CX45" s="604"/>
      <c r="CY45" s="605"/>
      <c r="CZ45" s="608">
        <v>3.2</v>
      </c>
      <c r="DA45" s="637"/>
      <c r="DB45" s="637"/>
      <c r="DC45" s="638"/>
      <c r="DD45" s="611">
        <v>433867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62018160</v>
      </c>
      <c r="CS46" s="606"/>
      <c r="CT46" s="606"/>
      <c r="CU46" s="606"/>
      <c r="CV46" s="606"/>
      <c r="CW46" s="606"/>
      <c r="CX46" s="606"/>
      <c r="CY46" s="607"/>
      <c r="CZ46" s="608">
        <v>11.8</v>
      </c>
      <c r="DA46" s="609"/>
      <c r="DB46" s="609"/>
      <c r="DC46" s="610"/>
      <c r="DD46" s="611">
        <v>14027926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t="s">
        <v>228</v>
      </c>
      <c r="CS47" s="604"/>
      <c r="CT47" s="604"/>
      <c r="CU47" s="604"/>
      <c r="CV47" s="604"/>
      <c r="CW47" s="604"/>
      <c r="CX47" s="604"/>
      <c r="CY47" s="605"/>
      <c r="CZ47" s="608" t="s">
        <v>228</v>
      </c>
      <c r="DA47" s="637"/>
      <c r="DB47" s="637"/>
      <c r="DC47" s="638"/>
      <c r="DD47" s="611" t="s">
        <v>122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c r="CD48" s="635"/>
      <c r="CE48" s="636"/>
      <c r="CF48" s="600" t="s">
        <v>355</v>
      </c>
      <c r="CG48" s="601"/>
      <c r="CH48" s="601"/>
      <c r="CI48" s="601"/>
      <c r="CJ48" s="601"/>
      <c r="CK48" s="601"/>
      <c r="CL48" s="601"/>
      <c r="CM48" s="601"/>
      <c r="CN48" s="601"/>
      <c r="CO48" s="601"/>
      <c r="CP48" s="601"/>
      <c r="CQ48" s="602"/>
      <c r="CR48" s="603" t="s">
        <v>228</v>
      </c>
      <c r="CS48" s="606"/>
      <c r="CT48" s="606"/>
      <c r="CU48" s="606"/>
      <c r="CV48" s="606"/>
      <c r="CW48" s="606"/>
      <c r="CX48" s="606"/>
      <c r="CY48" s="607"/>
      <c r="CZ48" s="608" t="s">
        <v>122</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524653521</v>
      </c>
      <c r="CS49" s="619"/>
      <c r="CT49" s="619"/>
      <c r="CU49" s="619"/>
      <c r="CV49" s="619"/>
      <c r="CW49" s="619"/>
      <c r="CX49" s="619"/>
      <c r="CY49" s="620"/>
      <c r="CZ49" s="621">
        <v>100</v>
      </c>
      <c r="DA49" s="622"/>
      <c r="DB49" s="622"/>
      <c r="DC49" s="623"/>
      <c r="DD49" s="624">
        <v>325758086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Om+KhUy3HRm3Snxd/PkXtJJLssCTItJHxXlbMIm2ggq7S0LTPLrPVBH7HxarVLFqylyHUbaWUG9kMXVbWytqYg==" saltValue="Pv+7475YHfxuBeMEoJY6RQ==" spinCount="100000" sheet="1" objects="1" scenarios="1"/>
  <customSheetViews>
    <customSheetView guid="{DD612C68-E338-4020-9E6E-B541B9AC9032}" showGridLines="0" fitToPage="1" hiddenRows="1" hiddenColumns="1">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6" t="s">
        <v>358</v>
      </c>
      <c r="DK2" s="1147"/>
      <c r="DL2" s="1147"/>
      <c r="DM2" s="1147"/>
      <c r="DN2" s="1147"/>
      <c r="DO2" s="1148"/>
      <c r="DP2" s="229"/>
      <c r="DQ2" s="1146" t="s">
        <v>359</v>
      </c>
      <c r="DR2" s="1147"/>
      <c r="DS2" s="1147"/>
      <c r="DT2" s="1147"/>
      <c r="DU2" s="1147"/>
      <c r="DV2" s="1147"/>
      <c r="DW2" s="1147"/>
      <c r="DX2" s="1147"/>
      <c r="DY2" s="1147"/>
      <c r="DZ2" s="114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9" t="s">
        <v>360</v>
      </c>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8" t="s">
        <v>362</v>
      </c>
      <c r="B5" s="1029"/>
      <c r="C5" s="1029"/>
      <c r="D5" s="1029"/>
      <c r="E5" s="1029"/>
      <c r="F5" s="1029"/>
      <c r="G5" s="1029"/>
      <c r="H5" s="1029"/>
      <c r="I5" s="1029"/>
      <c r="J5" s="1029"/>
      <c r="K5" s="1029"/>
      <c r="L5" s="1029"/>
      <c r="M5" s="1029"/>
      <c r="N5" s="1029"/>
      <c r="O5" s="1029"/>
      <c r="P5" s="1030"/>
      <c r="Q5" s="1034" t="s">
        <v>363</v>
      </c>
      <c r="R5" s="1035"/>
      <c r="S5" s="1035"/>
      <c r="T5" s="1035"/>
      <c r="U5" s="1036"/>
      <c r="V5" s="1034" t="s">
        <v>364</v>
      </c>
      <c r="W5" s="1035"/>
      <c r="X5" s="1035"/>
      <c r="Y5" s="1035"/>
      <c r="Z5" s="1036"/>
      <c r="AA5" s="1034" t="s">
        <v>365</v>
      </c>
      <c r="AB5" s="1035"/>
      <c r="AC5" s="1035"/>
      <c r="AD5" s="1035"/>
      <c r="AE5" s="1035"/>
      <c r="AF5" s="1149" t="s">
        <v>366</v>
      </c>
      <c r="AG5" s="1035"/>
      <c r="AH5" s="1035"/>
      <c r="AI5" s="1035"/>
      <c r="AJ5" s="1050"/>
      <c r="AK5" s="1035" t="s">
        <v>367</v>
      </c>
      <c r="AL5" s="1035"/>
      <c r="AM5" s="1035"/>
      <c r="AN5" s="1035"/>
      <c r="AO5" s="1036"/>
      <c r="AP5" s="1034" t="s">
        <v>368</v>
      </c>
      <c r="AQ5" s="1035"/>
      <c r="AR5" s="1035"/>
      <c r="AS5" s="1035"/>
      <c r="AT5" s="1036"/>
      <c r="AU5" s="1034" t="s">
        <v>369</v>
      </c>
      <c r="AV5" s="1035"/>
      <c r="AW5" s="1035"/>
      <c r="AX5" s="1035"/>
      <c r="AY5" s="1050"/>
      <c r="AZ5" s="236"/>
      <c r="BA5" s="236"/>
      <c r="BB5" s="236"/>
      <c r="BC5" s="236"/>
      <c r="BD5" s="236"/>
      <c r="BE5" s="237"/>
      <c r="BF5" s="237"/>
      <c r="BG5" s="237"/>
      <c r="BH5" s="237"/>
      <c r="BI5" s="237"/>
      <c r="BJ5" s="237"/>
      <c r="BK5" s="237"/>
      <c r="BL5" s="237"/>
      <c r="BM5" s="237"/>
      <c r="BN5" s="237"/>
      <c r="BO5" s="237"/>
      <c r="BP5" s="237"/>
      <c r="BQ5" s="1028" t="s">
        <v>370</v>
      </c>
      <c r="BR5" s="1029"/>
      <c r="BS5" s="1029"/>
      <c r="BT5" s="1029"/>
      <c r="BU5" s="1029"/>
      <c r="BV5" s="1029"/>
      <c r="BW5" s="1029"/>
      <c r="BX5" s="1029"/>
      <c r="BY5" s="1029"/>
      <c r="BZ5" s="1029"/>
      <c r="CA5" s="1029"/>
      <c r="CB5" s="1029"/>
      <c r="CC5" s="1029"/>
      <c r="CD5" s="1029"/>
      <c r="CE5" s="1029"/>
      <c r="CF5" s="1029"/>
      <c r="CG5" s="1030"/>
      <c r="CH5" s="1034" t="s">
        <v>371</v>
      </c>
      <c r="CI5" s="1035"/>
      <c r="CJ5" s="1035"/>
      <c r="CK5" s="1035"/>
      <c r="CL5" s="1036"/>
      <c r="CM5" s="1034" t="s">
        <v>372</v>
      </c>
      <c r="CN5" s="1035"/>
      <c r="CO5" s="1035"/>
      <c r="CP5" s="1035"/>
      <c r="CQ5" s="1036"/>
      <c r="CR5" s="1034" t="s">
        <v>373</v>
      </c>
      <c r="CS5" s="1035"/>
      <c r="CT5" s="1035"/>
      <c r="CU5" s="1035"/>
      <c r="CV5" s="1036"/>
      <c r="CW5" s="1034" t="s">
        <v>374</v>
      </c>
      <c r="CX5" s="1035"/>
      <c r="CY5" s="1035"/>
      <c r="CZ5" s="1035"/>
      <c r="DA5" s="1036"/>
      <c r="DB5" s="1034" t="s">
        <v>375</v>
      </c>
      <c r="DC5" s="1035"/>
      <c r="DD5" s="1035"/>
      <c r="DE5" s="1035"/>
      <c r="DF5" s="1036"/>
      <c r="DG5" s="1134" t="s">
        <v>376</v>
      </c>
      <c r="DH5" s="1135"/>
      <c r="DI5" s="1135"/>
      <c r="DJ5" s="1135"/>
      <c r="DK5" s="1136"/>
      <c r="DL5" s="1134" t="s">
        <v>377</v>
      </c>
      <c r="DM5" s="1135"/>
      <c r="DN5" s="1135"/>
      <c r="DO5" s="1135"/>
      <c r="DP5" s="1136"/>
      <c r="DQ5" s="1034" t="s">
        <v>378</v>
      </c>
      <c r="DR5" s="1035"/>
      <c r="DS5" s="1035"/>
      <c r="DT5" s="1035"/>
      <c r="DU5" s="1036"/>
      <c r="DV5" s="1034" t="s">
        <v>369</v>
      </c>
      <c r="DW5" s="1035"/>
      <c r="DX5" s="1035"/>
      <c r="DY5" s="1035"/>
      <c r="DZ5" s="1050"/>
      <c r="EA5" s="234"/>
    </row>
    <row r="6" spans="1:131" s="235"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50"/>
      <c r="AG6" s="1038"/>
      <c r="AH6" s="1038"/>
      <c r="AI6" s="1038"/>
      <c r="AJ6" s="1051"/>
      <c r="AK6" s="1038"/>
      <c r="AL6" s="1038"/>
      <c r="AM6" s="1038"/>
      <c r="AN6" s="1038"/>
      <c r="AO6" s="1039"/>
      <c r="AP6" s="1037"/>
      <c r="AQ6" s="1038"/>
      <c r="AR6" s="1038"/>
      <c r="AS6" s="1038"/>
      <c r="AT6" s="1039"/>
      <c r="AU6" s="1037"/>
      <c r="AV6" s="1038"/>
      <c r="AW6" s="1038"/>
      <c r="AX6" s="1038"/>
      <c r="AY6" s="1051"/>
      <c r="AZ6" s="232"/>
      <c r="BA6" s="232"/>
      <c r="BB6" s="232"/>
      <c r="BC6" s="232"/>
      <c r="BD6" s="232"/>
      <c r="BE6" s="233"/>
      <c r="BF6" s="233"/>
      <c r="BG6" s="233"/>
      <c r="BH6" s="233"/>
      <c r="BI6" s="233"/>
      <c r="BJ6" s="233"/>
      <c r="BK6" s="233"/>
      <c r="BL6" s="233"/>
      <c r="BM6" s="233"/>
      <c r="BN6" s="233"/>
      <c r="BO6" s="233"/>
      <c r="BP6" s="233"/>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7"/>
      <c r="DH6" s="1138"/>
      <c r="DI6" s="1138"/>
      <c r="DJ6" s="1138"/>
      <c r="DK6" s="1139"/>
      <c r="DL6" s="1137"/>
      <c r="DM6" s="1138"/>
      <c r="DN6" s="1138"/>
      <c r="DO6" s="1138"/>
      <c r="DP6" s="1139"/>
      <c r="DQ6" s="1037"/>
      <c r="DR6" s="1038"/>
      <c r="DS6" s="1038"/>
      <c r="DT6" s="1038"/>
      <c r="DU6" s="1039"/>
      <c r="DV6" s="1037"/>
      <c r="DW6" s="1038"/>
      <c r="DX6" s="1038"/>
      <c r="DY6" s="1038"/>
      <c r="DZ6" s="1051"/>
      <c r="EA6" s="234"/>
    </row>
    <row r="7" spans="1:131" s="235" customFormat="1" ht="26.25" customHeight="1" thickTop="1">
      <c r="A7" s="238">
        <v>1</v>
      </c>
      <c r="B7" s="1086" t="s">
        <v>379</v>
      </c>
      <c r="C7" s="1087"/>
      <c r="D7" s="1087"/>
      <c r="E7" s="1087"/>
      <c r="F7" s="1087"/>
      <c r="G7" s="1087"/>
      <c r="H7" s="1087"/>
      <c r="I7" s="1087"/>
      <c r="J7" s="1087"/>
      <c r="K7" s="1087"/>
      <c r="L7" s="1087"/>
      <c r="M7" s="1087"/>
      <c r="N7" s="1087"/>
      <c r="O7" s="1087"/>
      <c r="P7" s="1088"/>
      <c r="Q7" s="1140">
        <v>531125</v>
      </c>
      <c r="R7" s="1141"/>
      <c r="S7" s="1141"/>
      <c r="T7" s="1141"/>
      <c r="U7" s="1141"/>
      <c r="V7" s="1141">
        <v>522806</v>
      </c>
      <c r="W7" s="1141"/>
      <c r="X7" s="1141"/>
      <c r="Y7" s="1141"/>
      <c r="Z7" s="1141"/>
      <c r="AA7" s="1141">
        <f>Q7-V7</f>
        <v>8319</v>
      </c>
      <c r="AB7" s="1141"/>
      <c r="AC7" s="1141"/>
      <c r="AD7" s="1141"/>
      <c r="AE7" s="1142"/>
      <c r="AF7" s="1143">
        <v>3776</v>
      </c>
      <c r="AG7" s="1144"/>
      <c r="AH7" s="1144"/>
      <c r="AI7" s="1144"/>
      <c r="AJ7" s="1145"/>
      <c r="AK7" s="1127" t="s">
        <v>508</v>
      </c>
      <c r="AL7" s="1128"/>
      <c r="AM7" s="1128"/>
      <c r="AN7" s="1128"/>
      <c r="AO7" s="1128"/>
      <c r="AP7" s="1128">
        <v>455248</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c r="BS7" s="1131" t="s">
        <v>576</v>
      </c>
      <c r="BT7" s="1132"/>
      <c r="BU7" s="1132"/>
      <c r="BV7" s="1132"/>
      <c r="BW7" s="1132"/>
      <c r="BX7" s="1132"/>
      <c r="BY7" s="1132"/>
      <c r="BZ7" s="1132"/>
      <c r="CA7" s="1132"/>
      <c r="CB7" s="1132"/>
      <c r="CC7" s="1132"/>
      <c r="CD7" s="1132"/>
      <c r="CE7" s="1132"/>
      <c r="CF7" s="1132"/>
      <c r="CG7" s="1133"/>
      <c r="CH7" s="1124">
        <v>-3</v>
      </c>
      <c r="CI7" s="1125"/>
      <c r="CJ7" s="1125"/>
      <c r="CK7" s="1125"/>
      <c r="CL7" s="1126"/>
      <c r="CM7" s="1124">
        <v>244</v>
      </c>
      <c r="CN7" s="1125"/>
      <c r="CO7" s="1125"/>
      <c r="CP7" s="1125"/>
      <c r="CQ7" s="1126"/>
      <c r="CR7" s="1124">
        <v>200</v>
      </c>
      <c r="CS7" s="1125"/>
      <c r="CT7" s="1125"/>
      <c r="CU7" s="1125"/>
      <c r="CV7" s="1126"/>
      <c r="CW7" s="1124">
        <v>44</v>
      </c>
      <c r="CX7" s="1125"/>
      <c r="CY7" s="1125"/>
      <c r="CZ7" s="1125"/>
      <c r="DA7" s="1126"/>
      <c r="DB7" s="1124" t="s">
        <v>569</v>
      </c>
      <c r="DC7" s="1125"/>
      <c r="DD7" s="1125"/>
      <c r="DE7" s="1125"/>
      <c r="DF7" s="1126"/>
      <c r="DG7" s="1124" t="s">
        <v>569</v>
      </c>
      <c r="DH7" s="1125"/>
      <c r="DI7" s="1125"/>
      <c r="DJ7" s="1125"/>
      <c r="DK7" s="1126"/>
      <c r="DL7" s="1124" t="s">
        <v>569</v>
      </c>
      <c r="DM7" s="1125"/>
      <c r="DN7" s="1125"/>
      <c r="DO7" s="1125"/>
      <c r="DP7" s="1126"/>
      <c r="DQ7" s="1124" t="s">
        <v>569</v>
      </c>
      <c r="DR7" s="1125"/>
      <c r="DS7" s="1125"/>
      <c r="DT7" s="1125"/>
      <c r="DU7" s="1126"/>
      <c r="DV7" s="1151"/>
      <c r="DW7" s="1152"/>
      <c r="DX7" s="1152"/>
      <c r="DY7" s="1152"/>
      <c r="DZ7" s="1153"/>
      <c r="EA7" s="234"/>
    </row>
    <row r="8" spans="1:131" s="235" customFormat="1" ht="26.25" customHeight="1">
      <c r="A8" s="241">
        <v>2</v>
      </c>
      <c r="B8" s="1070" t="s">
        <v>380</v>
      </c>
      <c r="C8" s="1071"/>
      <c r="D8" s="1071"/>
      <c r="E8" s="1071"/>
      <c r="F8" s="1071"/>
      <c r="G8" s="1071"/>
      <c r="H8" s="1071"/>
      <c r="I8" s="1071"/>
      <c r="J8" s="1071"/>
      <c r="K8" s="1071"/>
      <c r="L8" s="1071"/>
      <c r="M8" s="1071"/>
      <c r="N8" s="1071"/>
      <c r="O8" s="1071"/>
      <c r="P8" s="1072"/>
      <c r="Q8" s="1076">
        <v>75</v>
      </c>
      <c r="R8" s="1077"/>
      <c r="S8" s="1077"/>
      <c r="T8" s="1077"/>
      <c r="U8" s="1077"/>
      <c r="V8" s="1077">
        <v>70</v>
      </c>
      <c r="W8" s="1077"/>
      <c r="X8" s="1077"/>
      <c r="Y8" s="1077"/>
      <c r="Z8" s="1077"/>
      <c r="AA8" s="1077">
        <f t="shared" ref="AA8:AA11" si="0">Q8-V8</f>
        <v>5</v>
      </c>
      <c r="AB8" s="1077"/>
      <c r="AC8" s="1077"/>
      <c r="AD8" s="1077"/>
      <c r="AE8" s="1078"/>
      <c r="AF8" s="1052" t="s">
        <v>122</v>
      </c>
      <c r="AG8" s="1053"/>
      <c r="AH8" s="1053"/>
      <c r="AI8" s="1053"/>
      <c r="AJ8" s="1054"/>
      <c r="AK8" s="1122">
        <v>16</v>
      </c>
      <c r="AL8" s="1123"/>
      <c r="AM8" s="1123"/>
      <c r="AN8" s="1123"/>
      <c r="AO8" s="1123"/>
      <c r="AP8" s="1123">
        <v>218</v>
      </c>
      <c r="AQ8" s="1123"/>
      <c r="AR8" s="1123"/>
      <c r="AS8" s="1123"/>
      <c r="AT8" s="1123"/>
      <c r="AU8" s="1120"/>
      <c r="AV8" s="1120"/>
      <c r="AW8" s="1120"/>
      <c r="AX8" s="1120"/>
      <c r="AY8" s="1121"/>
      <c r="AZ8" s="232"/>
      <c r="BA8" s="232"/>
      <c r="BB8" s="232"/>
      <c r="BC8" s="232"/>
      <c r="BD8" s="232"/>
      <c r="BE8" s="233"/>
      <c r="BF8" s="233"/>
      <c r="BG8" s="233"/>
      <c r="BH8" s="233"/>
      <c r="BI8" s="233"/>
      <c r="BJ8" s="233"/>
      <c r="BK8" s="233"/>
      <c r="BL8" s="233"/>
      <c r="BM8" s="233"/>
      <c r="BN8" s="233"/>
      <c r="BO8" s="233"/>
      <c r="BP8" s="233"/>
      <c r="BQ8" s="242">
        <v>2</v>
      </c>
      <c r="BR8" s="243"/>
      <c r="BS8" s="1047" t="s">
        <v>577</v>
      </c>
      <c r="BT8" s="1048"/>
      <c r="BU8" s="1048"/>
      <c r="BV8" s="1048"/>
      <c r="BW8" s="1048"/>
      <c r="BX8" s="1048"/>
      <c r="BY8" s="1048"/>
      <c r="BZ8" s="1048"/>
      <c r="CA8" s="1048"/>
      <c r="CB8" s="1048"/>
      <c r="CC8" s="1048"/>
      <c r="CD8" s="1048"/>
      <c r="CE8" s="1048"/>
      <c r="CF8" s="1048"/>
      <c r="CG8" s="1049"/>
      <c r="CH8" s="1022">
        <v>-46</v>
      </c>
      <c r="CI8" s="1023"/>
      <c r="CJ8" s="1023"/>
      <c r="CK8" s="1023"/>
      <c r="CL8" s="1024"/>
      <c r="CM8" s="1022">
        <v>333</v>
      </c>
      <c r="CN8" s="1023"/>
      <c r="CO8" s="1023"/>
      <c r="CP8" s="1023"/>
      <c r="CQ8" s="1024"/>
      <c r="CR8" s="1022">
        <v>165</v>
      </c>
      <c r="CS8" s="1023"/>
      <c r="CT8" s="1023"/>
      <c r="CU8" s="1023"/>
      <c r="CV8" s="1024"/>
      <c r="CW8" s="1022">
        <v>0</v>
      </c>
      <c r="CX8" s="1023"/>
      <c r="CY8" s="1023"/>
      <c r="CZ8" s="1023"/>
      <c r="DA8" s="1024"/>
      <c r="DB8" s="1022" t="s">
        <v>569</v>
      </c>
      <c r="DC8" s="1023"/>
      <c r="DD8" s="1023"/>
      <c r="DE8" s="1023"/>
      <c r="DF8" s="1024"/>
      <c r="DG8" s="1022" t="s">
        <v>569</v>
      </c>
      <c r="DH8" s="1023"/>
      <c r="DI8" s="1023"/>
      <c r="DJ8" s="1023"/>
      <c r="DK8" s="1024"/>
      <c r="DL8" s="1022" t="s">
        <v>569</v>
      </c>
      <c r="DM8" s="1023"/>
      <c r="DN8" s="1023"/>
      <c r="DO8" s="1023"/>
      <c r="DP8" s="1024"/>
      <c r="DQ8" s="1022" t="s">
        <v>569</v>
      </c>
      <c r="DR8" s="1023"/>
      <c r="DS8" s="1023"/>
      <c r="DT8" s="1023"/>
      <c r="DU8" s="1024"/>
      <c r="DV8" s="1025"/>
      <c r="DW8" s="1026"/>
      <c r="DX8" s="1026"/>
      <c r="DY8" s="1026"/>
      <c r="DZ8" s="1027"/>
      <c r="EA8" s="234"/>
    </row>
    <row r="9" spans="1:131" s="235" customFormat="1" ht="26.25" customHeight="1">
      <c r="A9" s="241">
        <v>3</v>
      </c>
      <c r="B9" s="1070" t="s">
        <v>381</v>
      </c>
      <c r="C9" s="1071"/>
      <c r="D9" s="1071"/>
      <c r="E9" s="1071"/>
      <c r="F9" s="1071"/>
      <c r="G9" s="1071"/>
      <c r="H9" s="1071"/>
      <c r="I9" s="1071"/>
      <c r="J9" s="1071"/>
      <c r="K9" s="1071"/>
      <c r="L9" s="1071"/>
      <c r="M9" s="1071"/>
      <c r="N9" s="1071"/>
      <c r="O9" s="1071"/>
      <c r="P9" s="1072"/>
      <c r="Q9" s="1076">
        <v>3090</v>
      </c>
      <c r="R9" s="1077"/>
      <c r="S9" s="1077"/>
      <c r="T9" s="1077"/>
      <c r="U9" s="1077"/>
      <c r="V9" s="1077">
        <v>3090</v>
      </c>
      <c r="W9" s="1077"/>
      <c r="X9" s="1077"/>
      <c r="Y9" s="1077"/>
      <c r="Z9" s="1077"/>
      <c r="AA9" s="1077" t="s">
        <v>508</v>
      </c>
      <c r="AB9" s="1077"/>
      <c r="AC9" s="1077"/>
      <c r="AD9" s="1077"/>
      <c r="AE9" s="1078"/>
      <c r="AF9" s="1052" t="s">
        <v>122</v>
      </c>
      <c r="AG9" s="1053"/>
      <c r="AH9" s="1053"/>
      <c r="AI9" s="1053"/>
      <c r="AJ9" s="1054"/>
      <c r="AK9" s="1122">
        <v>61</v>
      </c>
      <c r="AL9" s="1123"/>
      <c r="AM9" s="1123"/>
      <c r="AN9" s="1123"/>
      <c r="AO9" s="1123"/>
      <c r="AP9" s="1123">
        <v>1616</v>
      </c>
      <c r="AQ9" s="1123"/>
      <c r="AR9" s="1123"/>
      <c r="AS9" s="1123"/>
      <c r="AT9" s="1123"/>
      <c r="AU9" s="1120"/>
      <c r="AV9" s="1120"/>
      <c r="AW9" s="1120"/>
      <c r="AX9" s="1120"/>
      <c r="AY9" s="1121"/>
      <c r="AZ9" s="232"/>
      <c r="BA9" s="232"/>
      <c r="BB9" s="232"/>
      <c r="BC9" s="232"/>
      <c r="BD9" s="232"/>
      <c r="BE9" s="233"/>
      <c r="BF9" s="233"/>
      <c r="BG9" s="233"/>
      <c r="BH9" s="233"/>
      <c r="BI9" s="233"/>
      <c r="BJ9" s="233"/>
      <c r="BK9" s="233"/>
      <c r="BL9" s="233"/>
      <c r="BM9" s="233"/>
      <c r="BN9" s="233"/>
      <c r="BO9" s="233"/>
      <c r="BP9" s="233"/>
      <c r="BQ9" s="242">
        <v>3</v>
      </c>
      <c r="BR9" s="243"/>
      <c r="BS9" s="1047" t="s">
        <v>578</v>
      </c>
      <c r="BT9" s="1048"/>
      <c r="BU9" s="1048"/>
      <c r="BV9" s="1048"/>
      <c r="BW9" s="1048"/>
      <c r="BX9" s="1048"/>
      <c r="BY9" s="1048"/>
      <c r="BZ9" s="1048"/>
      <c r="CA9" s="1048"/>
      <c r="CB9" s="1048"/>
      <c r="CC9" s="1048"/>
      <c r="CD9" s="1048"/>
      <c r="CE9" s="1048"/>
      <c r="CF9" s="1048"/>
      <c r="CG9" s="1049"/>
      <c r="CH9" s="1022">
        <v>20</v>
      </c>
      <c r="CI9" s="1023"/>
      <c r="CJ9" s="1023"/>
      <c r="CK9" s="1023"/>
      <c r="CL9" s="1024"/>
      <c r="CM9" s="1022">
        <v>418</v>
      </c>
      <c r="CN9" s="1023"/>
      <c r="CO9" s="1023"/>
      <c r="CP9" s="1023"/>
      <c r="CQ9" s="1024"/>
      <c r="CR9" s="1022">
        <v>30</v>
      </c>
      <c r="CS9" s="1023"/>
      <c r="CT9" s="1023"/>
      <c r="CU9" s="1023"/>
      <c r="CV9" s="1024"/>
      <c r="CW9" s="1022">
        <v>0</v>
      </c>
      <c r="CX9" s="1023"/>
      <c r="CY9" s="1023"/>
      <c r="CZ9" s="1023"/>
      <c r="DA9" s="1024"/>
      <c r="DB9" s="1022" t="s">
        <v>569</v>
      </c>
      <c r="DC9" s="1023"/>
      <c r="DD9" s="1023"/>
      <c r="DE9" s="1023"/>
      <c r="DF9" s="1024"/>
      <c r="DG9" s="1022" t="s">
        <v>569</v>
      </c>
      <c r="DH9" s="1023"/>
      <c r="DI9" s="1023"/>
      <c r="DJ9" s="1023"/>
      <c r="DK9" s="1024"/>
      <c r="DL9" s="1022" t="s">
        <v>569</v>
      </c>
      <c r="DM9" s="1023"/>
      <c r="DN9" s="1023"/>
      <c r="DO9" s="1023"/>
      <c r="DP9" s="1024"/>
      <c r="DQ9" s="1022" t="s">
        <v>569</v>
      </c>
      <c r="DR9" s="1023"/>
      <c r="DS9" s="1023"/>
      <c r="DT9" s="1023"/>
      <c r="DU9" s="1024"/>
      <c r="DV9" s="1025"/>
      <c r="DW9" s="1026"/>
      <c r="DX9" s="1026"/>
      <c r="DY9" s="1026"/>
      <c r="DZ9" s="1027"/>
      <c r="EA9" s="234"/>
    </row>
    <row r="10" spans="1:131" s="235" customFormat="1" ht="26.25" customHeight="1">
      <c r="A10" s="241">
        <v>4</v>
      </c>
      <c r="B10" s="1070" t="s">
        <v>382</v>
      </c>
      <c r="C10" s="1071"/>
      <c r="D10" s="1071"/>
      <c r="E10" s="1071"/>
      <c r="F10" s="1071"/>
      <c r="G10" s="1071"/>
      <c r="H10" s="1071"/>
      <c r="I10" s="1071"/>
      <c r="J10" s="1071"/>
      <c r="K10" s="1071"/>
      <c r="L10" s="1071"/>
      <c r="M10" s="1071"/>
      <c r="N10" s="1071"/>
      <c r="O10" s="1071"/>
      <c r="P10" s="1072"/>
      <c r="Q10" s="1076">
        <v>2255</v>
      </c>
      <c r="R10" s="1077"/>
      <c r="S10" s="1077"/>
      <c r="T10" s="1077"/>
      <c r="U10" s="1077"/>
      <c r="V10" s="1077">
        <v>2187</v>
      </c>
      <c r="W10" s="1077"/>
      <c r="X10" s="1077"/>
      <c r="Y10" s="1077"/>
      <c r="Z10" s="1077"/>
      <c r="AA10" s="1077">
        <f t="shared" si="0"/>
        <v>68</v>
      </c>
      <c r="AB10" s="1077"/>
      <c r="AC10" s="1077"/>
      <c r="AD10" s="1077"/>
      <c r="AE10" s="1078"/>
      <c r="AF10" s="1052" t="s">
        <v>383</v>
      </c>
      <c r="AG10" s="1053"/>
      <c r="AH10" s="1053"/>
      <c r="AI10" s="1053"/>
      <c r="AJ10" s="1054"/>
      <c r="AK10" s="1122">
        <v>750</v>
      </c>
      <c r="AL10" s="1123"/>
      <c r="AM10" s="1123"/>
      <c r="AN10" s="1123"/>
      <c r="AO10" s="1123"/>
      <c r="AP10" s="1123">
        <v>3361</v>
      </c>
      <c r="AQ10" s="1123"/>
      <c r="AR10" s="1123"/>
      <c r="AS10" s="1123"/>
      <c r="AT10" s="1123"/>
      <c r="AU10" s="1120"/>
      <c r="AV10" s="1120"/>
      <c r="AW10" s="1120"/>
      <c r="AX10" s="1120"/>
      <c r="AY10" s="1121"/>
      <c r="AZ10" s="232"/>
      <c r="BA10" s="232"/>
      <c r="BB10" s="232"/>
      <c r="BC10" s="232"/>
      <c r="BD10" s="232"/>
      <c r="BE10" s="233"/>
      <c r="BF10" s="233"/>
      <c r="BG10" s="233"/>
      <c r="BH10" s="233"/>
      <c r="BI10" s="233"/>
      <c r="BJ10" s="233"/>
      <c r="BK10" s="233"/>
      <c r="BL10" s="233"/>
      <c r="BM10" s="233"/>
      <c r="BN10" s="233"/>
      <c r="BO10" s="233"/>
      <c r="BP10" s="233"/>
      <c r="BQ10" s="242">
        <v>4</v>
      </c>
      <c r="BR10" s="243"/>
      <c r="BS10" s="1047" t="s">
        <v>579</v>
      </c>
      <c r="BT10" s="1048"/>
      <c r="BU10" s="1048"/>
      <c r="BV10" s="1048"/>
      <c r="BW10" s="1048"/>
      <c r="BX10" s="1048"/>
      <c r="BY10" s="1048"/>
      <c r="BZ10" s="1048"/>
      <c r="CA10" s="1048"/>
      <c r="CB10" s="1048"/>
      <c r="CC10" s="1048"/>
      <c r="CD10" s="1048"/>
      <c r="CE10" s="1048"/>
      <c r="CF10" s="1048"/>
      <c r="CG10" s="1049"/>
      <c r="CH10" s="1022">
        <v>-9</v>
      </c>
      <c r="CI10" s="1023"/>
      <c r="CJ10" s="1023"/>
      <c r="CK10" s="1023"/>
      <c r="CL10" s="1024"/>
      <c r="CM10" s="1022">
        <v>263</v>
      </c>
      <c r="CN10" s="1023"/>
      <c r="CO10" s="1023"/>
      <c r="CP10" s="1023"/>
      <c r="CQ10" s="1024"/>
      <c r="CR10" s="1022">
        <v>200</v>
      </c>
      <c r="CS10" s="1023"/>
      <c r="CT10" s="1023"/>
      <c r="CU10" s="1023"/>
      <c r="CV10" s="1024"/>
      <c r="CW10" s="1022">
        <v>276</v>
      </c>
      <c r="CX10" s="1023"/>
      <c r="CY10" s="1023"/>
      <c r="CZ10" s="1023"/>
      <c r="DA10" s="1024"/>
      <c r="DB10" s="1022" t="s">
        <v>569</v>
      </c>
      <c r="DC10" s="1023"/>
      <c r="DD10" s="1023"/>
      <c r="DE10" s="1023"/>
      <c r="DF10" s="1024"/>
      <c r="DG10" s="1022" t="s">
        <v>569</v>
      </c>
      <c r="DH10" s="1023"/>
      <c r="DI10" s="1023"/>
      <c r="DJ10" s="1023"/>
      <c r="DK10" s="1024"/>
      <c r="DL10" s="1022" t="s">
        <v>569</v>
      </c>
      <c r="DM10" s="1023"/>
      <c r="DN10" s="1023"/>
      <c r="DO10" s="1023"/>
      <c r="DP10" s="1024"/>
      <c r="DQ10" s="1022" t="s">
        <v>569</v>
      </c>
      <c r="DR10" s="1023"/>
      <c r="DS10" s="1023"/>
      <c r="DT10" s="1023"/>
      <c r="DU10" s="1024"/>
      <c r="DV10" s="1025"/>
      <c r="DW10" s="1026"/>
      <c r="DX10" s="1026"/>
      <c r="DY10" s="1026"/>
      <c r="DZ10" s="1027"/>
      <c r="EA10" s="234"/>
    </row>
    <row r="11" spans="1:131" s="235" customFormat="1" ht="26.25" customHeight="1">
      <c r="A11" s="241">
        <v>5</v>
      </c>
      <c r="B11" s="1070" t="s">
        <v>384</v>
      </c>
      <c r="C11" s="1071"/>
      <c r="D11" s="1071"/>
      <c r="E11" s="1071"/>
      <c r="F11" s="1071"/>
      <c r="G11" s="1071"/>
      <c r="H11" s="1071"/>
      <c r="I11" s="1071"/>
      <c r="J11" s="1071"/>
      <c r="K11" s="1071"/>
      <c r="L11" s="1071"/>
      <c r="M11" s="1071"/>
      <c r="N11" s="1071"/>
      <c r="O11" s="1071"/>
      <c r="P11" s="1072"/>
      <c r="Q11" s="1076">
        <v>731</v>
      </c>
      <c r="R11" s="1077"/>
      <c r="S11" s="1077"/>
      <c r="T11" s="1077"/>
      <c r="U11" s="1077"/>
      <c r="V11" s="1077">
        <v>675</v>
      </c>
      <c r="W11" s="1077"/>
      <c r="X11" s="1077"/>
      <c r="Y11" s="1077"/>
      <c r="Z11" s="1077"/>
      <c r="AA11" s="1077">
        <f t="shared" si="0"/>
        <v>56</v>
      </c>
      <c r="AB11" s="1077"/>
      <c r="AC11" s="1077"/>
      <c r="AD11" s="1077"/>
      <c r="AE11" s="1078"/>
      <c r="AF11" s="1052" t="s">
        <v>385</v>
      </c>
      <c r="AG11" s="1053"/>
      <c r="AH11" s="1053"/>
      <c r="AI11" s="1053"/>
      <c r="AJ11" s="1054"/>
      <c r="AK11" s="1122">
        <v>366</v>
      </c>
      <c r="AL11" s="1123"/>
      <c r="AM11" s="1123"/>
      <c r="AN11" s="1123"/>
      <c r="AO11" s="1123"/>
      <c r="AP11" s="1123">
        <v>790</v>
      </c>
      <c r="AQ11" s="1123"/>
      <c r="AR11" s="1123"/>
      <c r="AS11" s="1123"/>
      <c r="AT11" s="1123"/>
      <c r="AU11" s="1120"/>
      <c r="AV11" s="1120"/>
      <c r="AW11" s="1120"/>
      <c r="AX11" s="1120"/>
      <c r="AY11" s="1121"/>
      <c r="AZ11" s="232"/>
      <c r="BA11" s="232"/>
      <c r="BB11" s="232"/>
      <c r="BC11" s="232"/>
      <c r="BD11" s="232"/>
      <c r="BE11" s="233"/>
      <c r="BF11" s="233"/>
      <c r="BG11" s="233"/>
      <c r="BH11" s="233"/>
      <c r="BI11" s="233"/>
      <c r="BJ11" s="233"/>
      <c r="BK11" s="233"/>
      <c r="BL11" s="233"/>
      <c r="BM11" s="233"/>
      <c r="BN11" s="233"/>
      <c r="BO11" s="233"/>
      <c r="BP11" s="233"/>
      <c r="BQ11" s="242">
        <v>5</v>
      </c>
      <c r="BR11" s="243"/>
      <c r="BS11" s="1047" t="s">
        <v>580</v>
      </c>
      <c r="BT11" s="1048"/>
      <c r="BU11" s="1048"/>
      <c r="BV11" s="1048"/>
      <c r="BW11" s="1048"/>
      <c r="BX11" s="1048"/>
      <c r="BY11" s="1048"/>
      <c r="BZ11" s="1048"/>
      <c r="CA11" s="1048"/>
      <c r="CB11" s="1048"/>
      <c r="CC11" s="1048"/>
      <c r="CD11" s="1048"/>
      <c r="CE11" s="1048"/>
      <c r="CF11" s="1048"/>
      <c r="CG11" s="1049"/>
      <c r="CH11" s="1022">
        <v>-3</v>
      </c>
      <c r="CI11" s="1023"/>
      <c r="CJ11" s="1023"/>
      <c r="CK11" s="1023"/>
      <c r="CL11" s="1024"/>
      <c r="CM11" s="1022">
        <v>225</v>
      </c>
      <c r="CN11" s="1023"/>
      <c r="CO11" s="1023"/>
      <c r="CP11" s="1023"/>
      <c r="CQ11" s="1024"/>
      <c r="CR11" s="1022">
        <v>124</v>
      </c>
      <c r="CS11" s="1023"/>
      <c r="CT11" s="1023"/>
      <c r="CU11" s="1023"/>
      <c r="CV11" s="1024"/>
      <c r="CW11" s="1022">
        <v>425</v>
      </c>
      <c r="CX11" s="1023"/>
      <c r="CY11" s="1023"/>
      <c r="CZ11" s="1023"/>
      <c r="DA11" s="1024"/>
      <c r="DB11" s="1022" t="s">
        <v>569</v>
      </c>
      <c r="DC11" s="1023"/>
      <c r="DD11" s="1023"/>
      <c r="DE11" s="1023"/>
      <c r="DF11" s="1024"/>
      <c r="DG11" s="1022" t="s">
        <v>569</v>
      </c>
      <c r="DH11" s="1023"/>
      <c r="DI11" s="1023"/>
      <c r="DJ11" s="1023"/>
      <c r="DK11" s="1024"/>
      <c r="DL11" s="1022" t="s">
        <v>569</v>
      </c>
      <c r="DM11" s="1023"/>
      <c r="DN11" s="1023"/>
      <c r="DO11" s="1023"/>
      <c r="DP11" s="1024"/>
      <c r="DQ11" s="1022" t="s">
        <v>569</v>
      </c>
      <c r="DR11" s="1023"/>
      <c r="DS11" s="1023"/>
      <c r="DT11" s="1023"/>
      <c r="DU11" s="1024"/>
      <c r="DV11" s="1025"/>
      <c r="DW11" s="1026"/>
      <c r="DX11" s="1026"/>
      <c r="DY11" s="1026"/>
      <c r="DZ11" s="1027"/>
      <c r="EA11" s="234"/>
    </row>
    <row r="12" spans="1:131" s="235" customFormat="1" ht="26.25" customHeight="1">
      <c r="A12" s="241">
        <v>6</v>
      </c>
      <c r="B12" s="1070" t="s">
        <v>386</v>
      </c>
      <c r="C12" s="1071"/>
      <c r="D12" s="1071"/>
      <c r="E12" s="1071"/>
      <c r="F12" s="1071"/>
      <c r="G12" s="1071"/>
      <c r="H12" s="1071"/>
      <c r="I12" s="1071"/>
      <c r="J12" s="1071"/>
      <c r="K12" s="1071"/>
      <c r="L12" s="1071"/>
      <c r="M12" s="1071"/>
      <c r="N12" s="1071"/>
      <c r="O12" s="1071"/>
      <c r="P12" s="1072"/>
      <c r="Q12" s="1076">
        <v>85488</v>
      </c>
      <c r="R12" s="1077"/>
      <c r="S12" s="1077"/>
      <c r="T12" s="1077"/>
      <c r="U12" s="1077"/>
      <c r="V12" s="1077">
        <v>85488</v>
      </c>
      <c r="W12" s="1077"/>
      <c r="X12" s="1077"/>
      <c r="Y12" s="1077"/>
      <c r="Z12" s="1077"/>
      <c r="AA12" s="1077" t="s">
        <v>508</v>
      </c>
      <c r="AB12" s="1077"/>
      <c r="AC12" s="1077"/>
      <c r="AD12" s="1077"/>
      <c r="AE12" s="1078"/>
      <c r="AF12" s="1052" t="s">
        <v>122</v>
      </c>
      <c r="AG12" s="1053"/>
      <c r="AH12" s="1053"/>
      <c r="AI12" s="1053"/>
      <c r="AJ12" s="1054"/>
      <c r="AK12" s="1122">
        <v>52286</v>
      </c>
      <c r="AL12" s="1123"/>
      <c r="AM12" s="1123"/>
      <c r="AN12" s="1123"/>
      <c r="AO12" s="1123"/>
      <c r="AP12" s="1123" t="s">
        <v>569</v>
      </c>
      <c r="AQ12" s="1123"/>
      <c r="AR12" s="1123"/>
      <c r="AS12" s="1123"/>
      <c r="AT12" s="1123"/>
      <c r="AU12" s="1120"/>
      <c r="AV12" s="1120"/>
      <c r="AW12" s="1120"/>
      <c r="AX12" s="1120"/>
      <c r="AY12" s="1121"/>
      <c r="AZ12" s="232"/>
      <c r="BA12" s="232"/>
      <c r="BB12" s="232"/>
      <c r="BC12" s="232"/>
      <c r="BD12" s="232"/>
      <c r="BE12" s="233"/>
      <c r="BF12" s="233"/>
      <c r="BG12" s="233"/>
      <c r="BH12" s="233"/>
      <c r="BI12" s="233"/>
      <c r="BJ12" s="233"/>
      <c r="BK12" s="233"/>
      <c r="BL12" s="233"/>
      <c r="BM12" s="233"/>
      <c r="BN12" s="233"/>
      <c r="BO12" s="233"/>
      <c r="BP12" s="233"/>
      <c r="BQ12" s="242">
        <v>6</v>
      </c>
      <c r="BR12" s="243"/>
      <c r="BS12" s="1047" t="s">
        <v>581</v>
      </c>
      <c r="BT12" s="1048"/>
      <c r="BU12" s="1048"/>
      <c r="BV12" s="1048"/>
      <c r="BW12" s="1048"/>
      <c r="BX12" s="1048"/>
      <c r="BY12" s="1048"/>
      <c r="BZ12" s="1048"/>
      <c r="CA12" s="1048"/>
      <c r="CB12" s="1048"/>
      <c r="CC12" s="1048"/>
      <c r="CD12" s="1048"/>
      <c r="CE12" s="1048"/>
      <c r="CF12" s="1048"/>
      <c r="CG12" s="1049"/>
      <c r="CH12" s="1022">
        <v>3</v>
      </c>
      <c r="CI12" s="1023"/>
      <c r="CJ12" s="1023"/>
      <c r="CK12" s="1023"/>
      <c r="CL12" s="1024"/>
      <c r="CM12" s="1022">
        <v>304</v>
      </c>
      <c r="CN12" s="1023"/>
      <c r="CO12" s="1023"/>
      <c r="CP12" s="1023"/>
      <c r="CQ12" s="1024"/>
      <c r="CR12" s="1022">
        <v>28</v>
      </c>
      <c r="CS12" s="1023"/>
      <c r="CT12" s="1023"/>
      <c r="CU12" s="1023"/>
      <c r="CV12" s="1024"/>
      <c r="CW12" s="1022">
        <v>18</v>
      </c>
      <c r="CX12" s="1023"/>
      <c r="CY12" s="1023"/>
      <c r="CZ12" s="1023"/>
      <c r="DA12" s="1024"/>
      <c r="DB12" s="1022" t="s">
        <v>569</v>
      </c>
      <c r="DC12" s="1023"/>
      <c r="DD12" s="1023"/>
      <c r="DE12" s="1023"/>
      <c r="DF12" s="1024"/>
      <c r="DG12" s="1022" t="s">
        <v>569</v>
      </c>
      <c r="DH12" s="1023"/>
      <c r="DI12" s="1023"/>
      <c r="DJ12" s="1023"/>
      <c r="DK12" s="1024"/>
      <c r="DL12" s="1022" t="s">
        <v>569</v>
      </c>
      <c r="DM12" s="1023"/>
      <c r="DN12" s="1023"/>
      <c r="DO12" s="1023"/>
      <c r="DP12" s="1024"/>
      <c r="DQ12" s="1022" t="s">
        <v>569</v>
      </c>
      <c r="DR12" s="1023"/>
      <c r="DS12" s="1023"/>
      <c r="DT12" s="1023"/>
      <c r="DU12" s="1024"/>
      <c r="DV12" s="1025"/>
      <c r="DW12" s="1026"/>
      <c r="DX12" s="1026"/>
      <c r="DY12" s="1026"/>
      <c r="DZ12" s="1027"/>
      <c r="EA12" s="234"/>
    </row>
    <row r="13" spans="1:131" s="235" customFormat="1" ht="26.25" customHeight="1">
      <c r="A13" s="241">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2"/>
      <c r="AG13" s="1053"/>
      <c r="AH13" s="1053"/>
      <c r="AI13" s="1053"/>
      <c r="AJ13" s="1054"/>
      <c r="AK13" s="1122"/>
      <c r="AL13" s="1123"/>
      <c r="AM13" s="1123"/>
      <c r="AN13" s="1123"/>
      <c r="AO13" s="1123"/>
      <c r="AP13" s="1123"/>
      <c r="AQ13" s="1123"/>
      <c r="AR13" s="1123"/>
      <c r="AS13" s="1123"/>
      <c r="AT13" s="1123"/>
      <c r="AU13" s="1120"/>
      <c r="AV13" s="1120"/>
      <c r="AW13" s="1120"/>
      <c r="AX13" s="1120"/>
      <c r="AY13" s="1121"/>
      <c r="AZ13" s="232"/>
      <c r="BA13" s="232"/>
      <c r="BB13" s="232"/>
      <c r="BC13" s="232"/>
      <c r="BD13" s="232"/>
      <c r="BE13" s="233"/>
      <c r="BF13" s="233"/>
      <c r="BG13" s="233"/>
      <c r="BH13" s="233"/>
      <c r="BI13" s="233"/>
      <c r="BJ13" s="233"/>
      <c r="BK13" s="233"/>
      <c r="BL13" s="233"/>
      <c r="BM13" s="233"/>
      <c r="BN13" s="233"/>
      <c r="BO13" s="233"/>
      <c r="BP13" s="233"/>
      <c r="BQ13" s="242">
        <v>7</v>
      </c>
      <c r="BR13" s="243"/>
      <c r="BS13" s="1047" t="s">
        <v>582</v>
      </c>
      <c r="BT13" s="1048"/>
      <c r="BU13" s="1048"/>
      <c r="BV13" s="1048"/>
      <c r="BW13" s="1048"/>
      <c r="BX13" s="1048"/>
      <c r="BY13" s="1048"/>
      <c r="BZ13" s="1048"/>
      <c r="CA13" s="1048"/>
      <c r="CB13" s="1048"/>
      <c r="CC13" s="1048"/>
      <c r="CD13" s="1048"/>
      <c r="CE13" s="1048"/>
      <c r="CF13" s="1048"/>
      <c r="CG13" s="1049"/>
      <c r="CH13" s="1022">
        <v>78</v>
      </c>
      <c r="CI13" s="1023"/>
      <c r="CJ13" s="1023"/>
      <c r="CK13" s="1023"/>
      <c r="CL13" s="1024"/>
      <c r="CM13" s="1022">
        <v>5744</v>
      </c>
      <c r="CN13" s="1023"/>
      <c r="CO13" s="1023"/>
      <c r="CP13" s="1023"/>
      <c r="CQ13" s="1024"/>
      <c r="CR13" s="1022">
        <v>25</v>
      </c>
      <c r="CS13" s="1023"/>
      <c r="CT13" s="1023"/>
      <c r="CU13" s="1023"/>
      <c r="CV13" s="1024"/>
      <c r="CW13" s="1022" t="s">
        <v>569</v>
      </c>
      <c r="CX13" s="1023"/>
      <c r="CY13" s="1023"/>
      <c r="CZ13" s="1023"/>
      <c r="DA13" s="1024"/>
      <c r="DB13" s="1022" t="s">
        <v>569</v>
      </c>
      <c r="DC13" s="1023"/>
      <c r="DD13" s="1023"/>
      <c r="DE13" s="1023"/>
      <c r="DF13" s="1024"/>
      <c r="DG13" s="1022" t="s">
        <v>569</v>
      </c>
      <c r="DH13" s="1023"/>
      <c r="DI13" s="1023"/>
      <c r="DJ13" s="1023"/>
      <c r="DK13" s="1024"/>
      <c r="DL13" s="1022" t="s">
        <v>569</v>
      </c>
      <c r="DM13" s="1023"/>
      <c r="DN13" s="1023"/>
      <c r="DO13" s="1023"/>
      <c r="DP13" s="1024"/>
      <c r="DQ13" s="1022" t="s">
        <v>569</v>
      </c>
      <c r="DR13" s="1023"/>
      <c r="DS13" s="1023"/>
      <c r="DT13" s="1023"/>
      <c r="DU13" s="1024"/>
      <c r="DV13" s="1025"/>
      <c r="DW13" s="1026"/>
      <c r="DX13" s="1026"/>
      <c r="DY13" s="1026"/>
      <c r="DZ13" s="1027"/>
      <c r="EA13" s="234"/>
    </row>
    <row r="14" spans="1:131" s="235" customFormat="1" ht="26.25" customHeight="1">
      <c r="A14" s="241">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2"/>
      <c r="AG14" s="1053"/>
      <c r="AH14" s="1053"/>
      <c r="AI14" s="1053"/>
      <c r="AJ14" s="1054"/>
      <c r="AK14" s="1122"/>
      <c r="AL14" s="1123"/>
      <c r="AM14" s="1123"/>
      <c r="AN14" s="1123"/>
      <c r="AO14" s="1123"/>
      <c r="AP14" s="1123"/>
      <c r="AQ14" s="1123"/>
      <c r="AR14" s="1123"/>
      <c r="AS14" s="1123"/>
      <c r="AT14" s="1123"/>
      <c r="AU14" s="1120"/>
      <c r="AV14" s="1120"/>
      <c r="AW14" s="1120"/>
      <c r="AX14" s="1120"/>
      <c r="AY14" s="1121"/>
      <c r="AZ14" s="232"/>
      <c r="BA14" s="232"/>
      <c r="BB14" s="232"/>
      <c r="BC14" s="232"/>
      <c r="BD14" s="232"/>
      <c r="BE14" s="233"/>
      <c r="BF14" s="233"/>
      <c r="BG14" s="233"/>
      <c r="BH14" s="233"/>
      <c r="BI14" s="233"/>
      <c r="BJ14" s="233"/>
      <c r="BK14" s="233"/>
      <c r="BL14" s="233"/>
      <c r="BM14" s="233"/>
      <c r="BN14" s="233"/>
      <c r="BO14" s="233"/>
      <c r="BP14" s="233"/>
      <c r="BQ14" s="242">
        <v>8</v>
      </c>
      <c r="BR14" s="243"/>
      <c r="BS14" s="1047" t="s">
        <v>583</v>
      </c>
      <c r="BT14" s="1048"/>
      <c r="BU14" s="1048"/>
      <c r="BV14" s="1048"/>
      <c r="BW14" s="1048"/>
      <c r="BX14" s="1048"/>
      <c r="BY14" s="1048"/>
      <c r="BZ14" s="1048"/>
      <c r="CA14" s="1048"/>
      <c r="CB14" s="1048"/>
      <c r="CC14" s="1048"/>
      <c r="CD14" s="1048"/>
      <c r="CE14" s="1048"/>
      <c r="CF14" s="1048"/>
      <c r="CG14" s="1049"/>
      <c r="CH14" s="1022">
        <v>30</v>
      </c>
      <c r="CI14" s="1023"/>
      <c r="CJ14" s="1023"/>
      <c r="CK14" s="1023"/>
      <c r="CL14" s="1024"/>
      <c r="CM14" s="1022">
        <v>539</v>
      </c>
      <c r="CN14" s="1023"/>
      <c r="CO14" s="1023"/>
      <c r="CP14" s="1023"/>
      <c r="CQ14" s="1024"/>
      <c r="CR14" s="1022">
        <v>67</v>
      </c>
      <c r="CS14" s="1023"/>
      <c r="CT14" s="1023"/>
      <c r="CU14" s="1023"/>
      <c r="CV14" s="1024"/>
      <c r="CW14" s="1022" t="s">
        <v>569</v>
      </c>
      <c r="CX14" s="1023"/>
      <c r="CY14" s="1023"/>
      <c r="CZ14" s="1023"/>
      <c r="DA14" s="1024"/>
      <c r="DB14" s="1022" t="s">
        <v>569</v>
      </c>
      <c r="DC14" s="1023"/>
      <c r="DD14" s="1023"/>
      <c r="DE14" s="1023"/>
      <c r="DF14" s="1024"/>
      <c r="DG14" s="1022" t="s">
        <v>569</v>
      </c>
      <c r="DH14" s="1023"/>
      <c r="DI14" s="1023"/>
      <c r="DJ14" s="1023"/>
      <c r="DK14" s="1024"/>
      <c r="DL14" s="1022" t="s">
        <v>569</v>
      </c>
      <c r="DM14" s="1023"/>
      <c r="DN14" s="1023"/>
      <c r="DO14" s="1023"/>
      <c r="DP14" s="1024"/>
      <c r="DQ14" s="1022" t="s">
        <v>569</v>
      </c>
      <c r="DR14" s="1023"/>
      <c r="DS14" s="1023"/>
      <c r="DT14" s="1023"/>
      <c r="DU14" s="1024"/>
      <c r="DV14" s="1025"/>
      <c r="DW14" s="1026"/>
      <c r="DX14" s="1026"/>
      <c r="DY14" s="1026"/>
      <c r="DZ14" s="1027"/>
      <c r="EA14" s="234"/>
    </row>
    <row r="15" spans="1:131" s="235" customFormat="1" ht="26.25" customHeight="1">
      <c r="A15" s="241">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2"/>
      <c r="AG15" s="1053"/>
      <c r="AH15" s="1053"/>
      <c r="AI15" s="1053"/>
      <c r="AJ15" s="1054"/>
      <c r="AK15" s="1122"/>
      <c r="AL15" s="1123"/>
      <c r="AM15" s="1123"/>
      <c r="AN15" s="1123"/>
      <c r="AO15" s="1123"/>
      <c r="AP15" s="1123"/>
      <c r="AQ15" s="1123"/>
      <c r="AR15" s="1123"/>
      <c r="AS15" s="1123"/>
      <c r="AT15" s="1123"/>
      <c r="AU15" s="1120"/>
      <c r="AV15" s="1120"/>
      <c r="AW15" s="1120"/>
      <c r="AX15" s="1120"/>
      <c r="AY15" s="1121"/>
      <c r="AZ15" s="232"/>
      <c r="BA15" s="232"/>
      <c r="BB15" s="232"/>
      <c r="BC15" s="232"/>
      <c r="BD15" s="232"/>
      <c r="BE15" s="233"/>
      <c r="BF15" s="233"/>
      <c r="BG15" s="233"/>
      <c r="BH15" s="233"/>
      <c r="BI15" s="233"/>
      <c r="BJ15" s="233"/>
      <c r="BK15" s="233"/>
      <c r="BL15" s="233"/>
      <c r="BM15" s="233"/>
      <c r="BN15" s="233"/>
      <c r="BO15" s="233"/>
      <c r="BP15" s="233"/>
      <c r="BQ15" s="242">
        <v>9</v>
      </c>
      <c r="BR15" s="243"/>
      <c r="BS15" s="1047" t="s">
        <v>584</v>
      </c>
      <c r="BT15" s="1048"/>
      <c r="BU15" s="1048"/>
      <c r="BV15" s="1048"/>
      <c r="BW15" s="1048"/>
      <c r="BX15" s="1048"/>
      <c r="BY15" s="1048"/>
      <c r="BZ15" s="1048"/>
      <c r="CA15" s="1048"/>
      <c r="CB15" s="1048"/>
      <c r="CC15" s="1048"/>
      <c r="CD15" s="1048"/>
      <c r="CE15" s="1048"/>
      <c r="CF15" s="1048"/>
      <c r="CG15" s="1049"/>
      <c r="CH15" s="1022">
        <v>72</v>
      </c>
      <c r="CI15" s="1023"/>
      <c r="CJ15" s="1023"/>
      <c r="CK15" s="1023"/>
      <c r="CL15" s="1024"/>
      <c r="CM15" s="1022">
        <v>537</v>
      </c>
      <c r="CN15" s="1023"/>
      <c r="CO15" s="1023"/>
      <c r="CP15" s="1023"/>
      <c r="CQ15" s="1024"/>
      <c r="CR15" s="1022">
        <v>500</v>
      </c>
      <c r="CS15" s="1023"/>
      <c r="CT15" s="1023"/>
      <c r="CU15" s="1023"/>
      <c r="CV15" s="1024"/>
      <c r="CW15" s="1022" t="s">
        <v>569</v>
      </c>
      <c r="CX15" s="1023"/>
      <c r="CY15" s="1023"/>
      <c r="CZ15" s="1023"/>
      <c r="DA15" s="1024"/>
      <c r="DB15" s="1022">
        <v>1800</v>
      </c>
      <c r="DC15" s="1023"/>
      <c r="DD15" s="1023"/>
      <c r="DE15" s="1023"/>
      <c r="DF15" s="1024"/>
      <c r="DG15" s="1022" t="s">
        <v>569</v>
      </c>
      <c r="DH15" s="1023"/>
      <c r="DI15" s="1023"/>
      <c r="DJ15" s="1023"/>
      <c r="DK15" s="1024"/>
      <c r="DL15" s="1022" t="s">
        <v>569</v>
      </c>
      <c r="DM15" s="1023"/>
      <c r="DN15" s="1023"/>
      <c r="DO15" s="1023"/>
      <c r="DP15" s="1024"/>
      <c r="DQ15" s="1022" t="s">
        <v>569</v>
      </c>
      <c r="DR15" s="1023"/>
      <c r="DS15" s="1023"/>
      <c r="DT15" s="1023"/>
      <c r="DU15" s="1024"/>
      <c r="DV15" s="1025"/>
      <c r="DW15" s="1026"/>
      <c r="DX15" s="1026"/>
      <c r="DY15" s="1026"/>
      <c r="DZ15" s="1027"/>
      <c r="EA15" s="234"/>
    </row>
    <row r="16" spans="1:131" s="235" customFormat="1" ht="26.25" customHeight="1">
      <c r="A16" s="241">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2"/>
      <c r="AG16" s="1053"/>
      <c r="AH16" s="1053"/>
      <c r="AI16" s="1053"/>
      <c r="AJ16" s="1054"/>
      <c r="AK16" s="1122"/>
      <c r="AL16" s="1123"/>
      <c r="AM16" s="1123"/>
      <c r="AN16" s="1123"/>
      <c r="AO16" s="1123"/>
      <c r="AP16" s="1123"/>
      <c r="AQ16" s="1123"/>
      <c r="AR16" s="1123"/>
      <c r="AS16" s="1123"/>
      <c r="AT16" s="1123"/>
      <c r="AU16" s="1120"/>
      <c r="AV16" s="1120"/>
      <c r="AW16" s="1120"/>
      <c r="AX16" s="1120"/>
      <c r="AY16" s="1121"/>
      <c r="AZ16" s="232"/>
      <c r="BA16" s="232"/>
      <c r="BB16" s="232"/>
      <c r="BC16" s="232"/>
      <c r="BD16" s="232"/>
      <c r="BE16" s="233"/>
      <c r="BF16" s="233"/>
      <c r="BG16" s="233"/>
      <c r="BH16" s="233"/>
      <c r="BI16" s="233"/>
      <c r="BJ16" s="233"/>
      <c r="BK16" s="233"/>
      <c r="BL16" s="233"/>
      <c r="BM16" s="233"/>
      <c r="BN16" s="233"/>
      <c r="BO16" s="233"/>
      <c r="BP16" s="233"/>
      <c r="BQ16" s="242">
        <v>10</v>
      </c>
      <c r="BR16" s="243"/>
      <c r="BS16" s="1047" t="s">
        <v>585</v>
      </c>
      <c r="BT16" s="1048"/>
      <c r="BU16" s="1048"/>
      <c r="BV16" s="1048"/>
      <c r="BW16" s="1048"/>
      <c r="BX16" s="1048"/>
      <c r="BY16" s="1048"/>
      <c r="BZ16" s="1048"/>
      <c r="CA16" s="1048"/>
      <c r="CB16" s="1048"/>
      <c r="CC16" s="1048"/>
      <c r="CD16" s="1048"/>
      <c r="CE16" s="1048"/>
      <c r="CF16" s="1048"/>
      <c r="CG16" s="1049"/>
      <c r="CH16" s="1022">
        <v>50</v>
      </c>
      <c r="CI16" s="1023"/>
      <c r="CJ16" s="1023"/>
      <c r="CK16" s="1023"/>
      <c r="CL16" s="1024"/>
      <c r="CM16" s="1022">
        <v>662</v>
      </c>
      <c r="CN16" s="1023"/>
      <c r="CO16" s="1023"/>
      <c r="CP16" s="1023"/>
      <c r="CQ16" s="1024"/>
      <c r="CR16" s="1022">
        <v>500</v>
      </c>
      <c r="CS16" s="1023"/>
      <c r="CT16" s="1023"/>
      <c r="CU16" s="1023"/>
      <c r="CV16" s="1024"/>
      <c r="CW16" s="1022" t="s">
        <v>569</v>
      </c>
      <c r="CX16" s="1023"/>
      <c r="CY16" s="1023"/>
      <c r="CZ16" s="1023"/>
      <c r="DA16" s="1024"/>
      <c r="DB16" s="1022">
        <v>500</v>
      </c>
      <c r="DC16" s="1023"/>
      <c r="DD16" s="1023"/>
      <c r="DE16" s="1023"/>
      <c r="DF16" s="1024"/>
      <c r="DG16" s="1022" t="s">
        <v>569</v>
      </c>
      <c r="DH16" s="1023"/>
      <c r="DI16" s="1023"/>
      <c r="DJ16" s="1023"/>
      <c r="DK16" s="1024"/>
      <c r="DL16" s="1022" t="s">
        <v>569</v>
      </c>
      <c r="DM16" s="1023"/>
      <c r="DN16" s="1023"/>
      <c r="DO16" s="1023"/>
      <c r="DP16" s="1024"/>
      <c r="DQ16" s="1022" t="s">
        <v>569</v>
      </c>
      <c r="DR16" s="1023"/>
      <c r="DS16" s="1023"/>
      <c r="DT16" s="1023"/>
      <c r="DU16" s="1024"/>
      <c r="DV16" s="1025"/>
      <c r="DW16" s="1026"/>
      <c r="DX16" s="1026"/>
      <c r="DY16" s="1026"/>
      <c r="DZ16" s="1027"/>
      <c r="EA16" s="234"/>
    </row>
    <row r="17" spans="1:131" s="235" customFormat="1" ht="26.25" customHeight="1">
      <c r="A17" s="241">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2"/>
      <c r="AG17" s="1053"/>
      <c r="AH17" s="1053"/>
      <c r="AI17" s="1053"/>
      <c r="AJ17" s="1054"/>
      <c r="AK17" s="1122"/>
      <c r="AL17" s="1123"/>
      <c r="AM17" s="1123"/>
      <c r="AN17" s="1123"/>
      <c r="AO17" s="1123"/>
      <c r="AP17" s="1123"/>
      <c r="AQ17" s="1123"/>
      <c r="AR17" s="1123"/>
      <c r="AS17" s="1123"/>
      <c r="AT17" s="1123"/>
      <c r="AU17" s="1120"/>
      <c r="AV17" s="1120"/>
      <c r="AW17" s="1120"/>
      <c r="AX17" s="1120"/>
      <c r="AY17" s="1121"/>
      <c r="AZ17" s="232"/>
      <c r="BA17" s="232"/>
      <c r="BB17" s="232"/>
      <c r="BC17" s="232"/>
      <c r="BD17" s="232"/>
      <c r="BE17" s="233"/>
      <c r="BF17" s="233"/>
      <c r="BG17" s="233"/>
      <c r="BH17" s="233"/>
      <c r="BI17" s="233"/>
      <c r="BJ17" s="233"/>
      <c r="BK17" s="233"/>
      <c r="BL17" s="233"/>
      <c r="BM17" s="233"/>
      <c r="BN17" s="233"/>
      <c r="BO17" s="233"/>
      <c r="BP17" s="233"/>
      <c r="BQ17" s="242">
        <v>11</v>
      </c>
      <c r="BR17" s="243"/>
      <c r="BS17" s="1047" t="s">
        <v>586</v>
      </c>
      <c r="BT17" s="1048"/>
      <c r="BU17" s="1048"/>
      <c r="BV17" s="1048"/>
      <c r="BW17" s="1048"/>
      <c r="BX17" s="1048"/>
      <c r="BY17" s="1048"/>
      <c r="BZ17" s="1048"/>
      <c r="CA17" s="1048"/>
      <c r="CB17" s="1048"/>
      <c r="CC17" s="1048"/>
      <c r="CD17" s="1048"/>
      <c r="CE17" s="1048"/>
      <c r="CF17" s="1048"/>
      <c r="CG17" s="1049"/>
      <c r="CH17" s="1022">
        <v>-6</v>
      </c>
      <c r="CI17" s="1023"/>
      <c r="CJ17" s="1023"/>
      <c r="CK17" s="1023"/>
      <c r="CL17" s="1024"/>
      <c r="CM17" s="1022">
        <v>21</v>
      </c>
      <c r="CN17" s="1023"/>
      <c r="CO17" s="1023"/>
      <c r="CP17" s="1023"/>
      <c r="CQ17" s="1024"/>
      <c r="CR17" s="1022">
        <v>10</v>
      </c>
      <c r="CS17" s="1023"/>
      <c r="CT17" s="1023"/>
      <c r="CU17" s="1023"/>
      <c r="CV17" s="1024"/>
      <c r="CW17" s="1022">
        <v>135</v>
      </c>
      <c r="CX17" s="1023"/>
      <c r="CY17" s="1023"/>
      <c r="CZ17" s="1023"/>
      <c r="DA17" s="1024"/>
      <c r="DB17" s="1022" t="s">
        <v>569</v>
      </c>
      <c r="DC17" s="1023"/>
      <c r="DD17" s="1023"/>
      <c r="DE17" s="1023"/>
      <c r="DF17" s="1024"/>
      <c r="DG17" s="1022" t="s">
        <v>569</v>
      </c>
      <c r="DH17" s="1023"/>
      <c r="DI17" s="1023"/>
      <c r="DJ17" s="1023"/>
      <c r="DK17" s="1024"/>
      <c r="DL17" s="1022" t="s">
        <v>569</v>
      </c>
      <c r="DM17" s="1023"/>
      <c r="DN17" s="1023"/>
      <c r="DO17" s="1023"/>
      <c r="DP17" s="1024"/>
      <c r="DQ17" s="1022" t="s">
        <v>569</v>
      </c>
      <c r="DR17" s="1023"/>
      <c r="DS17" s="1023"/>
      <c r="DT17" s="1023"/>
      <c r="DU17" s="1024"/>
      <c r="DV17" s="1025"/>
      <c r="DW17" s="1026"/>
      <c r="DX17" s="1026"/>
      <c r="DY17" s="1026"/>
      <c r="DZ17" s="1027"/>
      <c r="EA17" s="234"/>
    </row>
    <row r="18" spans="1:131" s="235" customFormat="1" ht="26.25" customHeight="1">
      <c r="A18" s="241">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2"/>
      <c r="AG18" s="1053"/>
      <c r="AH18" s="1053"/>
      <c r="AI18" s="1053"/>
      <c r="AJ18" s="1054"/>
      <c r="AK18" s="1122"/>
      <c r="AL18" s="1123"/>
      <c r="AM18" s="1123"/>
      <c r="AN18" s="1123"/>
      <c r="AO18" s="1123"/>
      <c r="AP18" s="1123"/>
      <c r="AQ18" s="1123"/>
      <c r="AR18" s="1123"/>
      <c r="AS18" s="1123"/>
      <c r="AT18" s="1123"/>
      <c r="AU18" s="1120"/>
      <c r="AV18" s="1120"/>
      <c r="AW18" s="1120"/>
      <c r="AX18" s="1120"/>
      <c r="AY18" s="1121"/>
      <c r="AZ18" s="232"/>
      <c r="BA18" s="232"/>
      <c r="BB18" s="232"/>
      <c r="BC18" s="232"/>
      <c r="BD18" s="232"/>
      <c r="BE18" s="233"/>
      <c r="BF18" s="233"/>
      <c r="BG18" s="233"/>
      <c r="BH18" s="233"/>
      <c r="BI18" s="233"/>
      <c r="BJ18" s="233"/>
      <c r="BK18" s="233"/>
      <c r="BL18" s="233"/>
      <c r="BM18" s="233"/>
      <c r="BN18" s="233"/>
      <c r="BO18" s="233"/>
      <c r="BP18" s="233"/>
      <c r="BQ18" s="242">
        <v>12</v>
      </c>
      <c r="BR18" s="243" t="s">
        <v>587</v>
      </c>
      <c r="BS18" s="1047" t="s">
        <v>588</v>
      </c>
      <c r="BT18" s="1048"/>
      <c r="BU18" s="1048"/>
      <c r="BV18" s="1048"/>
      <c r="BW18" s="1048"/>
      <c r="BX18" s="1048"/>
      <c r="BY18" s="1048"/>
      <c r="BZ18" s="1048"/>
      <c r="CA18" s="1048"/>
      <c r="CB18" s="1048"/>
      <c r="CC18" s="1048"/>
      <c r="CD18" s="1048"/>
      <c r="CE18" s="1048"/>
      <c r="CF18" s="1048"/>
      <c r="CG18" s="1049"/>
      <c r="CH18" s="1022" t="s">
        <v>569</v>
      </c>
      <c r="CI18" s="1023"/>
      <c r="CJ18" s="1023"/>
      <c r="CK18" s="1023"/>
      <c r="CL18" s="1024"/>
      <c r="CM18" s="1022">
        <v>1140</v>
      </c>
      <c r="CN18" s="1023"/>
      <c r="CO18" s="1023"/>
      <c r="CP18" s="1023"/>
      <c r="CQ18" s="1024"/>
      <c r="CR18" s="1022" t="s">
        <v>569</v>
      </c>
      <c r="CS18" s="1023"/>
      <c r="CT18" s="1023"/>
      <c r="CU18" s="1023"/>
      <c r="CV18" s="1024"/>
      <c r="CW18" s="1022" t="s">
        <v>569</v>
      </c>
      <c r="CX18" s="1023"/>
      <c r="CY18" s="1023"/>
      <c r="CZ18" s="1023"/>
      <c r="DA18" s="1024"/>
      <c r="DB18" s="1022" t="s">
        <v>569</v>
      </c>
      <c r="DC18" s="1023"/>
      <c r="DD18" s="1023"/>
      <c r="DE18" s="1023"/>
      <c r="DF18" s="1024"/>
      <c r="DG18" s="1022" t="s">
        <v>569</v>
      </c>
      <c r="DH18" s="1023"/>
      <c r="DI18" s="1023"/>
      <c r="DJ18" s="1023"/>
      <c r="DK18" s="1024"/>
      <c r="DL18" s="1022" t="s">
        <v>569</v>
      </c>
      <c r="DM18" s="1023"/>
      <c r="DN18" s="1023"/>
      <c r="DO18" s="1023"/>
      <c r="DP18" s="1024"/>
      <c r="DQ18" s="1022" t="s">
        <v>569</v>
      </c>
      <c r="DR18" s="1023"/>
      <c r="DS18" s="1023"/>
      <c r="DT18" s="1023"/>
      <c r="DU18" s="1024"/>
      <c r="DV18" s="1025"/>
      <c r="DW18" s="1026"/>
      <c r="DX18" s="1026"/>
      <c r="DY18" s="1026"/>
      <c r="DZ18" s="1027"/>
      <c r="EA18" s="234"/>
    </row>
    <row r="19" spans="1:131" s="235" customFormat="1" ht="26.25" customHeight="1">
      <c r="A19" s="241">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2"/>
      <c r="AG19" s="1053"/>
      <c r="AH19" s="1053"/>
      <c r="AI19" s="1053"/>
      <c r="AJ19" s="1054"/>
      <c r="AK19" s="1122"/>
      <c r="AL19" s="1123"/>
      <c r="AM19" s="1123"/>
      <c r="AN19" s="1123"/>
      <c r="AO19" s="1123"/>
      <c r="AP19" s="1123"/>
      <c r="AQ19" s="1123"/>
      <c r="AR19" s="1123"/>
      <c r="AS19" s="1123"/>
      <c r="AT19" s="1123"/>
      <c r="AU19" s="1120"/>
      <c r="AV19" s="1120"/>
      <c r="AW19" s="1120"/>
      <c r="AX19" s="1120"/>
      <c r="AY19" s="1121"/>
      <c r="AZ19" s="232"/>
      <c r="BA19" s="232"/>
      <c r="BB19" s="232"/>
      <c r="BC19" s="232"/>
      <c r="BD19" s="232"/>
      <c r="BE19" s="233"/>
      <c r="BF19" s="233"/>
      <c r="BG19" s="233"/>
      <c r="BH19" s="233"/>
      <c r="BI19" s="233"/>
      <c r="BJ19" s="233"/>
      <c r="BK19" s="233"/>
      <c r="BL19" s="233"/>
      <c r="BM19" s="233"/>
      <c r="BN19" s="233"/>
      <c r="BO19" s="233"/>
      <c r="BP19" s="233"/>
      <c r="BQ19" s="242">
        <v>13</v>
      </c>
      <c r="BR19" s="243" t="s">
        <v>587</v>
      </c>
      <c r="BS19" s="1047" t="s">
        <v>589</v>
      </c>
      <c r="BT19" s="1048"/>
      <c r="BU19" s="1048"/>
      <c r="BV19" s="1048"/>
      <c r="BW19" s="1048"/>
      <c r="BX19" s="1048"/>
      <c r="BY19" s="1048"/>
      <c r="BZ19" s="1048"/>
      <c r="CA19" s="1048"/>
      <c r="CB19" s="1048"/>
      <c r="CC19" s="1048"/>
      <c r="CD19" s="1048"/>
      <c r="CE19" s="1048"/>
      <c r="CF19" s="1048"/>
      <c r="CG19" s="1049"/>
      <c r="CH19" s="1079">
        <v>2967</v>
      </c>
      <c r="CI19" s="1080"/>
      <c r="CJ19" s="1080"/>
      <c r="CK19" s="1080"/>
      <c r="CL19" s="1081"/>
      <c r="CM19" s="1079">
        <v>11737</v>
      </c>
      <c r="CN19" s="1080"/>
      <c r="CO19" s="1080"/>
      <c r="CP19" s="1080"/>
      <c r="CQ19" s="1081"/>
      <c r="CR19" s="1079">
        <v>8371</v>
      </c>
      <c r="CS19" s="1080"/>
      <c r="CT19" s="1080"/>
      <c r="CU19" s="1080"/>
      <c r="CV19" s="1081"/>
      <c r="CW19" s="1079" t="s">
        <v>569</v>
      </c>
      <c r="CX19" s="1080"/>
      <c r="CY19" s="1080"/>
      <c r="CZ19" s="1080"/>
      <c r="DA19" s="1081"/>
      <c r="DB19" s="1079">
        <v>277</v>
      </c>
      <c r="DC19" s="1080"/>
      <c r="DD19" s="1080"/>
      <c r="DE19" s="1080"/>
      <c r="DF19" s="1081"/>
      <c r="DG19" s="1079" t="s">
        <v>569</v>
      </c>
      <c r="DH19" s="1080"/>
      <c r="DI19" s="1080"/>
      <c r="DJ19" s="1080"/>
      <c r="DK19" s="1081"/>
      <c r="DL19" s="1079" t="s">
        <v>569</v>
      </c>
      <c r="DM19" s="1080"/>
      <c r="DN19" s="1080"/>
      <c r="DO19" s="1080"/>
      <c r="DP19" s="1081"/>
      <c r="DQ19" s="1079" t="s">
        <v>569</v>
      </c>
      <c r="DR19" s="1080"/>
      <c r="DS19" s="1080"/>
      <c r="DT19" s="1080"/>
      <c r="DU19" s="1081"/>
      <c r="DV19" s="1025"/>
      <c r="DW19" s="1026"/>
      <c r="DX19" s="1026"/>
      <c r="DY19" s="1026"/>
      <c r="DZ19" s="1027"/>
      <c r="EA19" s="234"/>
    </row>
    <row r="20" spans="1:131" s="235" customFormat="1" ht="26.25" customHeight="1">
      <c r="A20" s="241">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2"/>
      <c r="AG20" s="1053"/>
      <c r="AH20" s="1053"/>
      <c r="AI20" s="1053"/>
      <c r="AJ20" s="1054"/>
      <c r="AK20" s="1122"/>
      <c r="AL20" s="1123"/>
      <c r="AM20" s="1123"/>
      <c r="AN20" s="1123"/>
      <c r="AO20" s="1123"/>
      <c r="AP20" s="1123"/>
      <c r="AQ20" s="1123"/>
      <c r="AR20" s="1123"/>
      <c r="AS20" s="1123"/>
      <c r="AT20" s="1123"/>
      <c r="AU20" s="1120"/>
      <c r="AV20" s="1120"/>
      <c r="AW20" s="1120"/>
      <c r="AX20" s="1120"/>
      <c r="AY20" s="1121"/>
      <c r="AZ20" s="232"/>
      <c r="BA20" s="232"/>
      <c r="BB20" s="232"/>
      <c r="BC20" s="232"/>
      <c r="BD20" s="232"/>
      <c r="BE20" s="233"/>
      <c r="BF20" s="233"/>
      <c r="BG20" s="233"/>
      <c r="BH20" s="233"/>
      <c r="BI20" s="233"/>
      <c r="BJ20" s="233"/>
      <c r="BK20" s="233"/>
      <c r="BL20" s="233"/>
      <c r="BM20" s="233"/>
      <c r="BN20" s="233"/>
      <c r="BO20" s="233"/>
      <c r="BP20" s="233"/>
      <c r="BQ20" s="242">
        <v>14</v>
      </c>
      <c r="BR20" s="243" t="s">
        <v>587</v>
      </c>
      <c r="BS20" s="1047" t="s">
        <v>590</v>
      </c>
      <c r="BT20" s="1048"/>
      <c r="BU20" s="1048"/>
      <c r="BV20" s="1048"/>
      <c r="BW20" s="1048"/>
      <c r="BX20" s="1048"/>
      <c r="BY20" s="1048"/>
      <c r="BZ20" s="1048"/>
      <c r="CA20" s="1048"/>
      <c r="CB20" s="1048"/>
      <c r="CC20" s="1048"/>
      <c r="CD20" s="1048"/>
      <c r="CE20" s="1048"/>
      <c r="CF20" s="1048"/>
      <c r="CG20" s="1049"/>
      <c r="CH20" s="1079">
        <v>70.412164000000004</v>
      </c>
      <c r="CI20" s="1080"/>
      <c r="CJ20" s="1080"/>
      <c r="CK20" s="1080"/>
      <c r="CL20" s="1081"/>
      <c r="CM20" s="1079" t="s">
        <v>569</v>
      </c>
      <c r="CN20" s="1080"/>
      <c r="CO20" s="1080"/>
      <c r="CP20" s="1080"/>
      <c r="CQ20" s="1081"/>
      <c r="CR20" s="1079" t="s">
        <v>569</v>
      </c>
      <c r="CS20" s="1080"/>
      <c r="CT20" s="1080"/>
      <c r="CU20" s="1080"/>
      <c r="CV20" s="1081"/>
      <c r="CW20" s="1079">
        <v>64.681129999999996</v>
      </c>
      <c r="CX20" s="1080"/>
      <c r="CY20" s="1080"/>
      <c r="CZ20" s="1080"/>
      <c r="DA20" s="1081"/>
      <c r="DB20" s="1079" t="s">
        <v>569</v>
      </c>
      <c r="DC20" s="1080"/>
      <c r="DD20" s="1080"/>
      <c r="DE20" s="1080"/>
      <c r="DF20" s="1081"/>
      <c r="DG20" s="1079" t="s">
        <v>569</v>
      </c>
      <c r="DH20" s="1080"/>
      <c r="DI20" s="1080"/>
      <c r="DJ20" s="1080"/>
      <c r="DK20" s="1081"/>
      <c r="DL20" s="1079" t="s">
        <v>569</v>
      </c>
      <c r="DM20" s="1080"/>
      <c r="DN20" s="1080"/>
      <c r="DO20" s="1080"/>
      <c r="DP20" s="1081"/>
      <c r="DQ20" s="1079" t="s">
        <v>569</v>
      </c>
      <c r="DR20" s="1080"/>
      <c r="DS20" s="1080"/>
      <c r="DT20" s="1080"/>
      <c r="DU20" s="1081"/>
      <c r="DV20" s="1025"/>
      <c r="DW20" s="1026"/>
      <c r="DX20" s="1026"/>
      <c r="DY20" s="1026"/>
      <c r="DZ20" s="1027"/>
      <c r="EA20" s="234"/>
    </row>
    <row r="21" spans="1:131" s="235" customFormat="1" ht="26.25" customHeight="1" thickBot="1">
      <c r="A21" s="241">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2"/>
      <c r="AG21" s="1053"/>
      <c r="AH21" s="1053"/>
      <c r="AI21" s="1053"/>
      <c r="AJ21" s="1054"/>
      <c r="AK21" s="1122"/>
      <c r="AL21" s="1123"/>
      <c r="AM21" s="1123"/>
      <c r="AN21" s="1123"/>
      <c r="AO21" s="1123"/>
      <c r="AP21" s="1123"/>
      <c r="AQ21" s="1123"/>
      <c r="AR21" s="1123"/>
      <c r="AS21" s="1123"/>
      <c r="AT21" s="1123"/>
      <c r="AU21" s="1120"/>
      <c r="AV21" s="1120"/>
      <c r="AW21" s="1120"/>
      <c r="AX21" s="1120"/>
      <c r="AY21" s="1121"/>
      <c r="AZ21" s="232"/>
      <c r="BA21" s="232"/>
      <c r="BB21" s="232"/>
      <c r="BC21" s="232"/>
      <c r="BD21" s="232"/>
      <c r="BE21" s="233"/>
      <c r="BF21" s="233"/>
      <c r="BG21" s="233"/>
      <c r="BH21" s="233"/>
      <c r="BI21" s="233"/>
      <c r="BJ21" s="233"/>
      <c r="BK21" s="233"/>
      <c r="BL21" s="233"/>
      <c r="BM21" s="233"/>
      <c r="BN21" s="233"/>
      <c r="BO21" s="233"/>
      <c r="BP21" s="233"/>
      <c r="BQ21" s="242">
        <v>15</v>
      </c>
      <c r="BR21" s="243" t="s">
        <v>587</v>
      </c>
      <c r="BS21" s="1047" t="s">
        <v>591</v>
      </c>
      <c r="BT21" s="1048"/>
      <c r="BU21" s="1048"/>
      <c r="BV21" s="1048"/>
      <c r="BW21" s="1048"/>
      <c r="BX21" s="1048"/>
      <c r="BY21" s="1048"/>
      <c r="BZ21" s="1048"/>
      <c r="CA21" s="1048"/>
      <c r="CB21" s="1048"/>
      <c r="CC21" s="1048"/>
      <c r="CD21" s="1048"/>
      <c r="CE21" s="1048"/>
      <c r="CF21" s="1048"/>
      <c r="CG21" s="1049"/>
      <c r="CH21" s="1079">
        <v>155.188354</v>
      </c>
      <c r="CI21" s="1080"/>
      <c r="CJ21" s="1080"/>
      <c r="CK21" s="1080"/>
      <c r="CL21" s="1081"/>
      <c r="CM21" s="1079" t="s">
        <v>569</v>
      </c>
      <c r="CN21" s="1080"/>
      <c r="CO21" s="1080"/>
      <c r="CP21" s="1080"/>
      <c r="CQ21" s="1081"/>
      <c r="CR21" s="1079" t="s">
        <v>569</v>
      </c>
      <c r="CS21" s="1080"/>
      <c r="CT21" s="1080"/>
      <c r="CU21" s="1080"/>
      <c r="CV21" s="1081"/>
      <c r="CW21" s="1079">
        <v>895.43907300000001</v>
      </c>
      <c r="CX21" s="1080"/>
      <c r="CY21" s="1080"/>
      <c r="CZ21" s="1080"/>
      <c r="DA21" s="1081"/>
      <c r="DB21" s="1079" t="s">
        <v>569</v>
      </c>
      <c r="DC21" s="1080"/>
      <c r="DD21" s="1080"/>
      <c r="DE21" s="1080"/>
      <c r="DF21" s="1081"/>
      <c r="DG21" s="1079" t="s">
        <v>569</v>
      </c>
      <c r="DH21" s="1080"/>
      <c r="DI21" s="1080"/>
      <c r="DJ21" s="1080"/>
      <c r="DK21" s="1081"/>
      <c r="DL21" s="1079">
        <v>2289</v>
      </c>
      <c r="DM21" s="1080"/>
      <c r="DN21" s="1080"/>
      <c r="DO21" s="1080"/>
      <c r="DP21" s="1081"/>
      <c r="DQ21" s="1079" t="s">
        <v>569</v>
      </c>
      <c r="DR21" s="1080"/>
      <c r="DS21" s="1080"/>
      <c r="DT21" s="1080"/>
      <c r="DU21" s="1081"/>
      <c r="DV21" s="1025"/>
      <c r="DW21" s="1026"/>
      <c r="DX21" s="1026"/>
      <c r="DY21" s="1026"/>
      <c r="DZ21" s="1027"/>
      <c r="EA21" s="234"/>
    </row>
    <row r="22" spans="1:131" s="235" customFormat="1" ht="26.25" customHeight="1">
      <c r="A22" s="241">
        <v>16</v>
      </c>
      <c r="B22" s="1070"/>
      <c r="C22" s="1071"/>
      <c r="D22" s="1071"/>
      <c r="E22" s="1071"/>
      <c r="F22" s="1071"/>
      <c r="G22" s="1071"/>
      <c r="H22" s="1071"/>
      <c r="I22" s="1071"/>
      <c r="J22" s="1071"/>
      <c r="K22" s="1071"/>
      <c r="L22" s="1071"/>
      <c r="M22" s="1071"/>
      <c r="N22" s="1071"/>
      <c r="O22" s="1071"/>
      <c r="P22" s="1072"/>
      <c r="Q22" s="1117"/>
      <c r="R22" s="1118"/>
      <c r="S22" s="1118"/>
      <c r="T22" s="1118"/>
      <c r="U22" s="1118"/>
      <c r="V22" s="1118"/>
      <c r="W22" s="1118"/>
      <c r="X22" s="1118"/>
      <c r="Y22" s="1118"/>
      <c r="Z22" s="1118"/>
      <c r="AA22" s="1118"/>
      <c r="AB22" s="1118"/>
      <c r="AC22" s="1118"/>
      <c r="AD22" s="1118"/>
      <c r="AE22" s="1119"/>
      <c r="AF22" s="1052"/>
      <c r="AG22" s="1053"/>
      <c r="AH22" s="1053"/>
      <c r="AI22" s="1053"/>
      <c r="AJ22" s="1054"/>
      <c r="AK22" s="1113"/>
      <c r="AL22" s="1114"/>
      <c r="AM22" s="1114"/>
      <c r="AN22" s="1114"/>
      <c r="AO22" s="1114"/>
      <c r="AP22" s="1114"/>
      <c r="AQ22" s="1114"/>
      <c r="AR22" s="1114"/>
      <c r="AS22" s="1114"/>
      <c r="AT22" s="1114"/>
      <c r="AU22" s="1115"/>
      <c r="AV22" s="1115"/>
      <c r="AW22" s="1115"/>
      <c r="AX22" s="1115"/>
      <c r="AY22" s="1116"/>
      <c r="AZ22" s="1068" t="s">
        <v>387</v>
      </c>
      <c r="BA22" s="1068"/>
      <c r="BB22" s="1068"/>
      <c r="BC22" s="1068"/>
      <c r="BD22" s="1069"/>
      <c r="BE22" s="233"/>
      <c r="BF22" s="233"/>
      <c r="BG22" s="233"/>
      <c r="BH22" s="233"/>
      <c r="BI22" s="233"/>
      <c r="BJ22" s="233"/>
      <c r="BK22" s="233"/>
      <c r="BL22" s="233"/>
      <c r="BM22" s="233"/>
      <c r="BN22" s="233"/>
      <c r="BO22" s="233"/>
      <c r="BP22" s="233"/>
      <c r="BQ22" s="242">
        <v>16</v>
      </c>
      <c r="BR22" s="243" t="s">
        <v>587</v>
      </c>
      <c r="BS22" s="1047" t="s">
        <v>592</v>
      </c>
      <c r="BT22" s="1048"/>
      <c r="BU22" s="1048"/>
      <c r="BV22" s="1048"/>
      <c r="BW22" s="1048"/>
      <c r="BX22" s="1048"/>
      <c r="BY22" s="1048"/>
      <c r="BZ22" s="1048"/>
      <c r="CA22" s="1048"/>
      <c r="CB22" s="1048"/>
      <c r="CC22" s="1048"/>
      <c r="CD22" s="1048"/>
      <c r="CE22" s="1048"/>
      <c r="CF22" s="1048"/>
      <c r="CG22" s="1049"/>
      <c r="CH22" s="1079">
        <v>590.63090299999999</v>
      </c>
      <c r="CI22" s="1080"/>
      <c r="CJ22" s="1080"/>
      <c r="CK22" s="1080"/>
      <c r="CL22" s="1081"/>
      <c r="CM22" s="1079" t="s">
        <v>569</v>
      </c>
      <c r="CN22" s="1080"/>
      <c r="CO22" s="1080"/>
      <c r="CP22" s="1080"/>
      <c r="CQ22" s="1081"/>
      <c r="CR22" s="1079" t="s">
        <v>569</v>
      </c>
      <c r="CS22" s="1080"/>
      <c r="CT22" s="1080"/>
      <c r="CU22" s="1080"/>
      <c r="CV22" s="1081"/>
      <c r="CW22" s="1079">
        <v>215.89639299999999</v>
      </c>
      <c r="CX22" s="1080"/>
      <c r="CY22" s="1080"/>
      <c r="CZ22" s="1080"/>
      <c r="DA22" s="1081"/>
      <c r="DB22" s="1079" t="s">
        <v>569</v>
      </c>
      <c r="DC22" s="1080"/>
      <c r="DD22" s="1080"/>
      <c r="DE22" s="1080"/>
      <c r="DF22" s="1081"/>
      <c r="DG22" s="1079" t="s">
        <v>569</v>
      </c>
      <c r="DH22" s="1080"/>
      <c r="DI22" s="1080"/>
      <c r="DJ22" s="1080"/>
      <c r="DK22" s="1081"/>
      <c r="DL22" s="1079">
        <v>777</v>
      </c>
      <c r="DM22" s="1080"/>
      <c r="DN22" s="1080"/>
      <c r="DO22" s="1080"/>
      <c r="DP22" s="1081"/>
      <c r="DQ22" s="1079" t="s">
        <v>569</v>
      </c>
      <c r="DR22" s="1080"/>
      <c r="DS22" s="1080"/>
      <c r="DT22" s="1080"/>
      <c r="DU22" s="1081"/>
      <c r="DV22" s="1025"/>
      <c r="DW22" s="1026"/>
      <c r="DX22" s="1026"/>
      <c r="DY22" s="1026"/>
      <c r="DZ22" s="1027"/>
      <c r="EA22" s="234"/>
    </row>
    <row r="23" spans="1:131" s="235" customFormat="1" ht="26.25" customHeight="1" thickBot="1">
      <c r="A23" s="244" t="s">
        <v>388</v>
      </c>
      <c r="B23" s="975" t="s">
        <v>389</v>
      </c>
      <c r="C23" s="976"/>
      <c r="D23" s="976"/>
      <c r="E23" s="976"/>
      <c r="F23" s="976"/>
      <c r="G23" s="976"/>
      <c r="H23" s="976"/>
      <c r="I23" s="976"/>
      <c r="J23" s="976"/>
      <c r="K23" s="976"/>
      <c r="L23" s="976"/>
      <c r="M23" s="976"/>
      <c r="N23" s="976"/>
      <c r="O23" s="976"/>
      <c r="P23" s="977"/>
      <c r="Q23" s="1104">
        <f>SUM(Q7:U22)</f>
        <v>622764</v>
      </c>
      <c r="R23" s="1105"/>
      <c r="S23" s="1105"/>
      <c r="T23" s="1105"/>
      <c r="U23" s="1105"/>
      <c r="V23" s="1105">
        <f t="shared" ref="V23" si="1">SUM(V7:Z22)</f>
        <v>614316</v>
      </c>
      <c r="W23" s="1105"/>
      <c r="X23" s="1105"/>
      <c r="Y23" s="1105"/>
      <c r="Z23" s="1105"/>
      <c r="AA23" s="1105">
        <f t="shared" ref="AA23" si="2">SUM(AA7:AE22)</f>
        <v>8448</v>
      </c>
      <c r="AB23" s="1105"/>
      <c r="AC23" s="1105"/>
      <c r="AD23" s="1105"/>
      <c r="AE23" s="1106"/>
      <c r="AF23" s="1107">
        <v>3776</v>
      </c>
      <c r="AG23" s="1105"/>
      <c r="AH23" s="1105"/>
      <c r="AI23" s="1105"/>
      <c r="AJ23" s="1108"/>
      <c r="AK23" s="1109"/>
      <c r="AL23" s="1110"/>
      <c r="AM23" s="1110"/>
      <c r="AN23" s="1110"/>
      <c r="AO23" s="1110"/>
      <c r="AP23" s="1105">
        <f t="shared" ref="AP23" si="3">SUM(AP7:AT22)</f>
        <v>461233</v>
      </c>
      <c r="AQ23" s="1105"/>
      <c r="AR23" s="1105"/>
      <c r="AS23" s="1105"/>
      <c r="AT23" s="1105"/>
      <c r="AU23" s="1111"/>
      <c r="AV23" s="1111"/>
      <c r="AW23" s="1111"/>
      <c r="AX23" s="1111"/>
      <c r="AY23" s="1112"/>
      <c r="AZ23" s="1101" t="s">
        <v>383</v>
      </c>
      <c r="BA23" s="1102"/>
      <c r="BB23" s="1102"/>
      <c r="BC23" s="1102"/>
      <c r="BD23" s="1103"/>
      <c r="BE23" s="233"/>
      <c r="BF23" s="233"/>
      <c r="BG23" s="233"/>
      <c r="BH23" s="233"/>
      <c r="BI23" s="233"/>
      <c r="BJ23" s="233"/>
      <c r="BK23" s="233"/>
      <c r="BL23" s="233"/>
      <c r="BM23" s="233"/>
      <c r="BN23" s="233"/>
      <c r="BO23" s="233"/>
      <c r="BP23" s="233"/>
      <c r="BQ23" s="242">
        <v>17</v>
      </c>
      <c r="BR23" s="243" t="s">
        <v>587</v>
      </c>
      <c r="BS23" s="1047" t="s">
        <v>593</v>
      </c>
      <c r="BT23" s="1048"/>
      <c r="BU23" s="1048"/>
      <c r="BV23" s="1048"/>
      <c r="BW23" s="1048"/>
      <c r="BX23" s="1048"/>
      <c r="BY23" s="1048"/>
      <c r="BZ23" s="1048"/>
      <c r="CA23" s="1048"/>
      <c r="CB23" s="1048"/>
      <c r="CC23" s="1048"/>
      <c r="CD23" s="1048"/>
      <c r="CE23" s="1048"/>
      <c r="CF23" s="1048"/>
      <c r="CG23" s="1049"/>
      <c r="CH23" s="1079">
        <v>56.811008999999999</v>
      </c>
      <c r="CI23" s="1080"/>
      <c r="CJ23" s="1080"/>
      <c r="CK23" s="1080"/>
      <c r="CL23" s="1081"/>
      <c r="CM23" s="1079" t="s">
        <v>569</v>
      </c>
      <c r="CN23" s="1080"/>
      <c r="CO23" s="1080"/>
      <c r="CP23" s="1080"/>
      <c r="CQ23" s="1081"/>
      <c r="CR23" s="1079" t="s">
        <v>569</v>
      </c>
      <c r="CS23" s="1080"/>
      <c r="CT23" s="1080"/>
      <c r="CU23" s="1080"/>
      <c r="CV23" s="1081"/>
      <c r="CW23" s="1079">
        <v>586.41598699999997</v>
      </c>
      <c r="CX23" s="1080"/>
      <c r="CY23" s="1080"/>
      <c r="CZ23" s="1080"/>
      <c r="DA23" s="1081"/>
      <c r="DB23" s="1079" t="s">
        <v>569</v>
      </c>
      <c r="DC23" s="1080"/>
      <c r="DD23" s="1080"/>
      <c r="DE23" s="1080"/>
      <c r="DF23" s="1081"/>
      <c r="DG23" s="1079" t="s">
        <v>569</v>
      </c>
      <c r="DH23" s="1080"/>
      <c r="DI23" s="1080"/>
      <c r="DJ23" s="1080"/>
      <c r="DK23" s="1081"/>
      <c r="DL23" s="1079">
        <v>1006</v>
      </c>
      <c r="DM23" s="1080"/>
      <c r="DN23" s="1080"/>
      <c r="DO23" s="1080"/>
      <c r="DP23" s="1081"/>
      <c r="DQ23" s="1079" t="s">
        <v>569</v>
      </c>
      <c r="DR23" s="1080"/>
      <c r="DS23" s="1080"/>
      <c r="DT23" s="1080"/>
      <c r="DU23" s="1081"/>
      <c r="DV23" s="1025"/>
      <c r="DW23" s="1026"/>
      <c r="DX23" s="1026"/>
      <c r="DY23" s="1026"/>
      <c r="DZ23" s="1027"/>
      <c r="EA23" s="234"/>
    </row>
    <row r="24" spans="1:131" s="235" customFormat="1" ht="26.25" customHeight="1">
      <c r="A24" s="1100" t="s">
        <v>390</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c r="AW24" s="1100"/>
      <c r="AX24" s="1100"/>
      <c r="AY24" s="1100"/>
      <c r="AZ24" s="232"/>
      <c r="BA24" s="232"/>
      <c r="BB24" s="232"/>
      <c r="BC24" s="232"/>
      <c r="BD24" s="232"/>
      <c r="BE24" s="233"/>
      <c r="BF24" s="233"/>
      <c r="BG24" s="233"/>
      <c r="BH24" s="233"/>
      <c r="BI24" s="233"/>
      <c r="BJ24" s="233"/>
      <c r="BK24" s="233"/>
      <c r="BL24" s="233"/>
      <c r="BM24" s="233"/>
      <c r="BN24" s="233"/>
      <c r="BO24" s="233"/>
      <c r="BP24" s="233"/>
      <c r="BQ24" s="242">
        <v>18</v>
      </c>
      <c r="BR24" s="243" t="s">
        <v>587</v>
      </c>
      <c r="BS24" s="1047" t="s">
        <v>594</v>
      </c>
      <c r="BT24" s="1048"/>
      <c r="BU24" s="1048"/>
      <c r="BV24" s="1048"/>
      <c r="BW24" s="1048"/>
      <c r="BX24" s="1048"/>
      <c r="BY24" s="1048"/>
      <c r="BZ24" s="1048"/>
      <c r="CA24" s="1048"/>
      <c r="CB24" s="1048"/>
      <c r="CC24" s="1048"/>
      <c r="CD24" s="1048"/>
      <c r="CE24" s="1048"/>
      <c r="CF24" s="1048"/>
      <c r="CG24" s="1049"/>
      <c r="CH24" s="1079">
        <v>439.70401199999998</v>
      </c>
      <c r="CI24" s="1080"/>
      <c r="CJ24" s="1080"/>
      <c r="CK24" s="1080"/>
      <c r="CL24" s="1081"/>
      <c r="CM24" s="1079">
        <v>107.088983</v>
      </c>
      <c r="CN24" s="1080"/>
      <c r="CO24" s="1080"/>
      <c r="CP24" s="1080"/>
      <c r="CQ24" s="1081"/>
      <c r="CR24" s="1079" t="s">
        <v>569</v>
      </c>
      <c r="CS24" s="1080"/>
      <c r="CT24" s="1080"/>
      <c r="CU24" s="1080"/>
      <c r="CV24" s="1081"/>
      <c r="CW24" s="1079">
        <v>635.90598199999999</v>
      </c>
      <c r="CX24" s="1080"/>
      <c r="CY24" s="1080"/>
      <c r="CZ24" s="1080"/>
      <c r="DA24" s="1081"/>
      <c r="DB24" s="1079" t="s">
        <v>569</v>
      </c>
      <c r="DC24" s="1080"/>
      <c r="DD24" s="1080"/>
      <c r="DE24" s="1080"/>
      <c r="DF24" s="1081"/>
      <c r="DG24" s="1079" t="s">
        <v>569</v>
      </c>
      <c r="DH24" s="1080"/>
      <c r="DI24" s="1080"/>
      <c r="DJ24" s="1080"/>
      <c r="DK24" s="1081"/>
      <c r="DL24" s="1079">
        <v>429.02</v>
      </c>
      <c r="DM24" s="1080"/>
      <c r="DN24" s="1080"/>
      <c r="DO24" s="1080"/>
      <c r="DP24" s="1081"/>
      <c r="DQ24" s="1079" t="s">
        <v>569</v>
      </c>
      <c r="DR24" s="1080"/>
      <c r="DS24" s="1080"/>
      <c r="DT24" s="1080"/>
      <c r="DU24" s="1081"/>
      <c r="DV24" s="1025"/>
      <c r="DW24" s="1026"/>
      <c r="DX24" s="1026"/>
      <c r="DY24" s="1026"/>
      <c r="DZ24" s="1027"/>
      <c r="EA24" s="234"/>
    </row>
    <row r="25" spans="1:131" s="227" customFormat="1" ht="26.25" customHeight="1" thickBot="1">
      <c r="A25" s="1099" t="s">
        <v>391</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232"/>
      <c r="BK25" s="232"/>
      <c r="BL25" s="232"/>
      <c r="BM25" s="232"/>
      <c r="BN25" s="232"/>
      <c r="BO25" s="245"/>
      <c r="BP25" s="245"/>
      <c r="BQ25" s="242">
        <v>19</v>
      </c>
      <c r="BR25" s="243" t="s">
        <v>587</v>
      </c>
      <c r="BS25" s="1047" t="s">
        <v>595</v>
      </c>
      <c r="BT25" s="1048"/>
      <c r="BU25" s="1048"/>
      <c r="BV25" s="1048"/>
      <c r="BW25" s="1048"/>
      <c r="BX25" s="1048"/>
      <c r="BY25" s="1048"/>
      <c r="BZ25" s="1048"/>
      <c r="CA25" s="1048"/>
      <c r="CB25" s="1048"/>
      <c r="CC25" s="1048"/>
      <c r="CD25" s="1048"/>
      <c r="CE25" s="1048"/>
      <c r="CF25" s="1048"/>
      <c r="CG25" s="1049"/>
      <c r="CH25" s="1079">
        <v>17.062688000000001</v>
      </c>
      <c r="CI25" s="1080"/>
      <c r="CJ25" s="1080"/>
      <c r="CK25" s="1080"/>
      <c r="CL25" s="1081"/>
      <c r="CM25" s="1079" t="s">
        <v>569</v>
      </c>
      <c r="CN25" s="1080"/>
      <c r="CO25" s="1080"/>
      <c r="CP25" s="1080"/>
      <c r="CQ25" s="1081"/>
      <c r="CR25" s="1079" t="s">
        <v>569</v>
      </c>
      <c r="CS25" s="1080"/>
      <c r="CT25" s="1080"/>
      <c r="CU25" s="1080"/>
      <c r="CV25" s="1081"/>
      <c r="CW25" s="1079">
        <v>867.99282800000003</v>
      </c>
      <c r="CX25" s="1080"/>
      <c r="CY25" s="1080"/>
      <c r="CZ25" s="1080"/>
      <c r="DA25" s="1081"/>
      <c r="DB25" s="1079" t="s">
        <v>569</v>
      </c>
      <c r="DC25" s="1080"/>
      <c r="DD25" s="1080"/>
      <c r="DE25" s="1080"/>
      <c r="DF25" s="1081"/>
      <c r="DG25" s="1079" t="s">
        <v>569</v>
      </c>
      <c r="DH25" s="1080"/>
      <c r="DI25" s="1080"/>
      <c r="DJ25" s="1080"/>
      <c r="DK25" s="1081"/>
      <c r="DL25" s="1079">
        <v>78</v>
      </c>
      <c r="DM25" s="1080"/>
      <c r="DN25" s="1080"/>
      <c r="DO25" s="1080"/>
      <c r="DP25" s="1081"/>
      <c r="DQ25" s="1079" t="s">
        <v>569</v>
      </c>
      <c r="DR25" s="1080"/>
      <c r="DS25" s="1080"/>
      <c r="DT25" s="1080"/>
      <c r="DU25" s="1081"/>
      <c r="DV25" s="1025"/>
      <c r="DW25" s="1026"/>
      <c r="DX25" s="1026"/>
      <c r="DY25" s="1026"/>
      <c r="DZ25" s="1027"/>
      <c r="EA25" s="226"/>
    </row>
    <row r="26" spans="1:131" s="227" customFormat="1" ht="26.25" customHeight="1">
      <c r="A26" s="1028" t="s">
        <v>362</v>
      </c>
      <c r="B26" s="1029"/>
      <c r="C26" s="1029"/>
      <c r="D26" s="1029"/>
      <c r="E26" s="1029"/>
      <c r="F26" s="1029"/>
      <c r="G26" s="1029"/>
      <c r="H26" s="1029"/>
      <c r="I26" s="1029"/>
      <c r="J26" s="1029"/>
      <c r="K26" s="1029"/>
      <c r="L26" s="1029"/>
      <c r="M26" s="1029"/>
      <c r="N26" s="1029"/>
      <c r="O26" s="1029"/>
      <c r="P26" s="1030"/>
      <c r="Q26" s="1034" t="s">
        <v>392</v>
      </c>
      <c r="R26" s="1035"/>
      <c r="S26" s="1035"/>
      <c r="T26" s="1035"/>
      <c r="U26" s="1036"/>
      <c r="V26" s="1034" t="s">
        <v>393</v>
      </c>
      <c r="W26" s="1035"/>
      <c r="X26" s="1035"/>
      <c r="Y26" s="1035"/>
      <c r="Z26" s="1036"/>
      <c r="AA26" s="1034" t="s">
        <v>394</v>
      </c>
      <c r="AB26" s="1035"/>
      <c r="AC26" s="1035"/>
      <c r="AD26" s="1035"/>
      <c r="AE26" s="1035"/>
      <c r="AF26" s="1095" t="s">
        <v>395</v>
      </c>
      <c r="AG26" s="1041"/>
      <c r="AH26" s="1041"/>
      <c r="AI26" s="1041"/>
      <c r="AJ26" s="1096"/>
      <c r="AK26" s="1035" t="s">
        <v>396</v>
      </c>
      <c r="AL26" s="1035"/>
      <c r="AM26" s="1035"/>
      <c r="AN26" s="1035"/>
      <c r="AO26" s="1036"/>
      <c r="AP26" s="1034" t="s">
        <v>397</v>
      </c>
      <c r="AQ26" s="1035"/>
      <c r="AR26" s="1035"/>
      <c r="AS26" s="1035"/>
      <c r="AT26" s="1036"/>
      <c r="AU26" s="1034" t="s">
        <v>398</v>
      </c>
      <c r="AV26" s="1035"/>
      <c r="AW26" s="1035"/>
      <c r="AX26" s="1035"/>
      <c r="AY26" s="1036"/>
      <c r="AZ26" s="1034" t="s">
        <v>399</v>
      </c>
      <c r="BA26" s="1035"/>
      <c r="BB26" s="1035"/>
      <c r="BC26" s="1035"/>
      <c r="BD26" s="1036"/>
      <c r="BE26" s="1034" t="s">
        <v>369</v>
      </c>
      <c r="BF26" s="1035"/>
      <c r="BG26" s="1035"/>
      <c r="BH26" s="1035"/>
      <c r="BI26" s="1050"/>
      <c r="BJ26" s="232"/>
      <c r="BK26" s="232"/>
      <c r="BL26" s="232"/>
      <c r="BM26" s="232"/>
      <c r="BN26" s="232"/>
      <c r="BO26" s="245"/>
      <c r="BP26" s="245"/>
      <c r="BQ26" s="242">
        <v>20</v>
      </c>
      <c r="BR26" s="243" t="s">
        <v>587</v>
      </c>
      <c r="BS26" s="1047" t="s">
        <v>596</v>
      </c>
      <c r="BT26" s="1048"/>
      <c r="BU26" s="1048"/>
      <c r="BV26" s="1048"/>
      <c r="BW26" s="1048"/>
      <c r="BX26" s="1048"/>
      <c r="BY26" s="1048"/>
      <c r="BZ26" s="1048"/>
      <c r="CA26" s="1048"/>
      <c r="CB26" s="1048"/>
      <c r="CC26" s="1048"/>
      <c r="CD26" s="1048"/>
      <c r="CE26" s="1048"/>
      <c r="CF26" s="1048"/>
      <c r="CG26" s="1049"/>
      <c r="CH26" s="1079">
        <v>57.974184000000001</v>
      </c>
      <c r="CI26" s="1080"/>
      <c r="CJ26" s="1080"/>
      <c r="CK26" s="1080"/>
      <c r="CL26" s="1081"/>
      <c r="CM26" s="1079">
        <v>66.995148</v>
      </c>
      <c r="CN26" s="1080"/>
      <c r="CO26" s="1080"/>
      <c r="CP26" s="1080"/>
      <c r="CQ26" s="1081"/>
      <c r="CR26" s="1079" t="s">
        <v>569</v>
      </c>
      <c r="CS26" s="1080"/>
      <c r="CT26" s="1080"/>
      <c r="CU26" s="1080"/>
      <c r="CV26" s="1081"/>
      <c r="CW26" s="1079">
        <v>91.660505999999998</v>
      </c>
      <c r="CX26" s="1080"/>
      <c r="CY26" s="1080"/>
      <c r="CZ26" s="1080"/>
      <c r="DA26" s="1081"/>
      <c r="DB26" s="1079" t="s">
        <v>569</v>
      </c>
      <c r="DC26" s="1080"/>
      <c r="DD26" s="1080"/>
      <c r="DE26" s="1080"/>
      <c r="DF26" s="1081"/>
      <c r="DG26" s="1079" t="s">
        <v>569</v>
      </c>
      <c r="DH26" s="1080"/>
      <c r="DI26" s="1080"/>
      <c r="DJ26" s="1080"/>
      <c r="DK26" s="1081"/>
      <c r="DL26" s="1079">
        <v>0</v>
      </c>
      <c r="DM26" s="1080"/>
      <c r="DN26" s="1080"/>
      <c r="DO26" s="1080"/>
      <c r="DP26" s="1081"/>
      <c r="DQ26" s="1079" t="s">
        <v>569</v>
      </c>
      <c r="DR26" s="1080"/>
      <c r="DS26" s="1080"/>
      <c r="DT26" s="1080"/>
      <c r="DU26" s="1081"/>
      <c r="DV26" s="1025"/>
      <c r="DW26" s="1026"/>
      <c r="DX26" s="1026"/>
      <c r="DY26" s="1026"/>
      <c r="DZ26" s="1027"/>
      <c r="EA26" s="226"/>
    </row>
    <row r="27" spans="1:131" s="227" customFormat="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7"/>
      <c r="AG27" s="1044"/>
      <c r="AH27" s="1044"/>
      <c r="AI27" s="1044"/>
      <c r="AJ27" s="1098"/>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32"/>
      <c r="BK27" s="232"/>
      <c r="BL27" s="232"/>
      <c r="BM27" s="232"/>
      <c r="BN27" s="232"/>
      <c r="BO27" s="245"/>
      <c r="BP27" s="245"/>
      <c r="BQ27" s="242">
        <v>21</v>
      </c>
      <c r="BR27" s="243" t="s">
        <v>587</v>
      </c>
      <c r="BS27" s="1047" t="s">
        <v>597</v>
      </c>
      <c r="BT27" s="1048"/>
      <c r="BU27" s="1048"/>
      <c r="BV27" s="1048"/>
      <c r="BW27" s="1048"/>
      <c r="BX27" s="1048"/>
      <c r="BY27" s="1048"/>
      <c r="BZ27" s="1048"/>
      <c r="CA27" s="1048"/>
      <c r="CB27" s="1048"/>
      <c r="CC27" s="1048"/>
      <c r="CD27" s="1048"/>
      <c r="CE27" s="1048"/>
      <c r="CF27" s="1048"/>
      <c r="CG27" s="1049"/>
      <c r="CH27" s="1079">
        <v>27.494223000000002</v>
      </c>
      <c r="CI27" s="1080"/>
      <c r="CJ27" s="1080"/>
      <c r="CK27" s="1080"/>
      <c r="CL27" s="1081"/>
      <c r="CM27" s="1079">
        <v>117.90555000000001</v>
      </c>
      <c r="CN27" s="1080"/>
      <c r="CO27" s="1080"/>
      <c r="CP27" s="1080"/>
      <c r="CQ27" s="1081"/>
      <c r="CR27" s="1079" t="s">
        <v>569</v>
      </c>
      <c r="CS27" s="1080"/>
      <c r="CT27" s="1080"/>
      <c r="CU27" s="1080"/>
      <c r="CV27" s="1081"/>
      <c r="CW27" s="1079">
        <v>738.20727899999997</v>
      </c>
      <c r="CX27" s="1080"/>
      <c r="CY27" s="1080"/>
      <c r="CZ27" s="1080"/>
      <c r="DA27" s="1081"/>
      <c r="DB27" s="1079" t="s">
        <v>569</v>
      </c>
      <c r="DC27" s="1080"/>
      <c r="DD27" s="1080"/>
      <c r="DE27" s="1080"/>
      <c r="DF27" s="1081"/>
      <c r="DG27" s="1079" t="s">
        <v>569</v>
      </c>
      <c r="DH27" s="1080"/>
      <c r="DI27" s="1080"/>
      <c r="DJ27" s="1080"/>
      <c r="DK27" s="1081"/>
      <c r="DL27" s="1079">
        <v>230.95400000000001</v>
      </c>
      <c r="DM27" s="1080"/>
      <c r="DN27" s="1080"/>
      <c r="DO27" s="1080"/>
      <c r="DP27" s="1081"/>
      <c r="DQ27" s="1079" t="s">
        <v>569</v>
      </c>
      <c r="DR27" s="1080"/>
      <c r="DS27" s="1080"/>
      <c r="DT27" s="1080"/>
      <c r="DU27" s="1081"/>
      <c r="DV27" s="1025"/>
      <c r="DW27" s="1026"/>
      <c r="DX27" s="1026"/>
      <c r="DY27" s="1026"/>
      <c r="DZ27" s="1027"/>
      <c r="EA27" s="226"/>
    </row>
    <row r="28" spans="1:131" s="227" customFormat="1" ht="26.25" customHeight="1" thickTop="1">
      <c r="A28" s="246">
        <v>1</v>
      </c>
      <c r="B28" s="1086" t="s">
        <v>400</v>
      </c>
      <c r="C28" s="1087"/>
      <c r="D28" s="1087"/>
      <c r="E28" s="1087"/>
      <c r="F28" s="1087"/>
      <c r="G28" s="1087"/>
      <c r="H28" s="1087"/>
      <c r="I28" s="1087"/>
      <c r="J28" s="1087"/>
      <c r="K28" s="1087"/>
      <c r="L28" s="1087"/>
      <c r="M28" s="1087"/>
      <c r="N28" s="1087"/>
      <c r="O28" s="1087"/>
      <c r="P28" s="1088"/>
      <c r="Q28" s="1089">
        <v>128565</v>
      </c>
      <c r="R28" s="1090"/>
      <c r="S28" s="1090"/>
      <c r="T28" s="1090"/>
      <c r="U28" s="1090"/>
      <c r="V28" s="1090">
        <v>126538</v>
      </c>
      <c r="W28" s="1090"/>
      <c r="X28" s="1090"/>
      <c r="Y28" s="1090"/>
      <c r="Z28" s="1090"/>
      <c r="AA28" s="1090">
        <f t="shared" ref="AA28:AA33" si="4">Q28-V28</f>
        <v>2027</v>
      </c>
      <c r="AB28" s="1090"/>
      <c r="AC28" s="1090"/>
      <c r="AD28" s="1090"/>
      <c r="AE28" s="1091"/>
      <c r="AF28" s="1092">
        <v>2027</v>
      </c>
      <c r="AG28" s="1090"/>
      <c r="AH28" s="1090"/>
      <c r="AI28" s="1090"/>
      <c r="AJ28" s="1093"/>
      <c r="AK28" s="1094">
        <v>7994</v>
      </c>
      <c r="AL28" s="1082"/>
      <c r="AM28" s="1082"/>
      <c r="AN28" s="1082"/>
      <c r="AO28" s="1082"/>
      <c r="AP28" s="1082" t="s">
        <v>569</v>
      </c>
      <c r="AQ28" s="1082"/>
      <c r="AR28" s="1082"/>
      <c r="AS28" s="1082"/>
      <c r="AT28" s="1082"/>
      <c r="AU28" s="1082" t="s">
        <v>569</v>
      </c>
      <c r="AV28" s="1082"/>
      <c r="AW28" s="1082"/>
      <c r="AX28" s="1082"/>
      <c r="AY28" s="1082"/>
      <c r="AZ28" s="1083" t="s">
        <v>570</v>
      </c>
      <c r="BA28" s="1083"/>
      <c r="BB28" s="1083"/>
      <c r="BC28" s="1083"/>
      <c r="BD28" s="1083"/>
      <c r="BE28" s="1084"/>
      <c r="BF28" s="1084"/>
      <c r="BG28" s="1084"/>
      <c r="BH28" s="1084"/>
      <c r="BI28" s="1085"/>
      <c r="BJ28" s="232"/>
      <c r="BK28" s="232"/>
      <c r="BL28" s="232"/>
      <c r="BM28" s="232"/>
      <c r="BN28" s="232"/>
      <c r="BO28" s="245"/>
      <c r="BP28" s="245"/>
      <c r="BQ28" s="242">
        <v>22</v>
      </c>
      <c r="BR28" s="243" t="s">
        <v>587</v>
      </c>
      <c r="BS28" s="1047" t="s">
        <v>598</v>
      </c>
      <c r="BT28" s="1048"/>
      <c r="BU28" s="1048"/>
      <c r="BV28" s="1048"/>
      <c r="BW28" s="1048"/>
      <c r="BX28" s="1048"/>
      <c r="BY28" s="1048"/>
      <c r="BZ28" s="1048"/>
      <c r="CA28" s="1048"/>
      <c r="CB28" s="1048"/>
      <c r="CC28" s="1048"/>
      <c r="CD28" s="1048"/>
      <c r="CE28" s="1048"/>
      <c r="CF28" s="1048"/>
      <c r="CG28" s="1049"/>
      <c r="CH28" s="1079">
        <v>22.457236999999999</v>
      </c>
      <c r="CI28" s="1080"/>
      <c r="CJ28" s="1080"/>
      <c r="CK28" s="1080"/>
      <c r="CL28" s="1081"/>
      <c r="CM28" s="1079">
        <v>36.978400000000001</v>
      </c>
      <c r="CN28" s="1080"/>
      <c r="CO28" s="1080"/>
      <c r="CP28" s="1080"/>
      <c r="CQ28" s="1081"/>
      <c r="CR28" s="1079" t="s">
        <v>569</v>
      </c>
      <c r="CS28" s="1080"/>
      <c r="CT28" s="1080"/>
      <c r="CU28" s="1080"/>
      <c r="CV28" s="1081"/>
      <c r="CW28" s="1079">
        <v>283.95223399999998</v>
      </c>
      <c r="CX28" s="1080"/>
      <c r="CY28" s="1080"/>
      <c r="CZ28" s="1080"/>
      <c r="DA28" s="1081"/>
      <c r="DB28" s="1079" t="s">
        <v>569</v>
      </c>
      <c r="DC28" s="1080"/>
      <c r="DD28" s="1080"/>
      <c r="DE28" s="1080"/>
      <c r="DF28" s="1081"/>
      <c r="DG28" s="1079" t="s">
        <v>569</v>
      </c>
      <c r="DH28" s="1080"/>
      <c r="DI28" s="1080"/>
      <c r="DJ28" s="1080"/>
      <c r="DK28" s="1081"/>
      <c r="DL28" s="1079">
        <v>155.69</v>
      </c>
      <c r="DM28" s="1080"/>
      <c r="DN28" s="1080"/>
      <c r="DO28" s="1080"/>
      <c r="DP28" s="1081"/>
      <c r="DQ28" s="1079" t="s">
        <v>569</v>
      </c>
      <c r="DR28" s="1080"/>
      <c r="DS28" s="1080"/>
      <c r="DT28" s="1080"/>
      <c r="DU28" s="1081"/>
      <c r="DV28" s="1025"/>
      <c r="DW28" s="1026"/>
      <c r="DX28" s="1026"/>
      <c r="DY28" s="1026"/>
      <c r="DZ28" s="1027"/>
      <c r="EA28" s="226"/>
    </row>
    <row r="29" spans="1:131" s="227" customFormat="1" ht="26.25" customHeight="1">
      <c r="A29" s="246">
        <v>2</v>
      </c>
      <c r="B29" s="1070" t="s">
        <v>401</v>
      </c>
      <c r="C29" s="1071"/>
      <c r="D29" s="1071"/>
      <c r="E29" s="1071"/>
      <c r="F29" s="1071"/>
      <c r="G29" s="1071"/>
      <c r="H29" s="1071"/>
      <c r="I29" s="1071"/>
      <c r="J29" s="1071"/>
      <c r="K29" s="1071"/>
      <c r="L29" s="1071"/>
      <c r="M29" s="1071"/>
      <c r="N29" s="1071"/>
      <c r="O29" s="1071"/>
      <c r="P29" s="1072"/>
      <c r="Q29" s="1076">
        <v>79128</v>
      </c>
      <c r="R29" s="1077"/>
      <c r="S29" s="1077"/>
      <c r="T29" s="1077"/>
      <c r="U29" s="1077"/>
      <c r="V29" s="1077">
        <v>78667</v>
      </c>
      <c r="W29" s="1077"/>
      <c r="X29" s="1077"/>
      <c r="Y29" s="1077"/>
      <c r="Z29" s="1077"/>
      <c r="AA29" s="1077">
        <f t="shared" si="4"/>
        <v>461</v>
      </c>
      <c r="AB29" s="1077"/>
      <c r="AC29" s="1077"/>
      <c r="AD29" s="1077"/>
      <c r="AE29" s="1078"/>
      <c r="AF29" s="1052">
        <v>460</v>
      </c>
      <c r="AG29" s="1053"/>
      <c r="AH29" s="1053"/>
      <c r="AI29" s="1053"/>
      <c r="AJ29" s="1054"/>
      <c r="AK29" s="1011">
        <v>11476</v>
      </c>
      <c r="AL29" s="1002"/>
      <c r="AM29" s="1002"/>
      <c r="AN29" s="1002"/>
      <c r="AO29" s="1002"/>
      <c r="AP29" s="1002" t="s">
        <v>569</v>
      </c>
      <c r="AQ29" s="1002"/>
      <c r="AR29" s="1002"/>
      <c r="AS29" s="1002"/>
      <c r="AT29" s="1002"/>
      <c r="AU29" s="1002" t="s">
        <v>569</v>
      </c>
      <c r="AV29" s="1002"/>
      <c r="AW29" s="1002"/>
      <c r="AX29" s="1002"/>
      <c r="AY29" s="1002"/>
      <c r="AZ29" s="1075" t="s">
        <v>569</v>
      </c>
      <c r="BA29" s="1075"/>
      <c r="BB29" s="1075"/>
      <c r="BC29" s="1075"/>
      <c r="BD29" s="1075"/>
      <c r="BE29" s="1065"/>
      <c r="BF29" s="1065"/>
      <c r="BG29" s="1065"/>
      <c r="BH29" s="1065"/>
      <c r="BI29" s="1066"/>
      <c r="BJ29" s="232"/>
      <c r="BK29" s="232"/>
      <c r="BL29" s="232"/>
      <c r="BM29" s="232"/>
      <c r="BN29" s="232"/>
      <c r="BO29" s="245"/>
      <c r="BP29" s="245"/>
      <c r="BQ29" s="242">
        <v>23</v>
      </c>
      <c r="BR29" s="243" t="s">
        <v>587</v>
      </c>
      <c r="BS29" s="1047" t="s">
        <v>599</v>
      </c>
      <c r="BT29" s="1048"/>
      <c r="BU29" s="1048"/>
      <c r="BV29" s="1048"/>
      <c r="BW29" s="1048"/>
      <c r="BX29" s="1048"/>
      <c r="BY29" s="1048"/>
      <c r="BZ29" s="1048"/>
      <c r="CA29" s="1048"/>
      <c r="CB29" s="1048"/>
      <c r="CC29" s="1048"/>
      <c r="CD29" s="1048"/>
      <c r="CE29" s="1048"/>
      <c r="CF29" s="1048"/>
      <c r="CG29" s="1049"/>
      <c r="CH29" s="1079">
        <v>14.627725</v>
      </c>
      <c r="CI29" s="1080"/>
      <c r="CJ29" s="1080"/>
      <c r="CK29" s="1080"/>
      <c r="CL29" s="1081"/>
      <c r="CM29" s="1079" t="s">
        <v>569</v>
      </c>
      <c r="CN29" s="1080"/>
      <c r="CO29" s="1080"/>
      <c r="CP29" s="1080"/>
      <c r="CQ29" s="1081"/>
      <c r="CR29" s="1079" t="s">
        <v>569</v>
      </c>
      <c r="CS29" s="1080"/>
      <c r="CT29" s="1080"/>
      <c r="CU29" s="1080"/>
      <c r="CV29" s="1081"/>
      <c r="CW29" s="1079">
        <v>359.87656399999997</v>
      </c>
      <c r="CX29" s="1080"/>
      <c r="CY29" s="1080"/>
      <c r="CZ29" s="1080"/>
      <c r="DA29" s="1081"/>
      <c r="DB29" s="1079" t="s">
        <v>569</v>
      </c>
      <c r="DC29" s="1080"/>
      <c r="DD29" s="1080"/>
      <c r="DE29" s="1080"/>
      <c r="DF29" s="1081"/>
      <c r="DG29" s="1079" t="s">
        <v>569</v>
      </c>
      <c r="DH29" s="1080"/>
      <c r="DI29" s="1080"/>
      <c r="DJ29" s="1080"/>
      <c r="DK29" s="1081"/>
      <c r="DL29" s="1079">
        <v>217.2</v>
      </c>
      <c r="DM29" s="1080"/>
      <c r="DN29" s="1080"/>
      <c r="DO29" s="1080"/>
      <c r="DP29" s="1081"/>
      <c r="DQ29" s="1079" t="s">
        <v>569</v>
      </c>
      <c r="DR29" s="1080"/>
      <c r="DS29" s="1080"/>
      <c r="DT29" s="1080"/>
      <c r="DU29" s="1081"/>
      <c r="DV29" s="1025"/>
      <c r="DW29" s="1026"/>
      <c r="DX29" s="1026"/>
      <c r="DY29" s="1026"/>
      <c r="DZ29" s="1027"/>
      <c r="EA29" s="226"/>
    </row>
    <row r="30" spans="1:131" s="227" customFormat="1" ht="26.25" customHeight="1">
      <c r="A30" s="246">
        <v>3</v>
      </c>
      <c r="B30" s="1070" t="s">
        <v>402</v>
      </c>
      <c r="C30" s="1071"/>
      <c r="D30" s="1071"/>
      <c r="E30" s="1071"/>
      <c r="F30" s="1071"/>
      <c r="G30" s="1071"/>
      <c r="H30" s="1071"/>
      <c r="I30" s="1071"/>
      <c r="J30" s="1071"/>
      <c r="K30" s="1071"/>
      <c r="L30" s="1071"/>
      <c r="M30" s="1071"/>
      <c r="N30" s="1071"/>
      <c r="O30" s="1071"/>
      <c r="P30" s="1072"/>
      <c r="Q30" s="1076">
        <v>21878</v>
      </c>
      <c r="R30" s="1077"/>
      <c r="S30" s="1077"/>
      <c r="T30" s="1077"/>
      <c r="U30" s="1077"/>
      <c r="V30" s="1077">
        <v>21833</v>
      </c>
      <c r="W30" s="1077"/>
      <c r="X30" s="1077"/>
      <c r="Y30" s="1077"/>
      <c r="Z30" s="1077"/>
      <c r="AA30" s="1077">
        <f t="shared" si="4"/>
        <v>45</v>
      </c>
      <c r="AB30" s="1077"/>
      <c r="AC30" s="1077"/>
      <c r="AD30" s="1077"/>
      <c r="AE30" s="1078"/>
      <c r="AF30" s="1052">
        <v>45</v>
      </c>
      <c r="AG30" s="1053"/>
      <c r="AH30" s="1053"/>
      <c r="AI30" s="1053"/>
      <c r="AJ30" s="1054"/>
      <c r="AK30" s="1011">
        <v>10376</v>
      </c>
      <c r="AL30" s="1002"/>
      <c r="AM30" s="1002"/>
      <c r="AN30" s="1002"/>
      <c r="AO30" s="1002"/>
      <c r="AP30" s="1002" t="s">
        <v>569</v>
      </c>
      <c r="AQ30" s="1002"/>
      <c r="AR30" s="1002"/>
      <c r="AS30" s="1002"/>
      <c r="AT30" s="1002"/>
      <c r="AU30" s="1002" t="s">
        <v>569</v>
      </c>
      <c r="AV30" s="1002"/>
      <c r="AW30" s="1002"/>
      <c r="AX30" s="1002"/>
      <c r="AY30" s="1002"/>
      <c r="AZ30" s="1075" t="s">
        <v>569</v>
      </c>
      <c r="BA30" s="1075"/>
      <c r="BB30" s="1075"/>
      <c r="BC30" s="1075"/>
      <c r="BD30" s="1075"/>
      <c r="BE30" s="1065"/>
      <c r="BF30" s="1065"/>
      <c r="BG30" s="1065"/>
      <c r="BH30" s="1065"/>
      <c r="BI30" s="1066"/>
      <c r="BJ30" s="232"/>
      <c r="BK30" s="232"/>
      <c r="BL30" s="232"/>
      <c r="BM30" s="232"/>
      <c r="BN30" s="232"/>
      <c r="BO30" s="245"/>
      <c r="BP30" s="245"/>
      <c r="BQ30" s="242">
        <v>24</v>
      </c>
      <c r="BR30" s="243" t="s">
        <v>587</v>
      </c>
      <c r="BS30" s="1047" t="s">
        <v>600</v>
      </c>
      <c r="BT30" s="1048"/>
      <c r="BU30" s="1048"/>
      <c r="BV30" s="1048"/>
      <c r="BW30" s="1048"/>
      <c r="BX30" s="1048"/>
      <c r="BY30" s="1048"/>
      <c r="BZ30" s="1048"/>
      <c r="CA30" s="1048"/>
      <c r="CB30" s="1048"/>
      <c r="CC30" s="1048"/>
      <c r="CD30" s="1048"/>
      <c r="CE30" s="1048"/>
      <c r="CF30" s="1048"/>
      <c r="CG30" s="1049"/>
      <c r="CH30" s="1079">
        <v>190.70387299999999</v>
      </c>
      <c r="CI30" s="1080"/>
      <c r="CJ30" s="1080"/>
      <c r="CK30" s="1080"/>
      <c r="CL30" s="1081"/>
      <c r="CM30" s="1079" t="s">
        <v>569</v>
      </c>
      <c r="CN30" s="1080"/>
      <c r="CO30" s="1080"/>
      <c r="CP30" s="1080"/>
      <c r="CQ30" s="1081"/>
      <c r="CR30" s="1079" t="s">
        <v>569</v>
      </c>
      <c r="CS30" s="1080"/>
      <c r="CT30" s="1080"/>
      <c r="CU30" s="1080"/>
      <c r="CV30" s="1081"/>
      <c r="CW30" s="1079">
        <v>647.02587100000005</v>
      </c>
      <c r="CX30" s="1080"/>
      <c r="CY30" s="1080"/>
      <c r="CZ30" s="1080"/>
      <c r="DA30" s="1081"/>
      <c r="DB30" s="1079" t="s">
        <v>569</v>
      </c>
      <c r="DC30" s="1080"/>
      <c r="DD30" s="1080"/>
      <c r="DE30" s="1080"/>
      <c r="DF30" s="1081"/>
      <c r="DG30" s="1079" t="s">
        <v>569</v>
      </c>
      <c r="DH30" s="1080"/>
      <c r="DI30" s="1080"/>
      <c r="DJ30" s="1080"/>
      <c r="DK30" s="1081"/>
      <c r="DL30" s="1079">
        <v>0</v>
      </c>
      <c r="DM30" s="1080"/>
      <c r="DN30" s="1080"/>
      <c r="DO30" s="1080"/>
      <c r="DP30" s="1081"/>
      <c r="DQ30" s="1079" t="s">
        <v>569</v>
      </c>
      <c r="DR30" s="1080"/>
      <c r="DS30" s="1080"/>
      <c r="DT30" s="1080"/>
      <c r="DU30" s="1081"/>
      <c r="DV30" s="1025"/>
      <c r="DW30" s="1026"/>
      <c r="DX30" s="1026"/>
      <c r="DY30" s="1026"/>
      <c r="DZ30" s="1027"/>
      <c r="EA30" s="226"/>
    </row>
    <row r="31" spans="1:131" s="227" customFormat="1" ht="26.25" customHeight="1">
      <c r="A31" s="246">
        <v>4</v>
      </c>
      <c r="B31" s="1070" t="s">
        <v>403</v>
      </c>
      <c r="C31" s="1071"/>
      <c r="D31" s="1071"/>
      <c r="E31" s="1071"/>
      <c r="F31" s="1071"/>
      <c r="G31" s="1071"/>
      <c r="H31" s="1071"/>
      <c r="I31" s="1071"/>
      <c r="J31" s="1071"/>
      <c r="K31" s="1071"/>
      <c r="L31" s="1071"/>
      <c r="M31" s="1071"/>
      <c r="N31" s="1071"/>
      <c r="O31" s="1071"/>
      <c r="P31" s="1072"/>
      <c r="Q31" s="1076">
        <v>30497</v>
      </c>
      <c r="R31" s="1077"/>
      <c r="S31" s="1077"/>
      <c r="T31" s="1077"/>
      <c r="U31" s="1077"/>
      <c r="V31" s="1077">
        <v>24677</v>
      </c>
      <c r="W31" s="1077"/>
      <c r="X31" s="1077"/>
      <c r="Y31" s="1077"/>
      <c r="Z31" s="1077"/>
      <c r="AA31" s="1077">
        <f t="shared" si="4"/>
        <v>5820</v>
      </c>
      <c r="AB31" s="1077"/>
      <c r="AC31" s="1077"/>
      <c r="AD31" s="1077"/>
      <c r="AE31" s="1078"/>
      <c r="AF31" s="1052">
        <v>14443</v>
      </c>
      <c r="AG31" s="1053"/>
      <c r="AH31" s="1053"/>
      <c r="AI31" s="1053"/>
      <c r="AJ31" s="1054"/>
      <c r="AK31" s="1011">
        <v>55</v>
      </c>
      <c r="AL31" s="1002"/>
      <c r="AM31" s="1002"/>
      <c r="AN31" s="1002"/>
      <c r="AO31" s="1002"/>
      <c r="AP31" s="1002">
        <v>51440</v>
      </c>
      <c r="AQ31" s="1002"/>
      <c r="AR31" s="1002"/>
      <c r="AS31" s="1002"/>
      <c r="AT31" s="1002"/>
      <c r="AU31" s="1002">
        <v>102</v>
      </c>
      <c r="AV31" s="1002"/>
      <c r="AW31" s="1002"/>
      <c r="AX31" s="1002"/>
      <c r="AY31" s="1002"/>
      <c r="AZ31" s="1075" t="s">
        <v>569</v>
      </c>
      <c r="BA31" s="1075"/>
      <c r="BB31" s="1075"/>
      <c r="BC31" s="1075"/>
      <c r="BD31" s="1075"/>
      <c r="BE31" s="1065" t="s">
        <v>404</v>
      </c>
      <c r="BF31" s="1065"/>
      <c r="BG31" s="1065"/>
      <c r="BH31" s="1065"/>
      <c r="BI31" s="1066"/>
      <c r="BJ31" s="232"/>
      <c r="BK31" s="232"/>
      <c r="BL31" s="232"/>
      <c r="BM31" s="232"/>
      <c r="BN31" s="232"/>
      <c r="BO31" s="245"/>
      <c r="BP31" s="245"/>
      <c r="BQ31" s="242">
        <v>25</v>
      </c>
      <c r="BR31" s="243" t="s">
        <v>587</v>
      </c>
      <c r="BS31" s="1047" t="s">
        <v>601</v>
      </c>
      <c r="BT31" s="1048"/>
      <c r="BU31" s="1048"/>
      <c r="BV31" s="1048"/>
      <c r="BW31" s="1048"/>
      <c r="BX31" s="1048"/>
      <c r="BY31" s="1048"/>
      <c r="BZ31" s="1048"/>
      <c r="CA31" s="1048"/>
      <c r="CB31" s="1048"/>
      <c r="CC31" s="1048"/>
      <c r="CD31" s="1048"/>
      <c r="CE31" s="1048"/>
      <c r="CF31" s="1048"/>
      <c r="CG31" s="1049"/>
      <c r="CH31" s="1079">
        <v>178.62918300000001</v>
      </c>
      <c r="CI31" s="1080"/>
      <c r="CJ31" s="1080"/>
      <c r="CK31" s="1080"/>
      <c r="CL31" s="1081"/>
      <c r="CM31" s="1079">
        <v>201.83709999999999</v>
      </c>
      <c r="CN31" s="1080"/>
      <c r="CO31" s="1080"/>
      <c r="CP31" s="1080"/>
      <c r="CQ31" s="1081"/>
      <c r="CR31" s="1079" t="s">
        <v>569</v>
      </c>
      <c r="CS31" s="1080"/>
      <c r="CT31" s="1080"/>
      <c r="CU31" s="1080"/>
      <c r="CV31" s="1081"/>
      <c r="CW31" s="1079">
        <v>324.975098</v>
      </c>
      <c r="CX31" s="1080"/>
      <c r="CY31" s="1080"/>
      <c r="CZ31" s="1080"/>
      <c r="DA31" s="1081"/>
      <c r="DB31" s="1079" t="s">
        <v>569</v>
      </c>
      <c r="DC31" s="1080"/>
      <c r="DD31" s="1080"/>
      <c r="DE31" s="1080"/>
      <c r="DF31" s="1081"/>
      <c r="DG31" s="1079" t="s">
        <v>569</v>
      </c>
      <c r="DH31" s="1080"/>
      <c r="DI31" s="1080"/>
      <c r="DJ31" s="1080"/>
      <c r="DK31" s="1081"/>
      <c r="DL31" s="1079">
        <v>405</v>
      </c>
      <c r="DM31" s="1080"/>
      <c r="DN31" s="1080"/>
      <c r="DO31" s="1080"/>
      <c r="DP31" s="1081"/>
      <c r="DQ31" s="1079" t="s">
        <v>569</v>
      </c>
      <c r="DR31" s="1080"/>
      <c r="DS31" s="1080"/>
      <c r="DT31" s="1080"/>
      <c r="DU31" s="1081"/>
      <c r="DV31" s="1025"/>
      <c r="DW31" s="1026"/>
      <c r="DX31" s="1026"/>
      <c r="DY31" s="1026"/>
      <c r="DZ31" s="1027"/>
      <c r="EA31" s="226"/>
    </row>
    <row r="32" spans="1:131" s="227" customFormat="1" ht="26.25" customHeight="1">
      <c r="A32" s="246">
        <v>5</v>
      </c>
      <c r="B32" s="1070" t="s">
        <v>405</v>
      </c>
      <c r="C32" s="1071"/>
      <c r="D32" s="1071"/>
      <c r="E32" s="1071"/>
      <c r="F32" s="1071"/>
      <c r="G32" s="1071"/>
      <c r="H32" s="1071"/>
      <c r="I32" s="1071"/>
      <c r="J32" s="1071"/>
      <c r="K32" s="1071"/>
      <c r="L32" s="1071"/>
      <c r="M32" s="1071"/>
      <c r="N32" s="1071"/>
      <c r="O32" s="1071"/>
      <c r="P32" s="1072"/>
      <c r="Q32" s="1076">
        <v>16277</v>
      </c>
      <c r="R32" s="1077"/>
      <c r="S32" s="1077"/>
      <c r="T32" s="1077"/>
      <c r="U32" s="1077"/>
      <c r="V32" s="1077">
        <v>16891</v>
      </c>
      <c r="W32" s="1077"/>
      <c r="X32" s="1077"/>
      <c r="Y32" s="1077"/>
      <c r="Z32" s="1077"/>
      <c r="AA32" s="1077">
        <f t="shared" si="4"/>
        <v>-614</v>
      </c>
      <c r="AB32" s="1077"/>
      <c r="AC32" s="1077"/>
      <c r="AD32" s="1077"/>
      <c r="AE32" s="1078"/>
      <c r="AF32" s="1052">
        <v>5834</v>
      </c>
      <c r="AG32" s="1053"/>
      <c r="AH32" s="1053"/>
      <c r="AI32" s="1053"/>
      <c r="AJ32" s="1054"/>
      <c r="AK32" s="1011">
        <v>1760</v>
      </c>
      <c r="AL32" s="1002"/>
      <c r="AM32" s="1002"/>
      <c r="AN32" s="1002"/>
      <c r="AO32" s="1002"/>
      <c r="AP32" s="1002">
        <v>4675</v>
      </c>
      <c r="AQ32" s="1002"/>
      <c r="AR32" s="1002"/>
      <c r="AS32" s="1002"/>
      <c r="AT32" s="1002"/>
      <c r="AU32" s="1002">
        <v>2838</v>
      </c>
      <c r="AV32" s="1002"/>
      <c r="AW32" s="1002"/>
      <c r="AX32" s="1002"/>
      <c r="AY32" s="1002"/>
      <c r="AZ32" s="1075" t="s">
        <v>569</v>
      </c>
      <c r="BA32" s="1075"/>
      <c r="BB32" s="1075"/>
      <c r="BC32" s="1075"/>
      <c r="BD32" s="1075"/>
      <c r="BE32" s="1065" t="s">
        <v>406</v>
      </c>
      <c r="BF32" s="1065"/>
      <c r="BG32" s="1065"/>
      <c r="BH32" s="1065"/>
      <c r="BI32" s="1066"/>
      <c r="BJ32" s="232"/>
      <c r="BK32" s="232"/>
      <c r="BL32" s="232"/>
      <c r="BM32" s="232"/>
      <c r="BN32" s="232"/>
      <c r="BO32" s="245"/>
      <c r="BP32" s="245"/>
      <c r="BQ32" s="242">
        <v>26</v>
      </c>
      <c r="BR32" s="243" t="s">
        <v>587</v>
      </c>
      <c r="BS32" s="1047" t="s">
        <v>602</v>
      </c>
      <c r="BT32" s="1048"/>
      <c r="BU32" s="1048"/>
      <c r="BV32" s="1048"/>
      <c r="BW32" s="1048"/>
      <c r="BX32" s="1048"/>
      <c r="BY32" s="1048"/>
      <c r="BZ32" s="1048"/>
      <c r="CA32" s="1048"/>
      <c r="CB32" s="1048"/>
      <c r="CC32" s="1048"/>
      <c r="CD32" s="1048"/>
      <c r="CE32" s="1048"/>
      <c r="CF32" s="1048"/>
      <c r="CG32" s="1049"/>
      <c r="CH32" s="1079">
        <v>89.955404999999999</v>
      </c>
      <c r="CI32" s="1080"/>
      <c r="CJ32" s="1080"/>
      <c r="CK32" s="1080"/>
      <c r="CL32" s="1081"/>
      <c r="CM32" s="1079">
        <v>253.05193</v>
      </c>
      <c r="CN32" s="1080"/>
      <c r="CO32" s="1080"/>
      <c r="CP32" s="1080"/>
      <c r="CQ32" s="1081"/>
      <c r="CR32" s="1079" t="s">
        <v>569</v>
      </c>
      <c r="CS32" s="1080"/>
      <c r="CT32" s="1080"/>
      <c r="CU32" s="1080"/>
      <c r="CV32" s="1081"/>
      <c r="CW32" s="1079">
        <v>91.573558000000006</v>
      </c>
      <c r="CX32" s="1080"/>
      <c r="CY32" s="1080"/>
      <c r="CZ32" s="1080"/>
      <c r="DA32" s="1081"/>
      <c r="DB32" s="1079" t="s">
        <v>569</v>
      </c>
      <c r="DC32" s="1080"/>
      <c r="DD32" s="1080"/>
      <c r="DE32" s="1080"/>
      <c r="DF32" s="1081"/>
      <c r="DG32" s="1079" t="s">
        <v>569</v>
      </c>
      <c r="DH32" s="1080"/>
      <c r="DI32" s="1080"/>
      <c r="DJ32" s="1080"/>
      <c r="DK32" s="1081"/>
      <c r="DL32" s="1079">
        <v>330</v>
      </c>
      <c r="DM32" s="1080"/>
      <c r="DN32" s="1080"/>
      <c r="DO32" s="1080"/>
      <c r="DP32" s="1081"/>
      <c r="DQ32" s="1079" t="s">
        <v>569</v>
      </c>
      <c r="DR32" s="1080"/>
      <c r="DS32" s="1080"/>
      <c r="DT32" s="1080"/>
      <c r="DU32" s="1081"/>
      <c r="DV32" s="1025"/>
      <c r="DW32" s="1026"/>
      <c r="DX32" s="1026"/>
      <c r="DY32" s="1026"/>
      <c r="DZ32" s="1027"/>
      <c r="EA32" s="226"/>
    </row>
    <row r="33" spans="1:131" s="227" customFormat="1" ht="26.25" customHeight="1">
      <c r="A33" s="246">
        <v>6</v>
      </c>
      <c r="B33" s="1070" t="s">
        <v>407</v>
      </c>
      <c r="C33" s="1071"/>
      <c r="D33" s="1071"/>
      <c r="E33" s="1071"/>
      <c r="F33" s="1071"/>
      <c r="G33" s="1071"/>
      <c r="H33" s="1071"/>
      <c r="I33" s="1071"/>
      <c r="J33" s="1071"/>
      <c r="K33" s="1071"/>
      <c r="L33" s="1071"/>
      <c r="M33" s="1071"/>
      <c r="N33" s="1071"/>
      <c r="O33" s="1071"/>
      <c r="P33" s="1072"/>
      <c r="Q33" s="1076">
        <v>24201</v>
      </c>
      <c r="R33" s="1077"/>
      <c r="S33" s="1077"/>
      <c r="T33" s="1077"/>
      <c r="U33" s="1077"/>
      <c r="V33" s="1077">
        <v>24012</v>
      </c>
      <c r="W33" s="1077"/>
      <c r="X33" s="1077"/>
      <c r="Y33" s="1077"/>
      <c r="Z33" s="1077"/>
      <c r="AA33" s="1077">
        <f t="shared" si="4"/>
        <v>189</v>
      </c>
      <c r="AB33" s="1077"/>
      <c r="AC33" s="1077"/>
      <c r="AD33" s="1077"/>
      <c r="AE33" s="1078"/>
      <c r="AF33" s="1052">
        <v>3138</v>
      </c>
      <c r="AG33" s="1053"/>
      <c r="AH33" s="1053"/>
      <c r="AI33" s="1053"/>
      <c r="AJ33" s="1054"/>
      <c r="AK33" s="1011">
        <v>4347</v>
      </c>
      <c r="AL33" s="1002"/>
      <c r="AM33" s="1002"/>
      <c r="AN33" s="1002"/>
      <c r="AO33" s="1002"/>
      <c r="AP33" s="1002">
        <v>180769</v>
      </c>
      <c r="AQ33" s="1002"/>
      <c r="AR33" s="1002"/>
      <c r="AS33" s="1002"/>
      <c r="AT33" s="1002"/>
      <c r="AU33" s="1002">
        <v>50615</v>
      </c>
      <c r="AV33" s="1002"/>
      <c r="AW33" s="1002"/>
      <c r="AX33" s="1002"/>
      <c r="AY33" s="1002"/>
      <c r="AZ33" s="1075" t="s">
        <v>569</v>
      </c>
      <c r="BA33" s="1075"/>
      <c r="BB33" s="1075"/>
      <c r="BC33" s="1075"/>
      <c r="BD33" s="1075"/>
      <c r="BE33" s="1065" t="s">
        <v>408</v>
      </c>
      <c r="BF33" s="1065"/>
      <c r="BG33" s="1065"/>
      <c r="BH33" s="1065"/>
      <c r="BI33" s="1066"/>
      <c r="BJ33" s="232"/>
      <c r="BK33" s="232"/>
      <c r="BL33" s="232"/>
      <c r="BM33" s="232"/>
      <c r="BN33" s="232"/>
      <c r="BO33" s="245"/>
      <c r="BP33" s="245"/>
      <c r="BQ33" s="242">
        <v>27</v>
      </c>
      <c r="BR33" s="243" t="s">
        <v>587</v>
      </c>
      <c r="BS33" s="1047" t="s">
        <v>603</v>
      </c>
      <c r="BT33" s="1048"/>
      <c r="BU33" s="1048"/>
      <c r="BV33" s="1048"/>
      <c r="BW33" s="1048"/>
      <c r="BX33" s="1048"/>
      <c r="BY33" s="1048"/>
      <c r="BZ33" s="1048"/>
      <c r="CA33" s="1048"/>
      <c r="CB33" s="1048"/>
      <c r="CC33" s="1048"/>
      <c r="CD33" s="1048"/>
      <c r="CE33" s="1048"/>
      <c r="CF33" s="1048"/>
      <c r="CG33" s="1049"/>
      <c r="CH33" s="1079">
        <v>141.15813</v>
      </c>
      <c r="CI33" s="1080"/>
      <c r="CJ33" s="1080"/>
      <c r="CK33" s="1080"/>
      <c r="CL33" s="1081"/>
      <c r="CM33" s="1079">
        <v>179.08212</v>
      </c>
      <c r="CN33" s="1080"/>
      <c r="CO33" s="1080"/>
      <c r="CP33" s="1080"/>
      <c r="CQ33" s="1081"/>
      <c r="CR33" s="1079" t="s">
        <v>569</v>
      </c>
      <c r="CS33" s="1080"/>
      <c r="CT33" s="1080"/>
      <c r="CU33" s="1080"/>
      <c r="CV33" s="1081"/>
      <c r="CW33" s="1079">
        <v>142.46491</v>
      </c>
      <c r="CX33" s="1080"/>
      <c r="CY33" s="1080"/>
      <c r="CZ33" s="1080"/>
      <c r="DA33" s="1081"/>
      <c r="DB33" s="1079" t="s">
        <v>569</v>
      </c>
      <c r="DC33" s="1080"/>
      <c r="DD33" s="1080"/>
      <c r="DE33" s="1080"/>
      <c r="DF33" s="1081"/>
      <c r="DG33" s="1079" t="s">
        <v>569</v>
      </c>
      <c r="DH33" s="1080"/>
      <c r="DI33" s="1080"/>
      <c r="DJ33" s="1080"/>
      <c r="DK33" s="1081"/>
      <c r="DL33" s="1079">
        <v>451.4</v>
      </c>
      <c r="DM33" s="1080"/>
      <c r="DN33" s="1080"/>
      <c r="DO33" s="1080"/>
      <c r="DP33" s="1081"/>
      <c r="DQ33" s="1079" t="s">
        <v>569</v>
      </c>
      <c r="DR33" s="1080"/>
      <c r="DS33" s="1080"/>
      <c r="DT33" s="1080"/>
      <c r="DU33" s="1081"/>
      <c r="DV33" s="1025"/>
      <c r="DW33" s="1026"/>
      <c r="DX33" s="1026"/>
      <c r="DY33" s="1026"/>
      <c r="DZ33" s="1027"/>
      <c r="EA33" s="226"/>
    </row>
    <row r="34" spans="1:131" s="227" customFormat="1" ht="26.25" customHeight="1">
      <c r="A34" s="246">
        <v>7</v>
      </c>
      <c r="B34" s="1070" t="s">
        <v>409</v>
      </c>
      <c r="C34" s="1071"/>
      <c r="D34" s="1071"/>
      <c r="E34" s="1071"/>
      <c r="F34" s="1071"/>
      <c r="G34" s="1071"/>
      <c r="H34" s="1071"/>
      <c r="I34" s="1071"/>
      <c r="J34" s="1071"/>
      <c r="K34" s="1071"/>
      <c r="L34" s="1071"/>
      <c r="M34" s="1071"/>
      <c r="N34" s="1071"/>
      <c r="O34" s="1071"/>
      <c r="P34" s="1072"/>
      <c r="Q34" s="1076">
        <v>289</v>
      </c>
      <c r="R34" s="1077"/>
      <c r="S34" s="1077"/>
      <c r="T34" s="1077"/>
      <c r="U34" s="1077"/>
      <c r="V34" s="1077">
        <v>289</v>
      </c>
      <c r="W34" s="1077"/>
      <c r="X34" s="1077"/>
      <c r="Y34" s="1077"/>
      <c r="Z34" s="1077"/>
      <c r="AA34" s="1077" t="s">
        <v>569</v>
      </c>
      <c r="AB34" s="1077"/>
      <c r="AC34" s="1077"/>
      <c r="AD34" s="1077"/>
      <c r="AE34" s="1078"/>
      <c r="AF34" s="1052" t="s">
        <v>122</v>
      </c>
      <c r="AG34" s="1053"/>
      <c r="AH34" s="1053"/>
      <c r="AI34" s="1053"/>
      <c r="AJ34" s="1054"/>
      <c r="AK34" s="1011">
        <v>166</v>
      </c>
      <c r="AL34" s="1002"/>
      <c r="AM34" s="1002"/>
      <c r="AN34" s="1002"/>
      <c r="AO34" s="1002"/>
      <c r="AP34" s="1002" t="s">
        <v>569</v>
      </c>
      <c r="AQ34" s="1002"/>
      <c r="AR34" s="1002"/>
      <c r="AS34" s="1002"/>
      <c r="AT34" s="1002"/>
      <c r="AU34" s="1002" t="s">
        <v>569</v>
      </c>
      <c r="AV34" s="1002"/>
      <c r="AW34" s="1002"/>
      <c r="AX34" s="1002"/>
      <c r="AY34" s="1002"/>
      <c r="AZ34" s="1075" t="s">
        <v>569</v>
      </c>
      <c r="BA34" s="1075"/>
      <c r="BB34" s="1075"/>
      <c r="BC34" s="1075"/>
      <c r="BD34" s="1075"/>
      <c r="BE34" s="1065" t="s">
        <v>410</v>
      </c>
      <c r="BF34" s="1065"/>
      <c r="BG34" s="1065"/>
      <c r="BH34" s="1065"/>
      <c r="BI34" s="1066"/>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6"/>
    </row>
    <row r="35" spans="1:131" s="227" customFormat="1" ht="26.25" customHeight="1">
      <c r="A35" s="246">
        <v>8</v>
      </c>
      <c r="B35" s="1070" t="s">
        <v>411</v>
      </c>
      <c r="C35" s="1071"/>
      <c r="D35" s="1071"/>
      <c r="E35" s="1071"/>
      <c r="F35" s="1071"/>
      <c r="G35" s="1071"/>
      <c r="H35" s="1071"/>
      <c r="I35" s="1071"/>
      <c r="J35" s="1071"/>
      <c r="K35" s="1071"/>
      <c r="L35" s="1071"/>
      <c r="M35" s="1071"/>
      <c r="N35" s="1071"/>
      <c r="O35" s="1071"/>
      <c r="P35" s="1072"/>
      <c r="Q35" s="1076">
        <v>2718</v>
      </c>
      <c r="R35" s="1077"/>
      <c r="S35" s="1077"/>
      <c r="T35" s="1077"/>
      <c r="U35" s="1077"/>
      <c r="V35" s="1077">
        <v>2686</v>
      </c>
      <c r="W35" s="1077"/>
      <c r="X35" s="1077"/>
      <c r="Y35" s="1077"/>
      <c r="Z35" s="1077"/>
      <c r="AA35" s="1077">
        <f t="shared" ref="AA35" si="5">Q35-V35</f>
        <v>32</v>
      </c>
      <c r="AB35" s="1077"/>
      <c r="AC35" s="1077"/>
      <c r="AD35" s="1077"/>
      <c r="AE35" s="1078"/>
      <c r="AF35" s="1052" t="s">
        <v>122</v>
      </c>
      <c r="AG35" s="1053"/>
      <c r="AH35" s="1053"/>
      <c r="AI35" s="1053"/>
      <c r="AJ35" s="1054"/>
      <c r="AK35" s="1011">
        <v>1277</v>
      </c>
      <c r="AL35" s="1002"/>
      <c r="AM35" s="1002"/>
      <c r="AN35" s="1002"/>
      <c r="AO35" s="1002"/>
      <c r="AP35" s="1002">
        <v>7029</v>
      </c>
      <c r="AQ35" s="1002"/>
      <c r="AR35" s="1002"/>
      <c r="AS35" s="1002"/>
      <c r="AT35" s="1002"/>
      <c r="AU35" s="1002">
        <v>5549</v>
      </c>
      <c r="AV35" s="1002"/>
      <c r="AW35" s="1002"/>
      <c r="AX35" s="1002"/>
      <c r="AY35" s="1002"/>
      <c r="AZ35" s="1075" t="s">
        <v>569</v>
      </c>
      <c r="BA35" s="1075"/>
      <c r="BB35" s="1075"/>
      <c r="BC35" s="1075"/>
      <c r="BD35" s="1075"/>
      <c r="BE35" s="1065" t="s">
        <v>410</v>
      </c>
      <c r="BF35" s="1065"/>
      <c r="BG35" s="1065"/>
      <c r="BH35" s="1065"/>
      <c r="BI35" s="1066"/>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6"/>
    </row>
    <row r="36" spans="1:131" s="227" customFormat="1" ht="26.25" customHeight="1">
      <c r="A36" s="246">
        <v>9</v>
      </c>
      <c r="B36" s="1070"/>
      <c r="C36" s="1071"/>
      <c r="D36" s="1071"/>
      <c r="E36" s="1071"/>
      <c r="F36" s="1071"/>
      <c r="G36" s="1071"/>
      <c r="H36" s="1071"/>
      <c r="I36" s="1071"/>
      <c r="J36" s="1071"/>
      <c r="K36" s="1071"/>
      <c r="L36" s="1071"/>
      <c r="M36" s="1071"/>
      <c r="N36" s="1071"/>
      <c r="O36" s="1071"/>
      <c r="P36" s="1072"/>
      <c r="Q36" s="1076"/>
      <c r="R36" s="1077"/>
      <c r="S36" s="1077"/>
      <c r="T36" s="1077"/>
      <c r="U36" s="1077"/>
      <c r="V36" s="1077"/>
      <c r="W36" s="1077"/>
      <c r="X36" s="1077"/>
      <c r="Y36" s="1077"/>
      <c r="Z36" s="1077"/>
      <c r="AA36" s="1077"/>
      <c r="AB36" s="1077"/>
      <c r="AC36" s="1077"/>
      <c r="AD36" s="1077"/>
      <c r="AE36" s="1078"/>
      <c r="AF36" s="1052"/>
      <c r="AG36" s="1053"/>
      <c r="AH36" s="1053"/>
      <c r="AI36" s="1053"/>
      <c r="AJ36" s="1054"/>
      <c r="AK36" s="1011"/>
      <c r="AL36" s="1002"/>
      <c r="AM36" s="1002"/>
      <c r="AN36" s="1002"/>
      <c r="AO36" s="1002"/>
      <c r="AP36" s="1002"/>
      <c r="AQ36" s="1002"/>
      <c r="AR36" s="1002"/>
      <c r="AS36" s="1002"/>
      <c r="AT36" s="1002"/>
      <c r="AU36" s="1002"/>
      <c r="AV36" s="1002"/>
      <c r="AW36" s="1002"/>
      <c r="AX36" s="1002"/>
      <c r="AY36" s="1002"/>
      <c r="AZ36" s="1075"/>
      <c r="BA36" s="1075"/>
      <c r="BB36" s="1075"/>
      <c r="BC36" s="1075"/>
      <c r="BD36" s="1075"/>
      <c r="BE36" s="1065"/>
      <c r="BF36" s="1065"/>
      <c r="BG36" s="1065"/>
      <c r="BH36" s="1065"/>
      <c r="BI36" s="1066"/>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6"/>
    </row>
    <row r="37" spans="1:131" s="227" customFormat="1" ht="26.25" customHeight="1">
      <c r="A37" s="246">
        <v>10</v>
      </c>
      <c r="B37" s="1070"/>
      <c r="C37" s="1071"/>
      <c r="D37" s="1071"/>
      <c r="E37" s="1071"/>
      <c r="F37" s="1071"/>
      <c r="G37" s="1071"/>
      <c r="H37" s="1071"/>
      <c r="I37" s="1071"/>
      <c r="J37" s="1071"/>
      <c r="K37" s="1071"/>
      <c r="L37" s="1071"/>
      <c r="M37" s="1071"/>
      <c r="N37" s="1071"/>
      <c r="O37" s="1071"/>
      <c r="P37" s="1072"/>
      <c r="Q37" s="1076"/>
      <c r="R37" s="1077"/>
      <c r="S37" s="1077"/>
      <c r="T37" s="1077"/>
      <c r="U37" s="1077"/>
      <c r="V37" s="1077"/>
      <c r="W37" s="1077"/>
      <c r="X37" s="1077"/>
      <c r="Y37" s="1077"/>
      <c r="Z37" s="1077"/>
      <c r="AA37" s="1077"/>
      <c r="AB37" s="1077"/>
      <c r="AC37" s="1077"/>
      <c r="AD37" s="1077"/>
      <c r="AE37" s="1078"/>
      <c r="AF37" s="1052"/>
      <c r="AG37" s="1053"/>
      <c r="AH37" s="1053"/>
      <c r="AI37" s="1053"/>
      <c r="AJ37" s="1054"/>
      <c r="AK37" s="1011"/>
      <c r="AL37" s="1002"/>
      <c r="AM37" s="1002"/>
      <c r="AN37" s="1002"/>
      <c r="AO37" s="1002"/>
      <c r="AP37" s="1002"/>
      <c r="AQ37" s="1002"/>
      <c r="AR37" s="1002"/>
      <c r="AS37" s="1002"/>
      <c r="AT37" s="1002"/>
      <c r="AU37" s="1002"/>
      <c r="AV37" s="1002"/>
      <c r="AW37" s="1002"/>
      <c r="AX37" s="1002"/>
      <c r="AY37" s="1002"/>
      <c r="AZ37" s="1075"/>
      <c r="BA37" s="1075"/>
      <c r="BB37" s="1075"/>
      <c r="BC37" s="1075"/>
      <c r="BD37" s="1075"/>
      <c r="BE37" s="1065"/>
      <c r="BF37" s="1065"/>
      <c r="BG37" s="1065"/>
      <c r="BH37" s="1065"/>
      <c r="BI37" s="1066"/>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6"/>
    </row>
    <row r="38" spans="1:131" s="227" customFormat="1" ht="26.25" customHeight="1">
      <c r="A38" s="246">
        <v>11</v>
      </c>
      <c r="B38" s="1070"/>
      <c r="C38" s="1071"/>
      <c r="D38" s="1071"/>
      <c r="E38" s="1071"/>
      <c r="F38" s="1071"/>
      <c r="G38" s="1071"/>
      <c r="H38" s="1071"/>
      <c r="I38" s="1071"/>
      <c r="J38" s="1071"/>
      <c r="K38" s="1071"/>
      <c r="L38" s="1071"/>
      <c r="M38" s="1071"/>
      <c r="N38" s="1071"/>
      <c r="O38" s="1071"/>
      <c r="P38" s="1072"/>
      <c r="Q38" s="1076"/>
      <c r="R38" s="1077"/>
      <c r="S38" s="1077"/>
      <c r="T38" s="1077"/>
      <c r="U38" s="1077"/>
      <c r="V38" s="1077"/>
      <c r="W38" s="1077"/>
      <c r="X38" s="1077"/>
      <c r="Y38" s="1077"/>
      <c r="Z38" s="1077"/>
      <c r="AA38" s="1077"/>
      <c r="AB38" s="1077"/>
      <c r="AC38" s="1077"/>
      <c r="AD38" s="1077"/>
      <c r="AE38" s="1078"/>
      <c r="AF38" s="1052"/>
      <c r="AG38" s="1053"/>
      <c r="AH38" s="1053"/>
      <c r="AI38" s="1053"/>
      <c r="AJ38" s="1054"/>
      <c r="AK38" s="1011"/>
      <c r="AL38" s="1002"/>
      <c r="AM38" s="1002"/>
      <c r="AN38" s="1002"/>
      <c r="AO38" s="1002"/>
      <c r="AP38" s="1002"/>
      <c r="AQ38" s="1002"/>
      <c r="AR38" s="1002"/>
      <c r="AS38" s="1002"/>
      <c r="AT38" s="1002"/>
      <c r="AU38" s="1002"/>
      <c r="AV38" s="1002"/>
      <c r="AW38" s="1002"/>
      <c r="AX38" s="1002"/>
      <c r="AY38" s="1002"/>
      <c r="AZ38" s="1075"/>
      <c r="BA38" s="1075"/>
      <c r="BB38" s="1075"/>
      <c r="BC38" s="1075"/>
      <c r="BD38" s="1075"/>
      <c r="BE38" s="1065"/>
      <c r="BF38" s="1065"/>
      <c r="BG38" s="1065"/>
      <c r="BH38" s="1065"/>
      <c r="BI38" s="1066"/>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6"/>
    </row>
    <row r="39" spans="1:131" s="227" customFormat="1" ht="26.25" customHeight="1">
      <c r="A39" s="246">
        <v>12</v>
      </c>
      <c r="B39" s="1070"/>
      <c r="C39" s="1071"/>
      <c r="D39" s="1071"/>
      <c r="E39" s="1071"/>
      <c r="F39" s="1071"/>
      <c r="G39" s="1071"/>
      <c r="H39" s="1071"/>
      <c r="I39" s="1071"/>
      <c r="J39" s="1071"/>
      <c r="K39" s="1071"/>
      <c r="L39" s="1071"/>
      <c r="M39" s="1071"/>
      <c r="N39" s="1071"/>
      <c r="O39" s="1071"/>
      <c r="P39" s="1072"/>
      <c r="Q39" s="1076"/>
      <c r="R39" s="1077"/>
      <c r="S39" s="1077"/>
      <c r="T39" s="1077"/>
      <c r="U39" s="1077"/>
      <c r="V39" s="1077"/>
      <c r="W39" s="1077"/>
      <c r="X39" s="1077"/>
      <c r="Y39" s="1077"/>
      <c r="Z39" s="1077"/>
      <c r="AA39" s="1077"/>
      <c r="AB39" s="1077"/>
      <c r="AC39" s="1077"/>
      <c r="AD39" s="1077"/>
      <c r="AE39" s="1078"/>
      <c r="AF39" s="1052"/>
      <c r="AG39" s="1053"/>
      <c r="AH39" s="1053"/>
      <c r="AI39" s="1053"/>
      <c r="AJ39" s="1054"/>
      <c r="AK39" s="1011"/>
      <c r="AL39" s="1002"/>
      <c r="AM39" s="1002"/>
      <c r="AN39" s="1002"/>
      <c r="AO39" s="1002"/>
      <c r="AP39" s="1002"/>
      <c r="AQ39" s="1002"/>
      <c r="AR39" s="1002"/>
      <c r="AS39" s="1002"/>
      <c r="AT39" s="1002"/>
      <c r="AU39" s="1002"/>
      <c r="AV39" s="1002"/>
      <c r="AW39" s="1002"/>
      <c r="AX39" s="1002"/>
      <c r="AY39" s="1002"/>
      <c r="AZ39" s="1075"/>
      <c r="BA39" s="1075"/>
      <c r="BB39" s="1075"/>
      <c r="BC39" s="1075"/>
      <c r="BD39" s="1075"/>
      <c r="BE39" s="1065"/>
      <c r="BF39" s="1065"/>
      <c r="BG39" s="1065"/>
      <c r="BH39" s="1065"/>
      <c r="BI39" s="1066"/>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6"/>
    </row>
    <row r="40" spans="1:131" s="227" customFormat="1" ht="26.25" customHeight="1">
      <c r="A40" s="241">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2"/>
      <c r="AG40" s="1053"/>
      <c r="AH40" s="1053"/>
      <c r="AI40" s="1053"/>
      <c r="AJ40" s="1054"/>
      <c r="AK40" s="1011"/>
      <c r="AL40" s="1002"/>
      <c r="AM40" s="1002"/>
      <c r="AN40" s="1002"/>
      <c r="AO40" s="1002"/>
      <c r="AP40" s="1002"/>
      <c r="AQ40" s="1002"/>
      <c r="AR40" s="1002"/>
      <c r="AS40" s="1002"/>
      <c r="AT40" s="1002"/>
      <c r="AU40" s="1002"/>
      <c r="AV40" s="1002"/>
      <c r="AW40" s="1002"/>
      <c r="AX40" s="1002"/>
      <c r="AY40" s="1002"/>
      <c r="AZ40" s="1075"/>
      <c r="BA40" s="1075"/>
      <c r="BB40" s="1075"/>
      <c r="BC40" s="1075"/>
      <c r="BD40" s="1075"/>
      <c r="BE40" s="1065"/>
      <c r="BF40" s="1065"/>
      <c r="BG40" s="1065"/>
      <c r="BH40" s="1065"/>
      <c r="BI40" s="1066"/>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6"/>
    </row>
    <row r="41" spans="1:131" s="227" customFormat="1" ht="26.25" customHeight="1">
      <c r="A41" s="241">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2"/>
      <c r="AG41" s="1053"/>
      <c r="AH41" s="1053"/>
      <c r="AI41" s="1053"/>
      <c r="AJ41" s="1054"/>
      <c r="AK41" s="1011"/>
      <c r="AL41" s="1002"/>
      <c r="AM41" s="1002"/>
      <c r="AN41" s="1002"/>
      <c r="AO41" s="1002"/>
      <c r="AP41" s="1002"/>
      <c r="AQ41" s="1002"/>
      <c r="AR41" s="1002"/>
      <c r="AS41" s="1002"/>
      <c r="AT41" s="1002"/>
      <c r="AU41" s="1002"/>
      <c r="AV41" s="1002"/>
      <c r="AW41" s="1002"/>
      <c r="AX41" s="1002"/>
      <c r="AY41" s="1002"/>
      <c r="AZ41" s="1075"/>
      <c r="BA41" s="1075"/>
      <c r="BB41" s="1075"/>
      <c r="BC41" s="1075"/>
      <c r="BD41" s="1075"/>
      <c r="BE41" s="1065"/>
      <c r="BF41" s="1065"/>
      <c r="BG41" s="1065"/>
      <c r="BH41" s="1065"/>
      <c r="BI41" s="1066"/>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6"/>
    </row>
    <row r="42" spans="1:131" s="227" customFormat="1" ht="26.25" customHeight="1">
      <c r="A42" s="241">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2"/>
      <c r="AG42" s="1053"/>
      <c r="AH42" s="1053"/>
      <c r="AI42" s="1053"/>
      <c r="AJ42" s="1054"/>
      <c r="AK42" s="1011"/>
      <c r="AL42" s="1002"/>
      <c r="AM42" s="1002"/>
      <c r="AN42" s="1002"/>
      <c r="AO42" s="1002"/>
      <c r="AP42" s="1002"/>
      <c r="AQ42" s="1002"/>
      <c r="AR42" s="1002"/>
      <c r="AS42" s="1002"/>
      <c r="AT42" s="1002"/>
      <c r="AU42" s="1002"/>
      <c r="AV42" s="1002"/>
      <c r="AW42" s="1002"/>
      <c r="AX42" s="1002"/>
      <c r="AY42" s="1002"/>
      <c r="AZ42" s="1075"/>
      <c r="BA42" s="1075"/>
      <c r="BB42" s="1075"/>
      <c r="BC42" s="1075"/>
      <c r="BD42" s="1075"/>
      <c r="BE42" s="1065"/>
      <c r="BF42" s="1065"/>
      <c r="BG42" s="1065"/>
      <c r="BH42" s="1065"/>
      <c r="BI42" s="1066"/>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6"/>
    </row>
    <row r="43" spans="1:131" s="227" customFormat="1" ht="26.25" customHeight="1">
      <c r="A43" s="241">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2"/>
      <c r="AG43" s="1053"/>
      <c r="AH43" s="1053"/>
      <c r="AI43" s="1053"/>
      <c r="AJ43" s="1054"/>
      <c r="AK43" s="1011"/>
      <c r="AL43" s="1002"/>
      <c r="AM43" s="1002"/>
      <c r="AN43" s="1002"/>
      <c r="AO43" s="1002"/>
      <c r="AP43" s="1002"/>
      <c r="AQ43" s="1002"/>
      <c r="AR43" s="1002"/>
      <c r="AS43" s="1002"/>
      <c r="AT43" s="1002"/>
      <c r="AU43" s="1002"/>
      <c r="AV43" s="1002"/>
      <c r="AW43" s="1002"/>
      <c r="AX43" s="1002"/>
      <c r="AY43" s="1002"/>
      <c r="AZ43" s="1075"/>
      <c r="BA43" s="1075"/>
      <c r="BB43" s="1075"/>
      <c r="BC43" s="1075"/>
      <c r="BD43" s="1075"/>
      <c r="BE43" s="1065"/>
      <c r="BF43" s="1065"/>
      <c r="BG43" s="1065"/>
      <c r="BH43" s="1065"/>
      <c r="BI43" s="1066"/>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6"/>
    </row>
    <row r="44" spans="1:131" s="227" customFormat="1" ht="26.25" customHeight="1">
      <c r="A44" s="241">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2"/>
      <c r="AG44" s="1053"/>
      <c r="AH44" s="1053"/>
      <c r="AI44" s="1053"/>
      <c r="AJ44" s="1054"/>
      <c r="AK44" s="1011"/>
      <c r="AL44" s="1002"/>
      <c r="AM44" s="1002"/>
      <c r="AN44" s="1002"/>
      <c r="AO44" s="1002"/>
      <c r="AP44" s="1002"/>
      <c r="AQ44" s="1002"/>
      <c r="AR44" s="1002"/>
      <c r="AS44" s="1002"/>
      <c r="AT44" s="1002"/>
      <c r="AU44" s="1002"/>
      <c r="AV44" s="1002"/>
      <c r="AW44" s="1002"/>
      <c r="AX44" s="1002"/>
      <c r="AY44" s="1002"/>
      <c r="AZ44" s="1075"/>
      <c r="BA44" s="1075"/>
      <c r="BB44" s="1075"/>
      <c r="BC44" s="1075"/>
      <c r="BD44" s="1075"/>
      <c r="BE44" s="1065"/>
      <c r="BF44" s="1065"/>
      <c r="BG44" s="1065"/>
      <c r="BH44" s="1065"/>
      <c r="BI44" s="1066"/>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6"/>
    </row>
    <row r="45" spans="1:131" s="227" customFormat="1" ht="26.25" customHeight="1">
      <c r="A45" s="241">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2"/>
      <c r="AG45" s="1053"/>
      <c r="AH45" s="1053"/>
      <c r="AI45" s="1053"/>
      <c r="AJ45" s="1054"/>
      <c r="AK45" s="1011"/>
      <c r="AL45" s="1002"/>
      <c r="AM45" s="1002"/>
      <c r="AN45" s="1002"/>
      <c r="AO45" s="1002"/>
      <c r="AP45" s="1002"/>
      <c r="AQ45" s="1002"/>
      <c r="AR45" s="1002"/>
      <c r="AS45" s="1002"/>
      <c r="AT45" s="1002"/>
      <c r="AU45" s="1002"/>
      <c r="AV45" s="1002"/>
      <c r="AW45" s="1002"/>
      <c r="AX45" s="1002"/>
      <c r="AY45" s="1002"/>
      <c r="AZ45" s="1075"/>
      <c r="BA45" s="1075"/>
      <c r="BB45" s="1075"/>
      <c r="BC45" s="1075"/>
      <c r="BD45" s="1075"/>
      <c r="BE45" s="1065"/>
      <c r="BF45" s="1065"/>
      <c r="BG45" s="1065"/>
      <c r="BH45" s="1065"/>
      <c r="BI45" s="1066"/>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6"/>
    </row>
    <row r="46" spans="1:131" s="227" customFormat="1" ht="26.25" customHeight="1">
      <c r="A46" s="241">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2"/>
      <c r="AG46" s="1053"/>
      <c r="AH46" s="1053"/>
      <c r="AI46" s="1053"/>
      <c r="AJ46" s="1054"/>
      <c r="AK46" s="1011"/>
      <c r="AL46" s="1002"/>
      <c r="AM46" s="1002"/>
      <c r="AN46" s="1002"/>
      <c r="AO46" s="1002"/>
      <c r="AP46" s="1002"/>
      <c r="AQ46" s="1002"/>
      <c r="AR46" s="1002"/>
      <c r="AS46" s="1002"/>
      <c r="AT46" s="1002"/>
      <c r="AU46" s="1002"/>
      <c r="AV46" s="1002"/>
      <c r="AW46" s="1002"/>
      <c r="AX46" s="1002"/>
      <c r="AY46" s="1002"/>
      <c r="AZ46" s="1075"/>
      <c r="BA46" s="1075"/>
      <c r="BB46" s="1075"/>
      <c r="BC46" s="1075"/>
      <c r="BD46" s="1075"/>
      <c r="BE46" s="1065"/>
      <c r="BF46" s="1065"/>
      <c r="BG46" s="1065"/>
      <c r="BH46" s="1065"/>
      <c r="BI46" s="1066"/>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6"/>
    </row>
    <row r="47" spans="1:131" s="227" customFormat="1" ht="26.25" customHeight="1">
      <c r="A47" s="241">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2"/>
      <c r="AG47" s="1053"/>
      <c r="AH47" s="1053"/>
      <c r="AI47" s="1053"/>
      <c r="AJ47" s="1054"/>
      <c r="AK47" s="1011"/>
      <c r="AL47" s="1002"/>
      <c r="AM47" s="1002"/>
      <c r="AN47" s="1002"/>
      <c r="AO47" s="1002"/>
      <c r="AP47" s="1002"/>
      <c r="AQ47" s="1002"/>
      <c r="AR47" s="1002"/>
      <c r="AS47" s="1002"/>
      <c r="AT47" s="1002"/>
      <c r="AU47" s="1002"/>
      <c r="AV47" s="1002"/>
      <c r="AW47" s="1002"/>
      <c r="AX47" s="1002"/>
      <c r="AY47" s="1002"/>
      <c r="AZ47" s="1075"/>
      <c r="BA47" s="1075"/>
      <c r="BB47" s="1075"/>
      <c r="BC47" s="1075"/>
      <c r="BD47" s="1075"/>
      <c r="BE47" s="1065"/>
      <c r="BF47" s="1065"/>
      <c r="BG47" s="1065"/>
      <c r="BH47" s="1065"/>
      <c r="BI47" s="1066"/>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6"/>
    </row>
    <row r="48" spans="1:131" s="227" customFormat="1" ht="26.25" customHeight="1">
      <c r="A48" s="241">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2"/>
      <c r="AG48" s="1053"/>
      <c r="AH48" s="1053"/>
      <c r="AI48" s="1053"/>
      <c r="AJ48" s="1054"/>
      <c r="AK48" s="1011"/>
      <c r="AL48" s="1002"/>
      <c r="AM48" s="1002"/>
      <c r="AN48" s="1002"/>
      <c r="AO48" s="1002"/>
      <c r="AP48" s="1002"/>
      <c r="AQ48" s="1002"/>
      <c r="AR48" s="1002"/>
      <c r="AS48" s="1002"/>
      <c r="AT48" s="1002"/>
      <c r="AU48" s="1002"/>
      <c r="AV48" s="1002"/>
      <c r="AW48" s="1002"/>
      <c r="AX48" s="1002"/>
      <c r="AY48" s="1002"/>
      <c r="AZ48" s="1075"/>
      <c r="BA48" s="1075"/>
      <c r="BB48" s="1075"/>
      <c r="BC48" s="1075"/>
      <c r="BD48" s="1075"/>
      <c r="BE48" s="1065"/>
      <c r="BF48" s="1065"/>
      <c r="BG48" s="1065"/>
      <c r="BH48" s="1065"/>
      <c r="BI48" s="1066"/>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6"/>
    </row>
    <row r="49" spans="1:131" s="227" customFormat="1" ht="26.25" customHeight="1">
      <c r="A49" s="241">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2"/>
      <c r="AG49" s="1053"/>
      <c r="AH49" s="1053"/>
      <c r="AI49" s="1053"/>
      <c r="AJ49" s="1054"/>
      <c r="AK49" s="1011"/>
      <c r="AL49" s="1002"/>
      <c r="AM49" s="1002"/>
      <c r="AN49" s="1002"/>
      <c r="AO49" s="1002"/>
      <c r="AP49" s="1002"/>
      <c r="AQ49" s="1002"/>
      <c r="AR49" s="1002"/>
      <c r="AS49" s="1002"/>
      <c r="AT49" s="1002"/>
      <c r="AU49" s="1002"/>
      <c r="AV49" s="1002"/>
      <c r="AW49" s="1002"/>
      <c r="AX49" s="1002"/>
      <c r="AY49" s="1002"/>
      <c r="AZ49" s="1075"/>
      <c r="BA49" s="1075"/>
      <c r="BB49" s="1075"/>
      <c r="BC49" s="1075"/>
      <c r="BD49" s="1075"/>
      <c r="BE49" s="1065"/>
      <c r="BF49" s="1065"/>
      <c r="BG49" s="1065"/>
      <c r="BH49" s="1065"/>
      <c r="BI49" s="1066"/>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6"/>
    </row>
    <row r="50" spans="1:131" s="227" customFormat="1" ht="26.25" customHeight="1">
      <c r="A50" s="241">
        <v>23</v>
      </c>
      <c r="B50" s="1070"/>
      <c r="C50" s="1071"/>
      <c r="D50" s="1071"/>
      <c r="E50" s="1071"/>
      <c r="F50" s="1071"/>
      <c r="G50" s="1071"/>
      <c r="H50" s="1071"/>
      <c r="I50" s="1071"/>
      <c r="J50" s="1071"/>
      <c r="K50" s="1071"/>
      <c r="L50" s="1071"/>
      <c r="M50" s="1071"/>
      <c r="N50" s="1071"/>
      <c r="O50" s="1071"/>
      <c r="P50" s="1072"/>
      <c r="Q50" s="1073"/>
      <c r="R50" s="1056"/>
      <c r="S50" s="1056"/>
      <c r="T50" s="1056"/>
      <c r="U50" s="1056"/>
      <c r="V50" s="1056"/>
      <c r="W50" s="1056"/>
      <c r="X50" s="1056"/>
      <c r="Y50" s="1056"/>
      <c r="Z50" s="1056"/>
      <c r="AA50" s="1056"/>
      <c r="AB50" s="1056"/>
      <c r="AC50" s="1056"/>
      <c r="AD50" s="1056"/>
      <c r="AE50" s="1074"/>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65"/>
      <c r="BF50" s="1065"/>
      <c r="BG50" s="1065"/>
      <c r="BH50" s="1065"/>
      <c r="BI50" s="1066"/>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6"/>
    </row>
    <row r="51" spans="1:131" s="227" customFormat="1" ht="26.25" customHeight="1">
      <c r="A51" s="241">
        <v>24</v>
      </c>
      <c r="B51" s="1070"/>
      <c r="C51" s="1071"/>
      <c r="D51" s="1071"/>
      <c r="E51" s="1071"/>
      <c r="F51" s="1071"/>
      <c r="G51" s="1071"/>
      <c r="H51" s="1071"/>
      <c r="I51" s="1071"/>
      <c r="J51" s="1071"/>
      <c r="K51" s="1071"/>
      <c r="L51" s="1071"/>
      <c r="M51" s="1071"/>
      <c r="N51" s="1071"/>
      <c r="O51" s="1071"/>
      <c r="P51" s="1072"/>
      <c r="Q51" s="1073"/>
      <c r="R51" s="1056"/>
      <c r="S51" s="1056"/>
      <c r="T51" s="1056"/>
      <c r="U51" s="1056"/>
      <c r="V51" s="1056"/>
      <c r="W51" s="1056"/>
      <c r="X51" s="1056"/>
      <c r="Y51" s="1056"/>
      <c r="Z51" s="1056"/>
      <c r="AA51" s="1056"/>
      <c r="AB51" s="1056"/>
      <c r="AC51" s="1056"/>
      <c r="AD51" s="1056"/>
      <c r="AE51" s="1074"/>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65"/>
      <c r="BF51" s="1065"/>
      <c r="BG51" s="1065"/>
      <c r="BH51" s="1065"/>
      <c r="BI51" s="1066"/>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6"/>
    </row>
    <row r="52" spans="1:131" s="227" customFormat="1" ht="26.25" customHeight="1">
      <c r="A52" s="241">
        <v>25</v>
      </c>
      <c r="B52" s="1070"/>
      <c r="C52" s="1071"/>
      <c r="D52" s="1071"/>
      <c r="E52" s="1071"/>
      <c r="F52" s="1071"/>
      <c r="G52" s="1071"/>
      <c r="H52" s="1071"/>
      <c r="I52" s="1071"/>
      <c r="J52" s="1071"/>
      <c r="K52" s="1071"/>
      <c r="L52" s="1071"/>
      <c r="M52" s="1071"/>
      <c r="N52" s="1071"/>
      <c r="O52" s="1071"/>
      <c r="P52" s="1072"/>
      <c r="Q52" s="1073"/>
      <c r="R52" s="1056"/>
      <c r="S52" s="1056"/>
      <c r="T52" s="1056"/>
      <c r="U52" s="1056"/>
      <c r="V52" s="1056"/>
      <c r="W52" s="1056"/>
      <c r="X52" s="1056"/>
      <c r="Y52" s="1056"/>
      <c r="Z52" s="1056"/>
      <c r="AA52" s="1056"/>
      <c r="AB52" s="1056"/>
      <c r="AC52" s="1056"/>
      <c r="AD52" s="1056"/>
      <c r="AE52" s="1074"/>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65"/>
      <c r="BF52" s="1065"/>
      <c r="BG52" s="1065"/>
      <c r="BH52" s="1065"/>
      <c r="BI52" s="1066"/>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6"/>
    </row>
    <row r="53" spans="1:131" s="227" customFormat="1" ht="26.25" customHeight="1">
      <c r="A53" s="241">
        <v>26</v>
      </c>
      <c r="B53" s="1070"/>
      <c r="C53" s="1071"/>
      <c r="D53" s="1071"/>
      <c r="E53" s="1071"/>
      <c r="F53" s="1071"/>
      <c r="G53" s="1071"/>
      <c r="H53" s="1071"/>
      <c r="I53" s="1071"/>
      <c r="J53" s="1071"/>
      <c r="K53" s="1071"/>
      <c r="L53" s="1071"/>
      <c r="M53" s="1071"/>
      <c r="N53" s="1071"/>
      <c r="O53" s="1071"/>
      <c r="P53" s="1072"/>
      <c r="Q53" s="1073"/>
      <c r="R53" s="1056"/>
      <c r="S53" s="1056"/>
      <c r="T53" s="1056"/>
      <c r="U53" s="1056"/>
      <c r="V53" s="1056"/>
      <c r="W53" s="1056"/>
      <c r="X53" s="1056"/>
      <c r="Y53" s="1056"/>
      <c r="Z53" s="1056"/>
      <c r="AA53" s="1056"/>
      <c r="AB53" s="1056"/>
      <c r="AC53" s="1056"/>
      <c r="AD53" s="1056"/>
      <c r="AE53" s="1074"/>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65"/>
      <c r="BF53" s="1065"/>
      <c r="BG53" s="1065"/>
      <c r="BH53" s="1065"/>
      <c r="BI53" s="1066"/>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6"/>
    </row>
    <row r="54" spans="1:131" s="227" customFormat="1" ht="26.25" customHeight="1">
      <c r="A54" s="241">
        <v>27</v>
      </c>
      <c r="B54" s="1070"/>
      <c r="C54" s="1071"/>
      <c r="D54" s="1071"/>
      <c r="E54" s="1071"/>
      <c r="F54" s="1071"/>
      <c r="G54" s="1071"/>
      <c r="H54" s="1071"/>
      <c r="I54" s="1071"/>
      <c r="J54" s="1071"/>
      <c r="K54" s="1071"/>
      <c r="L54" s="1071"/>
      <c r="M54" s="1071"/>
      <c r="N54" s="1071"/>
      <c r="O54" s="1071"/>
      <c r="P54" s="1072"/>
      <c r="Q54" s="1073"/>
      <c r="R54" s="1056"/>
      <c r="S54" s="1056"/>
      <c r="T54" s="1056"/>
      <c r="U54" s="1056"/>
      <c r="V54" s="1056"/>
      <c r="W54" s="1056"/>
      <c r="X54" s="1056"/>
      <c r="Y54" s="1056"/>
      <c r="Z54" s="1056"/>
      <c r="AA54" s="1056"/>
      <c r="AB54" s="1056"/>
      <c r="AC54" s="1056"/>
      <c r="AD54" s="1056"/>
      <c r="AE54" s="1074"/>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65"/>
      <c r="BF54" s="1065"/>
      <c r="BG54" s="1065"/>
      <c r="BH54" s="1065"/>
      <c r="BI54" s="1066"/>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6"/>
    </row>
    <row r="55" spans="1:131" s="227" customFormat="1" ht="26.25" customHeight="1">
      <c r="A55" s="241">
        <v>28</v>
      </c>
      <c r="B55" s="1070"/>
      <c r="C55" s="1071"/>
      <c r="D55" s="1071"/>
      <c r="E55" s="1071"/>
      <c r="F55" s="1071"/>
      <c r="G55" s="1071"/>
      <c r="H55" s="1071"/>
      <c r="I55" s="1071"/>
      <c r="J55" s="1071"/>
      <c r="K55" s="1071"/>
      <c r="L55" s="1071"/>
      <c r="M55" s="1071"/>
      <c r="N55" s="1071"/>
      <c r="O55" s="1071"/>
      <c r="P55" s="1072"/>
      <c r="Q55" s="1073"/>
      <c r="R55" s="1056"/>
      <c r="S55" s="1056"/>
      <c r="T55" s="1056"/>
      <c r="U55" s="1056"/>
      <c r="V55" s="1056"/>
      <c r="W55" s="1056"/>
      <c r="X55" s="1056"/>
      <c r="Y55" s="1056"/>
      <c r="Z55" s="1056"/>
      <c r="AA55" s="1056"/>
      <c r="AB55" s="1056"/>
      <c r="AC55" s="1056"/>
      <c r="AD55" s="1056"/>
      <c r="AE55" s="1074"/>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65"/>
      <c r="BF55" s="1065"/>
      <c r="BG55" s="1065"/>
      <c r="BH55" s="1065"/>
      <c r="BI55" s="1066"/>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6"/>
    </row>
    <row r="56" spans="1:131" s="227" customFormat="1" ht="26.25" customHeight="1">
      <c r="A56" s="241">
        <v>29</v>
      </c>
      <c r="B56" s="1070"/>
      <c r="C56" s="1071"/>
      <c r="D56" s="1071"/>
      <c r="E56" s="1071"/>
      <c r="F56" s="1071"/>
      <c r="G56" s="1071"/>
      <c r="H56" s="1071"/>
      <c r="I56" s="1071"/>
      <c r="J56" s="1071"/>
      <c r="K56" s="1071"/>
      <c r="L56" s="1071"/>
      <c r="M56" s="1071"/>
      <c r="N56" s="1071"/>
      <c r="O56" s="1071"/>
      <c r="P56" s="1072"/>
      <c r="Q56" s="1073"/>
      <c r="R56" s="1056"/>
      <c r="S56" s="1056"/>
      <c r="T56" s="1056"/>
      <c r="U56" s="1056"/>
      <c r="V56" s="1056"/>
      <c r="W56" s="1056"/>
      <c r="X56" s="1056"/>
      <c r="Y56" s="1056"/>
      <c r="Z56" s="1056"/>
      <c r="AA56" s="1056"/>
      <c r="AB56" s="1056"/>
      <c r="AC56" s="1056"/>
      <c r="AD56" s="1056"/>
      <c r="AE56" s="1074"/>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65"/>
      <c r="BF56" s="1065"/>
      <c r="BG56" s="1065"/>
      <c r="BH56" s="1065"/>
      <c r="BI56" s="1066"/>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6"/>
    </row>
    <row r="57" spans="1:131" s="227" customFormat="1" ht="26.25" customHeight="1">
      <c r="A57" s="241">
        <v>30</v>
      </c>
      <c r="B57" s="1070"/>
      <c r="C57" s="1071"/>
      <c r="D57" s="1071"/>
      <c r="E57" s="1071"/>
      <c r="F57" s="1071"/>
      <c r="G57" s="1071"/>
      <c r="H57" s="1071"/>
      <c r="I57" s="1071"/>
      <c r="J57" s="1071"/>
      <c r="K57" s="1071"/>
      <c r="L57" s="1071"/>
      <c r="M57" s="1071"/>
      <c r="N57" s="1071"/>
      <c r="O57" s="1071"/>
      <c r="P57" s="1072"/>
      <c r="Q57" s="1073"/>
      <c r="R57" s="1056"/>
      <c r="S57" s="1056"/>
      <c r="T57" s="1056"/>
      <c r="U57" s="1056"/>
      <c r="V57" s="1056"/>
      <c r="W57" s="1056"/>
      <c r="X57" s="1056"/>
      <c r="Y57" s="1056"/>
      <c r="Z57" s="1056"/>
      <c r="AA57" s="1056"/>
      <c r="AB57" s="1056"/>
      <c r="AC57" s="1056"/>
      <c r="AD57" s="1056"/>
      <c r="AE57" s="1074"/>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65"/>
      <c r="BF57" s="1065"/>
      <c r="BG57" s="1065"/>
      <c r="BH57" s="1065"/>
      <c r="BI57" s="1066"/>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6"/>
    </row>
    <row r="58" spans="1:131" s="227" customFormat="1" ht="26.25" customHeight="1">
      <c r="A58" s="241">
        <v>31</v>
      </c>
      <c r="B58" s="1070"/>
      <c r="C58" s="1071"/>
      <c r="D58" s="1071"/>
      <c r="E58" s="1071"/>
      <c r="F58" s="1071"/>
      <c r="G58" s="1071"/>
      <c r="H58" s="1071"/>
      <c r="I58" s="1071"/>
      <c r="J58" s="1071"/>
      <c r="K58" s="1071"/>
      <c r="L58" s="1071"/>
      <c r="M58" s="1071"/>
      <c r="N58" s="1071"/>
      <c r="O58" s="1071"/>
      <c r="P58" s="1072"/>
      <c r="Q58" s="1073"/>
      <c r="R58" s="1056"/>
      <c r="S58" s="1056"/>
      <c r="T58" s="1056"/>
      <c r="U58" s="1056"/>
      <c r="V58" s="1056"/>
      <c r="W58" s="1056"/>
      <c r="X58" s="1056"/>
      <c r="Y58" s="1056"/>
      <c r="Z58" s="1056"/>
      <c r="AA58" s="1056"/>
      <c r="AB58" s="1056"/>
      <c r="AC58" s="1056"/>
      <c r="AD58" s="1056"/>
      <c r="AE58" s="1074"/>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65"/>
      <c r="BF58" s="1065"/>
      <c r="BG58" s="1065"/>
      <c r="BH58" s="1065"/>
      <c r="BI58" s="1066"/>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6"/>
    </row>
    <row r="59" spans="1:131" s="227" customFormat="1" ht="26.25" customHeight="1">
      <c r="A59" s="241">
        <v>32</v>
      </c>
      <c r="B59" s="1070"/>
      <c r="C59" s="1071"/>
      <c r="D59" s="1071"/>
      <c r="E59" s="1071"/>
      <c r="F59" s="1071"/>
      <c r="G59" s="1071"/>
      <c r="H59" s="1071"/>
      <c r="I59" s="1071"/>
      <c r="J59" s="1071"/>
      <c r="K59" s="1071"/>
      <c r="L59" s="1071"/>
      <c r="M59" s="1071"/>
      <c r="N59" s="1071"/>
      <c r="O59" s="1071"/>
      <c r="P59" s="1072"/>
      <c r="Q59" s="1073"/>
      <c r="R59" s="1056"/>
      <c r="S59" s="1056"/>
      <c r="T59" s="1056"/>
      <c r="U59" s="1056"/>
      <c r="V59" s="1056"/>
      <c r="W59" s="1056"/>
      <c r="X59" s="1056"/>
      <c r="Y59" s="1056"/>
      <c r="Z59" s="1056"/>
      <c r="AA59" s="1056"/>
      <c r="AB59" s="1056"/>
      <c r="AC59" s="1056"/>
      <c r="AD59" s="1056"/>
      <c r="AE59" s="1074"/>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65"/>
      <c r="BF59" s="1065"/>
      <c r="BG59" s="1065"/>
      <c r="BH59" s="1065"/>
      <c r="BI59" s="1066"/>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6"/>
    </row>
    <row r="60" spans="1:131" s="227" customFormat="1" ht="26.25" customHeight="1">
      <c r="A60" s="241">
        <v>33</v>
      </c>
      <c r="B60" s="1070"/>
      <c r="C60" s="1071"/>
      <c r="D60" s="1071"/>
      <c r="E60" s="1071"/>
      <c r="F60" s="1071"/>
      <c r="G60" s="1071"/>
      <c r="H60" s="1071"/>
      <c r="I60" s="1071"/>
      <c r="J60" s="1071"/>
      <c r="K60" s="1071"/>
      <c r="L60" s="1071"/>
      <c r="M60" s="1071"/>
      <c r="N60" s="1071"/>
      <c r="O60" s="1071"/>
      <c r="P60" s="1072"/>
      <c r="Q60" s="1073"/>
      <c r="R60" s="1056"/>
      <c r="S60" s="1056"/>
      <c r="T60" s="1056"/>
      <c r="U60" s="1056"/>
      <c r="V60" s="1056"/>
      <c r="W60" s="1056"/>
      <c r="X60" s="1056"/>
      <c r="Y60" s="1056"/>
      <c r="Z60" s="1056"/>
      <c r="AA60" s="1056"/>
      <c r="AB60" s="1056"/>
      <c r="AC60" s="1056"/>
      <c r="AD60" s="1056"/>
      <c r="AE60" s="1074"/>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65"/>
      <c r="BF60" s="1065"/>
      <c r="BG60" s="1065"/>
      <c r="BH60" s="1065"/>
      <c r="BI60" s="1066"/>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6"/>
    </row>
    <row r="61" spans="1:131" s="227" customFormat="1" ht="26.25" customHeight="1" thickBot="1">
      <c r="A61" s="241">
        <v>34</v>
      </c>
      <c r="B61" s="1070"/>
      <c r="C61" s="1071"/>
      <c r="D61" s="1071"/>
      <c r="E61" s="1071"/>
      <c r="F61" s="1071"/>
      <c r="G61" s="1071"/>
      <c r="H61" s="1071"/>
      <c r="I61" s="1071"/>
      <c r="J61" s="1071"/>
      <c r="K61" s="1071"/>
      <c r="L61" s="1071"/>
      <c r="M61" s="1071"/>
      <c r="N61" s="1071"/>
      <c r="O61" s="1071"/>
      <c r="P61" s="1072"/>
      <c r="Q61" s="1073"/>
      <c r="R61" s="1056"/>
      <c r="S61" s="1056"/>
      <c r="T61" s="1056"/>
      <c r="U61" s="1056"/>
      <c r="V61" s="1056"/>
      <c r="W61" s="1056"/>
      <c r="X61" s="1056"/>
      <c r="Y61" s="1056"/>
      <c r="Z61" s="1056"/>
      <c r="AA61" s="1056"/>
      <c r="AB61" s="1056"/>
      <c r="AC61" s="1056"/>
      <c r="AD61" s="1056"/>
      <c r="AE61" s="1074"/>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65"/>
      <c r="BF61" s="1065"/>
      <c r="BG61" s="1065"/>
      <c r="BH61" s="1065"/>
      <c r="BI61" s="1066"/>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6"/>
    </row>
    <row r="62" spans="1:131" s="227" customFormat="1" ht="26.25" customHeight="1">
      <c r="A62" s="241">
        <v>35</v>
      </c>
      <c r="B62" s="1070"/>
      <c r="C62" s="1071"/>
      <c r="D62" s="1071"/>
      <c r="E62" s="1071"/>
      <c r="F62" s="1071"/>
      <c r="G62" s="1071"/>
      <c r="H62" s="1071"/>
      <c r="I62" s="1071"/>
      <c r="J62" s="1071"/>
      <c r="K62" s="1071"/>
      <c r="L62" s="1071"/>
      <c r="M62" s="1071"/>
      <c r="N62" s="1071"/>
      <c r="O62" s="1071"/>
      <c r="P62" s="1072"/>
      <c r="Q62" s="1073"/>
      <c r="R62" s="1056"/>
      <c r="S62" s="1056"/>
      <c r="T62" s="1056"/>
      <c r="U62" s="1056"/>
      <c r="V62" s="1056"/>
      <c r="W62" s="1056"/>
      <c r="X62" s="1056"/>
      <c r="Y62" s="1056"/>
      <c r="Z62" s="1056"/>
      <c r="AA62" s="1056"/>
      <c r="AB62" s="1056"/>
      <c r="AC62" s="1056"/>
      <c r="AD62" s="1056"/>
      <c r="AE62" s="1074"/>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65"/>
      <c r="BF62" s="1065"/>
      <c r="BG62" s="1065"/>
      <c r="BH62" s="1065"/>
      <c r="BI62" s="1066"/>
      <c r="BJ62" s="1067" t="s">
        <v>412</v>
      </c>
      <c r="BK62" s="1068"/>
      <c r="BL62" s="1068"/>
      <c r="BM62" s="1068"/>
      <c r="BN62" s="1069"/>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6"/>
    </row>
    <row r="63" spans="1:131" s="227" customFormat="1" ht="26.25" customHeight="1" thickBot="1">
      <c r="A63" s="244" t="s">
        <v>388</v>
      </c>
      <c r="B63" s="975" t="s">
        <v>413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1"/>
      <c r="AF63" s="1062">
        <v>25948</v>
      </c>
      <c r="AG63" s="990"/>
      <c r="AH63" s="990"/>
      <c r="AI63" s="990"/>
      <c r="AJ63" s="1063"/>
      <c r="AK63" s="1064"/>
      <c r="AL63" s="994"/>
      <c r="AM63" s="994"/>
      <c r="AN63" s="994"/>
      <c r="AO63" s="994"/>
      <c r="AP63" s="990">
        <f>SUM(AP28:AT62)</f>
        <v>243913</v>
      </c>
      <c r="AQ63" s="990"/>
      <c r="AR63" s="990"/>
      <c r="AS63" s="990"/>
      <c r="AT63" s="990"/>
      <c r="AU63" s="990">
        <f>SUM(AU28:AY62)</f>
        <v>59104</v>
      </c>
      <c r="AV63" s="990"/>
      <c r="AW63" s="990"/>
      <c r="AX63" s="990"/>
      <c r="AY63" s="990"/>
      <c r="AZ63" s="1058"/>
      <c r="BA63" s="1058"/>
      <c r="BB63" s="1058"/>
      <c r="BC63" s="1058"/>
      <c r="BD63" s="1058"/>
      <c r="BE63" s="991"/>
      <c r="BF63" s="991"/>
      <c r="BG63" s="991"/>
      <c r="BH63" s="991"/>
      <c r="BI63" s="992"/>
      <c r="BJ63" s="1059" t="s">
        <v>122</v>
      </c>
      <c r="BK63" s="982"/>
      <c r="BL63" s="982"/>
      <c r="BM63" s="982"/>
      <c r="BN63" s="1060"/>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6"/>
    </row>
    <row r="66" spans="1:131" s="227" customFormat="1" ht="26.25" customHeight="1">
      <c r="A66" s="1028" t="s">
        <v>415</v>
      </c>
      <c r="B66" s="1029"/>
      <c r="C66" s="1029"/>
      <c r="D66" s="1029"/>
      <c r="E66" s="1029"/>
      <c r="F66" s="1029"/>
      <c r="G66" s="1029"/>
      <c r="H66" s="1029"/>
      <c r="I66" s="1029"/>
      <c r="J66" s="1029"/>
      <c r="K66" s="1029"/>
      <c r="L66" s="1029"/>
      <c r="M66" s="1029"/>
      <c r="N66" s="1029"/>
      <c r="O66" s="1029"/>
      <c r="P66" s="1030"/>
      <c r="Q66" s="1034" t="s">
        <v>392</v>
      </c>
      <c r="R66" s="1035"/>
      <c r="S66" s="1035"/>
      <c r="T66" s="1035"/>
      <c r="U66" s="1036"/>
      <c r="V66" s="1034" t="s">
        <v>393</v>
      </c>
      <c r="W66" s="1035"/>
      <c r="X66" s="1035"/>
      <c r="Y66" s="1035"/>
      <c r="Z66" s="1036"/>
      <c r="AA66" s="1034" t="s">
        <v>394</v>
      </c>
      <c r="AB66" s="1035"/>
      <c r="AC66" s="1035"/>
      <c r="AD66" s="1035"/>
      <c r="AE66" s="1036"/>
      <c r="AF66" s="1040" t="s">
        <v>416</v>
      </c>
      <c r="AG66" s="1041"/>
      <c r="AH66" s="1041"/>
      <c r="AI66" s="1041"/>
      <c r="AJ66" s="1042"/>
      <c r="AK66" s="1034" t="s">
        <v>396</v>
      </c>
      <c r="AL66" s="1029"/>
      <c r="AM66" s="1029"/>
      <c r="AN66" s="1029"/>
      <c r="AO66" s="1030"/>
      <c r="AP66" s="1034" t="s">
        <v>397</v>
      </c>
      <c r="AQ66" s="1035"/>
      <c r="AR66" s="1035"/>
      <c r="AS66" s="1035"/>
      <c r="AT66" s="1036"/>
      <c r="AU66" s="1034" t="s">
        <v>417</v>
      </c>
      <c r="AV66" s="1035"/>
      <c r="AW66" s="1035"/>
      <c r="AX66" s="1035"/>
      <c r="AY66" s="1036"/>
      <c r="AZ66" s="1034" t="s">
        <v>369</v>
      </c>
      <c r="BA66" s="1035"/>
      <c r="BB66" s="1035"/>
      <c r="BC66" s="1035"/>
      <c r="BD66" s="1050"/>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8" t="s">
        <v>571</v>
      </c>
      <c r="C68" s="1019"/>
      <c r="D68" s="1019"/>
      <c r="E68" s="1019"/>
      <c r="F68" s="1019"/>
      <c r="G68" s="1019"/>
      <c r="H68" s="1019"/>
      <c r="I68" s="1019"/>
      <c r="J68" s="1019"/>
      <c r="K68" s="1019"/>
      <c r="L68" s="1019"/>
      <c r="M68" s="1019"/>
      <c r="N68" s="1019"/>
      <c r="O68" s="1019"/>
      <c r="P68" s="1020"/>
      <c r="Q68" s="1021">
        <v>422</v>
      </c>
      <c r="R68" s="1015"/>
      <c r="S68" s="1015"/>
      <c r="T68" s="1015"/>
      <c r="U68" s="1015"/>
      <c r="V68" s="1015">
        <v>410</v>
      </c>
      <c r="W68" s="1015"/>
      <c r="X68" s="1015"/>
      <c r="Y68" s="1015"/>
      <c r="Z68" s="1015"/>
      <c r="AA68" s="1015">
        <f>Q68-V68</f>
        <v>12</v>
      </c>
      <c r="AB68" s="1015"/>
      <c r="AC68" s="1015"/>
      <c r="AD68" s="1015"/>
      <c r="AE68" s="1015"/>
      <c r="AF68" s="1015">
        <v>12</v>
      </c>
      <c r="AG68" s="1015"/>
      <c r="AH68" s="1015"/>
      <c r="AI68" s="1015"/>
      <c r="AJ68" s="1015"/>
      <c r="AK68" s="1015" t="s">
        <v>569</v>
      </c>
      <c r="AL68" s="1015"/>
      <c r="AM68" s="1015"/>
      <c r="AN68" s="1015"/>
      <c r="AO68" s="1015"/>
      <c r="AP68" s="1015" t="s">
        <v>569</v>
      </c>
      <c r="AQ68" s="1015"/>
      <c r="AR68" s="1015"/>
      <c r="AS68" s="1015"/>
      <c r="AT68" s="1015"/>
      <c r="AU68" s="1015" t="s">
        <v>569</v>
      </c>
      <c r="AV68" s="1015"/>
      <c r="AW68" s="1015"/>
      <c r="AX68" s="1015"/>
      <c r="AY68" s="1015"/>
      <c r="AZ68" s="1016"/>
      <c r="BA68" s="1016"/>
      <c r="BB68" s="1016"/>
      <c r="BC68" s="1016"/>
      <c r="BD68" s="1017"/>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572</v>
      </c>
      <c r="C69" s="1006"/>
      <c r="D69" s="1006"/>
      <c r="E69" s="1006"/>
      <c r="F69" s="1006"/>
      <c r="G69" s="1006"/>
      <c r="H69" s="1006"/>
      <c r="I69" s="1006"/>
      <c r="J69" s="1006"/>
      <c r="K69" s="1006"/>
      <c r="L69" s="1006"/>
      <c r="M69" s="1006"/>
      <c r="N69" s="1006"/>
      <c r="O69" s="1006"/>
      <c r="P69" s="1007"/>
      <c r="Q69" s="1008">
        <v>25535</v>
      </c>
      <c r="R69" s="1002"/>
      <c r="S69" s="1002"/>
      <c r="T69" s="1002"/>
      <c r="U69" s="1002"/>
      <c r="V69" s="1002">
        <v>25556</v>
      </c>
      <c r="W69" s="1002"/>
      <c r="X69" s="1002"/>
      <c r="Y69" s="1002"/>
      <c r="Z69" s="1002"/>
      <c r="AA69" s="1002">
        <f>Q69-V69</f>
        <v>-21</v>
      </c>
      <c r="AB69" s="1002"/>
      <c r="AC69" s="1002"/>
      <c r="AD69" s="1002"/>
      <c r="AE69" s="1002"/>
      <c r="AF69" s="1002">
        <v>3183</v>
      </c>
      <c r="AG69" s="1002"/>
      <c r="AH69" s="1002"/>
      <c r="AI69" s="1002"/>
      <c r="AJ69" s="1002"/>
      <c r="AK69" s="1002" t="s">
        <v>569</v>
      </c>
      <c r="AL69" s="1002"/>
      <c r="AM69" s="1002"/>
      <c r="AN69" s="1002"/>
      <c r="AO69" s="1002"/>
      <c r="AP69" s="1002" t="s">
        <v>569</v>
      </c>
      <c r="AQ69" s="1002"/>
      <c r="AR69" s="1002"/>
      <c r="AS69" s="1002"/>
      <c r="AT69" s="1002"/>
      <c r="AU69" s="1002" t="s">
        <v>569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573</v>
      </c>
      <c r="C70" s="1006"/>
      <c r="D70" s="1006"/>
      <c r="E70" s="1006"/>
      <c r="F70" s="1006"/>
      <c r="G70" s="1006"/>
      <c r="H70" s="1006"/>
      <c r="I70" s="1006"/>
      <c r="J70" s="1006"/>
      <c r="K70" s="1006"/>
      <c r="L70" s="1006"/>
      <c r="M70" s="1006"/>
      <c r="N70" s="1006"/>
      <c r="O70" s="1006"/>
      <c r="P70" s="1007"/>
      <c r="Q70" s="1008">
        <v>45106</v>
      </c>
      <c r="R70" s="1002"/>
      <c r="S70" s="1002"/>
      <c r="T70" s="1002"/>
      <c r="U70" s="1002"/>
      <c r="V70" s="1002">
        <v>44857</v>
      </c>
      <c r="W70" s="1002"/>
      <c r="X70" s="1002"/>
      <c r="Y70" s="1002"/>
      <c r="Z70" s="1002"/>
      <c r="AA70" s="1002">
        <f>Q70-V70</f>
        <v>249</v>
      </c>
      <c r="AB70" s="1002"/>
      <c r="AC70" s="1002"/>
      <c r="AD70" s="1002"/>
      <c r="AE70" s="1002"/>
      <c r="AF70" s="1002">
        <v>53</v>
      </c>
      <c r="AG70" s="1002"/>
      <c r="AH70" s="1002"/>
      <c r="AI70" s="1002"/>
      <c r="AJ70" s="1002"/>
      <c r="AK70" s="1002" t="s">
        <v>569</v>
      </c>
      <c r="AL70" s="1002"/>
      <c r="AM70" s="1002"/>
      <c r="AN70" s="1002"/>
      <c r="AO70" s="1002"/>
      <c r="AP70" s="1002" t="s">
        <v>569</v>
      </c>
      <c r="AQ70" s="1002"/>
      <c r="AR70" s="1002"/>
      <c r="AS70" s="1002"/>
      <c r="AT70" s="1002"/>
      <c r="AU70" s="1002" t="s">
        <v>569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574</v>
      </c>
      <c r="C71" s="1006"/>
      <c r="D71" s="1006"/>
      <c r="E71" s="1006"/>
      <c r="F71" s="1006"/>
      <c r="G71" s="1006"/>
      <c r="H71" s="1006"/>
      <c r="I71" s="1006"/>
      <c r="J71" s="1006"/>
      <c r="K71" s="1006"/>
      <c r="L71" s="1006"/>
      <c r="M71" s="1006"/>
      <c r="N71" s="1006"/>
      <c r="O71" s="1006"/>
      <c r="P71" s="1007"/>
      <c r="Q71" s="1014">
        <v>1644.2418749999999</v>
      </c>
      <c r="R71" s="1013"/>
      <c r="S71" s="1013"/>
      <c r="T71" s="1013"/>
      <c r="U71" s="1013"/>
      <c r="V71" s="1013">
        <v>1624.005639</v>
      </c>
      <c r="W71" s="1013"/>
      <c r="X71" s="1013"/>
      <c r="Y71" s="1013"/>
      <c r="Z71" s="1013"/>
      <c r="AA71" s="1013">
        <v>20.236236000000002</v>
      </c>
      <c r="AB71" s="1013"/>
      <c r="AC71" s="1013"/>
      <c r="AD71" s="1013"/>
      <c r="AE71" s="1013"/>
      <c r="AF71" s="1013">
        <v>20.236236000000002</v>
      </c>
      <c r="AG71" s="1013"/>
      <c r="AH71" s="1013"/>
      <c r="AI71" s="1013"/>
      <c r="AJ71" s="1013"/>
      <c r="AK71" s="1013" t="s">
        <v>569</v>
      </c>
      <c r="AL71" s="1013"/>
      <c r="AM71" s="1013"/>
      <c r="AN71" s="1013"/>
      <c r="AO71" s="1013"/>
      <c r="AP71" s="1013" t="s">
        <v>569</v>
      </c>
      <c r="AQ71" s="1013"/>
      <c r="AR71" s="1013"/>
      <c r="AS71" s="1013"/>
      <c r="AT71" s="1013"/>
      <c r="AU71" s="1013" t="s">
        <v>569</v>
      </c>
      <c r="AV71" s="1013"/>
      <c r="AW71" s="1013"/>
      <c r="AX71" s="1013"/>
      <c r="AY71" s="1013"/>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575</v>
      </c>
      <c r="C72" s="1006"/>
      <c r="D72" s="1006"/>
      <c r="E72" s="1006"/>
      <c r="F72" s="1006"/>
      <c r="G72" s="1006"/>
      <c r="H72" s="1006"/>
      <c r="I72" s="1006"/>
      <c r="J72" s="1006"/>
      <c r="K72" s="1006"/>
      <c r="L72" s="1006"/>
      <c r="M72" s="1006"/>
      <c r="N72" s="1006"/>
      <c r="O72" s="1006"/>
      <c r="P72" s="1007"/>
      <c r="Q72" s="1014">
        <v>693386.34094200004</v>
      </c>
      <c r="R72" s="1013"/>
      <c r="S72" s="1013"/>
      <c r="T72" s="1013"/>
      <c r="U72" s="1013"/>
      <c r="V72" s="1013">
        <v>677426.498104</v>
      </c>
      <c r="W72" s="1013"/>
      <c r="X72" s="1013"/>
      <c r="Y72" s="1013"/>
      <c r="Z72" s="1013"/>
      <c r="AA72" s="1013">
        <v>15959.842838</v>
      </c>
      <c r="AB72" s="1013"/>
      <c r="AC72" s="1013"/>
      <c r="AD72" s="1013"/>
      <c r="AE72" s="1013"/>
      <c r="AF72" s="1013">
        <v>15959.842838</v>
      </c>
      <c r="AG72" s="1013"/>
      <c r="AH72" s="1013"/>
      <c r="AI72" s="1013"/>
      <c r="AJ72" s="1013"/>
      <c r="AK72" s="1013">
        <v>1298.289</v>
      </c>
      <c r="AL72" s="1013"/>
      <c r="AM72" s="1013"/>
      <c r="AN72" s="1013"/>
      <c r="AO72" s="1013"/>
      <c r="AP72" s="1013" t="s">
        <v>569</v>
      </c>
      <c r="AQ72" s="1013"/>
      <c r="AR72" s="1013"/>
      <c r="AS72" s="1013"/>
      <c r="AT72" s="1013"/>
      <c r="AU72" s="1013" t="s">
        <v>569</v>
      </c>
      <c r="AV72" s="1013"/>
      <c r="AW72" s="1013"/>
      <c r="AX72" s="1013"/>
      <c r="AY72" s="1013"/>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388</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SUM(AF68:AJ81)</f>
        <v>19228.079074000001</v>
      </c>
      <c r="AG88" s="990"/>
      <c r="AH88" s="990"/>
      <c r="AI88" s="990"/>
      <c r="AJ88" s="990"/>
      <c r="AK88" s="994"/>
      <c r="AL88" s="994"/>
      <c r="AM88" s="994"/>
      <c r="AN88" s="994"/>
      <c r="AO88" s="994"/>
      <c r="AP88" s="990" t="s">
        <v>569</v>
      </c>
      <c r="AQ88" s="990"/>
      <c r="AR88" s="990"/>
      <c r="AS88" s="990"/>
      <c r="AT88" s="990"/>
      <c r="AU88" s="990" t="s">
        <v>569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SUM(CR7:CV35)</f>
        <v>10220</v>
      </c>
      <c r="CS102" s="982"/>
      <c r="CT102" s="982"/>
      <c r="CU102" s="982"/>
      <c r="CV102" s="983"/>
      <c r="CW102" s="981">
        <f t="shared" ref="CW102" si="6">SUM(CW7:DA35)</f>
        <v>6844.0674130000007</v>
      </c>
      <c r="CX102" s="982"/>
      <c r="CY102" s="982"/>
      <c r="CZ102" s="982"/>
      <c r="DA102" s="983"/>
      <c r="DB102" s="981">
        <f t="shared" ref="DB102" si="7">SUM(DB7:DF35)</f>
        <v>2577</v>
      </c>
      <c r="DC102" s="982"/>
      <c r="DD102" s="982"/>
      <c r="DE102" s="982"/>
      <c r="DF102" s="983"/>
      <c r="DG102" s="981" t="s">
        <v>569</v>
      </c>
      <c r="DH102" s="982"/>
      <c r="DI102" s="982"/>
      <c r="DJ102" s="982"/>
      <c r="DK102" s="983"/>
      <c r="DL102" s="981">
        <f t="shared" ref="DL102" si="8">SUM(DL7:DP35)</f>
        <v>6369.2639999999992</v>
      </c>
      <c r="DM102" s="982"/>
      <c r="DN102" s="982"/>
      <c r="DO102" s="982"/>
      <c r="DP102" s="983"/>
      <c r="DQ102" s="981" t="s">
        <v>569</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300</v>
      </c>
      <c r="AG109" s="925"/>
      <c r="AH109" s="925"/>
      <c r="AI109" s="925"/>
      <c r="AJ109" s="926"/>
      <c r="AK109" s="927" t="s">
        <v>299</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300</v>
      </c>
      <c r="BW109" s="925"/>
      <c r="BX109" s="925"/>
      <c r="BY109" s="925"/>
      <c r="BZ109" s="926"/>
      <c r="CA109" s="927" t="s">
        <v>299</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300</v>
      </c>
      <c r="DM109" s="925"/>
      <c r="DN109" s="925"/>
      <c r="DO109" s="925"/>
      <c r="DP109" s="926"/>
      <c r="DQ109" s="927" t="s">
        <v>299</v>
      </c>
      <c r="DR109" s="925"/>
      <c r="DS109" s="925"/>
      <c r="DT109" s="925"/>
      <c r="DU109" s="926"/>
      <c r="DV109" s="927" t="s">
        <v>428</v>
      </c>
      <c r="DW109" s="925"/>
      <c r="DX109" s="925"/>
      <c r="DY109" s="925"/>
      <c r="DZ109" s="956"/>
    </row>
    <row r="110" spans="1:131" s="226" customFormat="1" ht="26.25" customHeight="1">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42268701</v>
      </c>
      <c r="AB110" s="918"/>
      <c r="AC110" s="918"/>
      <c r="AD110" s="918"/>
      <c r="AE110" s="919"/>
      <c r="AF110" s="920">
        <v>45011341</v>
      </c>
      <c r="AG110" s="918"/>
      <c r="AH110" s="918"/>
      <c r="AI110" s="918"/>
      <c r="AJ110" s="919"/>
      <c r="AK110" s="920">
        <v>46705299</v>
      </c>
      <c r="AL110" s="918"/>
      <c r="AM110" s="918"/>
      <c r="AN110" s="918"/>
      <c r="AO110" s="919"/>
      <c r="AP110" s="921">
        <v>17.600000000000001</v>
      </c>
      <c r="AQ110" s="922"/>
      <c r="AR110" s="922"/>
      <c r="AS110" s="922"/>
      <c r="AT110" s="923"/>
      <c r="AU110" s="957" t="s">
        <v>67</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449514652</v>
      </c>
      <c r="BR110" s="865"/>
      <c r="BS110" s="865"/>
      <c r="BT110" s="865"/>
      <c r="BU110" s="865"/>
      <c r="BV110" s="865">
        <v>446961004</v>
      </c>
      <c r="BW110" s="865"/>
      <c r="BX110" s="865"/>
      <c r="BY110" s="865"/>
      <c r="BZ110" s="865"/>
      <c r="CA110" s="865">
        <v>461232457</v>
      </c>
      <c r="CB110" s="865"/>
      <c r="CC110" s="865"/>
      <c r="CD110" s="865"/>
      <c r="CE110" s="865"/>
      <c r="CF110" s="889">
        <v>173.4</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2204134</v>
      </c>
      <c r="DH110" s="865"/>
      <c r="DI110" s="865"/>
      <c r="DJ110" s="865"/>
      <c r="DK110" s="865"/>
      <c r="DL110" s="865">
        <v>1909526</v>
      </c>
      <c r="DM110" s="865"/>
      <c r="DN110" s="865"/>
      <c r="DO110" s="865"/>
      <c r="DP110" s="865"/>
      <c r="DQ110" s="865">
        <v>1608408</v>
      </c>
      <c r="DR110" s="865"/>
      <c r="DS110" s="865"/>
      <c r="DT110" s="865"/>
      <c r="DU110" s="865"/>
      <c r="DV110" s="866">
        <v>0.6</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383</v>
      </c>
      <c r="AG111" s="946"/>
      <c r="AH111" s="946"/>
      <c r="AI111" s="946"/>
      <c r="AJ111" s="947"/>
      <c r="AK111" s="948" t="s">
        <v>383</v>
      </c>
      <c r="AL111" s="946"/>
      <c r="AM111" s="946"/>
      <c r="AN111" s="946"/>
      <c r="AO111" s="947"/>
      <c r="AP111" s="949" t="s">
        <v>435</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2204134</v>
      </c>
      <c r="BR111" s="837"/>
      <c r="BS111" s="837"/>
      <c r="BT111" s="837"/>
      <c r="BU111" s="837"/>
      <c r="BV111" s="837">
        <v>1909526</v>
      </c>
      <c r="BW111" s="837"/>
      <c r="BX111" s="837"/>
      <c r="BY111" s="837"/>
      <c r="BZ111" s="837"/>
      <c r="CA111" s="837">
        <v>1608408</v>
      </c>
      <c r="CB111" s="837"/>
      <c r="CC111" s="837"/>
      <c r="CD111" s="837"/>
      <c r="CE111" s="837"/>
      <c r="CF111" s="898">
        <v>0.6</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435</v>
      </c>
      <c r="DM111" s="837"/>
      <c r="DN111" s="837"/>
      <c r="DO111" s="837"/>
      <c r="DP111" s="837"/>
      <c r="DQ111" s="837" t="s">
        <v>435</v>
      </c>
      <c r="DR111" s="837"/>
      <c r="DS111" s="837"/>
      <c r="DT111" s="837"/>
      <c r="DU111" s="837"/>
      <c r="DV111" s="814" t="s">
        <v>435</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3333333</v>
      </c>
      <c r="AB112" s="800"/>
      <c r="AC112" s="800"/>
      <c r="AD112" s="800"/>
      <c r="AE112" s="801"/>
      <c r="AF112" s="802">
        <v>3333333</v>
      </c>
      <c r="AG112" s="800"/>
      <c r="AH112" s="800"/>
      <c r="AI112" s="800"/>
      <c r="AJ112" s="801"/>
      <c r="AK112" s="802">
        <v>3333333</v>
      </c>
      <c r="AL112" s="800"/>
      <c r="AM112" s="800"/>
      <c r="AN112" s="800"/>
      <c r="AO112" s="801"/>
      <c r="AP112" s="847">
        <v>1.3</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63268975</v>
      </c>
      <c r="BR112" s="837"/>
      <c r="BS112" s="837"/>
      <c r="BT112" s="837"/>
      <c r="BU112" s="837"/>
      <c r="BV112" s="837">
        <v>57594879</v>
      </c>
      <c r="BW112" s="837"/>
      <c r="BX112" s="837"/>
      <c r="BY112" s="837"/>
      <c r="BZ112" s="837"/>
      <c r="CA112" s="837">
        <v>59105205</v>
      </c>
      <c r="CB112" s="837"/>
      <c r="CC112" s="837"/>
      <c r="CD112" s="837"/>
      <c r="CE112" s="837"/>
      <c r="CF112" s="898">
        <v>22.2</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122</v>
      </c>
      <c r="DM112" s="837"/>
      <c r="DN112" s="837"/>
      <c r="DO112" s="837"/>
      <c r="DP112" s="837"/>
      <c r="DQ112" s="837" t="s">
        <v>383</v>
      </c>
      <c r="DR112" s="837"/>
      <c r="DS112" s="837"/>
      <c r="DT112" s="837"/>
      <c r="DU112" s="837"/>
      <c r="DV112" s="814" t="s">
        <v>122</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5552185</v>
      </c>
      <c r="AB113" s="946"/>
      <c r="AC113" s="946"/>
      <c r="AD113" s="946"/>
      <c r="AE113" s="947"/>
      <c r="AF113" s="948">
        <v>5488892</v>
      </c>
      <c r="AG113" s="946"/>
      <c r="AH113" s="946"/>
      <c r="AI113" s="946"/>
      <c r="AJ113" s="947"/>
      <c r="AK113" s="948">
        <v>4720173</v>
      </c>
      <c r="AL113" s="946"/>
      <c r="AM113" s="946"/>
      <c r="AN113" s="946"/>
      <c r="AO113" s="947"/>
      <c r="AP113" s="949">
        <v>1.8</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t="s">
        <v>435</v>
      </c>
      <c r="BR113" s="837"/>
      <c r="BS113" s="837"/>
      <c r="BT113" s="837"/>
      <c r="BU113" s="837"/>
      <c r="BV113" s="837" t="s">
        <v>435</v>
      </c>
      <c r="BW113" s="837"/>
      <c r="BX113" s="837"/>
      <c r="BY113" s="837"/>
      <c r="BZ113" s="837"/>
      <c r="CA113" s="837" t="s">
        <v>435</v>
      </c>
      <c r="CB113" s="837"/>
      <c r="CC113" s="837"/>
      <c r="CD113" s="837"/>
      <c r="CE113" s="837"/>
      <c r="CF113" s="898" t="s">
        <v>383</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435</v>
      </c>
      <c r="DH113" s="800"/>
      <c r="DI113" s="800"/>
      <c r="DJ113" s="800"/>
      <c r="DK113" s="801"/>
      <c r="DL113" s="802" t="s">
        <v>383</v>
      </c>
      <c r="DM113" s="800"/>
      <c r="DN113" s="800"/>
      <c r="DO113" s="800"/>
      <c r="DP113" s="801"/>
      <c r="DQ113" s="802" t="s">
        <v>122</v>
      </c>
      <c r="DR113" s="800"/>
      <c r="DS113" s="800"/>
      <c r="DT113" s="800"/>
      <c r="DU113" s="801"/>
      <c r="DV113" s="847" t="s">
        <v>383</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122</v>
      </c>
      <c r="AB114" s="800"/>
      <c r="AC114" s="800"/>
      <c r="AD114" s="800"/>
      <c r="AE114" s="801"/>
      <c r="AF114" s="802" t="s">
        <v>383</v>
      </c>
      <c r="AG114" s="800"/>
      <c r="AH114" s="800"/>
      <c r="AI114" s="800"/>
      <c r="AJ114" s="801"/>
      <c r="AK114" s="802" t="s">
        <v>383</v>
      </c>
      <c r="AL114" s="800"/>
      <c r="AM114" s="800"/>
      <c r="AN114" s="800"/>
      <c r="AO114" s="801"/>
      <c r="AP114" s="847" t="s">
        <v>122</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49885417</v>
      </c>
      <c r="BR114" s="837"/>
      <c r="BS114" s="837"/>
      <c r="BT114" s="837"/>
      <c r="BU114" s="837"/>
      <c r="BV114" s="837">
        <v>52828308</v>
      </c>
      <c r="BW114" s="837"/>
      <c r="BX114" s="837"/>
      <c r="BY114" s="837"/>
      <c r="BZ114" s="837"/>
      <c r="CA114" s="837">
        <v>77602430</v>
      </c>
      <c r="CB114" s="837"/>
      <c r="CC114" s="837"/>
      <c r="CD114" s="837"/>
      <c r="CE114" s="837"/>
      <c r="CF114" s="898">
        <v>29.2</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383</v>
      </c>
      <c r="DH114" s="800"/>
      <c r="DI114" s="800"/>
      <c r="DJ114" s="800"/>
      <c r="DK114" s="801"/>
      <c r="DL114" s="802" t="s">
        <v>435</v>
      </c>
      <c r="DM114" s="800"/>
      <c r="DN114" s="800"/>
      <c r="DO114" s="800"/>
      <c r="DP114" s="801"/>
      <c r="DQ114" s="802" t="s">
        <v>383</v>
      </c>
      <c r="DR114" s="800"/>
      <c r="DS114" s="800"/>
      <c r="DT114" s="800"/>
      <c r="DU114" s="801"/>
      <c r="DV114" s="847" t="s">
        <v>122</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352469</v>
      </c>
      <c r="AB115" s="946"/>
      <c r="AC115" s="946"/>
      <c r="AD115" s="946"/>
      <c r="AE115" s="947"/>
      <c r="AF115" s="948">
        <v>355108</v>
      </c>
      <c r="AG115" s="946"/>
      <c r="AH115" s="946"/>
      <c r="AI115" s="946"/>
      <c r="AJ115" s="947"/>
      <c r="AK115" s="948">
        <v>356495</v>
      </c>
      <c r="AL115" s="946"/>
      <c r="AM115" s="946"/>
      <c r="AN115" s="946"/>
      <c r="AO115" s="947"/>
      <c r="AP115" s="949">
        <v>0.1</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v>64440</v>
      </c>
      <c r="BR115" s="837"/>
      <c r="BS115" s="837"/>
      <c r="BT115" s="837"/>
      <c r="BU115" s="837"/>
      <c r="BV115" s="837">
        <v>715644</v>
      </c>
      <c r="BW115" s="837"/>
      <c r="BX115" s="837"/>
      <c r="BY115" s="837"/>
      <c r="BZ115" s="837"/>
      <c r="CA115" s="837">
        <v>636926</v>
      </c>
      <c r="CB115" s="837"/>
      <c r="CC115" s="837"/>
      <c r="CD115" s="837"/>
      <c r="CE115" s="837"/>
      <c r="CF115" s="898">
        <v>0.2</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435</v>
      </c>
      <c r="DH115" s="800"/>
      <c r="DI115" s="800"/>
      <c r="DJ115" s="800"/>
      <c r="DK115" s="801"/>
      <c r="DL115" s="802" t="s">
        <v>122</v>
      </c>
      <c r="DM115" s="800"/>
      <c r="DN115" s="800"/>
      <c r="DO115" s="800"/>
      <c r="DP115" s="801"/>
      <c r="DQ115" s="802" t="s">
        <v>383</v>
      </c>
      <c r="DR115" s="800"/>
      <c r="DS115" s="800"/>
      <c r="DT115" s="800"/>
      <c r="DU115" s="801"/>
      <c r="DV115" s="847" t="s">
        <v>435</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435</v>
      </c>
      <c r="AB116" s="800"/>
      <c r="AC116" s="800"/>
      <c r="AD116" s="800"/>
      <c r="AE116" s="801"/>
      <c r="AF116" s="802" t="s">
        <v>383</v>
      </c>
      <c r="AG116" s="800"/>
      <c r="AH116" s="800"/>
      <c r="AI116" s="800"/>
      <c r="AJ116" s="801"/>
      <c r="AK116" s="802" t="s">
        <v>383</v>
      </c>
      <c r="AL116" s="800"/>
      <c r="AM116" s="800"/>
      <c r="AN116" s="800"/>
      <c r="AO116" s="801"/>
      <c r="AP116" s="847" t="s">
        <v>435</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383</v>
      </c>
      <c r="BW116" s="837"/>
      <c r="BX116" s="837"/>
      <c r="BY116" s="837"/>
      <c r="BZ116" s="837"/>
      <c r="CA116" s="837" t="s">
        <v>435</v>
      </c>
      <c r="CB116" s="837"/>
      <c r="CC116" s="837"/>
      <c r="CD116" s="837"/>
      <c r="CE116" s="837"/>
      <c r="CF116" s="898" t="s">
        <v>122</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383</v>
      </c>
      <c r="DH116" s="800"/>
      <c r="DI116" s="800"/>
      <c r="DJ116" s="800"/>
      <c r="DK116" s="801"/>
      <c r="DL116" s="802" t="s">
        <v>435</v>
      </c>
      <c r="DM116" s="800"/>
      <c r="DN116" s="800"/>
      <c r="DO116" s="800"/>
      <c r="DP116" s="801"/>
      <c r="DQ116" s="802" t="s">
        <v>435</v>
      </c>
      <c r="DR116" s="800"/>
      <c r="DS116" s="800"/>
      <c r="DT116" s="800"/>
      <c r="DU116" s="801"/>
      <c r="DV116" s="847" t="s">
        <v>435</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51506688</v>
      </c>
      <c r="AB117" s="932"/>
      <c r="AC117" s="932"/>
      <c r="AD117" s="932"/>
      <c r="AE117" s="933"/>
      <c r="AF117" s="934">
        <v>54188674</v>
      </c>
      <c r="AG117" s="932"/>
      <c r="AH117" s="932"/>
      <c r="AI117" s="932"/>
      <c r="AJ117" s="933"/>
      <c r="AK117" s="934">
        <v>55115300</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122</v>
      </c>
      <c r="BW117" s="837"/>
      <c r="BX117" s="837"/>
      <c r="BY117" s="837"/>
      <c r="BZ117" s="837"/>
      <c r="CA117" s="837" t="s">
        <v>122</v>
      </c>
      <c r="CB117" s="837"/>
      <c r="CC117" s="837"/>
      <c r="CD117" s="837"/>
      <c r="CE117" s="837"/>
      <c r="CF117" s="898" t="s">
        <v>122</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122</v>
      </c>
      <c r="DW117" s="848"/>
      <c r="DX117" s="848"/>
      <c r="DY117" s="848"/>
      <c r="DZ117" s="849"/>
    </row>
    <row r="118" spans="1:130" s="226" customFormat="1" ht="26.25" customHeight="1">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300</v>
      </c>
      <c r="AG118" s="925"/>
      <c r="AH118" s="925"/>
      <c r="AI118" s="925"/>
      <c r="AJ118" s="926"/>
      <c r="AK118" s="927" t="s">
        <v>299</v>
      </c>
      <c r="AL118" s="925"/>
      <c r="AM118" s="925"/>
      <c r="AN118" s="925"/>
      <c r="AO118" s="926"/>
      <c r="AP118" s="928" t="s">
        <v>428</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122</v>
      </c>
      <c r="CB118" s="868"/>
      <c r="CC118" s="868"/>
      <c r="CD118" s="868"/>
      <c r="CE118" s="868"/>
      <c r="CF118" s="898" t="s">
        <v>122</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338022</v>
      </c>
      <c r="AB119" s="918"/>
      <c r="AC119" s="918"/>
      <c r="AD119" s="918"/>
      <c r="AE119" s="919"/>
      <c r="AF119" s="920">
        <v>338325</v>
      </c>
      <c r="AG119" s="918"/>
      <c r="AH119" s="918"/>
      <c r="AI119" s="918"/>
      <c r="AJ119" s="919"/>
      <c r="AK119" s="920">
        <v>338636</v>
      </c>
      <c r="AL119" s="918"/>
      <c r="AM119" s="918"/>
      <c r="AN119" s="918"/>
      <c r="AO119" s="919"/>
      <c r="AP119" s="921">
        <v>0.1</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459</v>
      </c>
      <c r="BP119" s="901"/>
      <c r="BQ119" s="905">
        <v>564937618</v>
      </c>
      <c r="BR119" s="868"/>
      <c r="BS119" s="868"/>
      <c r="BT119" s="868"/>
      <c r="BU119" s="868"/>
      <c r="BV119" s="868">
        <v>560009361</v>
      </c>
      <c r="BW119" s="868"/>
      <c r="BX119" s="868"/>
      <c r="BY119" s="868"/>
      <c r="BZ119" s="868"/>
      <c r="CA119" s="868">
        <v>600185426</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122</v>
      </c>
      <c r="DM119" s="783"/>
      <c r="DN119" s="783"/>
      <c r="DO119" s="783"/>
      <c r="DP119" s="784"/>
      <c r="DQ119" s="785" t="s">
        <v>122</v>
      </c>
      <c r="DR119" s="783"/>
      <c r="DS119" s="783"/>
      <c r="DT119" s="783"/>
      <c r="DU119" s="784"/>
      <c r="DV119" s="871" t="s">
        <v>122</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122</v>
      </c>
      <c r="AG120" s="800"/>
      <c r="AH120" s="800"/>
      <c r="AI120" s="800"/>
      <c r="AJ120" s="801"/>
      <c r="AK120" s="802" t="s">
        <v>461</v>
      </c>
      <c r="AL120" s="800"/>
      <c r="AM120" s="800"/>
      <c r="AN120" s="800"/>
      <c r="AO120" s="801"/>
      <c r="AP120" s="847" t="s">
        <v>122</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65962076</v>
      </c>
      <c r="BR120" s="865"/>
      <c r="BS120" s="865"/>
      <c r="BT120" s="865"/>
      <c r="BU120" s="865"/>
      <c r="BV120" s="865">
        <v>66612584</v>
      </c>
      <c r="BW120" s="865"/>
      <c r="BX120" s="865"/>
      <c r="BY120" s="865"/>
      <c r="BZ120" s="865"/>
      <c r="CA120" s="865">
        <v>69129259</v>
      </c>
      <c r="CB120" s="865"/>
      <c r="CC120" s="865"/>
      <c r="CD120" s="865"/>
      <c r="CE120" s="865"/>
      <c r="CF120" s="889">
        <v>26</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54613017</v>
      </c>
      <c r="DH120" s="865"/>
      <c r="DI120" s="865"/>
      <c r="DJ120" s="865"/>
      <c r="DK120" s="865"/>
      <c r="DL120" s="865">
        <v>49687382</v>
      </c>
      <c r="DM120" s="865"/>
      <c r="DN120" s="865"/>
      <c r="DO120" s="865"/>
      <c r="DP120" s="865"/>
      <c r="DQ120" s="865">
        <v>50615375</v>
      </c>
      <c r="DR120" s="865"/>
      <c r="DS120" s="865"/>
      <c r="DT120" s="865"/>
      <c r="DU120" s="865"/>
      <c r="DV120" s="866">
        <v>19</v>
      </c>
      <c r="DW120" s="866"/>
      <c r="DX120" s="866"/>
      <c r="DY120" s="866"/>
      <c r="DZ120" s="867"/>
    </row>
    <row r="121" spans="1:130" s="226" customFormat="1" ht="26.25" customHeight="1">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122</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91112515</v>
      </c>
      <c r="BR121" s="837"/>
      <c r="BS121" s="837"/>
      <c r="BT121" s="837"/>
      <c r="BU121" s="837"/>
      <c r="BV121" s="837">
        <v>96978598</v>
      </c>
      <c r="BW121" s="837"/>
      <c r="BX121" s="837"/>
      <c r="BY121" s="837"/>
      <c r="BZ121" s="837"/>
      <c r="CA121" s="837">
        <v>99628741</v>
      </c>
      <c r="CB121" s="837"/>
      <c r="CC121" s="837"/>
      <c r="CD121" s="837"/>
      <c r="CE121" s="837"/>
      <c r="CF121" s="898">
        <v>37.5</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4384902</v>
      </c>
      <c r="DH121" s="837"/>
      <c r="DI121" s="837"/>
      <c r="DJ121" s="837"/>
      <c r="DK121" s="837"/>
      <c r="DL121" s="837">
        <v>3257376</v>
      </c>
      <c r="DM121" s="837"/>
      <c r="DN121" s="837"/>
      <c r="DO121" s="837"/>
      <c r="DP121" s="837"/>
      <c r="DQ121" s="837">
        <v>2887870</v>
      </c>
      <c r="DR121" s="837"/>
      <c r="DS121" s="837"/>
      <c r="DT121" s="837"/>
      <c r="DU121" s="837"/>
      <c r="DV121" s="814">
        <v>1.1000000000000001</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383</v>
      </c>
      <c r="AL122" s="800"/>
      <c r="AM122" s="800"/>
      <c r="AN122" s="800"/>
      <c r="AO122" s="801"/>
      <c r="AP122" s="847" t="s">
        <v>122</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386272432</v>
      </c>
      <c r="BR122" s="868"/>
      <c r="BS122" s="868"/>
      <c r="BT122" s="868"/>
      <c r="BU122" s="868"/>
      <c r="BV122" s="868">
        <v>384047994</v>
      </c>
      <c r="BW122" s="868"/>
      <c r="BX122" s="868"/>
      <c r="BY122" s="868"/>
      <c r="BZ122" s="868"/>
      <c r="CA122" s="868">
        <v>390684650</v>
      </c>
      <c r="CB122" s="868"/>
      <c r="CC122" s="868"/>
      <c r="CD122" s="868"/>
      <c r="CE122" s="868"/>
      <c r="CF122" s="869">
        <v>146.9</v>
      </c>
      <c r="CG122" s="870"/>
      <c r="CH122" s="870"/>
      <c r="CI122" s="870"/>
      <c r="CJ122" s="870"/>
      <c r="CK122" s="892"/>
      <c r="CL122" s="878"/>
      <c r="CM122" s="878"/>
      <c r="CN122" s="878"/>
      <c r="CO122" s="879"/>
      <c r="CP122" s="858" t="s">
        <v>405</v>
      </c>
      <c r="CQ122" s="859"/>
      <c r="CR122" s="859"/>
      <c r="CS122" s="859"/>
      <c r="CT122" s="859"/>
      <c r="CU122" s="859"/>
      <c r="CV122" s="859"/>
      <c r="CW122" s="859"/>
      <c r="CX122" s="859"/>
      <c r="CY122" s="859"/>
      <c r="CZ122" s="859"/>
      <c r="DA122" s="859"/>
      <c r="DB122" s="859"/>
      <c r="DC122" s="859"/>
      <c r="DD122" s="859"/>
      <c r="DE122" s="859"/>
      <c r="DF122" s="860"/>
      <c r="DG122" s="836">
        <v>894469</v>
      </c>
      <c r="DH122" s="837"/>
      <c r="DI122" s="837"/>
      <c r="DJ122" s="837"/>
      <c r="DK122" s="837"/>
      <c r="DL122" s="837">
        <v>1664625</v>
      </c>
      <c r="DM122" s="837"/>
      <c r="DN122" s="837"/>
      <c r="DO122" s="837"/>
      <c r="DP122" s="837"/>
      <c r="DQ122" s="837">
        <v>2837967</v>
      </c>
      <c r="DR122" s="837"/>
      <c r="DS122" s="837"/>
      <c r="DT122" s="837"/>
      <c r="DU122" s="837"/>
      <c r="DV122" s="814">
        <v>1.1000000000000001</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470</v>
      </c>
      <c r="BP123" s="901"/>
      <c r="BQ123" s="855">
        <v>543347023</v>
      </c>
      <c r="BR123" s="856"/>
      <c r="BS123" s="856"/>
      <c r="BT123" s="856"/>
      <c r="BU123" s="856"/>
      <c r="BV123" s="856">
        <v>547639176</v>
      </c>
      <c r="BW123" s="856"/>
      <c r="BX123" s="856"/>
      <c r="BY123" s="856"/>
      <c r="BZ123" s="856"/>
      <c r="CA123" s="856">
        <v>559442650</v>
      </c>
      <c r="CB123" s="856"/>
      <c r="CC123" s="856"/>
      <c r="CD123" s="856"/>
      <c r="CE123" s="856"/>
      <c r="CF123" s="766"/>
      <c r="CG123" s="767"/>
      <c r="CH123" s="767"/>
      <c r="CI123" s="767"/>
      <c r="CJ123" s="857"/>
      <c r="CK123" s="892"/>
      <c r="CL123" s="878"/>
      <c r="CM123" s="878"/>
      <c r="CN123" s="878"/>
      <c r="CO123" s="879"/>
      <c r="CP123" s="858" t="s">
        <v>471</v>
      </c>
      <c r="CQ123" s="859"/>
      <c r="CR123" s="859"/>
      <c r="CS123" s="859"/>
      <c r="CT123" s="859"/>
      <c r="CU123" s="859"/>
      <c r="CV123" s="859"/>
      <c r="CW123" s="859"/>
      <c r="CX123" s="859"/>
      <c r="CY123" s="859"/>
      <c r="CZ123" s="859"/>
      <c r="DA123" s="859"/>
      <c r="DB123" s="859"/>
      <c r="DC123" s="859"/>
      <c r="DD123" s="859"/>
      <c r="DE123" s="859"/>
      <c r="DF123" s="860"/>
      <c r="DG123" s="799">
        <v>2709478</v>
      </c>
      <c r="DH123" s="800"/>
      <c r="DI123" s="800"/>
      <c r="DJ123" s="800"/>
      <c r="DK123" s="801"/>
      <c r="DL123" s="802">
        <v>2603926</v>
      </c>
      <c r="DM123" s="800"/>
      <c r="DN123" s="800"/>
      <c r="DO123" s="800"/>
      <c r="DP123" s="801"/>
      <c r="DQ123" s="802">
        <v>2243271</v>
      </c>
      <c r="DR123" s="800"/>
      <c r="DS123" s="800"/>
      <c r="DT123" s="800"/>
      <c r="DU123" s="801"/>
      <c r="DV123" s="847">
        <v>0.8</v>
      </c>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v>8101</v>
      </c>
      <c r="AB124" s="800"/>
      <c r="AC124" s="800"/>
      <c r="AD124" s="800"/>
      <c r="AE124" s="801"/>
      <c r="AF124" s="802">
        <v>8149</v>
      </c>
      <c r="AG124" s="800"/>
      <c r="AH124" s="800"/>
      <c r="AI124" s="800"/>
      <c r="AJ124" s="801"/>
      <c r="AK124" s="802">
        <v>9972</v>
      </c>
      <c r="AL124" s="800"/>
      <c r="AM124" s="800"/>
      <c r="AN124" s="800"/>
      <c r="AO124" s="801"/>
      <c r="AP124" s="847">
        <v>0</v>
      </c>
      <c r="AQ124" s="848"/>
      <c r="AR124" s="848"/>
      <c r="AS124" s="848"/>
      <c r="AT124" s="849"/>
      <c r="AU124" s="850" t="s">
        <v>472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9.6999999999999993</v>
      </c>
      <c r="BR124" s="854"/>
      <c r="BS124" s="854"/>
      <c r="BT124" s="854"/>
      <c r="BU124" s="854"/>
      <c r="BV124" s="854">
        <v>5.4</v>
      </c>
      <c r="BW124" s="854"/>
      <c r="BX124" s="854"/>
      <c r="BY124" s="854"/>
      <c r="BZ124" s="854"/>
      <c r="CA124" s="854">
        <v>15.3</v>
      </c>
      <c r="CB124" s="854"/>
      <c r="CC124" s="854"/>
      <c r="CD124" s="854"/>
      <c r="CE124" s="854"/>
      <c r="CF124" s="744"/>
      <c r="CG124" s="745"/>
      <c r="CH124" s="745"/>
      <c r="CI124" s="745"/>
      <c r="CJ124" s="885"/>
      <c r="CK124" s="893"/>
      <c r="CL124" s="893"/>
      <c r="CM124" s="893"/>
      <c r="CN124" s="893"/>
      <c r="CO124" s="894"/>
      <c r="CP124" s="858" t="s">
        <v>473</v>
      </c>
      <c r="CQ124" s="859"/>
      <c r="CR124" s="859"/>
      <c r="CS124" s="859"/>
      <c r="CT124" s="859"/>
      <c r="CU124" s="859"/>
      <c r="CV124" s="859"/>
      <c r="CW124" s="859"/>
      <c r="CX124" s="859"/>
      <c r="CY124" s="859"/>
      <c r="CZ124" s="859"/>
      <c r="DA124" s="859"/>
      <c r="DB124" s="859"/>
      <c r="DC124" s="859"/>
      <c r="DD124" s="859"/>
      <c r="DE124" s="859"/>
      <c r="DF124" s="860"/>
      <c r="DG124" s="782">
        <v>667109</v>
      </c>
      <c r="DH124" s="783"/>
      <c r="DI124" s="783"/>
      <c r="DJ124" s="783"/>
      <c r="DK124" s="784"/>
      <c r="DL124" s="785">
        <v>381570</v>
      </c>
      <c r="DM124" s="783"/>
      <c r="DN124" s="783"/>
      <c r="DO124" s="783"/>
      <c r="DP124" s="784"/>
      <c r="DQ124" s="785">
        <v>520722</v>
      </c>
      <c r="DR124" s="783"/>
      <c r="DS124" s="783"/>
      <c r="DT124" s="783"/>
      <c r="DU124" s="784"/>
      <c r="DV124" s="871">
        <v>0.2</v>
      </c>
      <c r="DW124" s="872"/>
      <c r="DX124" s="872"/>
      <c r="DY124" s="872"/>
      <c r="DZ124" s="873"/>
    </row>
    <row r="125" spans="1:130" s="226" customFormat="1" ht="26.25" customHeight="1">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474</v>
      </c>
      <c r="CL125" s="875"/>
      <c r="CM125" s="875"/>
      <c r="CN125" s="875"/>
      <c r="CO125" s="876"/>
      <c r="CP125" s="883" t="s">
        <v>475</v>
      </c>
      <c r="CQ125" s="828"/>
      <c r="CR125" s="828"/>
      <c r="CS125" s="828"/>
      <c r="CT125" s="828"/>
      <c r="CU125" s="828"/>
      <c r="CV125" s="828"/>
      <c r="CW125" s="828"/>
      <c r="CX125" s="828"/>
      <c r="CY125" s="828"/>
      <c r="CZ125" s="828"/>
      <c r="DA125" s="828"/>
      <c r="DB125" s="828"/>
      <c r="DC125" s="828"/>
      <c r="DD125" s="828"/>
      <c r="DE125" s="828"/>
      <c r="DF125" s="829"/>
      <c r="DG125" s="884" t="s">
        <v>383</v>
      </c>
      <c r="DH125" s="865"/>
      <c r="DI125" s="865"/>
      <c r="DJ125" s="865"/>
      <c r="DK125" s="865"/>
      <c r="DL125" s="865" t="s">
        <v>122</v>
      </c>
      <c r="DM125" s="865"/>
      <c r="DN125" s="865"/>
      <c r="DO125" s="865"/>
      <c r="DP125" s="865"/>
      <c r="DQ125" s="865" t="s">
        <v>122</v>
      </c>
      <c r="DR125" s="865"/>
      <c r="DS125" s="865"/>
      <c r="DT125" s="865"/>
      <c r="DU125" s="865"/>
      <c r="DV125" s="866" t="s">
        <v>383</v>
      </c>
      <c r="DW125" s="866"/>
      <c r="DX125" s="866"/>
      <c r="DY125" s="866"/>
      <c r="DZ125" s="867"/>
    </row>
    <row r="126" spans="1:130" s="226" customFormat="1" ht="26.25"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461</v>
      </c>
      <c r="AB126" s="800"/>
      <c r="AC126" s="800"/>
      <c r="AD126" s="800"/>
      <c r="AE126" s="801"/>
      <c r="AF126" s="802" t="s">
        <v>383</v>
      </c>
      <c r="AG126" s="800"/>
      <c r="AH126" s="800"/>
      <c r="AI126" s="800"/>
      <c r="AJ126" s="801"/>
      <c r="AK126" s="802" t="s">
        <v>383</v>
      </c>
      <c r="AL126" s="800"/>
      <c r="AM126" s="800"/>
      <c r="AN126" s="800"/>
      <c r="AO126" s="801"/>
      <c r="AP126" s="847" t="s">
        <v>383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476</v>
      </c>
      <c r="CQ126" s="770"/>
      <c r="CR126" s="770"/>
      <c r="CS126" s="770"/>
      <c r="CT126" s="770"/>
      <c r="CU126" s="770"/>
      <c r="CV126" s="770"/>
      <c r="CW126" s="770"/>
      <c r="CX126" s="770"/>
      <c r="CY126" s="770"/>
      <c r="CZ126" s="770"/>
      <c r="DA126" s="770"/>
      <c r="DB126" s="770"/>
      <c r="DC126" s="770"/>
      <c r="DD126" s="770"/>
      <c r="DE126" s="770"/>
      <c r="DF126" s="771"/>
      <c r="DG126" s="836" t="s">
        <v>461</v>
      </c>
      <c r="DH126" s="837"/>
      <c r="DI126" s="837"/>
      <c r="DJ126" s="837"/>
      <c r="DK126" s="837"/>
      <c r="DL126" s="837" t="s">
        <v>122</v>
      </c>
      <c r="DM126" s="837"/>
      <c r="DN126" s="837"/>
      <c r="DO126" s="837"/>
      <c r="DP126" s="837"/>
      <c r="DQ126" s="837" t="s">
        <v>383</v>
      </c>
      <c r="DR126" s="837"/>
      <c r="DS126" s="837"/>
      <c r="DT126" s="837"/>
      <c r="DU126" s="837"/>
      <c r="DV126" s="814" t="s">
        <v>122</v>
      </c>
      <c r="DW126" s="814"/>
      <c r="DX126" s="814"/>
      <c r="DY126" s="814"/>
      <c r="DZ126" s="815"/>
    </row>
    <row r="127" spans="1:130" s="226" customFormat="1" ht="26.25" customHeight="1">
      <c r="A127" s="842"/>
      <c r="B127" s="843"/>
      <c r="C127" s="861" t="s">
        <v>477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6346</v>
      </c>
      <c r="AB127" s="800"/>
      <c r="AC127" s="800"/>
      <c r="AD127" s="800"/>
      <c r="AE127" s="801"/>
      <c r="AF127" s="802">
        <v>8634</v>
      </c>
      <c r="AG127" s="800"/>
      <c r="AH127" s="800"/>
      <c r="AI127" s="800"/>
      <c r="AJ127" s="801"/>
      <c r="AK127" s="802">
        <v>7887</v>
      </c>
      <c r="AL127" s="800"/>
      <c r="AM127" s="800"/>
      <c r="AN127" s="800"/>
      <c r="AO127" s="801"/>
      <c r="AP127" s="847">
        <v>0</v>
      </c>
      <c r="AQ127" s="848"/>
      <c r="AR127" s="848"/>
      <c r="AS127" s="848"/>
      <c r="AT127" s="849"/>
      <c r="AU127" s="262"/>
      <c r="AV127" s="262"/>
      <c r="AW127" s="262"/>
      <c r="AX127" s="864" t="s">
        <v>478</v>
      </c>
      <c r="AY127" s="832"/>
      <c r="AZ127" s="832"/>
      <c r="BA127" s="832"/>
      <c r="BB127" s="832"/>
      <c r="BC127" s="832"/>
      <c r="BD127" s="832"/>
      <c r="BE127" s="833"/>
      <c r="BF127" s="831" t="s">
        <v>479</v>
      </c>
      <c r="BG127" s="832"/>
      <c r="BH127" s="832"/>
      <c r="BI127" s="832"/>
      <c r="BJ127" s="832"/>
      <c r="BK127" s="832"/>
      <c r="BL127" s="833"/>
      <c r="BM127" s="831" t="s">
        <v>480</v>
      </c>
      <c r="BN127" s="832"/>
      <c r="BO127" s="832"/>
      <c r="BP127" s="832"/>
      <c r="BQ127" s="832"/>
      <c r="BR127" s="832"/>
      <c r="BS127" s="833"/>
      <c r="BT127" s="831" t="s">
        <v>481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482</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483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484</v>
      </c>
      <c r="X128" s="818"/>
      <c r="Y128" s="818"/>
      <c r="Z128" s="819"/>
      <c r="AA128" s="820">
        <v>11917318</v>
      </c>
      <c r="AB128" s="821"/>
      <c r="AC128" s="821"/>
      <c r="AD128" s="821"/>
      <c r="AE128" s="822"/>
      <c r="AF128" s="823">
        <v>12563409</v>
      </c>
      <c r="AG128" s="821"/>
      <c r="AH128" s="821"/>
      <c r="AI128" s="821"/>
      <c r="AJ128" s="822"/>
      <c r="AK128" s="823">
        <v>12202882</v>
      </c>
      <c r="AL128" s="821"/>
      <c r="AM128" s="821"/>
      <c r="AN128" s="821"/>
      <c r="AO128" s="822"/>
      <c r="AP128" s="824"/>
      <c r="AQ128" s="825"/>
      <c r="AR128" s="825"/>
      <c r="AS128" s="825"/>
      <c r="AT128" s="826"/>
      <c r="AU128" s="262"/>
      <c r="AV128" s="262"/>
      <c r="AW128" s="262"/>
      <c r="AX128" s="827" t="s">
        <v>485</v>
      </c>
      <c r="AY128" s="828"/>
      <c r="AZ128" s="828"/>
      <c r="BA128" s="828"/>
      <c r="BB128" s="828"/>
      <c r="BC128" s="828"/>
      <c r="BD128" s="828"/>
      <c r="BE128" s="829"/>
      <c r="BF128" s="806" t="s">
        <v>383</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486</v>
      </c>
      <c r="CQ128" s="748"/>
      <c r="CR128" s="748"/>
      <c r="CS128" s="748"/>
      <c r="CT128" s="748"/>
      <c r="CU128" s="748"/>
      <c r="CV128" s="748"/>
      <c r="CW128" s="748"/>
      <c r="CX128" s="748"/>
      <c r="CY128" s="748"/>
      <c r="CZ128" s="748"/>
      <c r="DA128" s="748"/>
      <c r="DB128" s="748"/>
      <c r="DC128" s="748"/>
      <c r="DD128" s="748"/>
      <c r="DE128" s="748"/>
      <c r="DF128" s="749"/>
      <c r="DG128" s="810">
        <v>64440</v>
      </c>
      <c r="DH128" s="811"/>
      <c r="DI128" s="811"/>
      <c r="DJ128" s="811"/>
      <c r="DK128" s="811"/>
      <c r="DL128" s="811">
        <v>715644</v>
      </c>
      <c r="DM128" s="811"/>
      <c r="DN128" s="811"/>
      <c r="DO128" s="811"/>
      <c r="DP128" s="811"/>
      <c r="DQ128" s="811">
        <v>636926</v>
      </c>
      <c r="DR128" s="811"/>
      <c r="DS128" s="811"/>
      <c r="DT128" s="811"/>
      <c r="DU128" s="811"/>
      <c r="DV128" s="812">
        <v>0.2</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487</v>
      </c>
      <c r="X129" s="797"/>
      <c r="Y129" s="797"/>
      <c r="Z129" s="798"/>
      <c r="AA129" s="799">
        <v>250686986</v>
      </c>
      <c r="AB129" s="800"/>
      <c r="AC129" s="800"/>
      <c r="AD129" s="800"/>
      <c r="AE129" s="801"/>
      <c r="AF129" s="802">
        <v>255313065</v>
      </c>
      <c r="AG129" s="800"/>
      <c r="AH129" s="800"/>
      <c r="AI129" s="800"/>
      <c r="AJ129" s="801"/>
      <c r="AK129" s="802">
        <v>295599050</v>
      </c>
      <c r="AL129" s="800"/>
      <c r="AM129" s="800"/>
      <c r="AN129" s="800"/>
      <c r="AO129" s="801"/>
      <c r="AP129" s="803"/>
      <c r="AQ129" s="804"/>
      <c r="AR129" s="804"/>
      <c r="AS129" s="804"/>
      <c r="AT129" s="805"/>
      <c r="AU129" s="264"/>
      <c r="AV129" s="264"/>
      <c r="AW129" s="264"/>
      <c r="AX129" s="769" t="s">
        <v>488</v>
      </c>
      <c r="AY129" s="770"/>
      <c r="AZ129" s="770"/>
      <c r="BA129" s="770"/>
      <c r="BB129" s="770"/>
      <c r="BC129" s="770"/>
      <c r="BD129" s="770"/>
      <c r="BE129" s="771"/>
      <c r="BF129" s="789" t="s">
        <v>383</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490</v>
      </c>
      <c r="X130" s="797"/>
      <c r="Y130" s="797"/>
      <c r="Z130" s="798"/>
      <c r="AA130" s="799">
        <v>28498560</v>
      </c>
      <c r="AB130" s="800"/>
      <c r="AC130" s="800"/>
      <c r="AD130" s="800"/>
      <c r="AE130" s="801"/>
      <c r="AF130" s="802">
        <v>29572750</v>
      </c>
      <c r="AG130" s="800"/>
      <c r="AH130" s="800"/>
      <c r="AI130" s="800"/>
      <c r="AJ130" s="801"/>
      <c r="AK130" s="802">
        <v>29568389</v>
      </c>
      <c r="AL130" s="800"/>
      <c r="AM130" s="800"/>
      <c r="AN130" s="800"/>
      <c r="AO130" s="801"/>
      <c r="AP130" s="803"/>
      <c r="AQ130" s="804"/>
      <c r="AR130" s="804"/>
      <c r="AS130" s="804"/>
      <c r="AT130" s="805"/>
      <c r="AU130" s="264"/>
      <c r="AV130" s="264"/>
      <c r="AW130" s="264"/>
      <c r="AX130" s="769" t="s">
        <v>491</v>
      </c>
      <c r="AY130" s="770"/>
      <c r="AZ130" s="770"/>
      <c r="BA130" s="770"/>
      <c r="BB130" s="770"/>
      <c r="BC130" s="770"/>
      <c r="BD130" s="770"/>
      <c r="BE130" s="771"/>
      <c r="BF130" s="772">
        <v>5.0999999999999996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492</v>
      </c>
      <c r="X131" s="780"/>
      <c r="Y131" s="780"/>
      <c r="Z131" s="781"/>
      <c r="AA131" s="782">
        <v>222188426</v>
      </c>
      <c r="AB131" s="783"/>
      <c r="AC131" s="783"/>
      <c r="AD131" s="783"/>
      <c r="AE131" s="784"/>
      <c r="AF131" s="785">
        <v>225740315</v>
      </c>
      <c r="AG131" s="783"/>
      <c r="AH131" s="783"/>
      <c r="AI131" s="783"/>
      <c r="AJ131" s="784"/>
      <c r="AK131" s="785">
        <v>266030661</v>
      </c>
      <c r="AL131" s="783"/>
      <c r="AM131" s="783"/>
      <c r="AN131" s="783"/>
      <c r="AO131" s="784"/>
      <c r="AP131" s="786"/>
      <c r="AQ131" s="787"/>
      <c r="AR131" s="787"/>
      <c r="AS131" s="787"/>
      <c r="AT131" s="788"/>
      <c r="AU131" s="264"/>
      <c r="AV131" s="264"/>
      <c r="AW131" s="264"/>
      <c r="AX131" s="747" t="s">
        <v>493</v>
      </c>
      <c r="AY131" s="748"/>
      <c r="AZ131" s="748"/>
      <c r="BA131" s="748"/>
      <c r="BB131" s="748"/>
      <c r="BC131" s="748"/>
      <c r="BD131" s="748"/>
      <c r="BE131" s="749"/>
      <c r="BF131" s="750">
        <v>15.3</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495</v>
      </c>
      <c r="W132" s="760"/>
      <c r="X132" s="760"/>
      <c r="Y132" s="760"/>
      <c r="Z132" s="761"/>
      <c r="AA132" s="762">
        <v>4.9916236410000003</v>
      </c>
      <c r="AB132" s="763"/>
      <c r="AC132" s="763"/>
      <c r="AD132" s="763"/>
      <c r="AE132" s="764"/>
      <c r="AF132" s="765">
        <v>5.3391061320000004</v>
      </c>
      <c r="AG132" s="763"/>
      <c r="AH132" s="763"/>
      <c r="AI132" s="763"/>
      <c r="AJ132" s="764"/>
      <c r="AK132" s="765">
        <v>5.0159741459999996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496</v>
      </c>
      <c r="W133" s="739"/>
      <c r="X133" s="739"/>
      <c r="Y133" s="739"/>
      <c r="Z133" s="740"/>
      <c r="AA133" s="741">
        <v>5</v>
      </c>
      <c r="AB133" s="742"/>
      <c r="AC133" s="742"/>
      <c r="AD133" s="742"/>
      <c r="AE133" s="743"/>
      <c r="AF133" s="741">
        <v>5</v>
      </c>
      <c r="AG133" s="742"/>
      <c r="AH133" s="742"/>
      <c r="AI133" s="742"/>
      <c r="AJ133" s="743"/>
      <c r="AK133" s="741">
        <v>5.0999999999999996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AGKkomSx7nfTQtnS9z0zOaEXdB9bzNXI3r4zzuo6g5b/PsGHt0oWsDojYBybt43SR4bn0tIiQc4CgO31NHz7g==" saltValue="XM4f8RqBY8YjdxRb2J1KZQ==" spinCount="100000" sheet="1" objects="1" scenarios="1" formatRows="0"/>
  <customSheetViews>
    <customSheetView guid="{DD612C68-E338-4020-9E6E-B541B9AC9032}" scale="70" fitToPage="1" hiddenRows="1" hiddenColumns="1">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75" zoomScaleNormal="85" zoomScaleSheetLayoutView="75" workbookViewId="0">
      <selection activeCell="AX29" sqref="AX29"/>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497</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SaMdgpalB9GT0YOSfPyxZmMsJWDX7bu+WvBU4sjoZridenT0PPS44ANGoBZiFcTFy6fG7Hcx2bvNgqS9u0PLLg==" saltValue="qAq1If8qjg9Qozgh1ozaJQ==" spinCount="100000" sheet="1" objects="1" scenarios="1"/>
  <dataConsolidate/>
  <customSheetViews>
    <customSheetView guid="{DD612C68-E338-4020-9E6E-B541B9AC9032}" showPageBreaks="1" showGridLines="0" fitToPage="1" hiddenRows="1" hiddenColumns="1" view="pageBreakPreview">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5" zoomScale="75" zoomScaleNormal="75"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3rFKGq03Uk6U1i7J7/cK4/tWsLdufL2jcIGFEPDhk58csV5xrMbEIoBzK+H3SNRbD9g+g50EWKuU0d3+RyGcQ==" saltValue="aqAoIcdClk1aJvJxBw0nag==" spinCount="100000" sheet="1" objects="1" scenarios="1"/>
  <dataConsolidate/>
  <customSheetViews>
    <customSheetView guid="{DD612C68-E338-4020-9E6E-B541B9AC9032}" showGridLines="0" fitToPage="1" hiddenRows="1" hiddenColumns="1">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9" t="s">
        <v>500</v>
      </c>
      <c r="AP7" s="283"/>
      <c r="AQ7" s="284" t="s">
        <v>501</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0"/>
      <c r="AP8" s="289" t="s">
        <v>502</v>
      </c>
      <c r="AQ8" s="290" t="s">
        <v>503</v>
      </c>
      <c r="AR8" s="291" t="s">
        <v>504</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3" t="s">
        <v>505</v>
      </c>
      <c r="AL9" s="1174"/>
      <c r="AM9" s="1174"/>
      <c r="AN9" s="1175"/>
      <c r="AO9" s="292">
        <v>121318326</v>
      </c>
      <c r="AP9" s="292">
        <v>93898</v>
      </c>
      <c r="AQ9" s="293">
        <v>103239</v>
      </c>
      <c r="AR9" s="294">
        <v>-9</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3" t="s">
        <v>506</v>
      </c>
      <c r="AL10" s="1174"/>
      <c r="AM10" s="1174"/>
      <c r="AN10" s="1175"/>
      <c r="AO10" s="295">
        <v>1167383</v>
      </c>
      <c r="AP10" s="295">
        <v>904</v>
      </c>
      <c r="AQ10" s="296">
        <v>1489</v>
      </c>
      <c r="AR10" s="297">
        <v>-39.299999999999997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3" t="s">
        <v>507</v>
      </c>
      <c r="AL11" s="1174"/>
      <c r="AM11" s="1174"/>
      <c r="AN11" s="1175"/>
      <c r="AO11" s="295" t="s">
        <v>508</v>
      </c>
      <c r="AP11" s="295" t="s">
        <v>508</v>
      </c>
      <c r="AQ11" s="296">
        <v>133</v>
      </c>
      <c r="AR11" s="297" t="s">
        <v>508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3" t="s">
        <v>509</v>
      </c>
      <c r="AL12" s="1174"/>
      <c r="AM12" s="1174"/>
      <c r="AN12" s="1175"/>
      <c r="AO12" s="295">
        <v>1203519</v>
      </c>
      <c r="AP12" s="295">
        <v>932</v>
      </c>
      <c r="AQ12" s="296">
        <v>1246</v>
      </c>
      <c r="AR12" s="297">
        <v>-25.2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3" t="s">
        <v>510</v>
      </c>
      <c r="AL13" s="1174"/>
      <c r="AM13" s="1174"/>
      <c r="AN13" s="1175"/>
      <c r="AO13" s="295" t="s">
        <v>508</v>
      </c>
      <c r="AP13" s="295" t="s">
        <v>508</v>
      </c>
      <c r="AQ13" s="296">
        <v>5</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3" t="s">
        <v>511</v>
      </c>
      <c r="AL14" s="1174"/>
      <c r="AM14" s="1174"/>
      <c r="AN14" s="1175"/>
      <c r="AO14" s="295">
        <v>2016447</v>
      </c>
      <c r="AP14" s="295">
        <v>1561</v>
      </c>
      <c r="AQ14" s="296">
        <v>1915</v>
      </c>
      <c r="AR14" s="297">
        <v>-18.5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3" t="s">
        <v>512</v>
      </c>
      <c r="AL15" s="1174"/>
      <c r="AM15" s="1174"/>
      <c r="AN15" s="1175"/>
      <c r="AO15" s="295">
        <v>977152</v>
      </c>
      <c r="AP15" s="295">
        <v>756</v>
      </c>
      <c r="AQ15" s="296">
        <v>1191</v>
      </c>
      <c r="AR15" s="297">
        <v>-36.5</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6" t="s">
        <v>513</v>
      </c>
      <c r="AL16" s="1177"/>
      <c r="AM16" s="1177"/>
      <c r="AN16" s="1178"/>
      <c r="AO16" s="295">
        <v>-8961552</v>
      </c>
      <c r="AP16" s="295">
        <v>-6936</v>
      </c>
      <c r="AQ16" s="296">
        <v>-8217</v>
      </c>
      <c r="AR16" s="297">
        <v>-15.6</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6" t="s">
        <v>180</v>
      </c>
      <c r="AL17" s="1177"/>
      <c r="AM17" s="1177"/>
      <c r="AN17" s="1178"/>
      <c r="AO17" s="295">
        <v>117721275</v>
      </c>
      <c r="AP17" s="295">
        <v>91114</v>
      </c>
      <c r="AQ17" s="296">
        <v>101002</v>
      </c>
      <c r="AR17" s="297">
        <v>-9.8000000000000007</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0" t="s">
        <v>518</v>
      </c>
      <c r="AL21" s="1171"/>
      <c r="AM21" s="1171"/>
      <c r="AN21" s="1172"/>
      <c r="AO21" s="307">
        <v>9.43</v>
      </c>
      <c r="AP21" s="308">
        <v>10.73</v>
      </c>
      <c r="AQ21" s="309">
        <v>-1.3</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0" t="s">
        <v>519</v>
      </c>
      <c r="AL22" s="1171"/>
      <c r="AM22" s="1171"/>
      <c r="AN22" s="1172"/>
      <c r="AO22" s="312">
        <v>102.2</v>
      </c>
      <c r="AP22" s="313">
        <v>99.9</v>
      </c>
      <c r="AQ22" s="314">
        <v>2.2999999999999998</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521</v>
      </c>
      <c r="AO27" s="273"/>
      <c r="AP27" s="273"/>
      <c r="AQ27" s="273"/>
      <c r="AR27" s="273"/>
      <c r="AS27" s="273"/>
      <c r="AT27" s="273"/>
    </row>
    <row r="28" spans="1:46" ht="16.2">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9" t="s">
        <v>500</v>
      </c>
      <c r="AP30" s="283"/>
      <c r="AQ30" s="284" t="s">
        <v>501</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0"/>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1" t="s">
        <v>524</v>
      </c>
      <c r="AL32" s="1162"/>
      <c r="AM32" s="1162"/>
      <c r="AN32" s="1163"/>
      <c r="AO32" s="322">
        <v>46705299</v>
      </c>
      <c r="AP32" s="322">
        <v>36149</v>
      </c>
      <c r="AQ32" s="323">
        <v>32104</v>
      </c>
      <c r="AR32" s="324">
        <v>12.6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1" t="s">
        <v>525</v>
      </c>
      <c r="AL33" s="1162"/>
      <c r="AM33" s="1162"/>
      <c r="AN33" s="1163"/>
      <c r="AO33" s="322" t="s">
        <v>508</v>
      </c>
      <c r="AP33" s="322" t="s">
        <v>508</v>
      </c>
      <c r="AQ33" s="323">
        <v>2346</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1" t="s">
        <v>526</v>
      </c>
      <c r="AL34" s="1162"/>
      <c r="AM34" s="1162"/>
      <c r="AN34" s="1163"/>
      <c r="AO34" s="322">
        <v>3333333</v>
      </c>
      <c r="AP34" s="322">
        <v>2580</v>
      </c>
      <c r="AQ34" s="323">
        <v>20571</v>
      </c>
      <c r="AR34" s="324">
        <v>-87.5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1" t="s">
        <v>527</v>
      </c>
      <c r="AL35" s="1162"/>
      <c r="AM35" s="1162"/>
      <c r="AN35" s="1163"/>
      <c r="AO35" s="322">
        <v>4720173</v>
      </c>
      <c r="AP35" s="322">
        <v>3653</v>
      </c>
      <c r="AQ35" s="323">
        <v>11957</v>
      </c>
      <c r="AR35" s="324">
        <v>-69.400000000000006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1" t="s">
        <v>528</v>
      </c>
      <c r="AL36" s="1162"/>
      <c r="AM36" s="1162"/>
      <c r="AN36" s="1163"/>
      <c r="AO36" s="322" t="s">
        <v>508</v>
      </c>
      <c r="AP36" s="322" t="s">
        <v>508</v>
      </c>
      <c r="AQ36" s="323">
        <v>209</v>
      </c>
      <c r="AR36" s="324" t="s">
        <v>508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1" t="s">
        <v>529</v>
      </c>
      <c r="AL37" s="1162"/>
      <c r="AM37" s="1162"/>
      <c r="AN37" s="1163"/>
      <c r="AO37" s="322">
        <v>356495</v>
      </c>
      <c r="AP37" s="322">
        <v>276</v>
      </c>
      <c r="AQ37" s="323">
        <v>1143</v>
      </c>
      <c r="AR37" s="324">
        <v>-75.900000000000006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4" t="s">
        <v>530</v>
      </c>
      <c r="AL38" s="1165"/>
      <c r="AM38" s="1165"/>
      <c r="AN38" s="1166"/>
      <c r="AO38" s="325" t="s">
        <v>508</v>
      </c>
      <c r="AP38" s="325" t="s">
        <v>508</v>
      </c>
      <c r="AQ38" s="326">
        <v>1</v>
      </c>
      <c r="AR38" s="314" t="s">
        <v>508</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4" t="s">
        <v>531</v>
      </c>
      <c r="AL39" s="1165"/>
      <c r="AM39" s="1165"/>
      <c r="AN39" s="1166"/>
      <c r="AO39" s="322">
        <v>-12202882</v>
      </c>
      <c r="AP39" s="322">
        <v>-9445</v>
      </c>
      <c r="AQ39" s="323">
        <v>-17221</v>
      </c>
      <c r="AR39" s="324">
        <v>-45.2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1" t="s">
        <v>532</v>
      </c>
      <c r="AL40" s="1162"/>
      <c r="AM40" s="1162"/>
      <c r="AN40" s="1163"/>
      <c r="AO40" s="322">
        <v>-29568389</v>
      </c>
      <c r="AP40" s="322">
        <v>-22885</v>
      </c>
      <c r="AQ40" s="323">
        <v>-34244</v>
      </c>
      <c r="AR40" s="324">
        <v>-33.200000000000003</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7" t="s">
        <v>294</v>
      </c>
      <c r="AL41" s="1168"/>
      <c r="AM41" s="1168"/>
      <c r="AN41" s="1169"/>
      <c r="AO41" s="322">
        <v>13344029</v>
      </c>
      <c r="AP41" s="322">
        <v>10328</v>
      </c>
      <c r="AQ41" s="323">
        <v>16865</v>
      </c>
      <c r="AR41" s="324">
        <v>-38.799999999999997</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4" t="s">
        <v>500</v>
      </c>
      <c r="AN49" s="1156" t="s">
        <v>536</v>
      </c>
      <c r="AO49" s="1157"/>
      <c r="AP49" s="1157"/>
      <c r="AQ49" s="1157"/>
      <c r="AR49" s="1158"/>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5"/>
      <c r="AN50" s="338" t="s">
        <v>537</v>
      </c>
      <c r="AO50" s="339" t="s">
        <v>538</v>
      </c>
      <c r="AP50" s="340" t="s">
        <v>539</v>
      </c>
      <c r="AQ50" s="341" t="s">
        <v>540</v>
      </c>
      <c r="AR50" s="342" t="s">
        <v>541</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64369944</v>
      </c>
      <c r="AN51" s="344">
        <v>51349</v>
      </c>
      <c r="AO51" s="345">
        <v>-7.1</v>
      </c>
      <c r="AP51" s="346">
        <v>50848</v>
      </c>
      <c r="AQ51" s="347">
        <v>7.9</v>
      </c>
      <c r="AR51" s="348">
        <v>-15</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32978017</v>
      </c>
      <c r="AN52" s="352">
        <v>26307</v>
      </c>
      <c r="AO52" s="353">
        <v>-29.8</v>
      </c>
      <c r="AP52" s="354">
        <v>22583</v>
      </c>
      <c r="AQ52" s="355">
        <v>-2.1</v>
      </c>
      <c r="AR52" s="356">
        <v>-27.7</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73100297</v>
      </c>
      <c r="AN53" s="344">
        <v>57976</v>
      </c>
      <c r="AO53" s="345">
        <v>12.9</v>
      </c>
      <c r="AP53" s="346">
        <v>53572</v>
      </c>
      <c r="AQ53" s="347">
        <v>5.4</v>
      </c>
      <c r="AR53" s="348">
        <v>7.5</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34941377</v>
      </c>
      <c r="AN54" s="352">
        <v>27712</v>
      </c>
      <c r="AO54" s="353">
        <v>5.3</v>
      </c>
      <c r="AP54" s="354">
        <v>25259</v>
      </c>
      <c r="AQ54" s="355">
        <v>11.8</v>
      </c>
      <c r="AR54" s="356">
        <v>-6.5</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64463925</v>
      </c>
      <c r="AN55" s="344">
        <v>50740</v>
      </c>
      <c r="AO55" s="345">
        <v>-12.5</v>
      </c>
      <c r="AP55" s="346">
        <v>51898</v>
      </c>
      <c r="AQ55" s="347">
        <v>-3.1</v>
      </c>
      <c r="AR55" s="348">
        <v>-9.4</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39083241</v>
      </c>
      <c r="AN56" s="352">
        <v>30763</v>
      </c>
      <c r="AO56" s="353">
        <v>11</v>
      </c>
      <c r="AP56" s="354">
        <v>25986</v>
      </c>
      <c r="AQ56" s="355">
        <v>2.9</v>
      </c>
      <c r="AR56" s="356">
        <v>8.1</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60312027</v>
      </c>
      <c r="AN57" s="344">
        <v>47067</v>
      </c>
      <c r="AO57" s="345">
        <v>-7.2</v>
      </c>
      <c r="AP57" s="346">
        <v>51684</v>
      </c>
      <c r="AQ57" s="347">
        <v>-0.4</v>
      </c>
      <c r="AR57" s="348">
        <v>-6.8</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43063911</v>
      </c>
      <c r="AN58" s="352">
        <v>33607</v>
      </c>
      <c r="AO58" s="353">
        <v>9.1999999999999993</v>
      </c>
      <c r="AP58" s="354">
        <v>26671</v>
      </c>
      <c r="AQ58" s="355">
        <v>2.6</v>
      </c>
      <c r="AR58" s="356">
        <v>6.6</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78913628</v>
      </c>
      <c r="AN59" s="344">
        <v>61078</v>
      </c>
      <c r="AO59" s="345">
        <v>29.8</v>
      </c>
      <c r="AP59" s="346">
        <v>52897</v>
      </c>
      <c r="AQ59" s="347">
        <v>2.2999999999999998</v>
      </c>
      <c r="AR59" s="348">
        <v>27.5</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62018160</v>
      </c>
      <c r="AN60" s="352">
        <v>48001</v>
      </c>
      <c r="AO60" s="353">
        <v>42.8</v>
      </c>
      <c r="AP60" s="354">
        <v>27013</v>
      </c>
      <c r="AQ60" s="355">
        <v>1.3</v>
      </c>
      <c r="AR60" s="356">
        <v>41.5</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68231964</v>
      </c>
      <c r="AN61" s="359">
        <v>53642</v>
      </c>
      <c r="AO61" s="360">
        <v>3.2</v>
      </c>
      <c r="AP61" s="361">
        <v>52180</v>
      </c>
      <c r="AQ61" s="362">
        <v>2.4</v>
      </c>
      <c r="AR61" s="348">
        <v>0.8</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42416941</v>
      </c>
      <c r="AN62" s="352">
        <v>33278</v>
      </c>
      <c r="AO62" s="353">
        <v>7.7</v>
      </c>
      <c r="AP62" s="354">
        <v>25502</v>
      </c>
      <c r="AQ62" s="355">
        <v>3.3</v>
      </c>
      <c r="AR62" s="356">
        <v>4.4000000000000004</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29xYlWuTsKHCbFYxSKZMZUGcXvEWqD5hpWH9yJXfmVvdWphH4+U1cI1inz+Z01vSmBF/eSFRfwkizMqAzIwjGQ==" saltValue="218qzZ9rFrXhtiLEyxiAuQ==" spinCount="100000" sheet="1" objects="1" scenarios="1"/>
  <customSheetViews>
    <customSheetView guid="{DD612C68-E338-4020-9E6E-B541B9AC9032}"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78" zoomScale="55" zoomScaleNormal="55"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eoOfwZxWqLZe68DdwNdmYk7LAqM3jgss+0+hogLtkTrDmuUZ8Lh9SVpduiiLk8DtK4LT43prWcB9atTDnwSXA==" saltValue="W05DdI5vThjvGtuPiTfJkQ==" spinCount="100000" sheet="1" objects="1" scenarios="1"/>
  <dataConsolidate/>
  <customSheetViews>
    <customSheetView guid="{DD612C68-E338-4020-9E6E-B541B9AC9032}" showGridLines="0" fitToPage="1" hiddenRows="1" hiddenColumns="1">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55" zoomScaleNormal="55"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43nW7eb+03QvePxkVLjphqt6YiJutSPGbgUOj0p4iFQEO9GNX5wT+1JM3vDJvaFz7qaGJZAR3Es5bxIxaBitw==" saltValue="KpUPvUYY24VZk87qhm8b8w==" spinCount="100000" sheet="1" objects="1" scenarios="1"/>
  <dataConsolidate/>
  <customSheetViews>
    <customSheetView guid="{DD612C68-E338-4020-9E6E-B541B9AC9032}" showGridLines="0" fitToPage="1" hiddenRows="1" hiddenColumns="1">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79" t="s">
        <v>3</v>
      </c>
      <c r="D47" s="1179"/>
      <c r="E47" s="1180"/>
      <c r="F47" s="11">
        <v>7.61</v>
      </c>
      <c r="G47" s="12">
        <v>7.61</v>
      </c>
      <c r="H47" s="12">
        <v>7.57</v>
      </c>
      <c r="I47" s="12">
        <v>7.44</v>
      </c>
      <c r="J47" s="13">
        <v>6.42</v>
      </c>
    </row>
    <row r="48" spans="2:10" ht="57.75" customHeight="1">
      <c r="B48" s="14"/>
      <c r="C48" s="1181" t="s">
        <v>4</v>
      </c>
      <c r="D48" s="1181"/>
      <c r="E48" s="1182"/>
      <c r="F48" s="15">
        <v>2.44</v>
      </c>
      <c r="G48" s="16">
        <v>2.34</v>
      </c>
      <c r="H48" s="16">
        <v>1.98</v>
      </c>
      <c r="I48" s="16">
        <v>0.93</v>
      </c>
      <c r="J48" s="17">
        <v>1.28</v>
      </c>
    </row>
    <row r="49" spans="2:10" ht="57.75" customHeight="1" thickBot="1">
      <c r="B49" s="18"/>
      <c r="C49" s="1183" t="s">
        <v>5</v>
      </c>
      <c r="D49" s="1183"/>
      <c r="E49" s="1184"/>
      <c r="F49" s="19">
        <v>2.63</v>
      </c>
      <c r="G49" s="20">
        <v>0.13</v>
      </c>
      <c r="H49" s="20" t="s">
        <v>557</v>
      </c>
      <c r="I49" s="20" t="s">
        <v>558</v>
      </c>
      <c r="J49" s="21">
        <v>0.47</v>
      </c>
    </row>
    <row r="50" spans="2:10" ht="13.5" customHeight="1"/>
    <row r="51" spans="2:10" ht="13.5" hidden="1" customHeight="1"/>
    <row r="52" spans="2:10" ht="13.5" hidden="1" customHeight="1"/>
    <row r="53" spans="2:10" ht="13.5" hidden="1" customHeight="1"/>
  </sheetData>
  <sheetProtection algorithmName="SHA-512" hashValue="VDsGdh3HL8qvQAIDA0/OBryMda9PKaK9o9ywoM9a7SsltzjDHR/dlukFH6q8GWt13THE8cEKyKXPid/3fmGq4g==" saltValue="Yx9uU+WTREipIomGkhGfLA==" spinCount="100000" sheet="1" objects="1" scenarios="1"/>
  <customSheetViews>
    <customSheetView guid="{DD612C68-E338-4020-9E6E-B541B9AC9032}"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和田　歩(015578)</cp:lastModifiedBy>
  <dcterms:modified xsi:type="dcterms:W3CDTF">2019-08-08T07:51:58Z</dcterms:modified>
</cp:coreProperties>
</file>