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12" yWindow="-12" windowWidth="14520" windowHeight="12240" tabRatio="9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BW37" i="10"/>
  <c r="BE37" i="10"/>
  <c r="AM37" i="10"/>
  <c r="BW36" i="10"/>
  <c r="BE36" i="10"/>
  <c r="AM36" i="10"/>
  <c r="BW35" i="10"/>
  <c r="BE35" i="10"/>
  <c r="AM35" i="10"/>
  <c r="BW34" i="10"/>
  <c r="C34" i="10"/>
  <c r="C35" i="10" s="1"/>
  <c r="C36" i="10" s="1"/>
  <c r="C37" i="10" s="1"/>
  <c r="C38"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<sst xmlns="http://schemas.openxmlformats.org/spreadsheetml/2006/main" count="1020" uniqueCount="594">
  <si>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</si>
  <si>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</si>
  <si>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</si>
  <si>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</si>
  <si>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</si>
  <si>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</si>
  <si>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</si>
  <si>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</si>
  <si>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</si>
  <si>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</si>
  <si>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</si>
  <si>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</si>
  <si>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</si>
  <si>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</si>
  <si>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</si>
  <si>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</si>
  <si>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</si>
  <si>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</si>
  <si>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</si>
  <si>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</si>
  <si>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</si>
  <si>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</si>
  <si>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</si>
  <si>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</si>
  <si>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</si>
  <si>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</si>
  <si>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</si>
  <si>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</si>
  <si>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</si>
  <si>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</si>
  <si>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</si>
  <si>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</si>
  <si>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</si>
  <si>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</si>
  <si>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</si>
  <si>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</si>
  <si>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</si>
  <si>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</si>
  <si>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</si>
  <si>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</si>
  <si>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</si>
  <si>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</si>
  <si>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</si>
  <si>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</si>
  <si>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</si>
  <si>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</si>
  <si>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</si>
  <si>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</si>
  <si>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</si>
  <si>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</si>
  <si>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</si>
  <si>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</si>
  <si>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</si>
  <si>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</si>
  <si>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</si>
  <si>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</si>
  <si>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</si>
  <si>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</si>
  <si>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</si>
  <si>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</si>
  <si>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</si>
  <si>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</si>
  <si>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</si>
  <si>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</si>
  <si>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</si>
  <si>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</si>
  <si>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</si>
  <si>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</si>
  <si>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</si>
  <si>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</si>
  <si>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</si>
  <si>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</si>
  <si>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</si>
  <si>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</si>
  <si>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</si>
  <si>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</si>
  <si>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</si>
  <si>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</si>
  <si>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</si>
  <si>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</si>
  <si>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</si>
  <si>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</si>
  <si>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</si>
  <si>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</si>
  <si>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</si>
  <si>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</si>
  <si>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</si>
  <si>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</si>
  <si>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</si>
  <si>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</si>
  <si>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</si>
  <si>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</si>
  <si>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</si>
  <si>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</si>
  <si>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</si>
  <si>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</si>
  <si>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</si>
  <si>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</si>
  <si>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</si>
  <si>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</si>
  <si>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</si>
  <si>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</si>
  <si>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</si>
  <si>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</si>
  <si>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</si>
  <si>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</si>
  <si>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</si>
  <si>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</si>
  <si>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</si>
  <si>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</si>
  <si>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</si>
  <si>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</si>
  <si>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</si>
  <si>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</si>
  <si>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</si>
  <si>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</si>
  <si>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</si>
  <si>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</si>
  <si>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</si>
  <si>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</si>
  <si>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</si>
  <si>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</si>
  <si>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</si>
  <si>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</si>
  <si>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</si>
  <si>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</si>
  <si>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</si>
  <si>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</si>
  <si>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</si>
  <si>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</si>
  <si>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</si>
  <si>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</si>
  <si>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</si>
  <si>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</si>
  <si>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</si>
  <si>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</si>
  <si>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</si>
  <si>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</si>
  <si>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</si>
  <si>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</si>
  <si>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</si>
  <si>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</si>
  <si>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</si>
  <si>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</si>
  <si>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</si>
  <si>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</si>
  <si>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</si>
  <si>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</si>
  <si>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</si>
  <si>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</si>
  <si>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</si>
  <si>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</si>
  <si>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</si>
  <si>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</si>
  <si>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</si>
  <si>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</si>
  <si>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</si>
  <si>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</si>
  <si>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</si>
  <si>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</si>
  <si>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</si>
  <si>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</si>
  <si>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</si>
  <si>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</si>
  <si>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</si>
  <si>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</si>
  <si>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</si>
  <si>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</si>
  <si>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</si>
  <si>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</si>
  <si>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</si>
  <si>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</si>
  <si>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</si>
  <si>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</si>
  <si>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</si>
  <si>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</si>
  <si>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</si>
  <si>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</si>
  <si>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</si>
  <si>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</si>
  <si>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</si>
  <si>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</si>
  <si>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</si>
  <si>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</si>
  <si>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</si>
  <si>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</si>
  <si>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</si>
  <si>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</si>
  <si>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</si>
  <si>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</si>
  <si>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</si>
  <si>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</si>
  <si>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</si>
  <si>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</si>
  <si>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</si>
  <si>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</si>
  <si>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</si>
  <si>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</si>
  <si>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</si>
  <si>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</si>
  <si>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</si>
  <si>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</si>
  <si>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</si>
  <si>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</si>
  <si>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</si>
  <si>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</si>
  <si>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</si>
  <si>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神奈川県相模原市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</si>
  <si>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</si>
  <si>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</si>
  <si>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</si>
  <si>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</si>
  <si>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</si>
  <si>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</si>
  <si>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</si>
  <si>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</si>
  <si>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</si>
  <si>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</si>
  <si>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</si>
  <si>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</si>
  <si>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</si>
  <si>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</si>
  <si>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</si>
  <si>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</si>
  <si>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</si>
  <si>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</si>
  <si>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</si>
  <si>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</si>
  <si>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</si>
  <si>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</si>
  <si>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</si>
  <si>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</si>
  <si>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</si>
  <si>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</si>
  <si>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</si>
  <si>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</si>
  <si>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</si>
  <si>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</si>
  <si>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</si>
  <si>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</si>
  <si>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</si>
  <si>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</si>
  <si>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</si>
  <si>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</si>
  <si>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</si>
  <si>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</si>
  <si>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</si>
  <si>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</si>
  <si>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</si>
  <si>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</si>
  <si>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</si>
  <si>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</si>
  <si>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</si>
  <si>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</si>
  <si>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</si>
  <si>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</si>
  <si>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</si>
  <si>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</si>
  <si>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</si>
  <si>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</si>
  <si>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</si>
  <si>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</si>
  <si>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</si>
  <si>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</si>
  <si>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</si>
  <si>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</si>
  <si>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</si>
  <si>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</si>
  <si>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</si>
  <si>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</si>
  <si>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</si>
  <si>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</si>
  <si>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</si>
  <si>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</si>
  <si>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</si>
  <si>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</si>
  <si>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</si>
  <si>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</si>
  <si>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</si>
  <si>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</si>
  <si>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</si>
  <si>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</si>
  <si>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</si>
  <si>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</si>
  <si>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</si>
  <si>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</si>
  <si>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</si>
  <si>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</si>
  <si>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</si>
  <si>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</si>
  <si>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</si>
  <si>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</si>
  <si>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</si>
  <si>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</si>
  <si>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</si>
  <si>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</si>
  <si>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</si>
  <si>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</si>
  <si>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</si>
  <si>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</si>
  <si>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</si>
  <si>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</si>
  <si>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</si>
  <si>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</si>
  <si>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</si>
  <si>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</si>
  <si>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</si>
  <si>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</si>
  <si>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</si>
  <si>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</si>
  <si>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</si>
  <si>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</si>
  <si>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</si>
  <si>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</si>
  <si>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</si>
  <si>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</si>
  <si>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</si>
  <si>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</si>
  <si>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</si>
  <si>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</si>
  <si>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</si>
  <si>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</si>
  <si>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</si>
  <si>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</si>
  <si>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</si>
  <si>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</si>
  <si>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</si>
  <si>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</si>
  <si>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</si>
  <si>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</si>
  <si>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</si>
  <si>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</si>
  <si>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</si>
  <si>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</si>
  <si>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</si>
  <si>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</si>
  <si>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</si>
  <si>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</si>
  <si>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</si>
  <si>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</si>
  <si>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</si>
  <si>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</si>
  <si>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</si>
  <si>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</si>
  <si>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</si>
  <si>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</si>
  <si>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</si>
  <si>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</si>
  <si>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</si>
  <si>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</si>
  <si>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</si>
  <si>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</si>
  <si>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</si>
  <si>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</si>
  <si>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</si>
  <si>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</si>
  <si>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</si>
  <si>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神奈川県相模原市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</si>
  <si>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</si>
  <si>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</si>
  <si>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</si>
  <si>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</si>
  <si>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</si>
  <si>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</si>
  <si>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</si>
  <si>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</si>
  <si>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</si>
  <si>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</si>
  <si>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</si>
  <si>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</si>
  <si>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</si>
  <si>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</si>
  <si>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</si>
  <si>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</si>
  <si>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</si>
  <si>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</si>
  <si>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</si>
  <si>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</si>
  <si>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</si>
  <si>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</si>
  <si>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</si>
  <si>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</si>
  <si>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</si>
  <si>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</si>
  <si>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</si>
  <si>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</si>
  <si>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</si>
  <si>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</si>
  <si>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</si>
  <si>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</si>
  <si>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</si>
  <si>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</si>
  <si>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</si>
  <si>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</si>
  <si>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</si>
  <si>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</si>
  <si>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</si>
  <si>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</si>
  <si>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</si>
  <si>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</si>
  <si>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</si>
  <si>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</si>
  <si>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</si>
  <si>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</si>
  <si>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</si>
  <si>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</si>
  <si>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</si>
  <si>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</si>
  <si>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</si>
  <si>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</si>
  <si>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</si>
  <si>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</si>
  <si>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</si>
  <si>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</si>
  <si>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</si>
  <si>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</si>
  <si>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</si>
  <si>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</si>
  <si>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</si>
  <si>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</si>
  <si>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</si>
  <si>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</si>
  <si>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</si>
  <si>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</si>
  <si>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</si>
  <si>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</si>
  <si>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</si>
  <si>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</si>
  <si>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</si>
  <si>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</si>
  <si>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</si>
  <si>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</si>
  <si>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</si>
  <si>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</si>
  <si>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</si>
  <si>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</si>
  <si>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</si>
  <si>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</si>
  <si>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</si>
  <si>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</si>
  <si>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</si>
  <si>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</si>
  <si>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</si>
  <si>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</si>
  <si>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</si>
  <si>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</si>
  <si>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</si>
  <si>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</si>
  <si>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</si>
  <si>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</si>
  <si>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</si>
  <si>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</si>
  <si>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</si>
  <si>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</si>
  <si>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</si>
  <si>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</si>
  <si>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</si>
  <si>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</si>
  <si>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</si>
  <si>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</si>
  <si>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</si>
  <si>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</si>
  <si>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</si>
  <si>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</si>
  <si>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</si>
  <si>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</si>
  <si>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</si>
  <si>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</si>
  <si>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</si>
  <si>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</si>
  <si>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</si>
  <si>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</si>
  <si>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</si>
  <si>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</si>
  <si>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</si>
  <si>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</si>
  <si>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</si>
  <si>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</si>
  <si>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</si>
  <si>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</si>
  <si>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</si>
  <si>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</si>
  <si>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</si>
  <si>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</si>
  <si>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</si>
  <si>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</si>
  <si>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</si>
  <si>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</si>
  <si>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</si>
  <si>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</si>
  <si>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</si>
  <si>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</si>
  <si>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</si>
  <si>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</si>
  <si>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</si>
  <si>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</si>
  <si>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</si>
  <si>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</si>
  <si>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</si>
  <si>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</si>
  <si>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</si>
  <si>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</si>
  <si>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</si>
  <si>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</si>
  <si>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</si>
  <si>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</si>
  <si>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</si>
  <si>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</si>
  <si>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</si>
  <si>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</si>
  <si>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</si>
  <si>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</si>
  <si>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</si>
  <si>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</si>
  <si>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</si>
  <si>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</si>
  <si>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</si>
  <si>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</si>
  <si>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</si>
  <si>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</si>
  <si>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</si>
  <si>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</si>
  <si>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</si>
  <si>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</si>
  <si>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</si>
  <si>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</si>
  <si>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</si>
  <si>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</si>
  <si>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</si>
  <si>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</si>
  <si>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</si>
  <si>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</si>
  <si>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</si>
  <si>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</si>
  <si>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</si>
  <si>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</si>
  <si>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</si>
  <si>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</si>
  <si>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</si>
  <si>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</si>
  <si>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</si>
  <si>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</si>
  <si>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</si>
  <si>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</si>
  <si>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</si>
  <si>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</si>
  <si>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</si>
  <si>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</si>
  <si>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1.54</t>
  </si>
  <si>
    <t>▲ 3.69</t>
  </si>
  <si>
    <t>▲ 3.34</t>
  </si>
  <si>
    <t>▲ 6.38</t>
  </si>
  <si>
    <t>▲ 1.89</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</si>
  <si>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</si>
  <si>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</si>
  <si>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</si>
  <si>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</si>
  <si>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</si>
  <si>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</si>
  <si>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</si>
  <si>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国民健康保険事業特別会計（直営診療勘定）</t>
  </si>
  <si>
    <t>その他会計（赤字）</t>
  </si>
  <si>
    <t>その他会計（黒字）</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</si>
  <si>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</si>
  <si>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</si>
  <si>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</si>
  <si>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</si>
  <si>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</si>
  <si>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</si>
  <si>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</si>
  <si>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</si>
  <si>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</si>
  <si>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</si>
  <si>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</si>
  <si>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</si>
  <si>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t>
  </si>
  <si>
    <t>都市交通施設整備基金</t>
    <rPh sb="0" eb="2">
      <t>トシ</t>
    </rPh>
    <rPh sb="2" eb="4">
      <t>コウツウ</t>
    </rPh>
    <rPh sb="4" eb="6">
      <t>シセツ</t>
    </rPh>
    <rPh sb="6" eb="8">
      <t>セイビ</t>
    </rPh>
    <rPh sb="8" eb="10">
      <t>キキン</t>
    </rPh>
    <phoneticPr fontId="11"/>
  </si>
  <si>
    <t>社会福祉基金</t>
    <rPh sb="0" eb="2">
      <t>シャカイ</t>
    </rPh>
    <rPh sb="2" eb="4">
      <t>フクシ</t>
    </rPh>
    <rPh sb="4" eb="6">
      <t>キキン</t>
    </rPh>
    <phoneticPr fontId="11"/>
  </si>
  <si>
    <t>みどりのまちづくり基金</t>
    <rPh sb="9" eb="11">
      <t>キキン</t>
    </rPh>
    <phoneticPr fontId="2"/>
  </si>
  <si>
    <t>相模川ダム周辺地域振興基金</t>
    <rPh sb="0" eb="2">
      <t>サガミ</t>
    </rPh>
    <rPh sb="2" eb="3">
      <t>ガワ</t>
    </rPh>
    <rPh sb="5" eb="7">
      <t>シュウヘン</t>
    </rPh>
    <rPh sb="7" eb="9">
      <t>チイキ</t>
    </rPh>
    <rPh sb="9" eb="11">
      <t>シンコウ</t>
    </rPh>
    <rPh sb="11" eb="13">
      <t>キキン</t>
    </rPh>
    <phoneticPr fontId="11"/>
  </si>
  <si>
    <t>産業集積促進基金</t>
    <rPh sb="0" eb="2">
      <t>サンギョウ</t>
    </rPh>
    <rPh sb="2" eb="4">
      <t>シュウセキ</t>
    </rPh>
    <rPh sb="4" eb="6">
      <t>ソクシン</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</si>
  <si>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</si>
  <si>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</si>
  <si>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</si>
  <si>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</si>
  <si>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</si>
  <si>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将来負担比率及び実質公債費比率は、いずれも類似団体平均を下回っている。
　将来負担比率については、学校施設の空調設備事業に係る市債発行に伴う地方債の現在高の増や、県費負担教職員の給与負担等の権限移譲に伴い教職員退職手当等の負担見込額が増となったことなどにより、前年度と比較し２．５ポイント上昇となった。類似団体平均を下回っている主な要因としては、平成２８年度に策定した「第２次さがみはら都市経営指針・実行計画」で定める市債の発行抑制目標に留意し、適正な発行に努めていることがあげられるが、引き続き、元利償還金に対する地方交付税措置の有無等に十分考慮するなど、持続可能な財政運営に努める。</t>
    <rPh sb="131" eb="134">
      <t>ゼンネンド</t>
    </rPh>
    <rPh sb="135" eb="137">
      <t>ヒカク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</si>
  <si>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</si>
  <si>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</si>
  <si>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</si>
  <si>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11"/>
        <rFont val="ＭＳ Ｐゴシック"/>
        <family val="3"/>
        <charset val="128"/>
      </rPr>
      <t>地方債の新規発行を抑制してきた結果、将来負担比率は類似団体と比べて低い水準となっている。
　一方で、有形固定資産減価償却率は類似団体よりも高く、上昇傾向にある。主な要因としては、昭和40年代から昭和50年代の人口急増時に整備された学校施設等の公共施設における有形固定資産減価償却率が類似団体に比べ高い値になっていることが挙げられる。公共施設等総合管理計画に基づき、今後、施設の適正化、老朽化対策に積極的に取り組んでいく。</t>
    </r>
    <rPh sb="90" eb="92">
      <t>ショウワ</t>
    </rPh>
    <rPh sb="94" eb="96">
      <t>ネンダイ</t>
    </rPh>
    <rPh sb="98" eb="100">
      <t>ショウワ</t>
    </rPh>
    <rPh sb="102" eb="104">
      <t>ネンダイ</t>
    </rPh>
    <rPh sb="105" eb="107">
      <t>ジンコウ</t>
    </rPh>
    <rPh sb="107" eb="109">
      <t>キュウゾウ</t>
    </rPh>
    <rPh sb="111" eb="113">
      <t>セイビ</t>
    </rPh>
    <rPh sb="116" eb="118">
      <t>ガッコウ</t>
    </rPh>
    <rPh sb="118" eb="120">
      <t>シセツ</t>
    </rPh>
    <rPh sb="120" eb="121">
      <t>トウ</t>
    </rPh>
    <rPh sb="122" eb="124">
      <t>コウキョウ</t>
    </rPh>
    <rPh sb="124" eb="126">
      <t>シセツ</t>
    </rPh>
    <rPh sb="142" eb="144">
      <t>ルイジ</t>
    </rPh>
    <rPh sb="144" eb="146">
      <t>ダンタイ</t>
    </rPh>
    <rPh sb="147" eb="148">
      <t>クラ</t>
    </rPh>
    <rPh sb="149" eb="150">
      <t>タカ</t>
    </rPh>
    <rPh sb="151" eb="152">
      <t>アタイ</t>
    </rPh>
    <rPh sb="183" eb="185">
      <t>コンゴ</t>
    </rPh>
    <rPh sb="186" eb="188">
      <t>シセツ</t>
    </rPh>
    <rPh sb="189" eb="192">
      <t>テキセイカ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</si>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</sst>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2"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5" fillId="0" borderId="41" xfId="16" applyFont="1" applyBorder="1" applyAlignment="1" applyProtection="1">
      <alignment horizontal="left" vertical="top" wrapText="1"/>
      <protection locked="0"/>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3A70-4D76-8816-9DF15AD141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45453</c:v>
                </c:pt>
                <c:pt idx="1">
                  <c:v>42531</c:v>
                </c:pt>
                <c:pt idx="2">
                  <c:v>33612</c:v>
                </c:pt>
                <c:pt idx="3">
                  <c:v>24118</c:v>
                </c:pt>
                <c:pt idx="4">
                  <c:v>26829</c:v>
                </c:pt>
              </c:numCache>
            </c:numRef>
          </c:val>
          <c:smooth val="0"/>
          <c:extLst>
            <c:ext xmlns:c16="http://schemas.microsoft.com/office/drawing/2014/chart" uri="{C3380CC4-5D6E-409C-BE32-E72D297353CC}">
              <c16:uniqueId val="{00000001-3A70-4D76-8816-9DF15AD141E4}"/>
            </c:ext>
          </c:extLst>
        </c:ser>
        <c:dLbls>
          <c:showLegendKey val="0"/>
          <c:showVal val="0"/>
          <c:showCatName val="0"/>
          <c:showSerName val="0"/>
          <c:showPercent val="0"/>
          <c:showBubbleSize val="0"/>
        </c:dLbls>
        <c:marker val="1"/>
        <c:smooth val="0"/>
        <c:axId val="182089568"/>
        <c:axId val="182090352"/>
      </c:lineChart>
      <c:catAx>
        <c:axId val="182089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090352"/>
        <c:crosses val="autoZero"/>
        <c:auto val="1"/>
        <c:lblAlgn val="ctr"/>
        <c:lblOffset val="100"/>
        <c:tickLblSkip val="1"/>
        <c:tickMarkSkip val="1"/>
        <c:noMultiLvlLbl val="0"/>
      </c:catAx>
      <c:valAx>
        <c:axId val="182090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089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5.03</c:v>
                </c:pt>
                <c:pt idx="1">
                  <c:v>4.93</c:v>
                </c:pt>
                <c:pt idx="2">
                  <c:v>5.07</c:v>
                </c:pt>
                <c:pt idx="3">
                  <c:v>4.47</c:v>
                </c:pt>
                <c:pt idx="4">
                  <c:v>4.66</c:v>
                </c:pt>
              </c:numCache>
            </c:numRef>
          </c:val>
          <c:extLst>
            <c:ext xmlns:c16="http://schemas.microsoft.com/office/drawing/2014/chart" uri="{C3380CC4-5D6E-409C-BE32-E72D297353CC}">
              <c16:uniqueId val="{00000000-45ED-4B43-81EF-38B9ECBB00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9.6999999999999993</c:v>
                </c:pt>
                <c:pt idx="1">
                  <c:v>8.82</c:v>
                </c:pt>
                <c:pt idx="2">
                  <c:v>7.86</c:v>
                </c:pt>
                <c:pt idx="3">
                  <c:v>4.9000000000000004</c:v>
                </c:pt>
                <c:pt idx="4">
                  <c:v>3.7</c:v>
                </c:pt>
              </c:numCache>
            </c:numRef>
          </c:val>
          <c:extLst>
            <c:ext xmlns:c16="http://schemas.microsoft.com/office/drawing/2014/chart" uri="{C3380CC4-5D6E-409C-BE32-E72D297353CC}">
              <c16:uniqueId val="{00000001-45ED-4B43-81EF-38B9ECBB003F}"/>
            </c:ext>
          </c:extLst>
        </c:ser>
        <c:dLbls>
          <c:showLegendKey val="0"/>
          <c:showVal val="0"/>
          <c:showCatName val="0"/>
          <c:showSerName val="0"/>
          <c:showPercent val="0"/>
          <c:showBubbleSize val="0"/>
        </c:dLbls>
        <c:gapWidth val="250"/>
        <c:overlap val="100"/>
        <c:axId val="182091920"/>
        <c:axId val="37251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-1.54</c:v>
                </c:pt>
                <c:pt idx="1">
                  <c:v>-3.69</c:v>
                </c:pt>
                <c:pt idx="2">
                  <c:v>-3.34</c:v>
                </c:pt>
                <c:pt idx="3">
                  <c:v>-6.38</c:v>
                </c:pt>
                <c:pt idx="4">
                  <c:v>-1.89</c:v>
                </c:pt>
              </c:numCache>
            </c:numRef>
          </c:val>
          <c:smooth val="0"/>
          <c:extLst>
            <c:ext xmlns:c16="http://schemas.microsoft.com/office/drawing/2014/chart" uri="{C3380CC4-5D6E-409C-BE32-E72D297353CC}">
              <c16:uniqueId val="{00000002-45ED-4B43-81EF-38B9ECBB003F}"/>
            </c:ext>
          </c:extLst>
        </c:ser>
        <c:dLbls>
          <c:showLegendKey val="0"/>
          <c:showVal val="0"/>
          <c:showCatName val="0"/>
          <c:showSerName val="0"/>
          <c:showPercent val="0"/>
          <c:showBubbleSize val="0"/>
        </c:dLbls>
        <c:marker val="1"/>
        <c:smooth val="0"/>
        <c:axId val="182091920"/>
        <c:axId val="372518240"/>
      </c:lineChart>
      <c:catAx>
        <c:axId val="18209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518240"/>
        <c:crosses val="autoZero"/>
        <c:auto val="1"/>
        <c:lblAlgn val="ctr"/>
        <c:lblOffset val="100"/>
        <c:tickLblSkip val="1"/>
        <c:tickMarkSkip val="1"/>
        <c:noMultiLvlLbl val="0"/>
      </c:catAx>
      <c:valAx>
        <c:axId val="37251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09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20C0-49CB-B46B-232797F4DE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C0-49CB-B46B-232797F4DEF4}"/>
            </c:ext>
          </c:extLst>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C0-49CB-B46B-232797F4DEF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extLst>
            <c:ext xmlns:c16="http://schemas.microsoft.com/office/drawing/2014/chart" uri="{C3380CC4-5D6E-409C-BE32-E72D297353CC}">
              <c16:uniqueId val="{00000003-20C0-49CB-B46B-232797F4DEF4}"/>
            </c:ext>
          </c:extLst>
        </c:ser>
        <c:ser>
          <c:idx val="4"/>
          <c:order val="4"/>
          <c:tx>
            <c:strRef>
              <c:f>データシート!$A$31</c:f>
              <c:strCache>
                <c:ptCount val="1"/>
                <c:pt idx="0">
                  <c:v>自動車駐車場事業特別会計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0.16</c:v>
                </c:pt>
                <c:pt idx="4">
                  <c:v>#N/A</c:v>
                </c:pt>
                <c:pt idx="5">
                  <c:v>0.13</c:v>
                </c:pt>
                <c:pt idx="6">
                  <c:v>#N/A</c:v>
                </c:pt>
                <c:pt idx="7">
                  <c:v>0.12</c:v>
                </c:pt>
                <c:pt idx="8">
                  <c:v>#N/A</c:v>
                </c:pt>
                <c:pt idx="9">
                  <c:v>0.06</c:v>
                </c:pt>
              </c:numCache>
            </c:numRef>
          </c:val>
          <c:extLst>
            <c:ext xmlns:c16="http://schemas.microsoft.com/office/drawing/2014/chart" uri="{C3380CC4-5D6E-409C-BE32-E72D297353CC}">
              <c16:uniqueId val="{00000004-20C0-49CB-B46B-232797F4DEF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0.31</c:v>
                </c:pt>
                <c:pt idx="8">
                  <c:v>#N/A</c:v>
                </c:pt>
                <c:pt idx="9">
                  <c:v>0.2</c:v>
                </c:pt>
              </c:numCache>
            </c:numRef>
          </c:val>
          <c:extLst>
            <c:ext xmlns:c16="http://schemas.microsoft.com/office/drawing/2014/chart" uri="{C3380CC4-5D6E-409C-BE32-E72D297353CC}">
              <c16:uniqueId val="{00000005-20C0-49CB-B46B-232797F4DEF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0.22</c:v>
                </c:pt>
                <c:pt idx="4">
                  <c:v>#N/A</c:v>
                </c:pt>
                <c:pt idx="5">
                  <c:v>0.41</c:v>
                </c:pt>
                <c:pt idx="6">
                  <c:v>#N/A</c:v>
                </c:pt>
                <c:pt idx="7">
                  <c:v>0.68</c:v>
                </c:pt>
                <c:pt idx="8">
                  <c:v>#N/A</c:v>
                </c:pt>
                <c:pt idx="9">
                  <c:v>0.38</c:v>
                </c:pt>
              </c:numCache>
            </c:numRef>
          </c:val>
          <c:extLst>
            <c:ext xmlns:c16="http://schemas.microsoft.com/office/drawing/2014/chart" uri="{C3380CC4-5D6E-409C-BE32-E72D297353CC}">
              <c16:uniqueId val="{00000006-20C0-49CB-B46B-232797F4DEF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0.37</c:v>
                </c:pt>
                <c:pt idx="4">
                  <c:v>#N/A</c:v>
                </c:pt>
                <c:pt idx="5">
                  <c:v>0.21</c:v>
                </c:pt>
                <c:pt idx="6">
                  <c:v>#N/A</c:v>
                </c:pt>
                <c:pt idx="7">
                  <c:v>0.72</c:v>
                </c:pt>
                <c:pt idx="8">
                  <c:v>#N/A</c:v>
                </c:pt>
                <c:pt idx="9">
                  <c:v>0.68</c:v>
                </c:pt>
              </c:numCache>
            </c:numRef>
          </c:val>
          <c:extLst>
            <c:ext xmlns:c16="http://schemas.microsoft.com/office/drawing/2014/chart" uri="{C3380CC4-5D6E-409C-BE32-E72D297353CC}">
              <c16:uniqueId val="{00000007-20C0-49CB-B46B-232797F4DEF4}"/>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1.1100000000000001</c:v>
                </c:pt>
                <c:pt idx="4">
                  <c:v>#N/A</c:v>
                </c:pt>
                <c:pt idx="5">
                  <c:v>1.06</c:v>
                </c:pt>
                <c:pt idx="6">
                  <c:v>#N/A</c:v>
                </c:pt>
                <c:pt idx="7">
                  <c:v>1.44</c:v>
                </c:pt>
                <c:pt idx="8">
                  <c:v>#N/A</c:v>
                </c:pt>
                <c:pt idx="9">
                  <c:v>2.1</c:v>
                </c:pt>
              </c:numCache>
            </c:numRef>
          </c:val>
          <c:extLst>
            <c:ext xmlns:c16="http://schemas.microsoft.com/office/drawing/2014/chart" uri="{C3380CC4-5D6E-409C-BE32-E72D297353CC}">
              <c16:uniqueId val="{00000008-20C0-49CB-B46B-232797F4DE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5.0199999999999996</c:v>
                </c:pt>
                <c:pt idx="2">
                  <c:v>#N/A</c:v>
                </c:pt>
                <c:pt idx="3">
                  <c:v>4.92</c:v>
                </c:pt>
                <c:pt idx="4">
                  <c:v>#N/A</c:v>
                </c:pt>
                <c:pt idx="5">
                  <c:v>5.0599999999999996</c:v>
                </c:pt>
                <c:pt idx="6">
                  <c:v>#N/A</c:v>
                </c:pt>
                <c:pt idx="7">
                  <c:v>4.51</c:v>
                </c:pt>
                <c:pt idx="8">
                  <c:v>#N/A</c:v>
                </c:pt>
                <c:pt idx="9">
                  <c:v>4.76</c:v>
                </c:pt>
              </c:numCache>
            </c:numRef>
          </c:val>
          <c:extLst>
            <c:ext xmlns:c16="http://schemas.microsoft.com/office/drawing/2014/chart" uri="{C3380CC4-5D6E-409C-BE32-E72D297353CC}">
              <c16:uniqueId val="{00000009-20C0-49CB-B46B-232797F4DEF4}"/>
            </c:ext>
          </c:extLst>
        </c:ser>
        <c:dLbls>
          <c:showLegendKey val="0"/>
          <c:showVal val="0"/>
          <c:showCatName val="0"/>
          <c:showSerName val="0"/>
          <c:showPercent val="0"/>
          <c:showBubbleSize val="0"/>
        </c:dLbls>
        <c:gapWidth val="150"/>
        <c:overlap val="100"/>
        <c:axId val="372519024"/>
        <c:axId val="372519416"/>
      </c:barChart>
      <c:catAx>
        <c:axId val="37251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519416"/>
        <c:crosses val="autoZero"/>
        <c:auto val="1"/>
        <c:lblAlgn val="ctr"/>
        <c:lblOffset val="100"/>
        <c:tickLblSkip val="1"/>
        <c:tickMarkSkip val="1"/>
        <c:noMultiLvlLbl val="0"/>
      </c:catAx>
      <c:valAx>
        <c:axId val="37251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51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23409</c:v>
                </c:pt>
                <c:pt idx="5">
                  <c:v>24960</c:v>
                </c:pt>
                <c:pt idx="8">
                  <c:v>24935</c:v>
                </c:pt>
                <c:pt idx="11">
                  <c:v>25834</c:v>
                </c:pt>
                <c:pt idx="14">
                  <c:v>26060</c:v>
                </c:pt>
              </c:numCache>
            </c:numRef>
          </c:val>
          <c:extLst>
            <c:ext xmlns:c16="http://schemas.microsoft.com/office/drawing/2014/chart" uri="{C3380CC4-5D6E-409C-BE32-E72D297353CC}">
              <c16:uniqueId val="{00000000-2CA5-4816-B484-C4A7749B69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A5-4816-B484-C4A7749B69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1485</c:v>
                </c:pt>
                <c:pt idx="3">
                  <c:v>1472</c:v>
                </c:pt>
                <c:pt idx="6">
                  <c:v>1366</c:v>
                </c:pt>
                <c:pt idx="9">
                  <c:v>979</c:v>
                </c:pt>
                <c:pt idx="12">
                  <c:v>977</c:v>
                </c:pt>
              </c:numCache>
            </c:numRef>
          </c:val>
          <c:extLst>
            <c:ext xmlns:c16="http://schemas.microsoft.com/office/drawing/2014/chart" uri="{C3380CC4-5D6E-409C-BE32-E72D297353CC}">
              <c16:uniqueId val="{00000002-2CA5-4816-B484-C4A7749B69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A5-4816-B484-C4A7749B69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4260</c:v>
                </c:pt>
                <c:pt idx="3">
                  <c:v>4178</c:v>
                </c:pt>
                <c:pt idx="6">
                  <c:v>4329</c:v>
                </c:pt>
                <c:pt idx="9">
                  <c:v>4571</c:v>
                </c:pt>
                <c:pt idx="12">
                  <c:v>4451</c:v>
                </c:pt>
              </c:numCache>
            </c:numRef>
          </c:val>
          <c:extLst>
            <c:ext xmlns:c16="http://schemas.microsoft.com/office/drawing/2014/chart" uri="{C3380CC4-5D6E-409C-BE32-E72D297353CC}">
              <c16:uniqueId val="{00000004-2CA5-4816-B484-C4A7749B69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1167</c:v>
                </c:pt>
                <c:pt idx="3">
                  <c:v>1500</c:v>
                </c:pt>
                <c:pt idx="6">
                  <c:v>1833</c:v>
                </c:pt>
                <c:pt idx="9">
                  <c:v>2160</c:v>
                </c:pt>
                <c:pt idx="12">
                  <c:v>2460</c:v>
                </c:pt>
              </c:numCache>
            </c:numRef>
          </c:val>
          <c:extLst>
            <c:ext xmlns:c16="http://schemas.microsoft.com/office/drawing/2014/chart" uri="{C3380CC4-5D6E-409C-BE32-E72D297353CC}">
              <c16:uniqueId val="{00000005-2CA5-4816-B484-C4A7749B69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A5-4816-B484-C4A7749B69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21465</c:v>
                </c:pt>
                <c:pt idx="3">
                  <c:v>21210</c:v>
                </c:pt>
                <c:pt idx="6">
                  <c:v>21100</c:v>
                </c:pt>
                <c:pt idx="9">
                  <c:v>21827</c:v>
                </c:pt>
                <c:pt idx="12">
                  <c:v>22371</c:v>
                </c:pt>
              </c:numCache>
            </c:numRef>
          </c:val>
          <c:extLst>
            <c:ext xmlns:c16="http://schemas.microsoft.com/office/drawing/2014/chart" uri="{C3380CC4-5D6E-409C-BE32-E72D297353CC}">
              <c16:uniqueId val="{00000007-2CA5-4816-B484-C4A7749B69C9}"/>
            </c:ext>
          </c:extLst>
        </c:ser>
        <c:dLbls>
          <c:showLegendKey val="0"/>
          <c:showVal val="0"/>
          <c:showCatName val="0"/>
          <c:showSerName val="0"/>
          <c:showPercent val="0"/>
          <c:showBubbleSize val="0"/>
        </c:dLbls>
        <c:gapWidth val="100"/>
        <c:overlap val="100"/>
        <c:axId val="372520200"/>
        <c:axId val="37252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4968</c:v>
                </c:pt>
                <c:pt idx="2">
                  <c:v>#N/A</c:v>
                </c:pt>
                <c:pt idx="3">
                  <c:v>#N/A</c:v>
                </c:pt>
                <c:pt idx="4">
                  <c:v>3400</c:v>
                </c:pt>
                <c:pt idx="5">
                  <c:v>#N/A</c:v>
                </c:pt>
                <c:pt idx="6">
                  <c:v>#N/A</c:v>
                </c:pt>
                <c:pt idx="7">
                  <c:v>3693</c:v>
                </c:pt>
                <c:pt idx="8">
                  <c:v>#N/A</c:v>
                </c:pt>
                <c:pt idx="9">
                  <c:v>#N/A</c:v>
                </c:pt>
                <c:pt idx="10">
                  <c:v>3703</c:v>
                </c:pt>
                <c:pt idx="11">
                  <c:v>#N/A</c:v>
                </c:pt>
                <c:pt idx="12">
                  <c:v>#N/A</c:v>
                </c:pt>
                <c:pt idx="13">
                  <c:v>4199</c:v>
                </c:pt>
                <c:pt idx="14">
                  <c:v>#N/A</c:v>
                </c:pt>
              </c:numCache>
            </c:numRef>
          </c:val>
          <c:smooth val="0"/>
          <c:extLst>
            <c:ext xmlns:c16="http://schemas.microsoft.com/office/drawing/2014/chart" uri="{C3380CC4-5D6E-409C-BE32-E72D297353CC}">
              <c16:uniqueId val="{00000008-2CA5-4816-B484-C4A7749B69C9}"/>
            </c:ext>
          </c:extLst>
        </c:ser>
        <c:dLbls>
          <c:showLegendKey val="0"/>
          <c:showVal val="0"/>
          <c:showCatName val="0"/>
          <c:showSerName val="0"/>
          <c:showPercent val="0"/>
          <c:showBubbleSize val="0"/>
        </c:dLbls>
        <c:marker val="1"/>
        <c:smooth val="0"/>
        <c:axId val="372520200"/>
        <c:axId val="372520592"/>
      </c:lineChart>
      <c:catAx>
        <c:axId val="37252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520592"/>
        <c:crosses val="autoZero"/>
        <c:auto val="1"/>
        <c:lblAlgn val="ctr"/>
        <c:lblOffset val="100"/>
        <c:tickLblSkip val="1"/>
        <c:tickMarkSkip val="1"/>
        <c:noMultiLvlLbl val="0"/>
      </c:catAx>
      <c:valAx>
        <c:axId val="37252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52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211738</c:v>
                </c:pt>
                <c:pt idx="5">
                  <c:v>219547</c:v>
                </c:pt>
                <c:pt idx="8">
                  <c:v>221372</c:v>
                </c:pt>
                <c:pt idx="11">
                  <c:v>222324</c:v>
                </c:pt>
                <c:pt idx="14">
                  <c:v>227998</c:v>
                </c:pt>
              </c:numCache>
            </c:numRef>
          </c:val>
          <c:extLst>
            <c:ext xmlns:c16="http://schemas.microsoft.com/office/drawing/2014/chart" uri="{C3380CC4-5D6E-409C-BE32-E72D297353CC}">
              <c16:uniqueId val="{00000000-C8DB-4557-B687-B95139B802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91428</c:v>
                </c:pt>
                <c:pt idx="5">
                  <c:v>87667</c:v>
                </c:pt>
                <c:pt idx="8">
                  <c:v>82545</c:v>
                </c:pt>
                <c:pt idx="11">
                  <c:v>78352</c:v>
                </c:pt>
                <c:pt idx="14">
                  <c:v>73694</c:v>
                </c:pt>
              </c:numCache>
            </c:numRef>
          </c:val>
          <c:extLst>
            <c:ext xmlns:c16="http://schemas.microsoft.com/office/drawing/2014/chart" uri="{C3380CC4-5D6E-409C-BE32-E72D297353CC}">
              <c16:uniqueId val="{00000001-C8DB-4557-B687-B95139B802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25847</c:v>
                </c:pt>
                <c:pt idx="5">
                  <c:v>26076</c:v>
                </c:pt>
                <c:pt idx="8">
                  <c:v>26426</c:v>
                </c:pt>
                <c:pt idx="11">
                  <c:v>25043</c:v>
                </c:pt>
                <c:pt idx="14">
                  <c:v>28669</c:v>
                </c:pt>
              </c:numCache>
            </c:numRef>
          </c:val>
          <c:extLst>
            <c:ext xmlns:c16="http://schemas.microsoft.com/office/drawing/2014/chart" uri="{C3380CC4-5D6E-409C-BE32-E72D297353CC}">
              <c16:uniqueId val="{00000002-C8DB-4557-B687-B95139B802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DB-4557-B687-B95139B802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DB-4557-B687-B95139B802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2773</c:v>
                </c:pt>
                <c:pt idx="3">
                  <c:v>3027</c:v>
                </c:pt>
                <c:pt idx="6">
                  <c:v>2603</c:v>
                </c:pt>
                <c:pt idx="9">
                  <c:v>2612</c:v>
                </c:pt>
                <c:pt idx="12">
                  <c:v>2462</c:v>
                </c:pt>
              </c:numCache>
            </c:numRef>
          </c:val>
          <c:extLst>
            <c:ext xmlns:c16="http://schemas.microsoft.com/office/drawing/2014/chart" uri="{C3380CC4-5D6E-409C-BE32-E72D297353CC}">
              <c16:uniqueId val="{00000005-C8DB-4557-B687-B95139B802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38453</c:v>
                </c:pt>
                <c:pt idx="3">
                  <c:v>35157</c:v>
                </c:pt>
                <c:pt idx="6">
                  <c:v>32428</c:v>
                </c:pt>
                <c:pt idx="9">
                  <c:v>31721</c:v>
                </c:pt>
                <c:pt idx="12">
                  <c:v>46361</c:v>
                </c:pt>
              </c:numCache>
            </c:numRef>
          </c:val>
          <c:extLst>
            <c:ext xmlns:c16="http://schemas.microsoft.com/office/drawing/2014/chart" uri="{C3380CC4-5D6E-409C-BE32-E72D297353CC}">
              <c16:uniqueId val="{00000006-C8DB-4557-B687-B95139B802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8DB-4557-B687-B95139B802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48059</c:v>
                </c:pt>
                <c:pt idx="3">
                  <c:v>45796</c:v>
                </c:pt>
                <c:pt idx="6">
                  <c:v>43155</c:v>
                </c:pt>
                <c:pt idx="9">
                  <c:v>41289</c:v>
                </c:pt>
                <c:pt idx="12">
                  <c:v>40798</c:v>
                </c:pt>
              </c:numCache>
            </c:numRef>
          </c:val>
          <c:extLst>
            <c:ext xmlns:c16="http://schemas.microsoft.com/office/drawing/2014/chart" uri="{C3380CC4-5D6E-409C-BE32-E72D297353CC}">
              <c16:uniqueId val="{00000008-C8DB-4557-B687-B95139B802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34541</c:v>
                </c:pt>
                <c:pt idx="3">
                  <c:v>31542</c:v>
                </c:pt>
                <c:pt idx="6">
                  <c:v>28798</c:v>
                </c:pt>
                <c:pt idx="9">
                  <c:v>26353</c:v>
                </c:pt>
                <c:pt idx="12">
                  <c:v>23816</c:v>
                </c:pt>
              </c:numCache>
            </c:numRef>
          </c:val>
          <c:extLst>
            <c:ext xmlns:c16="http://schemas.microsoft.com/office/drawing/2014/chart" uri="{C3380CC4-5D6E-409C-BE32-E72D297353CC}">
              <c16:uniqueId val="{00000009-C8DB-4557-B687-B95139B802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253620</c:v>
                </c:pt>
                <c:pt idx="3">
                  <c:v>266630</c:v>
                </c:pt>
                <c:pt idx="6">
                  <c:v>270808</c:v>
                </c:pt>
                <c:pt idx="9">
                  <c:v>269193</c:v>
                </c:pt>
                <c:pt idx="12">
                  <c:v>275797</c:v>
                </c:pt>
              </c:numCache>
            </c:numRef>
          </c:val>
          <c:extLst>
            <c:ext xmlns:c16="http://schemas.microsoft.com/office/drawing/2014/chart" uri="{C3380CC4-5D6E-409C-BE32-E72D297353CC}">
              <c16:uniqueId val="{0000000A-C8DB-4557-B687-B95139B80271}"/>
            </c:ext>
          </c:extLst>
        </c:ser>
        <c:dLbls>
          <c:showLegendKey val="0"/>
          <c:showVal val="0"/>
          <c:showCatName val="0"/>
          <c:showSerName val="0"/>
          <c:showPercent val="0"/>
          <c:showBubbleSize val="0"/>
        </c:dLbls>
        <c:gapWidth val="100"/>
        <c:overlap val="100"/>
        <c:axId val="372521376"/>
        <c:axId val="372521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48434</c:v>
                </c:pt>
                <c:pt idx="2">
                  <c:v>#N/A</c:v>
                </c:pt>
                <c:pt idx="3">
                  <c:v>#N/A</c:v>
                </c:pt>
                <c:pt idx="4">
                  <c:v>48863</c:v>
                </c:pt>
                <c:pt idx="5">
                  <c:v>#N/A</c:v>
                </c:pt>
                <c:pt idx="6">
                  <c:v>#N/A</c:v>
                </c:pt>
                <c:pt idx="7">
                  <c:v>47450</c:v>
                </c:pt>
                <c:pt idx="8">
                  <c:v>#N/A</c:v>
                </c:pt>
                <c:pt idx="9">
                  <c:v>#N/A</c:v>
                </c:pt>
                <c:pt idx="10">
                  <c:v>45450</c:v>
                </c:pt>
                <c:pt idx="11">
                  <c:v>#N/A</c:v>
                </c:pt>
                <c:pt idx="12">
                  <c:v>#N/A</c:v>
                </c:pt>
                <c:pt idx="13">
                  <c:v>58873</c:v>
                </c:pt>
                <c:pt idx="14">
                  <c:v>#N/A</c:v>
                </c:pt>
              </c:numCache>
            </c:numRef>
          </c:val>
          <c:smooth val="0"/>
          <c:extLst>
            <c:ext xmlns:c16="http://schemas.microsoft.com/office/drawing/2014/chart" uri="{C3380CC4-5D6E-409C-BE32-E72D297353CC}">
              <c16:uniqueId val="{0000000B-C8DB-4557-B687-B95139B80271}"/>
            </c:ext>
          </c:extLst>
        </c:ser>
        <c:dLbls>
          <c:showLegendKey val="0"/>
          <c:showVal val="0"/>
          <c:showCatName val="0"/>
          <c:showSerName val="0"/>
          <c:showPercent val="0"/>
          <c:showBubbleSize val="0"/>
        </c:dLbls>
        <c:marker val="1"/>
        <c:smooth val="0"/>
        <c:axId val="372521376"/>
        <c:axId val="372521768"/>
      </c:lineChart>
      <c:catAx>
        <c:axId val="3725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2521768"/>
        <c:crosses val="autoZero"/>
        <c:auto val="1"/>
        <c:lblAlgn val="ctr"/>
        <c:lblOffset val="100"/>
        <c:tickLblSkip val="1"/>
        <c:tickMarkSkip val="1"/>
        <c:noMultiLvlLbl val="0"/>
      </c:catAx>
      <c:valAx>
        <c:axId val="372521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5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11125</c:v>
                </c:pt>
                <c:pt idx="1">
                  <c:v>6933</c:v>
                </c:pt>
                <c:pt idx="2">
                  <c:v>6238</c:v>
                </c:pt>
              </c:numCache>
            </c:numRef>
          </c:val>
          <c:extLst>
            <c:ext xmlns:c16="http://schemas.microsoft.com/office/drawing/2014/chart" uri="{C3380CC4-5D6E-409C-BE32-E72D297353CC}">
              <c16:uniqueId val="{00000000-4798-44D7-8B05-7957E44C7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c:v>
                </c:pt>
                <c:pt idx="1">
                  <c:v>156</c:v>
                </c:pt>
                <c:pt idx="2">
                  <c:v>293</c:v>
                </c:pt>
              </c:numCache>
            </c:numRef>
          </c:val>
          <c:extLst>
            <c:ext xmlns:c16="http://schemas.microsoft.com/office/drawing/2014/chart" uri="{C3380CC4-5D6E-409C-BE32-E72D297353CC}">
              <c16:uniqueId val="{00000001-4798-44D7-8B05-7957E44C7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5058</c:v>
                </c:pt>
                <c:pt idx="1">
                  <c:v>5214</c:v>
                </c:pt>
                <c:pt idx="2">
                  <c:v>6241</c:v>
                </c:pt>
              </c:numCache>
            </c:numRef>
          </c:val>
          <c:extLst>
            <c:ext xmlns:c16="http://schemas.microsoft.com/office/drawing/2014/chart" uri="{C3380CC4-5D6E-409C-BE32-E72D297353CC}">
              <c16:uniqueId val="{00000002-4798-44D7-8B05-7957E44C7616}"/>
            </c:ext>
          </c:extLst>
        </c:ser>
        <c:dLbls>
          <c:showLegendKey val="0"/>
          <c:showVal val="0"/>
          <c:showCatName val="0"/>
          <c:showSerName val="0"/>
          <c:showPercent val="0"/>
          <c:showBubbleSize val="0"/>
        </c:dLbls>
        <c:gapWidth val="120"/>
        <c:overlap val="100"/>
        <c:axId val="370694176"/>
        <c:axId val="370694568"/>
      </c:barChart>
      <c:catAx>
        <c:axId val="3706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694568"/>
        <c:crosses val="autoZero"/>
        <c:auto val="1"/>
        <c:lblAlgn val="ctr"/>
        <c:lblOffset val="100"/>
        <c:tickLblSkip val="1"/>
        <c:tickMarkSkip val="1"/>
        <c:noMultiLvlLbl val="0"/>
      </c:catAx>
      <c:valAx>
        <c:axId val="370694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6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{C96901EE-C817-4C75-973E-5D5D39C982D7}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61E-43A9-B3D7-DD83B7045B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{31E8AB57-630E-40E7-973E-5B265DEE3688}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1E-43A9-B3D7-DD83B7045B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{6DD00B40-AE31-4169-891A-C5048E51432B}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1E-43A9-B3D7-DD83B7045B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{7DE7F4FF-5E82-4A29-9B4F-305D5FF5B19D}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1E-43A9-B3D7-DD83B7045B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{ACA8FB56-6ED6-43A8-A2CB-52C7A3180FDA}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1E-43A9-B3D7-DD83B7045B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{114214C0-83EB-4ABB-839A-3667E5ED58B5}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61E-43A9-B3D7-DD83B7045B6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{7A67A5B1-7FB3-4D1A-8D64-790BD0219C1F}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61E-43A9-B3D7-DD83B7045B6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{3E73C10F-4F05-4FFD-B3ED-2146C63CE44A}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61E-43A9-B3D7-DD83B7045B6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{FD51FDB1-D358-482E-8F57-FD37FD2D6964}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61E-43A9-B3D7-DD83B7045B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61.8</c:v>
                </c:pt>
                <c:pt idx="32">
                  <c:v>63.4</c:v>
                </c:pt>
              </c:numCache>
            </c:numRef>
          </c:xVal>
          <c:yVal>
            <c:numRef>
              <c:f>公会計指標分析・財政指標組合せ分析表!$BP$51:$DC$51</c:f>
              <c:numCache>
                <c:formatCode>#,##0.0;"▲ "#,##0.0</c:formatCode>
                <c:ptCount val="40"/>
                <c:pt idx="16">
                  <c:v>37.9</c:v>
                </c:pt>
                <c:pt idx="24">
                  <c:v>36.5</c:v>
                </c:pt>
                <c:pt idx="32">
                  <c:v>39</c:v>
                </c:pt>
              </c:numCache>
            </c:numRef>
          </c:yVal>
          <c:smooth val="0"/>
          <c:extLst>
            <c:ext xmlns:c16="http://schemas.microsoft.com/office/drawing/2014/chart" uri="{C3380CC4-5D6E-409C-BE32-E72D297353CC}">
              <c16:uniqueId val="{00000009-F61E-43A9-B3D7-DD83B7045B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{2C72648F-4654-47EE-8452-6D6A4C097374}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61E-43A9-B3D7-DD83B7045B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{0686D463-0198-4C9A-91EB-5521AB57D5F3}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1E-43A9-B3D7-DD83B7045B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{139B42E3-312A-4D77-B8EA-907FBD2FAA33}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1E-43A9-B3D7-DD83B7045B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{BE7E0F6D-3646-4455-9F2B-ECAC0104723D}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1E-43A9-B3D7-DD83B7045B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{06E87FFE-0CFE-4B2F-9CEC-7F2052E1C238}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1E-43A9-B3D7-DD83B7045B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{041C87A9-1340-42D9-A3B0-A67F0F25B81D}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61E-43A9-B3D7-DD83B7045B6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{A9146655-0C44-4AD3-AB83-330E18EF0BFC}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61E-43A9-B3D7-DD83B7045B6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{F831E9A0-01E8-4109-A5B0-C3F919A3B58E}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61E-43A9-B3D7-DD83B7045B6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{40000D1B-953B-40D0-BC5B-BB7CCB4B7791}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61E-43A9-B3D7-DD83B7045B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F61E-43A9-B3D7-DD83B7045B64}"/>
            </c:ext>
          </c:extLst>
        </c:ser>
        <c:dLbls>
          <c:showLegendKey val="0"/>
          <c:showVal val="1"/>
          <c:showCatName val="0"/>
          <c:showSerName val="0"/>
          <c:showPercent val="0"/>
          <c:showBubbleSize val="0"/>
        </c:dLbls>
        <c:axId val="116467584"/>
        <c:axId val="116518912"/>
      </c:scatterChart>
      <c:valAx>
        <c:axId val="116467584"/>
        <c:scaling>
          <c:orientation val="minMax"/>
          <c:max val="63.80000000000000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18912"/>
        <c:crosses val="autoZero"/>
        <c:crossBetween val="midCat"/>
      </c:valAx>
      <c:valAx>
        <c:axId val="116518912"/>
        <c:scaling>
          <c:orientation val="minMax"/>
          <c:max val="13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67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{5F0560E6-444E-43DA-A33B-C42C6D0D443D}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738-4586-9D2A-C5B61DF8E9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{0B5A200D-F4A0-4EFD-9F2E-B3ED1A64E5B4}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38-4586-9D2A-C5B61DF8E9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{5DC38907-F6F1-4555-8DC0-86A12F84D9B1}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38-4586-9D2A-C5B61DF8E9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{9DB9725D-AA05-4087-96BB-D47A10018D09}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38-4586-9D2A-C5B61DF8E9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{EC1CF4A1-DF95-4268-B03A-2B8DB05DA52C}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38-4586-9D2A-C5B61DF8E916}"/>
                </c:ext>
              </c:extLst>
            </c:dLbl>
            <c:dLbl>
              <c:idx val="8"/>
              <c:layout>
                <c:manualLayout>
                  <c:x val="-2.71571227221349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{C994741F-4A06-4CDF-8DD8-570F66EA4686}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738-4586-9D2A-C5B61DF8E916}"/>
                </c:ext>
              </c:extLst>
            </c:dLbl>
            <c:dLbl>
              <c:idx val="16"/>
              <c:layout>
                <c:manualLayout>
                  <c:x val="-3.623886051608638E-2"/>
                  <c:y val="-9.957980200108644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{728B0AEF-28C4-4527-B4F0-2DE3885080FF}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738-4586-9D2A-C5B61DF8E916}"/>
                </c:ext>
              </c:extLst>
            </c:dLbl>
            <c:dLbl>
              <c:idx val="24"/>
              <c:layout>
                <c:manualLayout>
                  <c:x val="-3.1697991619110633E-2"/>
                  <c:y val="-3.187069450314292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{DE96E084-E4DF-4E16-9365-FC3172B24A56}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738-4586-9D2A-C5B61DF8E916}"/>
                </c:ext>
              </c:extLst>
            </c:dLbl>
            <c:dLbl>
              <c:idx val="32"/>
              <c:layout>
                <c:manualLayout>
                  <c:x val="-3.1697991619110633E-2"/>
                  <c:y val="-5.579893102779834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{FE54497D-3E38-48E8-A330-579006A0ECF3}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738-4586-9D2A-C5B61DF8E9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3.4</c:v>
                </c:pt>
                <c:pt idx="16">
                  <c:v>3.2</c:v>
                </c:pt>
                <c:pt idx="24">
                  <c:v>2.9</c:v>
                </c:pt>
                <c:pt idx="32">
                  <c:v>2.9</c:v>
                </c:pt>
              </c:numCache>
            </c:numRef>
          </c:xVal>
          <c:yVal>
            <c:numRef>
              <c:f>公会計指標分析・財政指標組合せ分析表!$BP$73:$DC$73</c:f>
              <c:numCache>
                <c:formatCode>#,##0.0;"▲ "#,##0.0</c:formatCode>
                <c:ptCount val="40"/>
                <c:pt idx="0">
                  <c:v>39.799999999999997</c:v>
                </c:pt>
                <c:pt idx="8">
                  <c:v>40.200000000000003</c:v>
                </c:pt>
                <c:pt idx="16">
                  <c:v>37.9</c:v>
                </c:pt>
                <c:pt idx="24">
                  <c:v>36.5</c:v>
                </c:pt>
                <c:pt idx="32">
                  <c:v>39</c:v>
                </c:pt>
              </c:numCache>
            </c:numRef>
          </c:yVal>
          <c:smooth val="0"/>
          <c:extLst>
            <c:ext xmlns:c16="http://schemas.microsoft.com/office/drawing/2014/chart" uri="{C3380CC4-5D6E-409C-BE32-E72D297353CC}">
              <c16:uniqueId val="{00000009-1738-4586-9D2A-C5B61DF8E9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971990681598214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{B67479C2-6B5C-4CB0-A276-837E0F4435BA}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738-4586-9D2A-C5B61DF8E9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{8BA6B9CE-1EAB-4F04-A1EC-B6510D778941}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38-4586-9D2A-C5B61DF8E9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{DEBEBAAB-EC09-425A-A88F-DCF7BBF8138C}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38-4586-9D2A-C5B61DF8E9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{840EB55F-9D40-406C-B0C5-FC689A925FB2}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38-4586-9D2A-C5B61DF8E9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{537DB5D6-E68B-4D93-BA42-CDDE5EE996C7}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38-4586-9D2A-C5B61DF8E916}"/>
                </c:ext>
              </c:extLst>
            </c:dLbl>
            <c:dLbl>
              <c:idx val="8"/>
              <c:layout>
                <c:manualLayout>
                  <c:x val="-1.8235628084250128E-2"/>
                  <c:y val="-6.186130349398970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{D41FDC3B-FDB2-4CCA-9FE1-D990452ECDCC}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738-4586-9D2A-C5B61DF8E91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{8A8F4212-4FBF-4B33-BA74-A8C87553B83B}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738-4586-9D2A-C5B61DF8E91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{1F27FE7D-11F3-4A9B-B8F8-D045C77CB0E8}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738-4586-9D2A-C5B61DF8E91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{9AFBB456-E4E2-46D0-B4CA-4EA462E3E66D}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738-4586-9D2A-C5B61DF8E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1738-4586-9D2A-C5B61DF8E916}"/>
            </c:ext>
          </c:extLst>
        </c:ser>
        <c:dLbls>
          <c:showLegendKey val="0"/>
          <c:showVal val="1"/>
          <c:showCatName val="0"/>
          <c:showSerName val="0"/>
          <c:showPercent val="0"/>
          <c:showBubbleSize val="0"/>
        </c:dLbls>
        <c:axId val="116717056"/>
        <c:axId val="116718976"/>
      </c:scatterChart>
      <c:valAx>
        <c:axId val="116717056"/>
        <c:scaling>
          <c:orientation val="minMax"/>
          <c:max val="11.9"/>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18976"/>
        <c:crosses val="autoZero"/>
        <c:crossBetween val="midCat"/>
      </c:valAx>
      <c:valAx>
        <c:axId val="116718976"/>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17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元利償還金等については、臨時財政対策債などの発行に伴う元利償還金の増や、また、全国型市場公募債の発行による満期一括償還地方債に係る年度割相当額の増加により、前年度と比べると増加となった。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また、算入公債費等について、基準財政需要額に算入される元利償還金が増加した。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学校施設の空調設備整備事業に係る市債発行に伴う一般会計等に係る地方債の現在高の増や、県費負担教職員の給与負担等の権限移譲に伴い教職員退職手当等の負担見込額が増となったことなどにより、前年度と比べると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また、充当可能財源等については、元利償還金に対する地方交付税措置を考慮した市債の発行に努めていることなどから、基準財政需要額算入見込額が増加した。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については、その他特定目的基金において、本市の喫緊の課題である子どもの貧困対策等に対応するため、新たに２基金を設置したことなどから、前年度と比べると約５億円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億円減少している要因としては、その間において年度間の財源調整等により財政調整基金残高が約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億円減少したことなどがあげられる。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基金については、それぞれの設置目的に従い積立て・取崩し等を行っているが、現在、それぞれの積立ての考え方などについても整理・研究を進めている。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また、老朽化する公共施設の長寿命化事業等を着実に推進する必要があることから、その財源を確保するため、「公共施設保全等基金」や「学校施設整備基金」の残高が増加する見込みである。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現在、「公共施設の保全・利活用基本指針」に基づき、施設等の長寿命化計画の策定を進めているところであるが、積立ての考え方などについても整理・研究を進めているところである。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○みどりのまちづくり基金：緑化の推進を図る事業の財源とするために設置された基金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○市街地整備基金（平成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債務負担行為で行っている土地区画整理事業の進捗に応じて、平成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年度基金取崩額を減額したため。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子ども・若者未来基金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子供及び若者の育成支援並びに子育て支援に関する事業の財源とするため、寄附金等を原資として平成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月に設置したため。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市が設置する学校施設を整備する事業の財源とするため、平成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月に設置したため。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老朽化する公共施設の長寿命化事業等を着実に推進する必要があることから、その財源を確保するため、「公共施設保全等基金」や「学校施設整備基金」の残高が増加する見込みである。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現在、「公共施設の保全・利活用基本指針」に基づき、施設等の長寿命化計画の策定を進めているところであるが、積立ての考え方などについても整理・研究を進めているところである。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億円積み立てたのに対し、扶助費の増加などの歳出増に対応するため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億円積み立てたのに対し、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億円の取崩しを行ったことから、年度末残高は前年度末と比べると約７億円の減少の約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以上を積み立てることにより、年度末残高は前年度末とほぼ同程度となると見込んでいる。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に安定した財政運営を行う観点から、一定程度の残高は確保していく必要があるものと考えているが、現時点で具体的な積立目標額等はないことから、積立ての考え方などについて整理・研究を進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市債の償還に必要な財源を確保し、将来にわたる財政の健全な運営に資するため、基金運用益等の積立てにより、前年度と比べると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ずつ発行の翌年度より積立てを行っており、満期一括償還に備えた減債基金の積立不足は生じていない。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当市では、平成２６年度に策定した公共施設等総合管理計画において、公共施設等の延べ床面積を２０％削減するという目標を掲げ、老朽化した施設の集約化・複合化や除却を進めているところではあるが、学校施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既存施設の</a:t>
          </a:r>
          <a:r>
            <a:rPr kumimoji="1" lang="ja-JP" altLang="ja-JP" sz="1100">
              <a:solidFill>
                <a:sysClr val="windowText" lastClr="000000"/>
              </a:solidFill>
              <a:effectLst/>
              <a:latin typeface="+mn-lt"/>
              <a:ea typeface="+mn-ea"/>
              <a:cs typeface="+mn-cs"/>
            </a:rPr>
            <a:t>老朽化により、類似団体平均を上回っている。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42787</xdr:rowOff>
    </xdr:from>
    <xdr:to>
      <xdr:col>23</xdr:col>
      <xdr:colOff>136525</xdr:colOff>
      <xdr:row>29</xdr:row>
      <xdr:rowOff>144387</xdr:rowOff>
    </xdr:to>
    <xdr:sp macro="" textlink="">
      <xdr:nvSpPr>
        <xdr:cNvPr id="80" name="楕円 79"/>
        <xdr:cNvSpPr/>
      </xdr:nvSpPr>
      <xdr:spPr>
        <a:xfrm>
          <a:off x="4157345" y="490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65664</xdr:rowOff>
    </xdr:from>
    <xdr:ext cx="405111" cy="259045"/>
    <xdr:sp macro="" textlink="">
      <xdr:nvSpPr>
        <xdr:cNvPr id="81" name="有形固定資産減価償却率該当値テキスト"/>
        <xdr:cNvSpPr txBox="1"/>
      </xdr:nvSpPr>
      <xdr:spPr>
        <a:xfrm>
          <a:off x="4258945" y="475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82" name="楕円 81"/>
        <xdr:cNvSpPr/>
      </xdr:nvSpPr>
      <xdr:spPr>
        <a:xfrm>
          <a:off x="3537585" y="50650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93587</xdr:rowOff>
    </xdr:from>
    <xdr:to>
      <xdr:col>23</xdr:col>
      <xdr:colOff>85725</xdr:colOff>
      <xdr:row>30</xdr:row>
      <xdr:rowOff>86632</xdr:rowOff>
    </xdr:to>
    <xdr:cxnSp macro="">
      <xdr:nvCxnSpPr>
        <xdr:cNvPr id="83" name="直線コネクタ 82"/>
        <xdr:cNvCxnSpPr/>
      </xdr:nvCxnSpPr>
      <xdr:spPr>
        <a:xfrm flipV="1">
          <a:off x="3588385" y="4955147"/>
          <a:ext cx="619760" cy="1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59720</xdr:rowOff>
    </xdr:from>
    <xdr:to>
      <xdr:col>15</xdr:col>
      <xdr:colOff>187325</xdr:colOff>
      <xdr:row>31</xdr:row>
      <xdr:rowOff>161320</xdr:rowOff>
    </xdr:to>
    <xdr:sp macro="" textlink="">
      <xdr:nvSpPr>
        <xdr:cNvPr id="84" name="楕円 83"/>
        <xdr:cNvSpPr/>
      </xdr:nvSpPr>
      <xdr:spPr>
        <a:xfrm>
          <a:off x="2867025" y="5256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31</xdr:row>
      <xdr:rowOff>110520</xdr:rowOff>
    </xdr:to>
    <xdr:cxnSp macro="">
      <xdr:nvCxnSpPr>
        <xdr:cNvPr id="85" name="直線コネクタ 84"/>
        <xdr:cNvCxnSpPr/>
      </xdr:nvCxnSpPr>
      <xdr:spPr>
        <a:xfrm flipV="1">
          <a:off x="2917825" y="5115832"/>
          <a:ext cx="670560" cy="1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153959</xdr:rowOff>
    </xdr:from>
    <xdr:ext cx="405111" cy="259045"/>
    <xdr:sp macro="" textlink="">
      <xdr:nvSpPr>
        <xdr:cNvPr id="88" name="n_1mainValue有形固定資産減価償却率"/>
        <xdr:cNvSpPr txBox="1"/>
      </xdr:nvSpPr>
      <xdr:spPr>
        <a:xfrm>
          <a:off x="3395989" y="484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6397</xdr:rowOff>
    </xdr:from>
    <xdr:ext cx="405111" cy="259045"/>
    <xdr:sp macro="" textlink="">
      <xdr:nvSpPr>
        <xdr:cNvPr id="89" name="n_2mainValue有形固定資産減価償却率"/>
        <xdr:cNvSpPr txBox="1"/>
      </xdr:nvSpPr>
      <xdr:spPr>
        <a:xfrm>
          <a:off x="2738129" y="503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債務償還可能年数は類似団体平均を下回っており、主な要因としては、平成２８年度に策定した「第２次さがみはら都市経営指針・実行計画」で定める市債の発行抑制目標に基づき、適正な市債発行に努めていることが挙げられる。引き続き、適正に市債を発行し、持続可能な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4" name="債務償還可能年数平均値テキスト"/>
        <xdr:cNvSpPr txBox="1"/>
      </xdr:nvSpPr>
      <xdr:spPr>
        <a:xfrm>
          <a:off x="13080365" y="5139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59620</xdr:rowOff>
    </xdr:from>
    <xdr:to>
      <xdr:col>76</xdr:col>
      <xdr:colOff>73025</xdr:colOff>
      <xdr:row>32</xdr:row>
      <xdr:rowOff>161220</xdr:rowOff>
    </xdr:to>
    <xdr:sp macro="" textlink="">
      <xdr:nvSpPr>
        <xdr:cNvPr id="131" name="楕円 130"/>
        <xdr:cNvSpPr/>
      </xdr:nvSpPr>
      <xdr:spPr>
        <a:xfrm>
          <a:off x="13001625" y="5424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38047</xdr:rowOff>
    </xdr:from>
    <xdr:ext cx="340478" cy="259045"/>
    <xdr:sp macro="" textlink="">
      <xdr:nvSpPr>
        <xdr:cNvPr id="132" name="債務償還可能年数該当値テキスト"/>
        <xdr:cNvSpPr txBox="1"/>
      </xdr:nvSpPr>
      <xdr:spPr>
        <a:xfrm>
          <a:off x="13080365" y="5402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3" name="【道路】&#10;有形固定資産減価償却率平均値テキスト"/>
        <xdr:cNvSpPr txBox="1"/>
      </xdr:nvSpPr>
      <xdr:spPr>
        <a:xfrm>
          <a:off x="4124960" y="637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2" name="楕円 71"/>
        <xdr:cNvSpPr/>
      </xdr:nvSpPr>
      <xdr:spPr>
        <a:xfrm>
          <a:off x="4036060" y="6204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20519</xdr:rowOff>
    </xdr:from>
    <xdr:ext cx="405111" cy="259045"/>
    <xdr:sp macro="" textlink="">
      <xdr:nvSpPr>
        <xdr:cNvPr id="73" name="【道路】&#10;有形固定資産減価償却率該当値テキスト"/>
        <xdr:cNvSpPr txBox="1"/>
      </xdr:nvSpPr>
      <xdr:spPr>
        <a:xfrm>
          <a:off x="4124960" y="605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312160" y="62525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100693</xdr:rowOff>
    </xdr:to>
    <xdr:cxnSp macro="">
      <xdr:nvCxnSpPr>
        <xdr:cNvPr id="75" name="直線コネクタ 74"/>
        <xdr:cNvCxnSpPr/>
      </xdr:nvCxnSpPr>
      <xdr:spPr>
        <a:xfrm flipV="1">
          <a:off x="3355340" y="6251122"/>
          <a:ext cx="7315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6" name="楕円 75"/>
        <xdr:cNvSpPr/>
      </xdr:nvSpPr>
      <xdr:spPr>
        <a:xfrm>
          <a:off x="2514600" y="631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162741</xdr:rowOff>
    </xdr:to>
    <xdr:cxnSp macro="">
      <xdr:nvCxnSpPr>
        <xdr:cNvPr id="77" name="直線コネクタ 76"/>
        <xdr:cNvCxnSpPr/>
      </xdr:nvCxnSpPr>
      <xdr:spPr>
        <a:xfrm flipV="1">
          <a:off x="2565400" y="6303373"/>
          <a:ext cx="78994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78" name="n_1aveValue【道路】&#10;有形固定資産減価償却率"/>
        <xdr:cNvSpPr txBox="1"/>
      </xdr:nvSpPr>
      <xdr:spPr>
        <a:xfrm>
          <a:off x="317056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3857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0" name="n_1mainValue【道路】&#10;有形固定資産減価償却率"/>
        <xdr:cNvSpPr txBox="1"/>
      </xdr:nvSpPr>
      <xdr:spPr>
        <a:xfrm>
          <a:off x="3170564" y="603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1" name="n_2mainValue【道路】&#10;有形固定資産減価償却率"/>
        <xdr:cNvSpPr txBox="1"/>
      </xdr:nvSpPr>
      <xdr:spPr>
        <a:xfrm>
          <a:off x="2385704" y="609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125095</xdr:rowOff>
    </xdr:from>
    <xdr:to>
      <xdr:col>55</xdr:col>
      <xdr:colOff>50800</xdr:colOff>
      <xdr:row>40</xdr:row>
      <xdr:rowOff>55245</xdr:rowOff>
    </xdr:to>
    <xdr:sp macro="" textlink="">
      <xdr:nvSpPr>
        <xdr:cNvPr id="119" name="楕円 118"/>
        <xdr:cNvSpPr/>
      </xdr:nvSpPr>
      <xdr:spPr>
        <a:xfrm>
          <a:off x="9192260" y="6663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103522</xdr:rowOff>
    </xdr:from>
    <xdr:ext cx="469744" cy="259045"/>
    <xdr:sp macro="" textlink="">
      <xdr:nvSpPr>
        <xdr:cNvPr id="120" name="【道路】&#10;一人当たり延長該当値テキスト"/>
        <xdr:cNvSpPr txBox="1"/>
      </xdr:nvSpPr>
      <xdr:spPr>
        <a:xfrm>
          <a:off x="9258300"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125857</xdr:rowOff>
    </xdr:from>
    <xdr:to>
      <xdr:col>50</xdr:col>
      <xdr:colOff>165100</xdr:colOff>
      <xdr:row>40</xdr:row>
      <xdr:rowOff>56007</xdr:rowOff>
    </xdr:to>
    <xdr:sp macro="" textlink="">
      <xdr:nvSpPr>
        <xdr:cNvPr id="121" name="楕円 120"/>
        <xdr:cNvSpPr/>
      </xdr:nvSpPr>
      <xdr:spPr>
        <a:xfrm>
          <a:off x="8445500" y="6663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4445</xdr:rowOff>
    </xdr:from>
    <xdr:to>
      <xdr:col>55</xdr:col>
      <xdr:colOff>0</xdr:colOff>
      <xdr:row>40</xdr:row>
      <xdr:rowOff>5207</xdr:rowOff>
    </xdr:to>
    <xdr:cxnSp macro="">
      <xdr:nvCxnSpPr>
        <xdr:cNvPr id="122" name="直線コネクタ 121"/>
        <xdr:cNvCxnSpPr/>
      </xdr:nvCxnSpPr>
      <xdr:spPr>
        <a:xfrm flipV="1">
          <a:off x="8496300" y="6710045"/>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126238</xdr:rowOff>
    </xdr:from>
    <xdr:to>
      <xdr:col>46</xdr:col>
      <xdr:colOff>38100</xdr:colOff>
      <xdr:row>40</xdr:row>
      <xdr:rowOff>56388</xdr:rowOff>
    </xdr:to>
    <xdr:sp macro="" textlink="">
      <xdr:nvSpPr>
        <xdr:cNvPr id="123" name="楕円 122"/>
        <xdr:cNvSpPr/>
      </xdr:nvSpPr>
      <xdr:spPr>
        <a:xfrm>
          <a:off x="7670800" y="6664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5207</xdr:rowOff>
    </xdr:from>
    <xdr:to>
      <xdr:col>50</xdr:col>
      <xdr:colOff>114300</xdr:colOff>
      <xdr:row>40</xdr:row>
      <xdr:rowOff>5588</xdr:rowOff>
    </xdr:to>
    <xdr:cxnSp macro="">
      <xdr:nvCxnSpPr>
        <xdr:cNvPr id="124" name="直線コネクタ 123"/>
        <xdr:cNvCxnSpPr/>
      </xdr:nvCxnSpPr>
      <xdr:spPr>
        <a:xfrm flipV="1">
          <a:off x="7713980" y="6710807"/>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47134</xdr:rowOff>
    </xdr:from>
    <xdr:ext cx="469744" cy="259045"/>
    <xdr:sp macro="" textlink="">
      <xdr:nvSpPr>
        <xdr:cNvPr id="127" name="n_1mainValue【道路】&#10;一人当たり延長"/>
        <xdr:cNvSpPr txBox="1"/>
      </xdr:nvSpPr>
      <xdr:spPr>
        <a:xfrm>
          <a:off x="8271587" y="67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47515</xdr:rowOff>
    </xdr:from>
    <xdr:ext cx="469744" cy="259045"/>
    <xdr:sp macro="" textlink="">
      <xdr:nvSpPr>
        <xdr:cNvPr id="128" name="n_2mainValue【道路】&#10;一人当たり延長"/>
        <xdr:cNvSpPr txBox="1"/>
      </xdr:nvSpPr>
      <xdr:spPr>
        <a:xfrm>
          <a:off x="7509587" y="675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6" name="【橋りょう・トンネル】&#10;有形固定資産減価償却率平均値テキスト"/>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95504</xdr:rowOff>
    </xdr:from>
    <xdr:to>
      <xdr:col>24</xdr:col>
      <xdr:colOff>114300</xdr:colOff>
      <xdr:row>61</xdr:row>
      <xdr:rowOff>25654</xdr:rowOff>
    </xdr:to>
    <xdr:sp macro="" textlink="">
      <xdr:nvSpPr>
        <xdr:cNvPr id="165" name="楕円 164"/>
        <xdr:cNvSpPr/>
      </xdr:nvSpPr>
      <xdr:spPr>
        <a:xfrm>
          <a:off x="4036060" y="10153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73931</xdr:rowOff>
    </xdr:from>
    <xdr:ext cx="405111" cy="259045"/>
    <xdr:sp macro="" textlink="">
      <xdr:nvSpPr>
        <xdr:cNvPr id="166" name="【橋りょう・トンネル】&#10;有形固定資産減価償却率該当値テキスト"/>
        <xdr:cNvSpPr txBox="1"/>
      </xdr:nvSpPr>
      <xdr:spPr>
        <a:xfrm>
          <a:off x="4124960"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xdr:rowOff>
    </xdr:from>
    <xdr:to>
      <xdr:col>20</xdr:col>
      <xdr:colOff>38100</xdr:colOff>
      <xdr:row>61</xdr:row>
      <xdr:rowOff>103378</xdr:rowOff>
    </xdr:to>
    <xdr:sp macro="" textlink="">
      <xdr:nvSpPr>
        <xdr:cNvPr id="167" name="楕円 166"/>
        <xdr:cNvSpPr/>
      </xdr:nvSpPr>
      <xdr:spPr>
        <a:xfrm>
          <a:off x="3312160" y="10227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146304</xdr:rowOff>
    </xdr:from>
    <xdr:to>
      <xdr:col>24</xdr:col>
      <xdr:colOff>63500</xdr:colOff>
      <xdr:row>61</xdr:row>
      <xdr:rowOff>52578</xdr:rowOff>
    </xdr:to>
    <xdr:cxnSp macro="">
      <xdr:nvCxnSpPr>
        <xdr:cNvPr id="168" name="直線コネクタ 167"/>
        <xdr:cNvCxnSpPr/>
      </xdr:nvCxnSpPr>
      <xdr:spPr>
        <a:xfrm flipV="1">
          <a:off x="3355340" y="10204704"/>
          <a:ext cx="73152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70358</xdr:rowOff>
    </xdr:from>
    <xdr:to>
      <xdr:col>15</xdr:col>
      <xdr:colOff>101600</xdr:colOff>
      <xdr:row>62</xdr:row>
      <xdr:rowOff>508</xdr:rowOff>
    </xdr:to>
    <xdr:sp macro="" textlink="">
      <xdr:nvSpPr>
        <xdr:cNvPr id="169" name="楕円 168"/>
        <xdr:cNvSpPr/>
      </xdr:nvSpPr>
      <xdr:spPr>
        <a:xfrm>
          <a:off x="2514600" y="10296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52578</xdr:rowOff>
    </xdr:from>
    <xdr:to>
      <xdr:col>19</xdr:col>
      <xdr:colOff>177800</xdr:colOff>
      <xdr:row>61</xdr:row>
      <xdr:rowOff>121158</xdr:rowOff>
    </xdr:to>
    <xdr:cxnSp macro="">
      <xdr:nvCxnSpPr>
        <xdr:cNvPr id="170" name="直線コネクタ 169"/>
        <xdr:cNvCxnSpPr/>
      </xdr:nvCxnSpPr>
      <xdr:spPr>
        <a:xfrm flipV="1">
          <a:off x="2565400" y="10278618"/>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1" name="n_1aveValue【橋りょう・トンネ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2"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94505</xdr:rowOff>
    </xdr:from>
    <xdr:ext cx="405111" cy="259045"/>
    <xdr:sp macro="" textlink="">
      <xdr:nvSpPr>
        <xdr:cNvPr id="173" name="n_1mainValue【橋りょう・トンネル】&#10;有形固定資産減価償却率"/>
        <xdr:cNvSpPr txBox="1"/>
      </xdr:nvSpPr>
      <xdr:spPr>
        <a:xfrm>
          <a:off x="3170564" y="1032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163085</xdr:rowOff>
    </xdr:from>
    <xdr:ext cx="405111" cy="259045"/>
    <xdr:sp macro="" textlink="">
      <xdr:nvSpPr>
        <xdr:cNvPr id="174" name="n_2mainValue【橋りょう・トンネル】&#10;有形固定資産減価償却率"/>
        <xdr:cNvSpPr txBox="1"/>
      </xdr:nvSpPr>
      <xdr:spPr>
        <a:xfrm>
          <a:off x="2385704" y="1038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60063</xdr:rowOff>
    </xdr:from>
    <xdr:to>
      <xdr:col>55</xdr:col>
      <xdr:colOff>50800</xdr:colOff>
      <xdr:row>63</xdr:row>
      <xdr:rowOff>161663</xdr:rowOff>
    </xdr:to>
    <xdr:sp macro="" textlink="">
      <xdr:nvSpPr>
        <xdr:cNvPr id="212" name="楕円 211"/>
        <xdr:cNvSpPr/>
      </xdr:nvSpPr>
      <xdr:spPr>
        <a:xfrm>
          <a:off x="9192260" y="106213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146440</xdr:rowOff>
    </xdr:from>
    <xdr:ext cx="534377" cy="259045"/>
    <xdr:sp macro="" textlink="">
      <xdr:nvSpPr>
        <xdr:cNvPr id="213" name="【橋りょう・トンネル】&#10;一人当たり有形固定資産（償却資産）額該当値テキスト"/>
        <xdr:cNvSpPr txBox="1"/>
      </xdr:nvSpPr>
      <xdr:spPr>
        <a:xfrm>
          <a:off x="9258300" y="10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59831</xdr:rowOff>
    </xdr:from>
    <xdr:to>
      <xdr:col>50</xdr:col>
      <xdr:colOff>165100</xdr:colOff>
      <xdr:row>63</xdr:row>
      <xdr:rowOff>161431</xdr:rowOff>
    </xdr:to>
    <xdr:sp macro="" textlink="">
      <xdr:nvSpPr>
        <xdr:cNvPr id="214" name="楕円 213"/>
        <xdr:cNvSpPr/>
      </xdr:nvSpPr>
      <xdr:spPr>
        <a:xfrm>
          <a:off x="8445500" y="106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110631</xdr:rowOff>
    </xdr:from>
    <xdr:to>
      <xdr:col>55</xdr:col>
      <xdr:colOff>0</xdr:colOff>
      <xdr:row>63</xdr:row>
      <xdr:rowOff>110863</xdr:rowOff>
    </xdr:to>
    <xdr:cxnSp macro="">
      <xdr:nvCxnSpPr>
        <xdr:cNvPr id="215" name="直線コネクタ 214"/>
        <xdr:cNvCxnSpPr/>
      </xdr:nvCxnSpPr>
      <xdr:spPr>
        <a:xfrm>
          <a:off x="8496300" y="10671951"/>
          <a:ext cx="7239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76419</xdr:rowOff>
    </xdr:from>
    <xdr:to>
      <xdr:col>46</xdr:col>
      <xdr:colOff>38100</xdr:colOff>
      <xdr:row>64</xdr:row>
      <xdr:rowOff>6569</xdr:rowOff>
    </xdr:to>
    <xdr:sp macro="" textlink="">
      <xdr:nvSpPr>
        <xdr:cNvPr id="216" name="楕円 215"/>
        <xdr:cNvSpPr/>
      </xdr:nvSpPr>
      <xdr:spPr>
        <a:xfrm>
          <a:off x="7670800" y="106377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110631</xdr:rowOff>
    </xdr:from>
    <xdr:to>
      <xdr:col>50</xdr:col>
      <xdr:colOff>114300</xdr:colOff>
      <xdr:row>63</xdr:row>
      <xdr:rowOff>127219</xdr:rowOff>
    </xdr:to>
    <xdr:cxnSp macro="">
      <xdr:nvCxnSpPr>
        <xdr:cNvPr id="217" name="直線コネクタ 216"/>
        <xdr:cNvCxnSpPr/>
      </xdr:nvCxnSpPr>
      <xdr:spPr>
        <a:xfrm flipV="1">
          <a:off x="7713980" y="10671951"/>
          <a:ext cx="78232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152558</xdr:rowOff>
    </xdr:from>
    <xdr:ext cx="534377" cy="259045"/>
    <xdr:sp macro="" textlink="">
      <xdr:nvSpPr>
        <xdr:cNvPr id="220" name="n_1mainValue【橋りょう・トンネル】&#10;一人当たり有形固定資産（償却資産）額"/>
        <xdr:cNvSpPr txBox="1"/>
      </xdr:nvSpPr>
      <xdr:spPr>
        <a:xfrm>
          <a:off x="8239271" y="107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169146</xdr:rowOff>
    </xdr:from>
    <xdr:ext cx="534377" cy="259045"/>
    <xdr:sp macro="" textlink="">
      <xdr:nvSpPr>
        <xdr:cNvPr id="221" name="n_2mainValue【橋りょう・トンネル】&#10;一人当たり有形固定資産（償却資産）額"/>
        <xdr:cNvSpPr txBox="1"/>
      </xdr:nvSpPr>
      <xdr:spPr>
        <a:xfrm>
          <a:off x="7477271" y="107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1" name="【公営住宅】&#10;有形固定資産減価償却率平均値テキスト"/>
        <xdr:cNvSpPr txBox="1"/>
      </xdr:nvSpPr>
      <xdr:spPr>
        <a:xfrm>
          <a:off x="412496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60" name="楕円 259"/>
        <xdr:cNvSpPr/>
      </xdr:nvSpPr>
      <xdr:spPr>
        <a:xfrm>
          <a:off x="403606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61" name="【公営住宅】&#10;有形固定資産減価償却率該当値テキスト"/>
        <xdr:cNvSpPr txBox="1"/>
      </xdr:nvSpPr>
      <xdr:spPr>
        <a:xfrm>
          <a:off x="4124960"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262" name="楕円 261"/>
        <xdr:cNvSpPr/>
      </xdr:nvSpPr>
      <xdr:spPr>
        <a:xfrm>
          <a:off x="3312160" y="13909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41911</xdr:rowOff>
    </xdr:to>
    <xdr:cxnSp macro="">
      <xdr:nvCxnSpPr>
        <xdr:cNvPr id="263" name="直線コネクタ 262"/>
        <xdr:cNvCxnSpPr/>
      </xdr:nvCxnSpPr>
      <xdr:spPr>
        <a:xfrm flipV="1">
          <a:off x="3355340" y="13887450"/>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264" name="楕円 263"/>
        <xdr:cNvSpPr/>
      </xdr:nvSpPr>
      <xdr:spPr>
        <a:xfrm>
          <a:off x="25146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114300</xdr:rowOff>
    </xdr:to>
    <xdr:cxnSp macro="">
      <xdr:nvCxnSpPr>
        <xdr:cNvPr id="265" name="直線コネクタ 264"/>
        <xdr:cNvCxnSpPr/>
      </xdr:nvCxnSpPr>
      <xdr:spPr>
        <a:xfrm flipV="1">
          <a:off x="2565400" y="13956031"/>
          <a:ext cx="78994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93997</xdr:rowOff>
    </xdr:from>
    <xdr:ext cx="405111" cy="259045"/>
    <xdr:sp macro="" textlink="">
      <xdr:nvSpPr>
        <xdr:cNvPr id="266" name="n_1aveValue【公営住宅】&#10;有形固定資産減価償却率"/>
        <xdr:cNvSpPr txBox="1"/>
      </xdr:nvSpPr>
      <xdr:spPr>
        <a:xfrm>
          <a:off x="317056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67" name="n_2aveValue【公営住宅】&#10;有形固定資産減価償却率"/>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268" name="n_1mainValue【公営住宅】&#10;有形固定資産減価償却率"/>
        <xdr:cNvSpPr txBox="1"/>
      </xdr:nvSpPr>
      <xdr:spPr>
        <a:xfrm>
          <a:off x="3170564" y="1399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69" name="n_2mainValue【公営住宅】&#10;有形固定資産減価償却率"/>
        <xdr:cNvSpPr txBox="1"/>
      </xdr:nvSpPr>
      <xdr:spPr>
        <a:xfrm>
          <a:off x="238570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6"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41708</xdr:rowOff>
    </xdr:from>
    <xdr:to>
      <xdr:col>55</xdr:col>
      <xdr:colOff>50800</xdr:colOff>
      <xdr:row>85</xdr:row>
      <xdr:rowOff>143308</xdr:rowOff>
    </xdr:to>
    <xdr:sp macro="" textlink="">
      <xdr:nvSpPr>
        <xdr:cNvPr id="305" name="楕円 304"/>
        <xdr:cNvSpPr/>
      </xdr:nvSpPr>
      <xdr:spPr>
        <a:xfrm>
          <a:off x="9192260" y="142911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128085</xdr:rowOff>
    </xdr:from>
    <xdr:ext cx="469744" cy="259045"/>
    <xdr:sp macro="" textlink="">
      <xdr:nvSpPr>
        <xdr:cNvPr id="306" name="【公営住宅】&#10;一人当たり面積該当値テキスト"/>
        <xdr:cNvSpPr txBox="1"/>
      </xdr:nvSpPr>
      <xdr:spPr>
        <a:xfrm>
          <a:off x="9258300" y="1420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41708</xdr:rowOff>
    </xdr:from>
    <xdr:to>
      <xdr:col>50</xdr:col>
      <xdr:colOff>165100</xdr:colOff>
      <xdr:row>85</xdr:row>
      <xdr:rowOff>143308</xdr:rowOff>
    </xdr:to>
    <xdr:sp macro="" textlink="">
      <xdr:nvSpPr>
        <xdr:cNvPr id="307" name="楕円 306"/>
        <xdr:cNvSpPr/>
      </xdr:nvSpPr>
      <xdr:spPr>
        <a:xfrm>
          <a:off x="8445500" y="142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92508</xdr:rowOff>
    </xdr:from>
    <xdr:to>
      <xdr:col>55</xdr:col>
      <xdr:colOff>0</xdr:colOff>
      <xdr:row>85</xdr:row>
      <xdr:rowOff>92508</xdr:rowOff>
    </xdr:to>
    <xdr:cxnSp macro="">
      <xdr:nvCxnSpPr>
        <xdr:cNvPr id="308" name="直線コネクタ 307"/>
        <xdr:cNvCxnSpPr/>
      </xdr:nvCxnSpPr>
      <xdr:spPr>
        <a:xfrm>
          <a:off x="8496300" y="1434190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41250</xdr:rowOff>
    </xdr:from>
    <xdr:to>
      <xdr:col>46</xdr:col>
      <xdr:colOff>38100</xdr:colOff>
      <xdr:row>85</xdr:row>
      <xdr:rowOff>142850</xdr:rowOff>
    </xdr:to>
    <xdr:sp macro="" textlink="">
      <xdr:nvSpPr>
        <xdr:cNvPr id="309" name="楕円 308"/>
        <xdr:cNvSpPr/>
      </xdr:nvSpPr>
      <xdr:spPr>
        <a:xfrm>
          <a:off x="7670800" y="14290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92050</xdr:rowOff>
    </xdr:from>
    <xdr:to>
      <xdr:col>50</xdr:col>
      <xdr:colOff>114300</xdr:colOff>
      <xdr:row>85</xdr:row>
      <xdr:rowOff>92508</xdr:rowOff>
    </xdr:to>
    <xdr:cxnSp macro="">
      <xdr:nvCxnSpPr>
        <xdr:cNvPr id="310" name="直線コネクタ 309"/>
        <xdr:cNvCxnSpPr/>
      </xdr:nvCxnSpPr>
      <xdr:spPr>
        <a:xfrm>
          <a:off x="7713980" y="14341450"/>
          <a:ext cx="7823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1"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134435</xdr:rowOff>
    </xdr:from>
    <xdr:ext cx="469744" cy="259045"/>
    <xdr:sp macro="" textlink="">
      <xdr:nvSpPr>
        <xdr:cNvPr id="313" name="n_1mainValue【公営住宅】&#10;一人当たり面積"/>
        <xdr:cNvSpPr txBox="1"/>
      </xdr:nvSpPr>
      <xdr:spPr>
        <a:xfrm>
          <a:off x="8271587" y="143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133977</xdr:rowOff>
    </xdr:from>
    <xdr:ext cx="469744" cy="259045"/>
    <xdr:sp macro="" textlink="">
      <xdr:nvSpPr>
        <xdr:cNvPr id="314" name="n_2mainValue【公営住宅】&#10;一人当たり面積"/>
        <xdr:cNvSpPr txBox="1"/>
      </xdr:nvSpPr>
      <xdr:spPr>
        <a:xfrm>
          <a:off x="7509587" y="143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55" name="直線コネクタ 354"/>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56"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57" name="直線コネクタ 356"/>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58"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59" name="直線コネクタ 358"/>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0"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1" name="フローチャート: 判断 360"/>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62" name="フローチャート: 判断 361"/>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63" name="フローチャート: 判断 362"/>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369" name="楕円 368"/>
        <xdr:cNvSpPr/>
      </xdr:nvSpPr>
      <xdr:spPr>
        <a:xfrm>
          <a:off x="14325600" y="6117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370" name="【認定こども園・幼稚園・保育所】&#10;有形固定資産減価償却率該当値テキスト"/>
        <xdr:cNvSpPr txBox="1"/>
      </xdr:nvSpPr>
      <xdr:spPr>
        <a:xfrm>
          <a:off x="144145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371" name="楕円 370"/>
        <xdr:cNvSpPr/>
      </xdr:nvSpPr>
      <xdr:spPr>
        <a:xfrm>
          <a:off x="13578840" y="619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38100</xdr:rowOff>
    </xdr:to>
    <xdr:cxnSp macro="">
      <xdr:nvCxnSpPr>
        <xdr:cNvPr id="372" name="直線コネクタ 371"/>
        <xdr:cNvCxnSpPr/>
      </xdr:nvCxnSpPr>
      <xdr:spPr>
        <a:xfrm flipV="1">
          <a:off x="13629640" y="616839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373" name="楕円 372"/>
        <xdr:cNvSpPr/>
      </xdr:nvSpPr>
      <xdr:spPr>
        <a:xfrm>
          <a:off x="1280414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110490</xdr:rowOff>
    </xdr:to>
    <xdr:cxnSp macro="">
      <xdr:nvCxnSpPr>
        <xdr:cNvPr id="374" name="直線コネクタ 373"/>
        <xdr:cNvCxnSpPr/>
      </xdr:nvCxnSpPr>
      <xdr:spPr>
        <a:xfrm flipV="1">
          <a:off x="12854940" y="624078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75"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376"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377" name="n_1mainValue【認定こども園・幼稚園・保育所】&#10;有形固定資産減価償却率"/>
        <xdr:cNvSpPr txBox="1"/>
      </xdr:nvSpPr>
      <xdr:spPr>
        <a:xfrm>
          <a:off x="134372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378" name="n_2mainValue【認定こども園・幼稚園・保育所】&#10;有形固定資産減価償却率"/>
        <xdr:cNvSpPr txBox="1"/>
      </xdr:nvSpPr>
      <xdr:spPr>
        <a:xfrm>
          <a:off x="126752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0" name="テキスト ボックス 38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2" name="テキスト ボックス 39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4" name="テキスト ボックス 39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6" name="テキスト ボックス 39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00" name="直線コネクタ 399"/>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01"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02" name="直線コネクタ 401"/>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03"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04" name="直線コネクタ 403"/>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05" name="【認定こども園・幼稚園・保育所】&#10;一人当たり面積平均値テキスト"/>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06" name="フローチャート: 判断 405"/>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07" name="フローチャート: 判断 406"/>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08" name="フローチャート: 判断 407"/>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14" name="楕円 413"/>
        <xdr:cNvSpPr/>
      </xdr:nvSpPr>
      <xdr:spPr>
        <a:xfrm>
          <a:off x="1945894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15" name="【認定こども園・幼稚園・保育所】&#10;一人当たり面積該当値テキスト"/>
        <xdr:cNvSpPr txBox="1"/>
      </xdr:nvSpPr>
      <xdr:spPr>
        <a:xfrm>
          <a:off x="19547840"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16" name="楕円 415"/>
        <xdr:cNvSpPr/>
      </xdr:nvSpPr>
      <xdr:spPr>
        <a:xfrm>
          <a:off x="18735040" y="67218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417" name="直線コネクタ 416"/>
        <xdr:cNvCxnSpPr/>
      </xdr:nvCxnSpPr>
      <xdr:spPr>
        <a:xfrm>
          <a:off x="18778220" y="677265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18" name="楕円 417"/>
        <xdr:cNvSpPr/>
      </xdr:nvSpPr>
      <xdr:spPr>
        <a:xfrm>
          <a:off x="1793748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41</xdr:row>
      <xdr:rowOff>96774</xdr:rowOff>
    </xdr:to>
    <xdr:cxnSp macro="">
      <xdr:nvCxnSpPr>
        <xdr:cNvPr id="419" name="直線コネクタ 418"/>
        <xdr:cNvCxnSpPr/>
      </xdr:nvCxnSpPr>
      <xdr:spPr>
        <a:xfrm flipV="1">
          <a:off x="17988280" y="6772656"/>
          <a:ext cx="78994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20" name="n_1aveValue【認定こども園・幼稚園・保育所】&#10;一人当たり面積"/>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21"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22" name="n_1mainValue【認定こども園・幼稚園・保育所】&#10;一人当たり面積"/>
        <xdr:cNvSpPr txBox="1"/>
      </xdr:nvSpPr>
      <xdr:spPr>
        <a:xfrm>
          <a:off x="18561127" y="681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423" name="n_2mainValue【認定こども園・幼稚園・保育所】&#10;一人当たり面積"/>
        <xdr:cNvSpPr txBox="1"/>
      </xdr:nvSpPr>
      <xdr:spPr>
        <a:xfrm>
          <a:off x="1777626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5" name="直線コネクタ 434"/>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6" name="テキスト ボックス 435"/>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7" name="直線コネクタ 436"/>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8" name="テキスト ボックス 437"/>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9" name="直線コネクタ 438"/>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0" name="テキスト ボックス 439"/>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1" name="直線コネクタ 440"/>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2" name="テキスト ボックス 441"/>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4" name="テキスト ボックス 44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46" name="直線コネクタ 445"/>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47"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48" name="直線コネクタ 447"/>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49"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50" name="直線コネクタ 449"/>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51"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52" name="フローチャート: 判断 451"/>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53" name="フローチャート: 判断 452"/>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54" name="フローチャート: 判断 453"/>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xdr:rowOff>
    </xdr:from>
    <xdr:to>
      <xdr:col>85</xdr:col>
      <xdr:colOff>177800</xdr:colOff>
      <xdr:row>58</xdr:row>
      <xdr:rowOff>114808</xdr:rowOff>
    </xdr:to>
    <xdr:sp macro="" textlink="">
      <xdr:nvSpPr>
        <xdr:cNvPr id="460" name="楕円 459"/>
        <xdr:cNvSpPr/>
      </xdr:nvSpPr>
      <xdr:spPr>
        <a:xfrm>
          <a:off x="14325600" y="97363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36085</xdr:rowOff>
    </xdr:from>
    <xdr:ext cx="405111" cy="259045"/>
    <xdr:sp macro="" textlink="">
      <xdr:nvSpPr>
        <xdr:cNvPr id="461" name="【学校施設】&#10;有形固定資産減価償却率該当値テキスト"/>
        <xdr:cNvSpPr txBox="1"/>
      </xdr:nvSpPr>
      <xdr:spPr>
        <a:xfrm>
          <a:off x="14414500" y="959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62" name="楕円 461"/>
        <xdr:cNvSpPr/>
      </xdr:nvSpPr>
      <xdr:spPr>
        <a:xfrm>
          <a:off x="1357884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64008</xdr:rowOff>
    </xdr:from>
    <xdr:to>
      <xdr:col>85</xdr:col>
      <xdr:colOff>127000</xdr:colOff>
      <xdr:row>58</xdr:row>
      <xdr:rowOff>91440</xdr:rowOff>
    </xdr:to>
    <xdr:cxnSp macro="">
      <xdr:nvCxnSpPr>
        <xdr:cNvPr id="463" name="直線コネクタ 462"/>
        <xdr:cNvCxnSpPr/>
      </xdr:nvCxnSpPr>
      <xdr:spPr>
        <a:xfrm flipV="1">
          <a:off x="13629640" y="9787128"/>
          <a:ext cx="74676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122936</xdr:rowOff>
    </xdr:from>
    <xdr:to>
      <xdr:col>76</xdr:col>
      <xdr:colOff>165100</xdr:colOff>
      <xdr:row>59</xdr:row>
      <xdr:rowOff>53086</xdr:rowOff>
    </xdr:to>
    <xdr:sp macro="" textlink="">
      <xdr:nvSpPr>
        <xdr:cNvPr id="464" name="楕円 463"/>
        <xdr:cNvSpPr/>
      </xdr:nvSpPr>
      <xdr:spPr>
        <a:xfrm>
          <a:off x="12804140" y="9846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2286</xdr:rowOff>
    </xdr:to>
    <xdr:cxnSp macro="">
      <xdr:nvCxnSpPr>
        <xdr:cNvPr id="465" name="直線コネクタ 464"/>
        <xdr:cNvCxnSpPr/>
      </xdr:nvCxnSpPr>
      <xdr:spPr>
        <a:xfrm flipV="1">
          <a:off x="12854940" y="9814560"/>
          <a:ext cx="7747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466"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467"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68" name="n_1mainValue【学校施設】&#10;有形固定資産減価償却率"/>
        <xdr:cNvSpPr txBox="1"/>
      </xdr:nvSpPr>
      <xdr:spPr>
        <a:xfrm>
          <a:off x="134372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69613</xdr:rowOff>
    </xdr:from>
    <xdr:ext cx="405111" cy="259045"/>
    <xdr:sp macro="" textlink="">
      <xdr:nvSpPr>
        <xdr:cNvPr id="469" name="n_2mainValue【学校施設】&#10;有形固定資産減価償却率"/>
        <xdr:cNvSpPr txBox="1"/>
      </xdr:nvSpPr>
      <xdr:spPr>
        <a:xfrm>
          <a:off x="126752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93" name="直線コネクタ 492"/>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94"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95" name="直線コネクタ 494"/>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6"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7" name="直線コネクタ 496"/>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498"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99" name="フローチャート: 判断 498"/>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00" name="フローチャート: 判断 499"/>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01" name="フローチャート: 判断 500"/>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07" name="楕円 506"/>
        <xdr:cNvSpPr/>
      </xdr:nvSpPr>
      <xdr:spPr>
        <a:xfrm>
          <a:off x="19458940" y="10348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100601</xdr:rowOff>
    </xdr:from>
    <xdr:ext cx="469744" cy="259045"/>
    <xdr:sp macro="" textlink="">
      <xdr:nvSpPr>
        <xdr:cNvPr id="508" name="【学校施設】&#10;一人当たり面積該当値テキスト"/>
        <xdr:cNvSpPr txBox="1"/>
      </xdr:nvSpPr>
      <xdr:spPr>
        <a:xfrm>
          <a:off x="19547840" y="103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121793</xdr:rowOff>
    </xdr:from>
    <xdr:to>
      <xdr:col>112</xdr:col>
      <xdr:colOff>38100</xdr:colOff>
      <xdr:row>62</xdr:row>
      <xdr:rowOff>51943</xdr:rowOff>
    </xdr:to>
    <xdr:sp macro="" textlink="">
      <xdr:nvSpPr>
        <xdr:cNvPr id="509" name="楕円 508"/>
        <xdr:cNvSpPr/>
      </xdr:nvSpPr>
      <xdr:spPr>
        <a:xfrm>
          <a:off x="18735040" y="10347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xdr:rowOff>
    </xdr:from>
    <xdr:to>
      <xdr:col>116</xdr:col>
      <xdr:colOff>63500</xdr:colOff>
      <xdr:row>62</xdr:row>
      <xdr:rowOff>1524</xdr:rowOff>
    </xdr:to>
    <xdr:cxnSp macro="">
      <xdr:nvCxnSpPr>
        <xdr:cNvPr id="510" name="直線コネクタ 509"/>
        <xdr:cNvCxnSpPr/>
      </xdr:nvCxnSpPr>
      <xdr:spPr>
        <a:xfrm>
          <a:off x="18778220" y="10394823"/>
          <a:ext cx="7315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121412</xdr:rowOff>
    </xdr:from>
    <xdr:to>
      <xdr:col>107</xdr:col>
      <xdr:colOff>101600</xdr:colOff>
      <xdr:row>62</xdr:row>
      <xdr:rowOff>51562</xdr:rowOff>
    </xdr:to>
    <xdr:sp macro="" textlink="">
      <xdr:nvSpPr>
        <xdr:cNvPr id="511" name="楕円 510"/>
        <xdr:cNvSpPr/>
      </xdr:nvSpPr>
      <xdr:spPr>
        <a:xfrm>
          <a:off x="17937480" y="10347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xdr:rowOff>
    </xdr:from>
    <xdr:to>
      <xdr:col>111</xdr:col>
      <xdr:colOff>177800</xdr:colOff>
      <xdr:row>62</xdr:row>
      <xdr:rowOff>1143</xdr:rowOff>
    </xdr:to>
    <xdr:cxnSp macro="">
      <xdr:nvCxnSpPr>
        <xdr:cNvPr id="512" name="直線コネクタ 511"/>
        <xdr:cNvCxnSpPr/>
      </xdr:nvCxnSpPr>
      <xdr:spPr>
        <a:xfrm>
          <a:off x="17988280" y="10394442"/>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13" name="n_1aveValue【学校施設】&#10;一人当たり面積"/>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14"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43070</xdr:rowOff>
    </xdr:from>
    <xdr:ext cx="469744" cy="259045"/>
    <xdr:sp macro="" textlink="">
      <xdr:nvSpPr>
        <xdr:cNvPr id="515" name="n_1mainValue【学校施設】&#10;一人当たり面積"/>
        <xdr:cNvSpPr txBox="1"/>
      </xdr:nvSpPr>
      <xdr:spPr>
        <a:xfrm>
          <a:off x="18561127" y="104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42689</xdr:rowOff>
    </xdr:from>
    <xdr:ext cx="469744" cy="259045"/>
    <xdr:sp macro="" textlink="">
      <xdr:nvSpPr>
        <xdr:cNvPr id="516" name="n_2mainValue【学校施設】&#10;一人当たり面積"/>
        <xdr:cNvSpPr txBox="1"/>
      </xdr:nvSpPr>
      <xdr:spPr>
        <a:xfrm>
          <a:off x="17776267" y="104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7" name="テキスト ボックス 52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9" name="テキスト ボックス 528"/>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9" name="テキスト ボックス 538"/>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1" name="テキスト ボックス 54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543" name="直線コネクタ 542"/>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44"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45" name="直線コネクタ 544"/>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46"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47" name="直線コネクタ 546"/>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548" name="【児童館】&#10;有形固定資産減価償却率平均値テキスト"/>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49" name="フローチャート: 判断 548"/>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50" name="フローチャート: 判断 549"/>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551" name="フローチャート: 判断 550"/>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557" name="楕円 556"/>
        <xdr:cNvSpPr/>
      </xdr:nvSpPr>
      <xdr:spPr>
        <a:xfrm>
          <a:off x="14325600" y="1410824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558" name="【児童館】&#10;有形固定資産減価償却率該当値テキスト"/>
        <xdr:cNvSpPr txBox="1"/>
      </xdr:nvSpPr>
      <xdr:spPr>
        <a:xfrm>
          <a:off x="14414500"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559" name="楕円 558"/>
        <xdr:cNvSpPr/>
      </xdr:nvSpPr>
      <xdr:spPr>
        <a:xfrm>
          <a:off x="13578840" y="14167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136071</xdr:rowOff>
    </xdr:to>
    <xdr:cxnSp macro="">
      <xdr:nvCxnSpPr>
        <xdr:cNvPr id="560" name="直線コネクタ 559"/>
        <xdr:cNvCxnSpPr/>
      </xdr:nvCxnSpPr>
      <xdr:spPr>
        <a:xfrm flipV="1">
          <a:off x="13629640" y="14159048"/>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561" name="楕円 560"/>
        <xdr:cNvSpPr/>
      </xdr:nvSpPr>
      <xdr:spPr>
        <a:xfrm>
          <a:off x="1280414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26670</xdr:rowOff>
    </xdr:to>
    <xdr:cxnSp macro="">
      <xdr:nvCxnSpPr>
        <xdr:cNvPr id="562" name="直線コネクタ 561"/>
        <xdr:cNvCxnSpPr/>
      </xdr:nvCxnSpPr>
      <xdr:spPr>
        <a:xfrm flipV="1">
          <a:off x="12854940" y="14217831"/>
          <a:ext cx="7747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563" name="n_1aveValue【児童館】&#10;有形固定資産減価償却率"/>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564" name="n_2aveValue【児童館】&#10;有形固定資産減価償却率"/>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565" name="n_1mainValue【児童館】&#10;有形固定資産減価償却率"/>
        <xdr:cNvSpPr txBox="1"/>
      </xdr:nvSpPr>
      <xdr:spPr>
        <a:xfrm>
          <a:off x="13437244" y="1425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566" name="n_2mainValue【児童館】&#10;有形固定資産減価償却率"/>
        <xdr:cNvSpPr txBox="1"/>
      </xdr:nvSpPr>
      <xdr:spPr>
        <a:xfrm>
          <a:off x="126752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588" name="直線コネクタ 587"/>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91"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92" name="直線コネクタ 591"/>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91457</xdr:rowOff>
    </xdr:from>
    <xdr:ext cx="469744" cy="259045"/>
    <xdr:sp macro="" textlink="">
      <xdr:nvSpPr>
        <xdr:cNvPr id="593" name="【児童館】&#10;一人当たり面積平均値テキスト"/>
        <xdr:cNvSpPr txBox="1"/>
      </xdr:nvSpPr>
      <xdr:spPr>
        <a:xfrm>
          <a:off x="19547840" y="13670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94" name="フローチャート: 判断 593"/>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595" name="フローチャート: 判断 594"/>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96" name="フローチャート: 判断 595"/>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602" name="楕円 601"/>
        <xdr:cNvSpPr/>
      </xdr:nvSpPr>
      <xdr:spPr>
        <a:xfrm>
          <a:off x="19458940" y="13154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101616</xdr:rowOff>
    </xdr:from>
    <xdr:ext cx="469744" cy="259045"/>
    <xdr:sp macro="" textlink="">
      <xdr:nvSpPr>
        <xdr:cNvPr id="603" name="【児童館】&#10;一人当たり面積該当値テキスト"/>
        <xdr:cNvSpPr txBox="1"/>
      </xdr:nvSpPr>
      <xdr:spPr>
        <a:xfrm>
          <a:off x="19547840"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78739</xdr:rowOff>
    </xdr:from>
    <xdr:to>
      <xdr:col>112</xdr:col>
      <xdr:colOff>38100</xdr:colOff>
      <xdr:row>79</xdr:row>
      <xdr:rowOff>8889</xdr:rowOff>
    </xdr:to>
    <xdr:sp macro="" textlink="">
      <xdr:nvSpPr>
        <xdr:cNvPr id="604" name="楕円 603"/>
        <xdr:cNvSpPr/>
      </xdr:nvSpPr>
      <xdr:spPr>
        <a:xfrm>
          <a:off x="18735040" y="13154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78</xdr:row>
      <xdr:rowOff>129539</xdr:rowOff>
    </xdr:to>
    <xdr:cxnSp macro="">
      <xdr:nvCxnSpPr>
        <xdr:cNvPr id="605" name="直線コネクタ 604"/>
        <xdr:cNvCxnSpPr/>
      </xdr:nvCxnSpPr>
      <xdr:spPr>
        <a:xfrm>
          <a:off x="18778220" y="1320545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78739</xdr:rowOff>
    </xdr:from>
    <xdr:to>
      <xdr:col>107</xdr:col>
      <xdr:colOff>101600</xdr:colOff>
      <xdr:row>79</xdr:row>
      <xdr:rowOff>8889</xdr:rowOff>
    </xdr:to>
    <xdr:sp macro="" textlink="">
      <xdr:nvSpPr>
        <xdr:cNvPr id="606" name="楕円 605"/>
        <xdr:cNvSpPr/>
      </xdr:nvSpPr>
      <xdr:spPr>
        <a:xfrm>
          <a:off x="17937480" y="13154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129539</xdr:rowOff>
    </xdr:from>
    <xdr:to>
      <xdr:col>111</xdr:col>
      <xdr:colOff>177800</xdr:colOff>
      <xdr:row>78</xdr:row>
      <xdr:rowOff>129539</xdr:rowOff>
    </xdr:to>
    <xdr:cxnSp macro="">
      <xdr:nvCxnSpPr>
        <xdr:cNvPr id="607" name="直線コネクタ 606"/>
        <xdr:cNvCxnSpPr/>
      </xdr:nvCxnSpPr>
      <xdr:spPr>
        <a:xfrm>
          <a:off x="17988280" y="1320545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34307</xdr:rowOff>
    </xdr:from>
    <xdr:ext cx="469744" cy="259045"/>
    <xdr:sp macro="" textlink="">
      <xdr:nvSpPr>
        <xdr:cNvPr id="608" name="n_1aveValue【児童館】&#10;一人当たり面積"/>
        <xdr:cNvSpPr txBox="1"/>
      </xdr:nvSpPr>
      <xdr:spPr>
        <a:xfrm>
          <a:off x="18561127" y="137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09" name="n_2aveValue【児童館】&#10;一人当たり面積"/>
        <xdr:cNvSpPr txBox="1"/>
      </xdr:nvSpPr>
      <xdr:spPr>
        <a:xfrm>
          <a:off x="177762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25416</xdr:rowOff>
    </xdr:from>
    <xdr:ext cx="469744" cy="259045"/>
    <xdr:sp macro="" textlink="">
      <xdr:nvSpPr>
        <xdr:cNvPr id="610" name="n_1mainValue【児童館】&#10;一人当たり面積"/>
        <xdr:cNvSpPr txBox="1"/>
      </xdr:nvSpPr>
      <xdr:spPr>
        <a:xfrm>
          <a:off x="18561127" y="1293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25416</xdr:rowOff>
    </xdr:from>
    <xdr:ext cx="469744" cy="259045"/>
    <xdr:sp macro="" textlink="">
      <xdr:nvSpPr>
        <xdr:cNvPr id="611" name="n_2mainValue【児童館】&#10;一人当たり面積"/>
        <xdr:cNvSpPr txBox="1"/>
      </xdr:nvSpPr>
      <xdr:spPr>
        <a:xfrm>
          <a:off x="17776267" y="1293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0" name="テキスト ボックス 629"/>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634" name="直線コネクタ 633"/>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635"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636" name="直線コネクタ 635"/>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37"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638" name="直線コネクタ 637"/>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639"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640" name="フローチャート: 判断 639"/>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41" name="フローチャート: 判断 640"/>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42" name="フローチャート: 判断 641"/>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648" name="楕円 647"/>
        <xdr:cNvSpPr/>
      </xdr:nvSpPr>
      <xdr:spPr>
        <a:xfrm>
          <a:off x="14325600" y="172526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4842</xdr:rowOff>
    </xdr:from>
    <xdr:ext cx="405111" cy="259045"/>
    <xdr:sp macro="" textlink="">
      <xdr:nvSpPr>
        <xdr:cNvPr id="649" name="【公民館】&#10;有形固定資産減価償却率該当値テキスト"/>
        <xdr:cNvSpPr txBox="1"/>
      </xdr:nvSpPr>
      <xdr:spPr>
        <a:xfrm>
          <a:off x="14414500" y="171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650" name="楕円 649"/>
        <xdr:cNvSpPr/>
      </xdr:nvSpPr>
      <xdr:spPr>
        <a:xfrm>
          <a:off x="1357884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32765</xdr:rowOff>
    </xdr:from>
    <xdr:to>
      <xdr:col>85</xdr:col>
      <xdr:colOff>127000</xdr:colOff>
      <xdr:row>103</xdr:row>
      <xdr:rowOff>64770</xdr:rowOff>
    </xdr:to>
    <xdr:cxnSp macro="">
      <xdr:nvCxnSpPr>
        <xdr:cNvPr id="651" name="直線コネクタ 650"/>
        <xdr:cNvCxnSpPr/>
      </xdr:nvCxnSpPr>
      <xdr:spPr>
        <a:xfrm flipV="1">
          <a:off x="13629640" y="17299685"/>
          <a:ext cx="74676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144272</xdr:rowOff>
    </xdr:from>
    <xdr:to>
      <xdr:col>76</xdr:col>
      <xdr:colOff>165100</xdr:colOff>
      <xdr:row>103</xdr:row>
      <xdr:rowOff>74422</xdr:rowOff>
    </xdr:to>
    <xdr:sp macro="" textlink="">
      <xdr:nvSpPr>
        <xdr:cNvPr id="652" name="楕円 651"/>
        <xdr:cNvSpPr/>
      </xdr:nvSpPr>
      <xdr:spPr>
        <a:xfrm>
          <a:off x="12804140" y="17243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103</xdr:row>
      <xdr:rowOff>64770</xdr:rowOff>
    </xdr:to>
    <xdr:cxnSp macro="">
      <xdr:nvCxnSpPr>
        <xdr:cNvPr id="653" name="直線コネクタ 652"/>
        <xdr:cNvCxnSpPr/>
      </xdr:nvCxnSpPr>
      <xdr:spPr>
        <a:xfrm>
          <a:off x="12854940" y="17290542"/>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54"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655" name="n_2ave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656" name="n_1mainValue【公民館】&#10;有形固定資産減価償却率"/>
        <xdr:cNvSpPr txBox="1"/>
      </xdr:nvSpPr>
      <xdr:spPr>
        <a:xfrm>
          <a:off x="1343724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90949</xdr:rowOff>
    </xdr:from>
    <xdr:ext cx="405111" cy="259045"/>
    <xdr:sp macro="" textlink="">
      <xdr:nvSpPr>
        <xdr:cNvPr id="657" name="n_2mainValue【公民館】&#10;有形固定資産減価償却率"/>
        <xdr:cNvSpPr txBox="1"/>
      </xdr:nvSpPr>
      <xdr:spPr>
        <a:xfrm>
          <a:off x="12675244" y="1702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683" name="直線コネクタ 682"/>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84"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5" name="直線コネクタ 684"/>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86"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87" name="直線コネクタ 686"/>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44648</xdr:rowOff>
    </xdr:from>
    <xdr:ext cx="469744" cy="259045"/>
    <xdr:sp macro="" textlink="">
      <xdr:nvSpPr>
        <xdr:cNvPr id="688" name="【公民館】&#10;一人当たり面積平均値テキスト"/>
        <xdr:cNvSpPr txBox="1"/>
      </xdr:nvSpPr>
      <xdr:spPr>
        <a:xfrm>
          <a:off x="19547840" y="17646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689" name="フローチャート: 判断 688"/>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690" name="フローチャート: 判断 689"/>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691" name="フローチャート: 判断 690"/>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697" name="楕円 696"/>
        <xdr:cNvSpPr/>
      </xdr:nvSpPr>
      <xdr:spPr>
        <a:xfrm>
          <a:off x="1945894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698" name="【公民館】&#10;一人当たり面積該当値テキスト"/>
        <xdr:cNvSpPr txBox="1"/>
      </xdr:nvSpPr>
      <xdr:spPr>
        <a:xfrm>
          <a:off x="19547840" y="1734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699" name="楕円 698"/>
        <xdr:cNvSpPr/>
      </xdr:nvSpPr>
      <xdr:spPr>
        <a:xfrm>
          <a:off x="18735040" y="17492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108857</xdr:rowOff>
    </xdr:to>
    <xdr:cxnSp macro="">
      <xdr:nvCxnSpPr>
        <xdr:cNvPr id="700" name="直線コネクタ 699"/>
        <xdr:cNvCxnSpPr/>
      </xdr:nvCxnSpPr>
      <xdr:spPr>
        <a:xfrm>
          <a:off x="18778220" y="1754341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01" name="楕円 700"/>
        <xdr:cNvSpPr/>
      </xdr:nvSpPr>
      <xdr:spPr>
        <a:xfrm>
          <a:off x="1793748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702" name="直線コネクタ 701"/>
        <xdr:cNvCxnSpPr/>
      </xdr:nvCxnSpPr>
      <xdr:spPr>
        <a:xfrm>
          <a:off x="17988280" y="175434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703" name="n_1aveValue【公民館】&#10;一人当たり面積"/>
        <xdr:cNvSpPr txBox="1"/>
      </xdr:nvSpPr>
      <xdr:spPr>
        <a:xfrm>
          <a:off x="185611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77306</xdr:rowOff>
    </xdr:from>
    <xdr:ext cx="469744" cy="259045"/>
    <xdr:sp macro="" textlink="">
      <xdr:nvSpPr>
        <xdr:cNvPr id="704" name="n_2aveValue【公民館】&#10;一人当たり面積"/>
        <xdr:cNvSpPr txBox="1"/>
      </xdr:nvSpPr>
      <xdr:spPr>
        <a:xfrm>
          <a:off x="17776267" y="176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705" name="n_1mainValue【公民館】&#10;一人当たり面積"/>
        <xdr:cNvSpPr txBox="1"/>
      </xdr:nvSpPr>
      <xdr:spPr>
        <a:xfrm>
          <a:off x="18561127" y="1727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06" name="n_2mainValue【公民館】&#10;一人当たり面積"/>
        <xdr:cNvSpPr txBox="1"/>
      </xdr:nvSpPr>
      <xdr:spPr>
        <a:xfrm>
          <a:off x="17776267" y="1727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類似団体と比較して有形固定資産減価償却率が特に高くなっている施設は学校施設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道路、</a:t>
          </a:r>
          <a:r>
            <a:rPr kumimoji="1" lang="ja-JP" altLang="en-US" sz="1100">
              <a:solidFill>
                <a:sysClr val="windowText" lastClr="000000"/>
              </a:solidFill>
              <a:effectLst/>
              <a:latin typeface="+mn-lt"/>
              <a:ea typeface="+mn-ea"/>
              <a:cs typeface="+mn-cs"/>
            </a:rPr>
            <a:t>認定こども園・幼稚園・保育所</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特に、</a:t>
          </a:r>
          <a:r>
            <a:rPr kumimoji="1" lang="ja-JP" altLang="ja-JP" sz="1100">
              <a:solidFill>
                <a:schemeClr val="dk1"/>
              </a:solidFill>
              <a:effectLst/>
              <a:latin typeface="+mn-lt"/>
              <a:ea typeface="+mn-ea"/>
              <a:cs typeface="+mn-cs"/>
            </a:rPr>
            <a:t>公共施設全体の約５割</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延床面積を占めている</a:t>
          </a:r>
          <a:r>
            <a:rPr kumimoji="1" lang="ja-JP" altLang="ja-JP" sz="1100">
              <a:solidFill>
                <a:sysClr val="windowText" lastClr="000000"/>
              </a:solidFill>
              <a:effectLst/>
              <a:latin typeface="+mn-lt"/>
              <a:ea typeface="+mn-ea"/>
              <a:cs typeface="+mn-cs"/>
            </a:rPr>
            <a:t>学校施設の有形固定資産減価償却率は</a:t>
          </a:r>
          <a:r>
            <a:rPr kumimoji="1" lang="ja-JP" altLang="en-US" sz="1100">
              <a:solidFill>
                <a:sysClr val="windowText" lastClr="000000"/>
              </a:solidFill>
              <a:effectLst/>
              <a:latin typeface="+mn-lt"/>
              <a:ea typeface="+mn-ea"/>
              <a:cs typeface="+mn-cs"/>
            </a:rPr>
            <a:t>７１．１％で、類似団体内順位３位と</a:t>
          </a:r>
          <a:r>
            <a:rPr kumimoji="1" lang="ja-JP" altLang="ja-JP" sz="1100">
              <a:solidFill>
                <a:sysClr val="windowText" lastClr="000000"/>
              </a:solidFill>
              <a:effectLst/>
              <a:latin typeface="+mn-lt"/>
              <a:ea typeface="+mn-ea"/>
              <a:cs typeface="+mn-cs"/>
            </a:rPr>
            <a:t>なって</a:t>
          </a:r>
          <a:r>
            <a:rPr kumimoji="1" lang="ja-JP" altLang="en-US" sz="1100">
              <a:solidFill>
                <a:sysClr val="windowText" lastClr="000000"/>
              </a:solidFill>
              <a:effectLst/>
              <a:latin typeface="+mn-lt"/>
              <a:ea typeface="+mn-ea"/>
              <a:cs typeface="+mn-cs"/>
            </a:rPr>
            <a:t>おり、令和元</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策定をしている</a:t>
          </a:r>
          <a:r>
            <a:rPr kumimoji="1" lang="ja-JP" altLang="ja-JP" sz="1100">
              <a:solidFill>
                <a:sysClr val="windowText" lastClr="000000"/>
              </a:solidFill>
              <a:effectLst/>
              <a:latin typeface="+mn-lt"/>
              <a:ea typeface="+mn-ea"/>
              <a:cs typeface="+mn-cs"/>
            </a:rPr>
            <a:t>長寿命化計画</a:t>
          </a:r>
          <a:r>
            <a:rPr kumimoji="1" lang="ja-JP" altLang="en-US" sz="1100">
              <a:solidFill>
                <a:sysClr val="windowText" lastClr="000000"/>
              </a:solidFill>
              <a:effectLst/>
              <a:latin typeface="+mn-lt"/>
              <a:ea typeface="+mn-ea"/>
              <a:cs typeface="+mn-cs"/>
            </a:rPr>
            <a:t>に基づき</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画的な老朽化対策等に取り組んでいくこととしている。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類似団体と比較して有形固定資産減価償却率が低くなっている施設は、橋</a:t>
          </a:r>
          <a:r>
            <a:rPr kumimoji="1" lang="ja-JP" altLang="en-US" sz="1100">
              <a:solidFill>
                <a:sysClr val="windowText" lastClr="000000"/>
              </a:solidFill>
              <a:effectLst/>
              <a:latin typeface="+mn-lt"/>
              <a:ea typeface="+mn-ea"/>
              <a:cs typeface="+mn-cs"/>
            </a:rPr>
            <a:t>りょう</a:t>
          </a:r>
          <a:r>
            <a:rPr kumimoji="1" lang="ja-JP" altLang="ja-JP" sz="1100">
              <a:solidFill>
                <a:sysClr val="windowText" lastClr="000000"/>
              </a:solidFill>
              <a:effectLst/>
              <a:latin typeface="+mn-lt"/>
              <a:ea typeface="+mn-ea"/>
              <a:cs typeface="+mn-cs"/>
            </a:rPr>
            <a:t>・トンネル、公営住宅、児童館である。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有形固定資産減価償却率が低くなっている要因は、老朽化施設の改築、更新が行われ、固定資産額が増加したことによるものである。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70" name="楕円 69"/>
        <xdr:cNvSpPr/>
      </xdr:nvSpPr>
      <xdr:spPr>
        <a:xfrm>
          <a:off x="403606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1" name="【図書館】&#10;有形固定資産減価償却率該当値テキスト"/>
        <xdr:cNvSpPr txBox="1"/>
      </xdr:nvSpPr>
      <xdr:spPr>
        <a:xfrm>
          <a:off x="412496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2" name="楕円 71"/>
        <xdr:cNvSpPr/>
      </xdr:nvSpPr>
      <xdr:spPr>
        <a:xfrm>
          <a:off x="3312160" y="6029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36</xdr:row>
      <xdr:rowOff>41910</xdr:rowOff>
    </xdr:to>
    <xdr:cxnSp macro="">
      <xdr:nvCxnSpPr>
        <xdr:cNvPr id="73" name="直線コネクタ 72"/>
        <xdr:cNvCxnSpPr/>
      </xdr:nvCxnSpPr>
      <xdr:spPr>
        <a:xfrm flipV="1">
          <a:off x="3355340" y="600456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67310</xdr:rowOff>
    </xdr:from>
    <xdr:to>
      <xdr:col>15</xdr:col>
      <xdr:colOff>101600</xdr:colOff>
      <xdr:row>36</xdr:row>
      <xdr:rowOff>168910</xdr:rowOff>
    </xdr:to>
    <xdr:sp macro="" textlink="">
      <xdr:nvSpPr>
        <xdr:cNvPr id="74" name="楕円 73"/>
        <xdr:cNvSpPr/>
      </xdr:nvSpPr>
      <xdr:spPr>
        <a:xfrm>
          <a:off x="25146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118110</xdr:rowOff>
    </xdr:to>
    <xdr:cxnSp macro="">
      <xdr:nvCxnSpPr>
        <xdr:cNvPr id="75" name="直線コネクタ 74"/>
        <xdr:cNvCxnSpPr/>
      </xdr:nvCxnSpPr>
      <xdr:spPr>
        <a:xfrm flipV="1">
          <a:off x="2565400" y="607695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17056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78" name="n_1mainValue【図書館】&#10;有形固定資産減価償却率"/>
        <xdr:cNvSpPr txBox="1"/>
      </xdr:nvSpPr>
      <xdr:spPr>
        <a:xfrm>
          <a:off x="317056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13987</xdr:rowOff>
    </xdr:from>
    <xdr:ext cx="405111" cy="259045"/>
    <xdr:sp macro="" textlink="">
      <xdr:nvSpPr>
        <xdr:cNvPr id="79" name="n_2mainValue【図書館】&#10;有形固定資産減価償却率"/>
        <xdr:cNvSpPr txBox="1"/>
      </xdr:nvSpPr>
      <xdr:spPr>
        <a:xfrm>
          <a:off x="238570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6" name="楕円 115"/>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17" name="【図書館】&#10;一人当たり面積該当値テキスト"/>
        <xdr:cNvSpPr txBox="1"/>
      </xdr:nvSpPr>
      <xdr:spPr>
        <a:xfrm>
          <a:off x="92583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8" name="楕円 117"/>
        <xdr:cNvSpPr/>
      </xdr:nvSpPr>
      <xdr:spPr>
        <a:xfrm>
          <a:off x="844550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19" name="直線コネクタ 118"/>
        <xdr:cNvCxnSpPr/>
      </xdr:nvCxnSpPr>
      <xdr:spPr>
        <a:xfrm>
          <a:off x="8496300" y="6827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20" name="楕円 119"/>
        <xdr:cNvSpPr/>
      </xdr:nvSpPr>
      <xdr:spPr>
        <a:xfrm>
          <a:off x="767080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21" name="直線コネクタ 120"/>
        <xdr:cNvCxnSpPr/>
      </xdr:nvCxnSpPr>
      <xdr:spPr>
        <a:xfrm>
          <a:off x="7713980" y="6827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24" name="n_1mainValue【図書館】&#10;一人当たり面積"/>
        <xdr:cNvSpPr txBox="1"/>
      </xdr:nvSpPr>
      <xdr:spPr>
        <a:xfrm>
          <a:off x="8271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25" name="n_2mainValue【図書館】&#10;一人当たり面積"/>
        <xdr:cNvSpPr txBox="1"/>
      </xdr:nvSpPr>
      <xdr:spPr>
        <a:xfrm>
          <a:off x="7509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64" name="楕円 163"/>
        <xdr:cNvSpPr/>
      </xdr:nvSpPr>
      <xdr:spPr>
        <a:xfrm>
          <a:off x="4036060" y="969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5" name="【体育館・プール】&#10;有形固定資産減価償却率該当値テキスト"/>
        <xdr:cNvSpPr txBox="1"/>
      </xdr:nvSpPr>
      <xdr:spPr>
        <a:xfrm>
          <a:off x="412496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66" name="楕円 165"/>
        <xdr:cNvSpPr/>
      </xdr:nvSpPr>
      <xdr:spPr>
        <a:xfrm>
          <a:off x="3312160" y="9794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121920</xdr:rowOff>
    </xdr:to>
    <xdr:cxnSp macro="">
      <xdr:nvCxnSpPr>
        <xdr:cNvPr id="167" name="直線コネクタ 166"/>
        <xdr:cNvCxnSpPr/>
      </xdr:nvCxnSpPr>
      <xdr:spPr>
        <a:xfrm flipV="1">
          <a:off x="3355340" y="9742170"/>
          <a:ext cx="7315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68" name="楕円 167"/>
        <xdr:cNvSpPr/>
      </xdr:nvSpPr>
      <xdr:spPr>
        <a:xfrm>
          <a:off x="25146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121920</xdr:rowOff>
    </xdr:from>
    <xdr:to>
      <xdr:col>19</xdr:col>
      <xdr:colOff>177800</xdr:colOff>
      <xdr:row>59</xdr:row>
      <xdr:rowOff>53340</xdr:rowOff>
    </xdr:to>
    <xdr:cxnSp macro="">
      <xdr:nvCxnSpPr>
        <xdr:cNvPr id="169" name="直線コネクタ 168"/>
        <xdr:cNvCxnSpPr/>
      </xdr:nvCxnSpPr>
      <xdr:spPr>
        <a:xfrm flipV="1">
          <a:off x="2565400" y="9845040"/>
          <a:ext cx="78994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17797</xdr:rowOff>
    </xdr:from>
    <xdr:ext cx="405111" cy="259045"/>
    <xdr:sp macro="" textlink="">
      <xdr:nvSpPr>
        <xdr:cNvPr id="172" name="n_1mainValue【体育館・プール】&#10;有形固定資産減価償却率"/>
        <xdr:cNvSpPr txBox="1"/>
      </xdr:nvSpPr>
      <xdr:spPr>
        <a:xfrm>
          <a:off x="317056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73" name="n_2mainValue【体育館・プール】&#10;有形固定資産減価償却率"/>
        <xdr:cNvSpPr txBox="1"/>
      </xdr:nvSpPr>
      <xdr:spPr>
        <a:xfrm>
          <a:off x="238570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5" name="【体育館・プール】&#10;一人当たり面積平均値テキスト"/>
        <xdr:cNvSpPr txBox="1"/>
      </xdr:nvSpPr>
      <xdr:spPr>
        <a:xfrm>
          <a:off x="9258300" y="10374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14" name="楕円 213"/>
        <xdr:cNvSpPr/>
      </xdr:nvSpPr>
      <xdr:spPr>
        <a:xfrm>
          <a:off x="919226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10177</xdr:rowOff>
    </xdr:from>
    <xdr:ext cx="469744" cy="259045"/>
    <xdr:sp macro="" textlink="">
      <xdr:nvSpPr>
        <xdr:cNvPr id="215" name="【体育館・プール】&#10;一人当たり面積該当値テキスト"/>
        <xdr:cNvSpPr txBox="1"/>
      </xdr:nvSpPr>
      <xdr:spPr>
        <a:xfrm>
          <a:off x="92583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16" name="楕円 215"/>
        <xdr:cNvSpPr/>
      </xdr:nvSpPr>
      <xdr:spPr>
        <a:xfrm>
          <a:off x="844550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17" name="直線コネクタ 216"/>
        <xdr:cNvCxnSpPr/>
      </xdr:nvCxnSpPr>
      <xdr:spPr>
        <a:xfrm>
          <a:off x="8496300" y="104317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74385</xdr:rowOff>
    </xdr:from>
    <xdr:to>
      <xdr:col>46</xdr:col>
      <xdr:colOff>38100</xdr:colOff>
      <xdr:row>63</xdr:row>
      <xdr:rowOff>4535</xdr:rowOff>
    </xdr:to>
    <xdr:sp macro="" textlink="">
      <xdr:nvSpPr>
        <xdr:cNvPr id="218" name="楕円 217"/>
        <xdr:cNvSpPr/>
      </xdr:nvSpPr>
      <xdr:spPr>
        <a:xfrm>
          <a:off x="7670800" y="10468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125185</xdr:rowOff>
    </xdr:to>
    <xdr:cxnSp macro="">
      <xdr:nvCxnSpPr>
        <xdr:cNvPr id="219" name="直線コネクタ 218"/>
        <xdr:cNvCxnSpPr/>
      </xdr:nvCxnSpPr>
      <xdr:spPr>
        <a:xfrm flipV="1">
          <a:off x="7713980" y="10431780"/>
          <a:ext cx="78232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0" name="n_1aveValue【体育館・プール】&#10;一人当たり面積"/>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22" name="n_1mainValue【体育館・プール】&#10;一人当たり面積"/>
        <xdr:cNvSpPr txBox="1"/>
      </xdr:nvSpPr>
      <xdr:spPr>
        <a:xfrm>
          <a:off x="827158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167112</xdr:rowOff>
    </xdr:from>
    <xdr:ext cx="469744" cy="259045"/>
    <xdr:sp macro="" textlink="">
      <xdr:nvSpPr>
        <xdr:cNvPr id="223" name="n_2mainValue【体育館・プール】&#10;一人当たり面積"/>
        <xdr:cNvSpPr txBox="1"/>
      </xdr:nvSpPr>
      <xdr:spPr>
        <a:xfrm>
          <a:off x="7509587" y="1056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5" name="【福祉施設】&#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264" name="楕円 263"/>
        <xdr:cNvSpPr/>
      </xdr:nvSpPr>
      <xdr:spPr>
        <a:xfrm>
          <a:off x="4036060" y="137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265" name="【福祉施設】&#10;有形固定資産減価償却率該当値テキスト"/>
        <xdr:cNvSpPr txBox="1"/>
      </xdr:nvSpPr>
      <xdr:spPr>
        <a:xfrm>
          <a:off x="412496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266" name="楕円 265"/>
        <xdr:cNvSpPr/>
      </xdr:nvSpPr>
      <xdr:spPr>
        <a:xfrm>
          <a:off x="3312160" y="13838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142602</xdr:rowOff>
    </xdr:to>
    <xdr:cxnSp macro="">
      <xdr:nvCxnSpPr>
        <xdr:cNvPr id="267" name="直線コネクタ 266"/>
        <xdr:cNvCxnSpPr/>
      </xdr:nvCxnSpPr>
      <xdr:spPr>
        <a:xfrm flipV="1">
          <a:off x="3355340" y="13820503"/>
          <a:ext cx="73152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163649</xdr:rowOff>
    </xdr:from>
    <xdr:to>
      <xdr:col>15</xdr:col>
      <xdr:colOff>101600</xdr:colOff>
      <xdr:row>83</xdr:row>
      <xdr:rowOff>93799</xdr:rowOff>
    </xdr:to>
    <xdr:sp macro="" textlink="">
      <xdr:nvSpPr>
        <xdr:cNvPr id="268" name="楕円 267"/>
        <xdr:cNvSpPr/>
      </xdr:nvSpPr>
      <xdr:spPr>
        <a:xfrm>
          <a:off x="2514600" y="13910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42999</xdr:rowOff>
    </xdr:to>
    <xdr:cxnSp macro="">
      <xdr:nvCxnSpPr>
        <xdr:cNvPr id="269" name="直線コネクタ 268"/>
        <xdr:cNvCxnSpPr/>
      </xdr:nvCxnSpPr>
      <xdr:spPr>
        <a:xfrm flipV="1">
          <a:off x="2565400" y="13889082"/>
          <a:ext cx="78994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0" name="n_1aveValue【福祉施設】&#10;有形固定資産減価償却率"/>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38479</xdr:rowOff>
    </xdr:from>
    <xdr:ext cx="405111" cy="259045"/>
    <xdr:sp macro="" textlink="">
      <xdr:nvSpPr>
        <xdr:cNvPr id="272" name="n_1mainValue【福祉施設】&#10;有形固定資産減価償却率"/>
        <xdr:cNvSpPr txBox="1"/>
      </xdr:nvSpPr>
      <xdr:spPr>
        <a:xfrm>
          <a:off x="3170564" y="1361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84926</xdr:rowOff>
    </xdr:from>
    <xdr:ext cx="405111" cy="259045"/>
    <xdr:sp macro="" textlink="">
      <xdr:nvSpPr>
        <xdr:cNvPr id="273" name="n_2mainValue【福祉施設】&#10;有形固定資産減価償却率"/>
        <xdr:cNvSpPr txBox="1"/>
      </xdr:nvSpPr>
      <xdr:spPr>
        <a:xfrm>
          <a:off x="2385704"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4"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3" name="楕円 312"/>
        <xdr:cNvSpPr/>
      </xdr:nvSpPr>
      <xdr:spPr>
        <a:xfrm>
          <a:off x="9192260" y="14002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110870</xdr:rowOff>
    </xdr:from>
    <xdr:ext cx="469744" cy="259045"/>
    <xdr:sp macro="" textlink="">
      <xdr:nvSpPr>
        <xdr:cNvPr id="314" name="【福祉施設】&#10;一人当たり面積該当値テキスト"/>
        <xdr:cNvSpPr txBox="1"/>
      </xdr:nvSpPr>
      <xdr:spPr>
        <a:xfrm>
          <a:off x="9258300"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87993</xdr:rowOff>
    </xdr:from>
    <xdr:to>
      <xdr:col>50</xdr:col>
      <xdr:colOff>165100</xdr:colOff>
      <xdr:row>84</xdr:row>
      <xdr:rowOff>18143</xdr:rowOff>
    </xdr:to>
    <xdr:sp macro="" textlink="">
      <xdr:nvSpPr>
        <xdr:cNvPr id="315" name="楕円 314"/>
        <xdr:cNvSpPr/>
      </xdr:nvSpPr>
      <xdr:spPr>
        <a:xfrm>
          <a:off x="8445500" y="14002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138793</xdr:rowOff>
    </xdr:from>
    <xdr:to>
      <xdr:col>55</xdr:col>
      <xdr:colOff>0</xdr:colOff>
      <xdr:row>83</xdr:row>
      <xdr:rowOff>138793</xdr:rowOff>
    </xdr:to>
    <xdr:cxnSp macro="">
      <xdr:nvCxnSpPr>
        <xdr:cNvPr id="316" name="直線コネクタ 315"/>
        <xdr:cNvCxnSpPr/>
      </xdr:nvCxnSpPr>
      <xdr:spPr>
        <a:xfrm>
          <a:off x="8496300" y="140529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17" name="楕円 316"/>
        <xdr:cNvSpPr/>
      </xdr:nvSpPr>
      <xdr:spPr>
        <a:xfrm>
          <a:off x="7670800" y="14012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138793</xdr:rowOff>
    </xdr:from>
    <xdr:to>
      <xdr:col>50</xdr:col>
      <xdr:colOff>114300</xdr:colOff>
      <xdr:row>83</xdr:row>
      <xdr:rowOff>149679</xdr:rowOff>
    </xdr:to>
    <xdr:cxnSp macro="">
      <xdr:nvCxnSpPr>
        <xdr:cNvPr id="318" name="直線コネクタ 317"/>
        <xdr:cNvCxnSpPr/>
      </xdr:nvCxnSpPr>
      <xdr:spPr>
        <a:xfrm flipV="1">
          <a:off x="7713980" y="14052913"/>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34670</xdr:rowOff>
    </xdr:from>
    <xdr:ext cx="469744" cy="259045"/>
    <xdr:sp macro="" textlink="">
      <xdr:nvSpPr>
        <xdr:cNvPr id="321" name="n_1main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45556</xdr:rowOff>
    </xdr:from>
    <xdr:ext cx="469744" cy="259045"/>
    <xdr:sp macro="" textlink="">
      <xdr:nvSpPr>
        <xdr:cNvPr id="322" name="n_2mainValue【福祉施設】&#10;一人当たり面積"/>
        <xdr:cNvSpPr txBox="1"/>
      </xdr:nvSpPr>
      <xdr:spPr>
        <a:xfrm>
          <a:off x="750958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61" name="楕円 360"/>
        <xdr:cNvSpPr/>
      </xdr:nvSpPr>
      <xdr:spPr>
        <a:xfrm>
          <a:off x="403606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362" name="【市民会館】&#10;有形固定資産減価償却率該当値テキスト"/>
        <xdr:cNvSpPr txBox="1"/>
      </xdr:nvSpPr>
      <xdr:spPr>
        <a:xfrm>
          <a:off x="4124960" y="17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363" name="楕円 362"/>
        <xdr:cNvSpPr/>
      </xdr:nvSpPr>
      <xdr:spPr>
        <a:xfrm>
          <a:off x="331216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144780</xdr:rowOff>
    </xdr:to>
    <xdr:cxnSp macro="">
      <xdr:nvCxnSpPr>
        <xdr:cNvPr id="364" name="直線コネクタ 363"/>
        <xdr:cNvCxnSpPr/>
      </xdr:nvCxnSpPr>
      <xdr:spPr>
        <a:xfrm flipV="1">
          <a:off x="3355340" y="17545049"/>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126364</xdr:rowOff>
    </xdr:from>
    <xdr:to>
      <xdr:col>15</xdr:col>
      <xdr:colOff>101600</xdr:colOff>
      <xdr:row>105</xdr:row>
      <xdr:rowOff>56514</xdr:rowOff>
    </xdr:to>
    <xdr:sp macro="" textlink="">
      <xdr:nvSpPr>
        <xdr:cNvPr id="365" name="楕円 364"/>
        <xdr:cNvSpPr/>
      </xdr:nvSpPr>
      <xdr:spPr>
        <a:xfrm>
          <a:off x="251460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5714</xdr:rowOff>
    </xdr:to>
    <xdr:cxnSp macro="">
      <xdr:nvCxnSpPr>
        <xdr:cNvPr id="366" name="直線コネクタ 365"/>
        <xdr:cNvCxnSpPr/>
      </xdr:nvCxnSpPr>
      <xdr:spPr>
        <a:xfrm flipV="1">
          <a:off x="2565400" y="17579340"/>
          <a:ext cx="78994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40657</xdr:rowOff>
    </xdr:from>
    <xdr:ext cx="405111" cy="259045"/>
    <xdr:sp macro="" textlink="">
      <xdr:nvSpPr>
        <xdr:cNvPr id="369" name="n_1mainValue【市民会館】&#10;有形固定資産減価償却率"/>
        <xdr:cNvSpPr txBox="1"/>
      </xdr:nvSpPr>
      <xdr:spPr>
        <a:xfrm>
          <a:off x="317056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73041</xdr:rowOff>
    </xdr:from>
    <xdr:ext cx="405111" cy="259045"/>
    <xdr:sp macro="" textlink="">
      <xdr:nvSpPr>
        <xdr:cNvPr id="370" name="n_2mainValue【市民会館】&#10;有形固定資産減価償却率"/>
        <xdr:cNvSpPr txBox="1"/>
      </xdr:nvSpPr>
      <xdr:spPr>
        <a:xfrm>
          <a:off x="238570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04" name="楕円 403"/>
        <xdr:cNvSpPr/>
      </xdr:nvSpPr>
      <xdr:spPr>
        <a:xfrm>
          <a:off x="919226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05" name="【市民会館】&#10;一人当たり面積該当値テキスト"/>
        <xdr:cNvSpPr txBox="1"/>
      </xdr:nvSpPr>
      <xdr:spPr>
        <a:xfrm>
          <a:off x="9258300"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06" name="楕円 405"/>
        <xdr:cNvSpPr/>
      </xdr:nvSpPr>
      <xdr:spPr>
        <a:xfrm>
          <a:off x="844550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07" name="直線コネクタ 406"/>
        <xdr:cNvCxnSpPr/>
      </xdr:nvCxnSpPr>
      <xdr:spPr>
        <a:xfrm>
          <a:off x="8496300" y="178003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8" name="楕円 407"/>
        <xdr:cNvSpPr/>
      </xdr:nvSpPr>
      <xdr:spPr>
        <a:xfrm>
          <a:off x="767080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09" name="直線コネクタ 408"/>
        <xdr:cNvCxnSpPr/>
      </xdr:nvCxnSpPr>
      <xdr:spPr>
        <a:xfrm>
          <a:off x="7713980" y="17800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12" name="n_1mainValue【市民会館】&#10;一人当たり面積"/>
        <xdr:cNvSpPr txBox="1"/>
      </xdr:nvSpPr>
      <xdr:spPr>
        <a:xfrm>
          <a:off x="827158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3" name="n_2mainValue【市民会館】&#10;一人当たり面積"/>
        <xdr:cNvSpPr txBox="1"/>
      </xdr:nvSpPr>
      <xdr:spPr>
        <a:xfrm>
          <a:off x="750958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45" name="【一般廃棄物処理施設】&#10;有形固定資産減価償却率平均値テキスト"/>
        <xdr:cNvSpPr txBox="1"/>
      </xdr:nvSpPr>
      <xdr:spPr>
        <a:xfrm>
          <a:off x="14414500" y="5951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454" name="楕円 453"/>
        <xdr:cNvSpPr/>
      </xdr:nvSpPr>
      <xdr:spPr>
        <a:xfrm>
          <a:off x="14325600" y="59042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455" name="【一般廃棄物処理施設】&#10;有形固定資産減価償却率該当値テキスト"/>
        <xdr:cNvSpPr txBox="1"/>
      </xdr:nvSpPr>
      <xdr:spPr>
        <a:xfrm>
          <a:off x="144145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56" name="楕円 455"/>
        <xdr:cNvSpPr/>
      </xdr:nvSpPr>
      <xdr:spPr>
        <a:xfrm>
          <a:off x="13578840" y="5979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35</xdr:row>
      <xdr:rowOff>162742</xdr:rowOff>
    </xdr:to>
    <xdr:cxnSp macro="">
      <xdr:nvCxnSpPr>
        <xdr:cNvPr id="457" name="直線コネクタ 456"/>
        <xdr:cNvCxnSpPr/>
      </xdr:nvCxnSpPr>
      <xdr:spPr>
        <a:xfrm flipV="1">
          <a:off x="13629640" y="5955030"/>
          <a:ext cx="74676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144599</xdr:rowOff>
    </xdr:from>
    <xdr:to>
      <xdr:col>76</xdr:col>
      <xdr:colOff>165100</xdr:colOff>
      <xdr:row>36</xdr:row>
      <xdr:rowOff>74749</xdr:rowOff>
    </xdr:to>
    <xdr:sp macro="" textlink="">
      <xdr:nvSpPr>
        <xdr:cNvPr id="458" name="楕円 457"/>
        <xdr:cNvSpPr/>
      </xdr:nvSpPr>
      <xdr:spPr>
        <a:xfrm>
          <a:off x="12804140" y="6011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162742</xdr:rowOff>
    </xdr:from>
    <xdr:to>
      <xdr:col>81</xdr:col>
      <xdr:colOff>50800</xdr:colOff>
      <xdr:row>36</xdr:row>
      <xdr:rowOff>23949</xdr:rowOff>
    </xdr:to>
    <xdr:cxnSp macro="">
      <xdr:nvCxnSpPr>
        <xdr:cNvPr id="459" name="直線コネクタ 458"/>
        <xdr:cNvCxnSpPr/>
      </xdr:nvCxnSpPr>
      <xdr:spPr>
        <a:xfrm flipV="1">
          <a:off x="12854940" y="6030142"/>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101799</xdr:rowOff>
    </xdr:from>
    <xdr:ext cx="405111" cy="259045"/>
    <xdr:sp macro="" textlink="">
      <xdr:nvSpPr>
        <xdr:cNvPr id="460" name="n_1aveValue【一般廃棄物処理施設】&#10;有形固定資産減価償却率"/>
        <xdr:cNvSpPr txBox="1"/>
      </xdr:nvSpPr>
      <xdr:spPr>
        <a:xfrm>
          <a:off x="1343724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1" name="n_2aveValue【一般廃棄物処理施設】&#10;有形固定資産減価償却率"/>
        <xdr:cNvSpPr txBox="1"/>
      </xdr:nvSpPr>
      <xdr:spPr>
        <a:xfrm>
          <a:off x="12675244" y="615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62" name="n_1mainValue【一般廃棄物処理施設】&#10;有形固定資産減価償却率"/>
        <xdr:cNvSpPr txBox="1"/>
      </xdr:nvSpPr>
      <xdr:spPr>
        <a:xfrm>
          <a:off x="13437244" y="575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91276</xdr:rowOff>
    </xdr:from>
    <xdr:ext cx="405111" cy="259045"/>
    <xdr:sp macro="" textlink="">
      <xdr:nvSpPr>
        <xdr:cNvPr id="463" name="n_2mainValue【一般廃棄物処理施設】&#10;有形固定資産減価償却率"/>
        <xdr:cNvSpPr txBox="1"/>
      </xdr:nvSpPr>
      <xdr:spPr>
        <a:xfrm>
          <a:off x="12675244" y="579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149339</xdr:rowOff>
    </xdr:from>
    <xdr:to>
      <xdr:col>116</xdr:col>
      <xdr:colOff>114300</xdr:colOff>
      <xdr:row>36</xdr:row>
      <xdr:rowOff>79489</xdr:rowOff>
    </xdr:to>
    <xdr:sp macro="" textlink="">
      <xdr:nvSpPr>
        <xdr:cNvPr id="502" name="楕円 501"/>
        <xdr:cNvSpPr/>
      </xdr:nvSpPr>
      <xdr:spPr>
        <a:xfrm>
          <a:off x="19458940" y="6016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766</xdr:rowOff>
    </xdr:from>
    <xdr:ext cx="534377" cy="259045"/>
    <xdr:sp macro="" textlink="">
      <xdr:nvSpPr>
        <xdr:cNvPr id="503" name="【一般廃棄物処理施設】&#10;一人当たり有形固定資産（償却資産）額該当値テキスト"/>
        <xdr:cNvSpPr txBox="1"/>
      </xdr:nvSpPr>
      <xdr:spPr>
        <a:xfrm>
          <a:off x="19547840" y="58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156407</xdr:rowOff>
    </xdr:from>
    <xdr:to>
      <xdr:col>112</xdr:col>
      <xdr:colOff>38100</xdr:colOff>
      <xdr:row>36</xdr:row>
      <xdr:rowOff>86557</xdr:rowOff>
    </xdr:to>
    <xdr:sp macro="" textlink="">
      <xdr:nvSpPr>
        <xdr:cNvPr id="504" name="楕円 503"/>
        <xdr:cNvSpPr/>
      </xdr:nvSpPr>
      <xdr:spPr>
        <a:xfrm>
          <a:off x="18735040" y="60238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28689</xdr:rowOff>
    </xdr:from>
    <xdr:to>
      <xdr:col>116</xdr:col>
      <xdr:colOff>63500</xdr:colOff>
      <xdr:row>36</xdr:row>
      <xdr:rowOff>35757</xdr:rowOff>
    </xdr:to>
    <xdr:cxnSp macro="">
      <xdr:nvCxnSpPr>
        <xdr:cNvPr id="505" name="直線コネクタ 504"/>
        <xdr:cNvCxnSpPr/>
      </xdr:nvCxnSpPr>
      <xdr:spPr>
        <a:xfrm flipV="1">
          <a:off x="18778220" y="6063729"/>
          <a:ext cx="73152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20999</xdr:rowOff>
    </xdr:from>
    <xdr:to>
      <xdr:col>107</xdr:col>
      <xdr:colOff>101600</xdr:colOff>
      <xdr:row>36</xdr:row>
      <xdr:rowOff>122599</xdr:rowOff>
    </xdr:to>
    <xdr:sp macro="" textlink="">
      <xdr:nvSpPr>
        <xdr:cNvPr id="506" name="楕円 505"/>
        <xdr:cNvSpPr/>
      </xdr:nvSpPr>
      <xdr:spPr>
        <a:xfrm>
          <a:off x="17937480" y="60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35757</xdr:rowOff>
    </xdr:from>
    <xdr:to>
      <xdr:col>111</xdr:col>
      <xdr:colOff>177800</xdr:colOff>
      <xdr:row>36</xdr:row>
      <xdr:rowOff>71799</xdr:rowOff>
    </xdr:to>
    <xdr:cxnSp macro="">
      <xdr:nvCxnSpPr>
        <xdr:cNvPr id="507" name="直線コネクタ 506"/>
        <xdr:cNvCxnSpPr/>
      </xdr:nvCxnSpPr>
      <xdr:spPr>
        <a:xfrm flipV="1">
          <a:off x="17988280" y="6070797"/>
          <a:ext cx="78994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09"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103084</xdr:rowOff>
    </xdr:from>
    <xdr:ext cx="534377" cy="259045"/>
    <xdr:sp macro="" textlink="">
      <xdr:nvSpPr>
        <xdr:cNvPr id="510" name="n_1mainValue【一般廃棄物処理施設】&#10;一人当たり有形固定資産（償却資産）額"/>
        <xdr:cNvSpPr txBox="1"/>
      </xdr:nvSpPr>
      <xdr:spPr>
        <a:xfrm>
          <a:off x="18528811" y="580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139126</xdr:rowOff>
    </xdr:from>
    <xdr:ext cx="534377" cy="259045"/>
    <xdr:sp macro="" textlink="">
      <xdr:nvSpPr>
        <xdr:cNvPr id="511" name="n_2mainValue【一般廃棄物処理施設】&#10;一人当たり有形固定資産（償却資産）額"/>
        <xdr:cNvSpPr txBox="1"/>
      </xdr:nvSpPr>
      <xdr:spPr>
        <a:xfrm>
          <a:off x="17766811" y="58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41" name="【保健センター・保健所】&#10;有形固定資産減価償却率平均値テキスト"/>
        <xdr:cNvSpPr txBox="1"/>
      </xdr:nvSpPr>
      <xdr:spPr>
        <a:xfrm>
          <a:off x="144145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550" name="楕円 549"/>
        <xdr:cNvSpPr/>
      </xdr:nvSpPr>
      <xdr:spPr>
        <a:xfrm>
          <a:off x="14325600" y="104190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3827</xdr:rowOff>
    </xdr:from>
    <xdr:ext cx="405111" cy="259045"/>
    <xdr:sp macro="" textlink="">
      <xdr:nvSpPr>
        <xdr:cNvPr id="551" name="【保健センター・保健所】&#10;有形固定資産減価償却率該当値テキスト"/>
        <xdr:cNvSpPr txBox="1"/>
      </xdr:nvSpPr>
      <xdr:spPr>
        <a:xfrm>
          <a:off x="144145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552" name="楕円 551"/>
        <xdr:cNvSpPr/>
      </xdr:nvSpPr>
      <xdr:spPr>
        <a:xfrm>
          <a:off x="1357884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152400</xdr:rowOff>
    </xdr:to>
    <xdr:cxnSp macro="">
      <xdr:nvCxnSpPr>
        <xdr:cNvPr id="553" name="直線コネクタ 552"/>
        <xdr:cNvCxnSpPr/>
      </xdr:nvCxnSpPr>
      <xdr:spPr>
        <a:xfrm flipV="1">
          <a:off x="13629640" y="1046988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90170</xdr:rowOff>
    </xdr:from>
    <xdr:to>
      <xdr:col>76</xdr:col>
      <xdr:colOff>165100</xdr:colOff>
      <xdr:row>64</xdr:row>
      <xdr:rowOff>20320</xdr:rowOff>
    </xdr:to>
    <xdr:sp macro="" textlink="">
      <xdr:nvSpPr>
        <xdr:cNvPr id="554" name="楕円 553"/>
        <xdr:cNvSpPr/>
      </xdr:nvSpPr>
      <xdr:spPr>
        <a:xfrm>
          <a:off x="12804140" y="1065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140970</xdr:rowOff>
    </xdr:to>
    <xdr:cxnSp macro="">
      <xdr:nvCxnSpPr>
        <xdr:cNvPr id="555" name="直線コネクタ 554"/>
        <xdr:cNvCxnSpPr/>
      </xdr:nvCxnSpPr>
      <xdr:spPr>
        <a:xfrm flipV="1">
          <a:off x="12854940" y="10546080"/>
          <a:ext cx="7747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116857</xdr:rowOff>
    </xdr:from>
    <xdr:ext cx="405111" cy="259045"/>
    <xdr:sp macro="" textlink="">
      <xdr:nvSpPr>
        <xdr:cNvPr id="556" name="n_1aveValue【保健センター・保健所】&#10;有形固定資産減価償却率"/>
        <xdr:cNvSpPr txBox="1"/>
      </xdr:nvSpPr>
      <xdr:spPr>
        <a:xfrm>
          <a:off x="13437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7"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558" name="n_1mainValue【保健センター・保健所】&#10;有形固定資産減価償却率"/>
        <xdr:cNvSpPr txBox="1"/>
      </xdr:nvSpPr>
      <xdr:spPr>
        <a:xfrm>
          <a:off x="134372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11447</xdr:rowOff>
    </xdr:from>
    <xdr:ext cx="405111" cy="259045"/>
    <xdr:sp macro="" textlink="">
      <xdr:nvSpPr>
        <xdr:cNvPr id="559" name="n_2mainValue【保健センター・保健所】&#10;有形固定資産減価償却率"/>
        <xdr:cNvSpPr txBox="1"/>
      </xdr:nvSpPr>
      <xdr:spPr>
        <a:xfrm>
          <a:off x="126752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88"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597" name="楕円 596"/>
        <xdr:cNvSpPr/>
      </xdr:nvSpPr>
      <xdr:spPr>
        <a:xfrm>
          <a:off x="1945894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35577</xdr:rowOff>
    </xdr:from>
    <xdr:ext cx="469744" cy="259045"/>
    <xdr:sp macro="" textlink="">
      <xdr:nvSpPr>
        <xdr:cNvPr id="598" name="【保健センター・保健所】&#10;一人当たり面積該当値テキスト"/>
        <xdr:cNvSpPr txBox="1"/>
      </xdr:nvSpPr>
      <xdr:spPr>
        <a:xfrm>
          <a:off x="19547840" y="92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99" name="楕円 598"/>
        <xdr:cNvSpPr/>
      </xdr:nvSpPr>
      <xdr:spPr>
        <a:xfrm>
          <a:off x="18735040" y="934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0</xdr:rowOff>
    </xdr:to>
    <xdr:cxnSp macro="">
      <xdr:nvCxnSpPr>
        <xdr:cNvPr id="600" name="直線コネクタ 599"/>
        <xdr:cNvCxnSpPr/>
      </xdr:nvCxnSpPr>
      <xdr:spPr>
        <a:xfrm>
          <a:off x="18778220" y="93878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01" name="楕円 600"/>
        <xdr:cNvSpPr/>
      </xdr:nvSpPr>
      <xdr:spPr>
        <a:xfrm>
          <a:off x="1793748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602" name="直線コネクタ 601"/>
        <xdr:cNvCxnSpPr/>
      </xdr:nvCxnSpPr>
      <xdr:spPr>
        <a:xfrm>
          <a:off x="17988280" y="93878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3"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4"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605" name="n_1mainValue【保健センター・保健所】&#10;一人当たり面積"/>
        <xdr:cNvSpPr txBox="1"/>
      </xdr:nvSpPr>
      <xdr:spPr>
        <a:xfrm>
          <a:off x="1856112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06" name="n_2mainValue【保健センター・保健所】&#10;一人当たり面積"/>
        <xdr:cNvSpPr txBox="1"/>
      </xdr:nvSpPr>
      <xdr:spPr>
        <a:xfrm>
          <a:off x="1777626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6"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45" name="楕円 644"/>
        <xdr:cNvSpPr/>
      </xdr:nvSpPr>
      <xdr:spPr>
        <a:xfrm>
          <a:off x="14325600" y="1354708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646" name="【消防施設】&#10;有形固定資産減価償却率該当値テキスト"/>
        <xdr:cNvSpPr txBox="1"/>
      </xdr:nvSpPr>
      <xdr:spPr>
        <a:xfrm>
          <a:off x="14414500" y="1340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647" name="楕円 646"/>
        <xdr:cNvSpPr/>
      </xdr:nvSpPr>
      <xdr:spPr>
        <a:xfrm>
          <a:off x="135788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72389</xdr:rowOff>
    </xdr:to>
    <xdr:cxnSp macro="">
      <xdr:nvCxnSpPr>
        <xdr:cNvPr id="648" name="直線コネクタ 647"/>
        <xdr:cNvCxnSpPr/>
      </xdr:nvCxnSpPr>
      <xdr:spPr>
        <a:xfrm flipV="1">
          <a:off x="13629640" y="13594079"/>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49" name="楕円 648"/>
        <xdr:cNvSpPr/>
      </xdr:nvSpPr>
      <xdr:spPr>
        <a:xfrm>
          <a:off x="1280414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82</xdr:row>
      <xdr:rowOff>0</xdr:rowOff>
    </xdr:to>
    <xdr:cxnSp macro="">
      <xdr:nvCxnSpPr>
        <xdr:cNvPr id="650" name="直線コネクタ 649"/>
        <xdr:cNvCxnSpPr/>
      </xdr:nvCxnSpPr>
      <xdr:spPr>
        <a:xfrm flipV="1">
          <a:off x="12854940" y="13651229"/>
          <a:ext cx="7747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1"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2" name="n_2ave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114316</xdr:rowOff>
    </xdr:from>
    <xdr:ext cx="405111" cy="259045"/>
    <xdr:sp macro="" textlink="">
      <xdr:nvSpPr>
        <xdr:cNvPr id="653" name="n_1mainValue【消防施設】&#10;有形固定資産減価償却率"/>
        <xdr:cNvSpPr txBox="1"/>
      </xdr:nvSpPr>
      <xdr:spPr>
        <a:xfrm>
          <a:off x="1343724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654" name="n_2mainValue【消防施設】&#10;有形固定資産減価償却率"/>
        <xdr:cNvSpPr txBox="1"/>
      </xdr:nvSpPr>
      <xdr:spPr>
        <a:xfrm>
          <a:off x="12675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84" name="【消防施設】&#10;一人当たり面積平均値テキスト"/>
        <xdr:cNvSpPr txBox="1"/>
      </xdr:nvSpPr>
      <xdr:spPr>
        <a:xfrm>
          <a:off x="1954784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693" name="楕円 692"/>
        <xdr:cNvSpPr/>
      </xdr:nvSpPr>
      <xdr:spPr>
        <a:xfrm>
          <a:off x="19458940" y="14208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149877</xdr:rowOff>
    </xdr:from>
    <xdr:ext cx="469744" cy="259045"/>
    <xdr:sp macro="" textlink="">
      <xdr:nvSpPr>
        <xdr:cNvPr id="694" name="【消防施設】&#10;一人当たり面積該当値テキスト"/>
        <xdr:cNvSpPr txBox="1"/>
      </xdr:nvSpPr>
      <xdr:spPr>
        <a:xfrm>
          <a:off x="19547840"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695" name="楕円 694"/>
        <xdr:cNvSpPr/>
      </xdr:nvSpPr>
      <xdr:spPr>
        <a:xfrm>
          <a:off x="18735040" y="14208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6350</xdr:rowOff>
    </xdr:to>
    <xdr:cxnSp macro="">
      <xdr:nvCxnSpPr>
        <xdr:cNvPr id="696" name="直線コネクタ 695"/>
        <xdr:cNvCxnSpPr/>
      </xdr:nvCxnSpPr>
      <xdr:spPr>
        <a:xfrm>
          <a:off x="18778220" y="142557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697" name="楕円 696"/>
        <xdr:cNvSpPr/>
      </xdr:nvSpPr>
      <xdr:spPr>
        <a:xfrm>
          <a:off x="1793748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31750</xdr:rowOff>
    </xdr:to>
    <xdr:cxnSp macro="">
      <xdr:nvCxnSpPr>
        <xdr:cNvPr id="698" name="直線コネクタ 697"/>
        <xdr:cNvCxnSpPr/>
      </xdr:nvCxnSpPr>
      <xdr:spPr>
        <a:xfrm flipV="1">
          <a:off x="17988280" y="1425575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99" name="n_1aveValue【消防施設】&#10;一人当たり面積"/>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00" name="n_2aveValue【消防施設】&#10;一人当たり面積"/>
        <xdr:cNvSpPr txBox="1"/>
      </xdr:nvSpPr>
      <xdr:spPr>
        <a:xfrm>
          <a:off x="177762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73677</xdr:rowOff>
    </xdr:from>
    <xdr:ext cx="469744" cy="259045"/>
    <xdr:sp macro="" textlink="">
      <xdr:nvSpPr>
        <xdr:cNvPr id="701" name="n_1mainValue【消防施設】&#10;一人当たり面積"/>
        <xdr:cNvSpPr txBox="1"/>
      </xdr:nvSpPr>
      <xdr:spPr>
        <a:xfrm>
          <a:off x="18561127" y="1398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02" name="n_2mainValue【消防施設】&#10;一人当たり面積"/>
        <xdr:cNvSpPr txBox="1"/>
      </xdr:nvSpPr>
      <xdr:spPr>
        <a:xfrm>
          <a:off x="177762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0"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39" name="楕円 738"/>
        <xdr:cNvSpPr/>
      </xdr:nvSpPr>
      <xdr:spPr>
        <a:xfrm>
          <a:off x="14325600" y="172808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740" name="【庁舎】&#10;有形固定資産減価償却率該当値テキスト"/>
        <xdr:cNvSpPr txBox="1"/>
      </xdr:nvSpPr>
      <xdr:spPr>
        <a:xfrm>
          <a:off x="144145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96265</xdr:rowOff>
    </xdr:from>
    <xdr:to>
      <xdr:col>81</xdr:col>
      <xdr:colOff>101600</xdr:colOff>
      <xdr:row>104</xdr:row>
      <xdr:rowOff>26415</xdr:rowOff>
    </xdr:to>
    <xdr:sp macro="" textlink="">
      <xdr:nvSpPr>
        <xdr:cNvPr id="741" name="楕円 740"/>
        <xdr:cNvSpPr/>
      </xdr:nvSpPr>
      <xdr:spPr>
        <a:xfrm>
          <a:off x="13578840" y="17363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147065</xdr:rowOff>
    </xdr:to>
    <xdr:cxnSp macro="">
      <xdr:nvCxnSpPr>
        <xdr:cNvPr id="742" name="直線コネクタ 741"/>
        <xdr:cNvCxnSpPr/>
      </xdr:nvCxnSpPr>
      <xdr:spPr>
        <a:xfrm flipV="1">
          <a:off x="13629640" y="17331690"/>
          <a:ext cx="74676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43" name="楕円 742"/>
        <xdr:cNvSpPr/>
      </xdr:nvSpPr>
      <xdr:spPr>
        <a:xfrm>
          <a:off x="12804140" y="174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147065</xdr:rowOff>
    </xdr:from>
    <xdr:to>
      <xdr:col>81</xdr:col>
      <xdr:colOff>50800</xdr:colOff>
      <xdr:row>104</xdr:row>
      <xdr:rowOff>62485</xdr:rowOff>
    </xdr:to>
    <xdr:cxnSp macro="">
      <xdr:nvCxnSpPr>
        <xdr:cNvPr id="744" name="直線コネクタ 743"/>
        <xdr:cNvCxnSpPr/>
      </xdr:nvCxnSpPr>
      <xdr:spPr>
        <a:xfrm flipV="1">
          <a:off x="12854940" y="17413985"/>
          <a:ext cx="774700" cy="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5"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6"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42942</xdr:rowOff>
    </xdr:from>
    <xdr:ext cx="405111" cy="259045"/>
    <xdr:sp macro="" textlink="">
      <xdr:nvSpPr>
        <xdr:cNvPr id="747" name="n_1mainValue【庁舎】&#10;有形固定資産減価償却率"/>
        <xdr:cNvSpPr txBox="1"/>
      </xdr:nvSpPr>
      <xdr:spPr>
        <a:xfrm>
          <a:off x="13437244" y="171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48" name="n_2mainValue【庁舎】&#10;有形固定資産減価償却率"/>
        <xdr:cNvSpPr txBox="1"/>
      </xdr:nvSpPr>
      <xdr:spPr>
        <a:xfrm>
          <a:off x="12675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5"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784" name="楕円 783"/>
        <xdr:cNvSpPr/>
      </xdr:nvSpPr>
      <xdr:spPr>
        <a:xfrm>
          <a:off x="19458940" y="17725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102125</xdr:rowOff>
    </xdr:from>
    <xdr:ext cx="469744" cy="259045"/>
    <xdr:sp macro="" textlink="">
      <xdr:nvSpPr>
        <xdr:cNvPr id="785" name="【庁舎】&#10;一人当たり面積該当値テキスト"/>
        <xdr:cNvSpPr txBox="1"/>
      </xdr:nvSpPr>
      <xdr:spPr>
        <a:xfrm>
          <a:off x="19547840" y="1770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786" name="楕円 785"/>
        <xdr:cNvSpPr/>
      </xdr:nvSpPr>
      <xdr:spPr>
        <a:xfrm>
          <a:off x="18735040" y="17739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16763</xdr:rowOff>
    </xdr:to>
    <xdr:cxnSp macro="">
      <xdr:nvCxnSpPr>
        <xdr:cNvPr id="787" name="直線コネクタ 786"/>
        <xdr:cNvCxnSpPr/>
      </xdr:nvCxnSpPr>
      <xdr:spPr>
        <a:xfrm flipV="1">
          <a:off x="18778220" y="17772888"/>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88" name="楕円 787"/>
        <xdr:cNvSpPr/>
      </xdr:nvSpPr>
      <xdr:spPr>
        <a:xfrm>
          <a:off x="1793748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106</xdr:row>
      <xdr:rowOff>16763</xdr:rowOff>
    </xdr:to>
    <xdr:cxnSp macro="">
      <xdr:nvCxnSpPr>
        <xdr:cNvPr id="789" name="直線コネクタ 788"/>
        <xdr:cNvCxnSpPr/>
      </xdr:nvCxnSpPr>
      <xdr:spPr>
        <a:xfrm>
          <a:off x="17988280" y="17758411"/>
          <a:ext cx="789940" cy="2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0"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1"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58690</xdr:rowOff>
    </xdr:from>
    <xdr:ext cx="469744" cy="259045"/>
    <xdr:sp macro="" textlink="">
      <xdr:nvSpPr>
        <xdr:cNvPr id="792" name="n_1mainValue【庁舎】&#10;一人当たり面積"/>
        <xdr:cNvSpPr txBox="1"/>
      </xdr:nvSpPr>
      <xdr:spPr>
        <a:xfrm>
          <a:off x="18561127" y="17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93" name="n_2mainValue【庁舎】&#10;一人当たり面積"/>
        <xdr:cNvSpPr txBox="1"/>
      </xdr:nvSpPr>
      <xdr:spPr>
        <a:xfrm>
          <a:off x="177762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類似団体と比較して有形固定資産減価償却率が特に高くなっている施設は、</a:t>
          </a:r>
          <a:r>
            <a:rPr kumimoji="1" lang="ja-JP" altLang="en-US" sz="1100">
              <a:solidFill>
                <a:sysClr val="windowText" lastClr="000000"/>
              </a:solidFill>
              <a:effectLst/>
              <a:latin typeface="+mn-lt"/>
              <a:ea typeface="+mn-ea"/>
              <a:cs typeface="+mn-cs"/>
            </a:rPr>
            <a:t>図書館、</a:t>
          </a:r>
          <a:r>
            <a:rPr kumimoji="1" lang="ja-JP" altLang="ja-JP" sz="1100">
              <a:solidFill>
                <a:sysClr val="windowText" lastClr="000000"/>
              </a:solidFill>
              <a:effectLst/>
              <a:latin typeface="+mn-lt"/>
              <a:ea typeface="+mn-ea"/>
              <a:cs typeface="+mn-cs"/>
            </a:rPr>
            <a:t>体育館・プールである。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有形固定資産減価償却率が高くなっている要因は、これまで予防保全としての修繕、補修が多く、固定資産額の増額に繋がっていないことがあげられる。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庁舎等の一般建築物の</a:t>
          </a:r>
          <a:r>
            <a:rPr kumimoji="1" lang="ja-JP" altLang="ja-JP" sz="1100">
              <a:solidFill>
                <a:sysClr val="windowText" lastClr="000000"/>
              </a:solidFill>
              <a:effectLst/>
              <a:latin typeface="+mn-lt"/>
              <a:ea typeface="+mn-ea"/>
              <a:cs typeface="+mn-cs"/>
            </a:rPr>
            <a:t>長寿命化計画の策定を予定しており、今後、計画的な老朽化対策等に取り組んでいくこととしている。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社会福祉費や高齢者保健福祉費等の増加により基準財政需要額が増加したものの、納税義務者数の増加等による個人市民税の増や、新増築家屋の増加等による固定資産税の増等により基準財政収入額も増加したため、結果として０．９２となり、前年度と比べ０．０１ポイントの低下となった。</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過去５年間の推移を見ると、本市の財政力指数は類似団体平均を上回っているが、低下の傾向（平成２５年度から２９年度の間で０．０３ポイント低下）が続いている。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うしたことから、引き続き、税源涵養の取組を行うとともに、「第２次さがみはら都市経営指針・実行計画（計画期間：平成２９年度～３１年度）」に基づく事務事業の精査・見直しや市税等の収納対策強化などにより、財政基盤の強化に努める。</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7" name="直線コネクタ 66"/>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83820</xdr:rowOff>
    </xdr:to>
    <xdr:cxnSp macro="">
      <xdr:nvCxnSpPr>
        <xdr:cNvPr id="70" name="直線コネクタ 69"/>
        <xdr:cNvCxnSpPr/>
      </xdr:nvCxnSpPr>
      <xdr:spPr>
        <a:xfrm>
          <a:off x="3225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35560</xdr:rowOff>
    </xdr:from>
    <xdr:to>
      <xdr:col>15</xdr:col>
      <xdr:colOff>82550</xdr:colOff>
      <xdr:row>38</xdr:row>
      <xdr:rowOff>83820</xdr:rowOff>
    </xdr:to>
    <xdr:cxnSp macro="">
      <xdr:nvCxnSpPr>
        <xdr:cNvPr id="73" name="直線コネクタ 72"/>
        <xdr:cNvCxnSpPr/>
      </xdr:nvCxnSpPr>
      <xdr:spPr>
        <a:xfrm>
          <a:off x="2336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35560</xdr:rowOff>
    </xdr:to>
    <xdr:cxnSp macro="">
      <xdr:nvCxnSpPr>
        <xdr:cNvPr id="76" name="直線コネクタ 75"/>
        <xdr:cNvCxnSpPr/>
      </xdr:nvCxnSpPr>
      <xdr:spPr>
        <a:xfrm>
          <a:off x="1447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6" name="楕円 85"/>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97807</xdr:rowOff>
    </xdr:from>
    <xdr:ext cx="762000" cy="259045"/>
    <xdr:sp macro="" textlink="">
      <xdr:nvSpPr>
        <xdr:cNvPr id="87"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156210</xdr:rowOff>
    </xdr:from>
    <xdr:to>
      <xdr:col>11</xdr:col>
      <xdr:colOff>82550</xdr:colOff>
      <xdr:row>38</xdr:row>
      <xdr:rowOff>86360</xdr:rowOff>
    </xdr:to>
    <xdr:sp macro="" textlink="">
      <xdr:nvSpPr>
        <xdr:cNvPr id="92" name="楕円 91"/>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96537</xdr:rowOff>
    </xdr:from>
    <xdr:ext cx="762000" cy="259045"/>
    <xdr:sp macro="" textlink="">
      <xdr:nvSpPr>
        <xdr:cNvPr id="93" name="テキスト ボックス 92"/>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4" name="楕円 93"/>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5" name="テキスト ボックス 94"/>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経常収支比率については、保育所等への施設型給付費や障害児者介護給付費等の増加等により扶助費が増加したことなどから、経常経費充当一般財源が前年度に比べると１５．０％増加となった。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一方、経常一般財源等においては、算定方式の変更により普通交付税等が増加したほか、株式等譲渡所得割交付金や地方消費税交付金などが増加したことなどから、前年度と比べると１９</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８％増加となった。</a:t>
          </a:r>
        </a:p>
        <a:p>
          <a:r>
            <a:rPr kumimoji="1" lang="ja-JP" altLang="en-US" sz="1000">
              <a:latin typeface="ＭＳ Ｐゴシック" panose="020B0600070205080204" pitchFamily="50" charset="-128"/>
              <a:ea typeface="ＭＳ Ｐゴシック" panose="020B0600070205080204" pitchFamily="50" charset="-128"/>
            </a:rPr>
            <a:t>　　こうしたことにより、前年度と比べると４．１ポイント低下したものの、依然として類似団体平均を上回っていることから、市民生活等への影響を十分配慮しつつ、市単独事業の扶助費などの経常経費の見直しを行うとともに、収納対策の強化による市税収入等の確保に取り組むほか、元利償還金に対する地方交付税措置を考慮した市債の発行を行うなど、財政の硬直化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68</xdr:row>
      <xdr:rowOff>7761</xdr:rowOff>
    </xdr:to>
    <xdr:cxnSp macro="">
      <xdr:nvCxnSpPr>
        <xdr:cNvPr id="130" name="直線コネクタ 129"/>
        <xdr:cNvCxnSpPr/>
      </xdr:nvCxnSpPr>
      <xdr:spPr>
        <a:xfrm flipV="1">
          <a:off x="4114800" y="11116733"/>
          <a:ext cx="8382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90311</xdr:rowOff>
    </xdr:from>
    <xdr:to>
      <xdr:col>19</xdr:col>
      <xdr:colOff>133350</xdr:colOff>
      <xdr:row>68</xdr:row>
      <xdr:rowOff>7761</xdr:rowOff>
    </xdr:to>
    <xdr:cxnSp macro="">
      <xdr:nvCxnSpPr>
        <xdr:cNvPr id="133" name="直線コネクタ 132"/>
        <xdr:cNvCxnSpPr/>
      </xdr:nvCxnSpPr>
      <xdr:spPr>
        <a:xfrm>
          <a:off x="3225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90311</xdr:rowOff>
    </xdr:from>
    <xdr:to>
      <xdr:col>15</xdr:col>
      <xdr:colOff>82550</xdr:colOff>
      <xdr:row>64</xdr:row>
      <xdr:rowOff>103717</xdr:rowOff>
    </xdr:to>
    <xdr:cxnSp macro="">
      <xdr:nvCxnSpPr>
        <xdr:cNvPr id="136" name="直線コネクタ 135"/>
        <xdr:cNvCxnSpPr/>
      </xdr:nvCxnSpPr>
      <xdr:spPr>
        <a:xfrm flipV="1">
          <a:off x="2336800" y="1106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127705</xdr:rowOff>
    </xdr:from>
    <xdr:to>
      <xdr:col>11</xdr:col>
      <xdr:colOff>31750</xdr:colOff>
      <xdr:row>64</xdr:row>
      <xdr:rowOff>103717</xdr:rowOff>
    </xdr:to>
    <xdr:cxnSp macro="">
      <xdr:nvCxnSpPr>
        <xdr:cNvPr id="139" name="直線コネクタ 138"/>
        <xdr:cNvCxnSpPr/>
      </xdr:nvCxnSpPr>
      <xdr:spPr>
        <a:xfrm>
          <a:off x="1447800" y="109290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128411</xdr:rowOff>
    </xdr:from>
    <xdr:to>
      <xdr:col>19</xdr:col>
      <xdr:colOff>184150</xdr:colOff>
      <xdr:row>68</xdr:row>
      <xdr:rowOff>58561</xdr:rowOff>
    </xdr:to>
    <xdr:sp macro="" textlink="">
      <xdr:nvSpPr>
        <xdr:cNvPr id="151" name="楕円 150"/>
        <xdr:cNvSpPr/>
      </xdr:nvSpPr>
      <xdr:spPr>
        <a:xfrm>
          <a:off x="4064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43338</xdr:rowOff>
    </xdr:from>
    <xdr:ext cx="736600" cy="259045"/>
    <xdr:sp macro="" textlink="">
      <xdr:nvSpPr>
        <xdr:cNvPr id="152" name="テキスト ボックス 151"/>
        <xdr:cNvSpPr txBox="1"/>
      </xdr:nvSpPr>
      <xdr:spPr>
        <a:xfrm>
          <a:off x="3733800" y="1170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39511</xdr:rowOff>
    </xdr:from>
    <xdr:to>
      <xdr:col>15</xdr:col>
      <xdr:colOff>133350</xdr:colOff>
      <xdr:row>64</xdr:row>
      <xdr:rowOff>141111</xdr:rowOff>
    </xdr:to>
    <xdr:sp macro="" textlink="">
      <xdr:nvSpPr>
        <xdr:cNvPr id="153" name="楕円 152"/>
        <xdr:cNvSpPr/>
      </xdr:nvSpPr>
      <xdr:spPr>
        <a:xfrm>
          <a:off x="3175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125888</xdr:rowOff>
    </xdr:from>
    <xdr:ext cx="762000" cy="259045"/>
    <xdr:sp macro="" textlink="">
      <xdr:nvSpPr>
        <xdr:cNvPr id="154" name="テキスト ボックス 153"/>
        <xdr:cNvSpPr txBox="1"/>
      </xdr:nvSpPr>
      <xdr:spPr>
        <a:xfrm>
          <a:off x="2844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5" name="楕円 154"/>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6" name="テキスト ボックス 155"/>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76905</xdr:rowOff>
    </xdr:from>
    <xdr:to>
      <xdr:col>7</xdr:col>
      <xdr:colOff>31750</xdr:colOff>
      <xdr:row>64</xdr:row>
      <xdr:rowOff>7055</xdr:rowOff>
    </xdr:to>
    <xdr:sp macro="" textlink="">
      <xdr:nvSpPr>
        <xdr:cNvPr id="157" name="楕円 156"/>
        <xdr:cNvSpPr/>
      </xdr:nvSpPr>
      <xdr:spPr>
        <a:xfrm>
          <a:off x="1397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163282</xdr:rowOff>
    </xdr:from>
    <xdr:ext cx="762000" cy="259045"/>
    <xdr:sp macro="" textlink="">
      <xdr:nvSpPr>
        <xdr:cNvPr id="158" name="テキスト ボックス 157"/>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の決算額については、他の類似団体と同様に県費負担教職員の給与負担等の権限移譲等により、前年度と比べると６３．２％増となっており、物件費については基幹システム最適化事業により１．６％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本項目の平成２５年度以降の数値については、各年度とも類似団体内平均を下回っているが、引き続き、行財政改革への取組を通じて、経費の削減に努める。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165067</xdr:rowOff>
    </xdr:from>
    <xdr:to>
      <xdr:col>23</xdr:col>
      <xdr:colOff>133350</xdr:colOff>
      <xdr:row>84</xdr:row>
      <xdr:rowOff>110434</xdr:rowOff>
    </xdr:to>
    <xdr:cxnSp macro="">
      <xdr:nvCxnSpPr>
        <xdr:cNvPr id="193" name="直線コネクタ 192"/>
        <xdr:cNvCxnSpPr/>
      </xdr:nvCxnSpPr>
      <xdr:spPr>
        <a:xfrm>
          <a:off x="4114800" y="14052517"/>
          <a:ext cx="838200" cy="4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165067</xdr:rowOff>
    </xdr:from>
    <xdr:to>
      <xdr:col>19</xdr:col>
      <xdr:colOff>133350</xdr:colOff>
      <xdr:row>81</xdr:row>
      <xdr:rowOff>167802</xdr:rowOff>
    </xdr:to>
    <xdr:cxnSp macro="">
      <xdr:nvCxnSpPr>
        <xdr:cNvPr id="196" name="直線コネクタ 195"/>
        <xdr:cNvCxnSpPr/>
      </xdr:nvCxnSpPr>
      <xdr:spPr>
        <a:xfrm flipV="1">
          <a:off x="3225800" y="14052517"/>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167802</xdr:rowOff>
    </xdr:from>
    <xdr:to>
      <xdr:col>15</xdr:col>
      <xdr:colOff>82550</xdr:colOff>
      <xdr:row>82</xdr:row>
      <xdr:rowOff>829</xdr:rowOff>
    </xdr:to>
    <xdr:cxnSp macro="">
      <xdr:nvCxnSpPr>
        <xdr:cNvPr id="199" name="直線コネクタ 198"/>
        <xdr:cNvCxnSpPr/>
      </xdr:nvCxnSpPr>
      <xdr:spPr>
        <a:xfrm flipV="1">
          <a:off x="2336800" y="14055252"/>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94018</xdr:rowOff>
    </xdr:from>
    <xdr:to>
      <xdr:col>11</xdr:col>
      <xdr:colOff>31750</xdr:colOff>
      <xdr:row>82</xdr:row>
      <xdr:rowOff>829</xdr:rowOff>
    </xdr:to>
    <xdr:cxnSp macro="">
      <xdr:nvCxnSpPr>
        <xdr:cNvPr id="202" name="直線コネクタ 201"/>
        <xdr:cNvCxnSpPr/>
      </xdr:nvCxnSpPr>
      <xdr:spPr>
        <a:xfrm>
          <a:off x="1447800" y="13981468"/>
          <a:ext cx="889000" cy="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59634</xdr:rowOff>
    </xdr:from>
    <xdr:to>
      <xdr:col>23</xdr:col>
      <xdr:colOff>184150</xdr:colOff>
      <xdr:row>84</xdr:row>
      <xdr:rowOff>161234</xdr:rowOff>
    </xdr:to>
    <xdr:sp macro="" textlink="">
      <xdr:nvSpPr>
        <xdr:cNvPr id="212" name="楕円 211"/>
        <xdr:cNvSpPr/>
      </xdr:nvSpPr>
      <xdr:spPr>
        <a:xfrm>
          <a:off x="4902200" y="144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76161</xdr:rowOff>
    </xdr:from>
    <xdr:ext cx="762000" cy="259045"/>
    <xdr:sp macro="" textlink="">
      <xdr:nvSpPr>
        <xdr:cNvPr id="213" name="人件費・物件費等の状況該当値テキスト"/>
        <xdr:cNvSpPr txBox="1"/>
      </xdr:nvSpPr>
      <xdr:spPr>
        <a:xfrm>
          <a:off x="5041900" y="1430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114267</xdr:rowOff>
    </xdr:from>
    <xdr:to>
      <xdr:col>19</xdr:col>
      <xdr:colOff>184150</xdr:colOff>
      <xdr:row>82</xdr:row>
      <xdr:rowOff>44417</xdr:rowOff>
    </xdr:to>
    <xdr:sp macro="" textlink="">
      <xdr:nvSpPr>
        <xdr:cNvPr id="214" name="楕円 213"/>
        <xdr:cNvSpPr/>
      </xdr:nvSpPr>
      <xdr:spPr>
        <a:xfrm>
          <a:off x="4064000" y="140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54594</xdr:rowOff>
    </xdr:from>
    <xdr:ext cx="736600" cy="259045"/>
    <xdr:sp macro="" textlink="">
      <xdr:nvSpPr>
        <xdr:cNvPr id="215" name="テキスト ボックス 214"/>
        <xdr:cNvSpPr txBox="1"/>
      </xdr:nvSpPr>
      <xdr:spPr>
        <a:xfrm>
          <a:off x="3733800" y="1377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117002</xdr:rowOff>
    </xdr:from>
    <xdr:to>
      <xdr:col>15</xdr:col>
      <xdr:colOff>133350</xdr:colOff>
      <xdr:row>82</xdr:row>
      <xdr:rowOff>47152</xdr:rowOff>
    </xdr:to>
    <xdr:sp macro="" textlink="">
      <xdr:nvSpPr>
        <xdr:cNvPr id="216" name="楕円 215"/>
        <xdr:cNvSpPr/>
      </xdr:nvSpPr>
      <xdr:spPr>
        <a:xfrm>
          <a:off x="3175000" y="140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57329</xdr:rowOff>
    </xdr:from>
    <xdr:ext cx="762000" cy="259045"/>
    <xdr:sp macro="" textlink="">
      <xdr:nvSpPr>
        <xdr:cNvPr id="217" name="テキスト ボックス 216"/>
        <xdr:cNvSpPr txBox="1"/>
      </xdr:nvSpPr>
      <xdr:spPr>
        <a:xfrm>
          <a:off x="2844800" y="1377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121479</xdr:rowOff>
    </xdr:from>
    <xdr:to>
      <xdr:col>11</xdr:col>
      <xdr:colOff>82550</xdr:colOff>
      <xdr:row>82</xdr:row>
      <xdr:rowOff>51629</xdr:rowOff>
    </xdr:to>
    <xdr:sp macro="" textlink="">
      <xdr:nvSpPr>
        <xdr:cNvPr id="218" name="楕円 217"/>
        <xdr:cNvSpPr/>
      </xdr:nvSpPr>
      <xdr:spPr>
        <a:xfrm>
          <a:off x="2286000" y="140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61806</xdr:rowOff>
    </xdr:from>
    <xdr:ext cx="762000" cy="259045"/>
    <xdr:sp macro="" textlink="">
      <xdr:nvSpPr>
        <xdr:cNvPr id="219" name="テキスト ボックス 218"/>
        <xdr:cNvSpPr txBox="1"/>
      </xdr:nvSpPr>
      <xdr:spPr>
        <a:xfrm>
          <a:off x="1955800" y="1377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43218</xdr:rowOff>
    </xdr:from>
    <xdr:to>
      <xdr:col>7</xdr:col>
      <xdr:colOff>31750</xdr:colOff>
      <xdr:row>81</xdr:row>
      <xdr:rowOff>144818</xdr:rowOff>
    </xdr:to>
    <xdr:sp macro="" textlink="">
      <xdr:nvSpPr>
        <xdr:cNvPr id="220" name="楕円 219"/>
        <xdr:cNvSpPr/>
      </xdr:nvSpPr>
      <xdr:spPr>
        <a:xfrm>
          <a:off x="1397000" y="139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154995</xdr:rowOff>
    </xdr:from>
    <xdr:ext cx="762000" cy="259045"/>
    <xdr:sp macro="" textlink="">
      <xdr:nvSpPr>
        <xdr:cNvPr id="221" name="テキスト ボックス 220"/>
        <xdr:cNvSpPr txBox="1"/>
      </xdr:nvSpPr>
      <xdr:spPr>
        <a:xfrm>
          <a:off x="1066800" y="136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を下回った。平成２８年度についても１００を下回る水準を維持しており、類似団体内平均（９９．９）と同水準である。今後も引き続き、給与水準の適正化に努める。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年調査結果が未公表のため、前年度の数値を引用している。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7" name="直線コネクタ 256"/>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58"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0" name="直線コネクタ 259"/>
        <xdr:cNvCxnSpPr/>
      </xdr:nvCxnSpPr>
      <xdr:spPr>
        <a:xfrm>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49893</xdr:rowOff>
    </xdr:to>
    <xdr:cxnSp macro="">
      <xdr:nvCxnSpPr>
        <xdr:cNvPr id="263" name="直線コネクタ 262"/>
        <xdr:cNvCxnSpPr/>
      </xdr:nvCxnSpPr>
      <xdr:spPr>
        <a:xfrm flipV="1">
          <a:off x="14401800" y="146911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49893</xdr:rowOff>
    </xdr:to>
    <xdr:cxnSp macro="">
      <xdr:nvCxnSpPr>
        <xdr:cNvPr id="266" name="直線コネクタ 265"/>
        <xdr:cNvCxnSpPr/>
      </xdr:nvCxnSpPr>
      <xdr:spPr>
        <a:xfrm>
          <a:off x="13512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6" name="楕円 275"/>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7"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3" name="テキスト ボックス 282"/>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5" name="テキスト ボックス 284"/>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平成２８年度に策定した職員定数管理計画（計画期間：平成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年度当初の職員定数を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年間維持することとしており、職員数も変動していないことから、平成２９年度とほぼ同数となった。</a:t>
          </a:r>
        </a:p>
        <a:p>
          <a:r>
            <a:rPr kumimoji="1" lang="ja-JP" altLang="en-US" sz="1300">
              <a:latin typeface="ＭＳ Ｐゴシック" panose="020B0600070205080204" pitchFamily="50" charset="-128"/>
              <a:ea typeface="ＭＳ Ｐゴシック" panose="020B0600070205080204" pitchFamily="50" charset="-128"/>
            </a:rPr>
            <a:t>　平成２５年度以降、類似団体内平均を下回っているが、引き続き、事務執行体制及び事務事業の見直しや民間活力の導入を推進するとともに、必要度・重要度の高い事務事業に対しては重点的に職員を配分するなど、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140716</xdr:rowOff>
    </xdr:to>
    <xdr:cxnSp macro="">
      <xdr:nvCxnSpPr>
        <xdr:cNvPr id="318" name="直線コネクタ 317"/>
        <xdr:cNvCxnSpPr/>
      </xdr:nvCxnSpPr>
      <xdr:spPr>
        <a:xfrm flipV="1">
          <a:off x="16179800" y="1110869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11049</xdr:rowOff>
    </xdr:from>
    <xdr:to>
      <xdr:col>77</xdr:col>
      <xdr:colOff>44450</xdr:colOff>
      <xdr:row>64</xdr:row>
      <xdr:rowOff>140716</xdr:rowOff>
    </xdr:to>
    <xdr:cxnSp macro="">
      <xdr:nvCxnSpPr>
        <xdr:cNvPr id="321" name="直線コネクタ 320"/>
        <xdr:cNvCxnSpPr/>
      </xdr:nvCxnSpPr>
      <xdr:spPr>
        <a:xfrm>
          <a:off x="15290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11049</xdr:rowOff>
    </xdr:from>
    <xdr:to>
      <xdr:col>72</xdr:col>
      <xdr:colOff>203200</xdr:colOff>
      <xdr:row>59</xdr:row>
      <xdr:rowOff>23114</xdr:rowOff>
    </xdr:to>
    <xdr:cxnSp macro="">
      <xdr:nvCxnSpPr>
        <xdr:cNvPr id="324" name="直線コネクタ 323"/>
        <xdr:cNvCxnSpPr/>
      </xdr:nvCxnSpPr>
      <xdr:spPr>
        <a:xfrm flipV="1">
          <a:off x="14401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18288</xdr:rowOff>
    </xdr:from>
    <xdr:to>
      <xdr:col>68</xdr:col>
      <xdr:colOff>152400</xdr:colOff>
      <xdr:row>59</xdr:row>
      <xdr:rowOff>23114</xdr:rowOff>
    </xdr:to>
    <xdr:cxnSp macro="">
      <xdr:nvCxnSpPr>
        <xdr:cNvPr id="327" name="直線コネクタ 326"/>
        <xdr:cNvCxnSpPr/>
      </xdr:nvCxnSpPr>
      <xdr:spPr>
        <a:xfrm>
          <a:off x="13512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37" name="楕円 336"/>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101617</xdr:rowOff>
    </xdr:from>
    <xdr:ext cx="762000" cy="259045"/>
    <xdr:sp macro="" textlink="">
      <xdr:nvSpPr>
        <xdr:cNvPr id="338" name="定員管理の状況該当値テキスト"/>
        <xdr:cNvSpPr txBox="1"/>
      </xdr:nvSpPr>
      <xdr:spPr>
        <a:xfrm>
          <a:off x="17106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89916</xdr:rowOff>
    </xdr:from>
    <xdr:to>
      <xdr:col>77</xdr:col>
      <xdr:colOff>95250</xdr:colOff>
      <xdr:row>65</xdr:row>
      <xdr:rowOff>20066</xdr:rowOff>
    </xdr:to>
    <xdr:sp macro="" textlink="">
      <xdr:nvSpPr>
        <xdr:cNvPr id="339" name="楕円 338"/>
        <xdr:cNvSpPr/>
      </xdr:nvSpPr>
      <xdr:spPr>
        <a:xfrm>
          <a:off x="16129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30243</xdr:rowOff>
    </xdr:from>
    <xdr:ext cx="736600" cy="259045"/>
    <xdr:sp macro="" textlink="">
      <xdr:nvSpPr>
        <xdr:cNvPr id="340" name="テキスト ボックス 339"/>
        <xdr:cNvSpPr txBox="1"/>
      </xdr:nvSpPr>
      <xdr:spPr>
        <a:xfrm>
          <a:off x="15798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131699</xdr:rowOff>
    </xdr:from>
    <xdr:to>
      <xdr:col>73</xdr:col>
      <xdr:colOff>44450</xdr:colOff>
      <xdr:row>59</xdr:row>
      <xdr:rowOff>61849</xdr:rowOff>
    </xdr:to>
    <xdr:sp macro="" textlink="">
      <xdr:nvSpPr>
        <xdr:cNvPr id="341" name="楕円 340"/>
        <xdr:cNvSpPr/>
      </xdr:nvSpPr>
      <xdr:spPr>
        <a:xfrm>
          <a:off x="15240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72026</xdr:rowOff>
    </xdr:from>
    <xdr:ext cx="762000" cy="259045"/>
    <xdr:sp macro="" textlink="">
      <xdr:nvSpPr>
        <xdr:cNvPr id="342" name="テキスト ボックス 341"/>
        <xdr:cNvSpPr txBox="1"/>
      </xdr:nvSpPr>
      <xdr:spPr>
        <a:xfrm>
          <a:off x="14909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143764</xdr:rowOff>
    </xdr:from>
    <xdr:to>
      <xdr:col>68</xdr:col>
      <xdr:colOff>203200</xdr:colOff>
      <xdr:row>59</xdr:row>
      <xdr:rowOff>73914</xdr:rowOff>
    </xdr:to>
    <xdr:sp macro="" textlink="">
      <xdr:nvSpPr>
        <xdr:cNvPr id="343" name="楕円 342"/>
        <xdr:cNvSpPr/>
      </xdr:nvSpPr>
      <xdr:spPr>
        <a:xfrm>
          <a:off x="14351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84091</xdr:rowOff>
    </xdr:from>
    <xdr:ext cx="762000" cy="259045"/>
    <xdr:sp macro="" textlink="">
      <xdr:nvSpPr>
        <xdr:cNvPr id="344" name="テキスト ボックス 343"/>
        <xdr:cNvSpPr txBox="1"/>
      </xdr:nvSpPr>
      <xdr:spPr>
        <a:xfrm>
          <a:off x="14020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138938</xdr:rowOff>
    </xdr:from>
    <xdr:to>
      <xdr:col>64</xdr:col>
      <xdr:colOff>152400</xdr:colOff>
      <xdr:row>59</xdr:row>
      <xdr:rowOff>69088</xdr:rowOff>
    </xdr:to>
    <xdr:sp macro="" textlink="">
      <xdr:nvSpPr>
        <xdr:cNvPr id="345" name="楕円 344"/>
        <xdr:cNvSpPr/>
      </xdr:nvSpPr>
      <xdr:spPr>
        <a:xfrm>
          <a:off x="13462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79265</xdr:rowOff>
    </xdr:from>
    <xdr:ext cx="762000" cy="259045"/>
    <xdr:sp macro="" textlink="">
      <xdr:nvSpPr>
        <xdr:cNvPr id="346" name="テキスト ボックス 345"/>
        <xdr:cNvSpPr txBox="1"/>
      </xdr:nvSpPr>
      <xdr:spPr>
        <a:xfrm>
          <a:off x="13131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実質公債費比率については、公債費が増加したものの、県費負担教職員の給与負担等の権限移譲に伴う標準財政規模の増加により、前年度と同率の２．９％となった。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類似団体平均を大きく下回っている主な要因としては、第２次さがみはら都市経営指針・実行計画で定める市債の発行抑制目標等に留意し、適正な発行に努めていることがあげられるが、引き続き、元利償還金に対する地方交付税措置の有無等に十分に考慮するなど、持続可能な財政運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110974</xdr:rowOff>
    </xdr:from>
    <xdr:to>
      <xdr:col>81</xdr:col>
      <xdr:colOff>44450</xdr:colOff>
      <xdr:row>35</xdr:row>
      <xdr:rowOff>110974</xdr:rowOff>
    </xdr:to>
    <xdr:cxnSp macro="">
      <xdr:nvCxnSpPr>
        <xdr:cNvPr id="383" name="直線コネクタ 382"/>
        <xdr:cNvCxnSpPr/>
      </xdr:nvCxnSpPr>
      <xdr:spPr>
        <a:xfrm>
          <a:off x="16179800" y="6111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110974</xdr:rowOff>
    </xdr:from>
    <xdr:to>
      <xdr:col>77</xdr:col>
      <xdr:colOff>44450</xdr:colOff>
      <xdr:row>35</xdr:row>
      <xdr:rowOff>145445</xdr:rowOff>
    </xdr:to>
    <xdr:cxnSp macro="">
      <xdr:nvCxnSpPr>
        <xdr:cNvPr id="386" name="直線コネクタ 385"/>
        <xdr:cNvCxnSpPr/>
      </xdr:nvCxnSpPr>
      <xdr:spPr>
        <a:xfrm flipV="1">
          <a:off x="15290800" y="61117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145445</xdr:rowOff>
    </xdr:from>
    <xdr:to>
      <xdr:col>72</xdr:col>
      <xdr:colOff>203200</xdr:colOff>
      <xdr:row>35</xdr:row>
      <xdr:rowOff>168426</xdr:rowOff>
    </xdr:to>
    <xdr:cxnSp macro="">
      <xdr:nvCxnSpPr>
        <xdr:cNvPr id="389" name="直線コネクタ 388"/>
        <xdr:cNvCxnSpPr/>
      </xdr:nvCxnSpPr>
      <xdr:spPr>
        <a:xfrm flipV="1">
          <a:off x="14401800" y="61461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168426</xdr:rowOff>
    </xdr:from>
    <xdr:to>
      <xdr:col>68</xdr:col>
      <xdr:colOff>152400</xdr:colOff>
      <xdr:row>36</xdr:row>
      <xdr:rowOff>54428</xdr:rowOff>
    </xdr:to>
    <xdr:cxnSp macro="">
      <xdr:nvCxnSpPr>
        <xdr:cNvPr id="392" name="直線コネクタ 391"/>
        <xdr:cNvCxnSpPr/>
      </xdr:nvCxnSpPr>
      <xdr:spPr>
        <a:xfrm flipV="1">
          <a:off x="13512800" y="61691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60174</xdr:rowOff>
    </xdr:from>
    <xdr:to>
      <xdr:col>81</xdr:col>
      <xdr:colOff>95250</xdr:colOff>
      <xdr:row>35</xdr:row>
      <xdr:rowOff>161774</xdr:rowOff>
    </xdr:to>
    <xdr:sp macro="" textlink="">
      <xdr:nvSpPr>
        <xdr:cNvPr id="402" name="楕円 401"/>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152901</xdr:rowOff>
    </xdr:from>
    <xdr:ext cx="762000" cy="259045"/>
    <xdr:sp macro="" textlink="">
      <xdr:nvSpPr>
        <xdr:cNvPr id="403" name="公債費負担の状況該当値テキスト"/>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60174</xdr:rowOff>
    </xdr:from>
    <xdr:to>
      <xdr:col>77</xdr:col>
      <xdr:colOff>95250</xdr:colOff>
      <xdr:row>35</xdr:row>
      <xdr:rowOff>161774</xdr:rowOff>
    </xdr:to>
    <xdr:sp macro="" textlink="">
      <xdr:nvSpPr>
        <xdr:cNvPr id="404" name="楕円 403"/>
        <xdr:cNvSpPr/>
      </xdr:nvSpPr>
      <xdr:spPr>
        <a:xfrm>
          <a:off x="16129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501</xdr:rowOff>
    </xdr:from>
    <xdr:ext cx="736600" cy="259045"/>
    <xdr:sp macro="" textlink="">
      <xdr:nvSpPr>
        <xdr:cNvPr id="405" name="テキスト ボックス 404"/>
        <xdr:cNvSpPr txBox="1"/>
      </xdr:nvSpPr>
      <xdr:spPr>
        <a:xfrm>
          <a:off x="15798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94645</xdr:rowOff>
    </xdr:from>
    <xdr:to>
      <xdr:col>73</xdr:col>
      <xdr:colOff>44450</xdr:colOff>
      <xdr:row>36</xdr:row>
      <xdr:rowOff>24795</xdr:rowOff>
    </xdr:to>
    <xdr:sp macro="" textlink="">
      <xdr:nvSpPr>
        <xdr:cNvPr id="406" name="楕円 405"/>
        <xdr:cNvSpPr/>
      </xdr:nvSpPr>
      <xdr:spPr>
        <a:xfrm>
          <a:off x="15240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34972</xdr:rowOff>
    </xdr:from>
    <xdr:ext cx="762000" cy="259045"/>
    <xdr:sp macro="" textlink="">
      <xdr:nvSpPr>
        <xdr:cNvPr id="407" name="テキスト ボックス 406"/>
        <xdr:cNvSpPr txBox="1"/>
      </xdr:nvSpPr>
      <xdr:spPr>
        <a:xfrm>
          <a:off x="14909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117626</xdr:rowOff>
    </xdr:from>
    <xdr:to>
      <xdr:col>68</xdr:col>
      <xdr:colOff>203200</xdr:colOff>
      <xdr:row>36</xdr:row>
      <xdr:rowOff>47776</xdr:rowOff>
    </xdr:to>
    <xdr:sp macro="" textlink="">
      <xdr:nvSpPr>
        <xdr:cNvPr id="408" name="楕円 407"/>
        <xdr:cNvSpPr/>
      </xdr:nvSpPr>
      <xdr:spPr>
        <a:xfrm>
          <a:off x="14351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57953</xdr:rowOff>
    </xdr:from>
    <xdr:ext cx="762000" cy="259045"/>
    <xdr:sp macro="" textlink="">
      <xdr:nvSpPr>
        <xdr:cNvPr id="409" name="テキスト ボックス 408"/>
        <xdr:cNvSpPr txBox="1"/>
      </xdr:nvSpPr>
      <xdr:spPr>
        <a:xfrm>
          <a:off x="14020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3628</xdr:rowOff>
    </xdr:from>
    <xdr:to>
      <xdr:col>64</xdr:col>
      <xdr:colOff>152400</xdr:colOff>
      <xdr:row>36</xdr:row>
      <xdr:rowOff>105228</xdr:rowOff>
    </xdr:to>
    <xdr:sp macro="" textlink="">
      <xdr:nvSpPr>
        <xdr:cNvPr id="410" name="楕円 409"/>
        <xdr:cNvSpPr/>
      </xdr:nvSpPr>
      <xdr:spPr>
        <a:xfrm>
          <a:off x="13462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115405</xdr:rowOff>
    </xdr:from>
    <xdr:ext cx="762000" cy="259045"/>
    <xdr:sp macro="" textlink="">
      <xdr:nvSpPr>
        <xdr:cNvPr id="411" name="テキスト ボックス 410"/>
        <xdr:cNvSpPr txBox="1"/>
      </xdr:nvSpPr>
      <xdr:spPr>
        <a:xfrm>
          <a:off x="13131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将来負担比率については、分子となる将来負担額において、学校施設の空調設備整備事業に係る市債発行に伴う地方債現在高の増加や、県費負担教職員の給与負担等の権限移譲に伴う教職員退職手当等の負担見込額の増加により、前年度と比べると２．５ポイント上昇となった。</a:t>
          </a:r>
        </a:p>
        <a:p>
          <a:r>
            <a:rPr lang="ja-JP" altLang="en-US" sz="1200">
              <a:effectLst/>
              <a:latin typeface="ＭＳ Ｐゴシック" panose="020B0600070205080204" pitchFamily="50" charset="-128"/>
              <a:ea typeface="ＭＳ Ｐゴシック" panose="020B0600070205080204" pitchFamily="50" charset="-128"/>
            </a:rPr>
            <a:t>　将来負担比率が類似団体平均を大きく下回っている主な要因としては、第２次さがみはら都市経営指針・実行計画で定める市債の発行抑制目標等に留意し、適正な発行に努めていることがあげられるが、引き続き、元利償還金に対する地方交付税措置の有無等に十分に考慮するなど、持続可能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92498</xdr:rowOff>
    </xdr:from>
    <xdr:to>
      <xdr:col>81</xdr:col>
      <xdr:colOff>44450</xdr:colOff>
      <xdr:row>15</xdr:row>
      <xdr:rowOff>112607</xdr:rowOff>
    </xdr:to>
    <xdr:cxnSp macro="">
      <xdr:nvCxnSpPr>
        <xdr:cNvPr id="445" name="直線コネクタ 444"/>
        <xdr:cNvCxnSpPr/>
      </xdr:nvCxnSpPr>
      <xdr:spPr>
        <a:xfrm>
          <a:off x="16179800" y="266424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6"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7" name="フローチャート: 判断 446"/>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103759</xdr:rowOff>
    </xdr:to>
    <xdr:cxnSp macro="">
      <xdr:nvCxnSpPr>
        <xdr:cNvPr id="448" name="直線コネクタ 447"/>
        <xdr:cNvCxnSpPr/>
      </xdr:nvCxnSpPr>
      <xdr:spPr>
        <a:xfrm flipV="1">
          <a:off x="15290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9" name="フローチャート: 判断 448"/>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0" name="テキスト ボックス 449"/>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103759</xdr:rowOff>
    </xdr:from>
    <xdr:to>
      <xdr:col>72</xdr:col>
      <xdr:colOff>203200</xdr:colOff>
      <xdr:row>15</xdr:row>
      <xdr:rowOff>122259</xdr:rowOff>
    </xdr:to>
    <xdr:cxnSp macro="">
      <xdr:nvCxnSpPr>
        <xdr:cNvPr id="451" name="直線コネクタ 450"/>
        <xdr:cNvCxnSpPr/>
      </xdr:nvCxnSpPr>
      <xdr:spPr>
        <a:xfrm flipV="1">
          <a:off x="14401800" y="267550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2" name="フローチャート: 判断 451"/>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3" name="テキスト ボックス 452"/>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122259</xdr:rowOff>
    </xdr:to>
    <xdr:cxnSp macro="">
      <xdr:nvCxnSpPr>
        <xdr:cNvPr id="454" name="直線コネクタ 453"/>
        <xdr:cNvCxnSpPr/>
      </xdr:nvCxnSpPr>
      <xdr:spPr>
        <a:xfrm>
          <a:off x="13512800" y="269079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5" name="フローチャート: 判断 454"/>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6" name="テキスト ボックス 455"/>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7" name="フローチャート: 判断 456"/>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8" name="テキスト ボックス 457"/>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61807</xdr:rowOff>
    </xdr:from>
    <xdr:to>
      <xdr:col>81</xdr:col>
      <xdr:colOff>95250</xdr:colOff>
      <xdr:row>15</xdr:row>
      <xdr:rowOff>163407</xdr:rowOff>
    </xdr:to>
    <xdr:sp macro="" textlink="">
      <xdr:nvSpPr>
        <xdr:cNvPr id="464" name="楕円 463"/>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78334</xdr:rowOff>
    </xdr:from>
    <xdr:ext cx="762000" cy="259045"/>
    <xdr:sp macro="" textlink="">
      <xdr:nvSpPr>
        <xdr:cNvPr id="465" name="将来負担の状況該当値テキスト"/>
        <xdr:cNvSpPr txBox="1"/>
      </xdr:nvSpPr>
      <xdr:spPr>
        <a:xfrm>
          <a:off x="171069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6" name="楕円 465"/>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153475</xdr:rowOff>
    </xdr:from>
    <xdr:ext cx="736600" cy="259045"/>
    <xdr:sp macro="" textlink="">
      <xdr:nvSpPr>
        <xdr:cNvPr id="467" name="テキスト ボックス 466"/>
        <xdr:cNvSpPr txBox="1"/>
      </xdr:nvSpPr>
      <xdr:spPr>
        <a:xfrm>
          <a:off x="15798800" y="238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52959</xdr:rowOff>
    </xdr:from>
    <xdr:to>
      <xdr:col>73</xdr:col>
      <xdr:colOff>44450</xdr:colOff>
      <xdr:row>15</xdr:row>
      <xdr:rowOff>154559</xdr:rowOff>
    </xdr:to>
    <xdr:sp macro="" textlink="">
      <xdr:nvSpPr>
        <xdr:cNvPr id="468" name="楕円 467"/>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164736</xdr:rowOff>
    </xdr:from>
    <xdr:ext cx="762000" cy="259045"/>
    <xdr:sp macro="" textlink="">
      <xdr:nvSpPr>
        <xdr:cNvPr id="469" name="テキスト ボックス 468"/>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70" name="楕円 469"/>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11786</xdr:rowOff>
    </xdr:from>
    <xdr:ext cx="762000" cy="259045"/>
    <xdr:sp macro="" textlink="">
      <xdr:nvSpPr>
        <xdr:cNvPr id="471" name="テキスト ボックス 470"/>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72" name="楕円 471"/>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8568</xdr:rowOff>
    </xdr:from>
    <xdr:ext cx="762000" cy="259045"/>
    <xdr:sp macro="" textlink="">
      <xdr:nvSpPr>
        <xdr:cNvPr id="473" name="テキスト ボックス 472"/>
        <xdr:cNvSpPr txBox="1"/>
      </xdr:nvSpPr>
      <xdr:spPr>
        <a:xfrm>
          <a:off x="13131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人件費に係る経常収支比率については、前年度に比べると７．２ポイント増加の３５．２％となっている。人口</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人当たりの人件費や</a:t>
          </a:r>
          <a:r>
            <a:rPr kumimoji="1" lang="en-US" altLang="ja-JP" sz="1200" baseline="0">
              <a:latin typeface="ＭＳ Ｐゴシック" panose="020B0600070205080204" pitchFamily="50" charset="-128"/>
              <a:ea typeface="ＭＳ Ｐゴシック" panose="020B0600070205080204" pitchFamily="50" charset="-128"/>
            </a:rPr>
            <a:t>1,000</a:t>
          </a:r>
          <a:r>
            <a:rPr kumimoji="1" lang="ja-JP" altLang="en-US" sz="1200" baseline="0">
              <a:latin typeface="ＭＳ Ｐゴシック" panose="020B0600070205080204" pitchFamily="50" charset="-128"/>
              <a:ea typeface="ＭＳ Ｐゴシック" panose="020B0600070205080204" pitchFamily="50" charset="-128"/>
            </a:rPr>
            <a:t>人当たり職員数については、類似団体平均を下回っており、ラスパイレス指数についても類似団体内平均と同水準であるが、人件費に係る経常収支比率は類似団体平均を上回る数値で推移している。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主な要因としては、本市の普通建設事業費が類似団体の中で最も低く、事業費支弁人件費の割合も低いことがあげられる。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今後とも、適正な職員規模及び給与水準の維持に努める。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158750</xdr:rowOff>
    </xdr:from>
    <xdr:to>
      <xdr:col>24</xdr:col>
      <xdr:colOff>25400</xdr:colOff>
      <xdr:row>41</xdr:row>
      <xdr:rowOff>44450</xdr:rowOff>
    </xdr:to>
    <xdr:cxnSp macro="">
      <xdr:nvCxnSpPr>
        <xdr:cNvPr id="66" name="直線コネクタ 65"/>
        <xdr:cNvCxnSpPr/>
      </xdr:nvCxnSpPr>
      <xdr:spPr>
        <a:xfrm>
          <a:off x="3987800" y="61595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158750</xdr:rowOff>
    </xdr:to>
    <xdr:cxnSp macro="">
      <xdr:nvCxnSpPr>
        <xdr:cNvPr id="69" name="直線コネクタ 68"/>
        <xdr:cNvCxnSpPr/>
      </xdr:nvCxnSpPr>
      <xdr:spPr>
        <a:xfrm>
          <a:off x="3098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95250</xdr:rowOff>
    </xdr:to>
    <xdr:cxnSp macro="">
      <xdr:nvCxnSpPr>
        <xdr:cNvPr id="72" name="直線コネクタ 71"/>
        <xdr:cNvCxnSpPr/>
      </xdr:nvCxnSpPr>
      <xdr:spPr>
        <a:xfrm flipV="1">
          <a:off x="2209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95250</xdr:rowOff>
    </xdr:to>
    <xdr:cxnSp macro="">
      <xdr:nvCxnSpPr>
        <xdr:cNvPr id="75" name="直線コネクタ 74"/>
        <xdr:cNvCxnSpPr/>
      </xdr:nvCxnSpPr>
      <xdr:spPr>
        <a:xfrm>
          <a:off x="13208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165100</xdr:rowOff>
    </xdr:from>
    <xdr:to>
      <xdr:col>24</xdr:col>
      <xdr:colOff>76200</xdr:colOff>
      <xdr:row>41</xdr:row>
      <xdr:rowOff>95250</xdr:rowOff>
    </xdr:to>
    <xdr:sp macro="" textlink="">
      <xdr:nvSpPr>
        <xdr:cNvPr id="85" name="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物件費に係る経常収支比率については、前年度に比べると２．７ポイント減少の１５．９％となっているが、平成２５年度以降、類似団体平均を上回っている（平均４．２ポイント）。</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主な要因としては、他の類似団体に比べ最低賃金が高い傾向にあり、この最低賃金が委託事業者や非常勤職員の賃金等に反映されることなどによるものである。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引き続き、市民生活等への影響を十分配慮しつつ、第２次さがみはら都市経営指針・実行計画に基づき、事務事業の精査・見直しを進め、安定的かつ持続的に質の高い行政サービスを提供していく。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20</xdr:row>
      <xdr:rowOff>88900</xdr:rowOff>
    </xdr:to>
    <xdr:cxnSp macro="">
      <xdr:nvCxnSpPr>
        <xdr:cNvPr id="124" name="直線コネクタ 123"/>
        <xdr:cNvCxnSpPr/>
      </xdr:nvCxnSpPr>
      <xdr:spPr>
        <a:xfrm flipV="1">
          <a:off x="16510000" y="2353129"/>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5"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6" name="直線コネクタ 125"/>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110672</xdr:rowOff>
    </xdr:to>
    <xdr:cxnSp macro="">
      <xdr:nvCxnSpPr>
        <xdr:cNvPr id="129" name="直線コネクタ 128"/>
        <xdr:cNvCxnSpPr/>
      </xdr:nvCxnSpPr>
      <xdr:spPr>
        <a:xfrm flipV="1">
          <a:off x="15671800" y="32457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0"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1" name="フローチャート: 判断 130"/>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110672</xdr:rowOff>
    </xdr:from>
    <xdr:to>
      <xdr:col>78</xdr:col>
      <xdr:colOff>69850</xdr:colOff>
      <xdr:row>20</xdr:row>
      <xdr:rowOff>110672</xdr:rowOff>
    </xdr:to>
    <xdr:cxnSp macro="">
      <xdr:nvCxnSpPr>
        <xdr:cNvPr id="132" name="直線コネクタ 131"/>
        <xdr:cNvCxnSpPr/>
      </xdr:nvCxnSpPr>
      <xdr:spPr>
        <a:xfrm>
          <a:off x="14782800" y="3539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154214</xdr:rowOff>
    </xdr:to>
    <xdr:cxnSp macro="">
      <xdr:nvCxnSpPr>
        <xdr:cNvPr id="135" name="直線コネクタ 134"/>
        <xdr:cNvCxnSpPr/>
      </xdr:nvCxnSpPr>
      <xdr:spPr>
        <a:xfrm flipV="1">
          <a:off x="13893800" y="3539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121557</xdr:rowOff>
    </xdr:from>
    <xdr:to>
      <xdr:col>69</xdr:col>
      <xdr:colOff>92075</xdr:colOff>
      <xdr:row>20</xdr:row>
      <xdr:rowOff>154214</xdr:rowOff>
    </xdr:to>
    <xdr:cxnSp macro="">
      <xdr:nvCxnSpPr>
        <xdr:cNvPr id="138" name="直線コネクタ 137"/>
        <xdr:cNvCxnSpPr/>
      </xdr:nvCxnSpPr>
      <xdr:spPr>
        <a:xfrm>
          <a:off x="13004800" y="3550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9" name="フローチャート: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4" name="楕円 153"/>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5" name="テキスト ボックス 154"/>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70757</xdr:rowOff>
    </xdr:from>
    <xdr:to>
      <xdr:col>65</xdr:col>
      <xdr:colOff>53975</xdr:colOff>
      <xdr:row>21</xdr:row>
      <xdr:rowOff>907</xdr:rowOff>
    </xdr:to>
    <xdr:sp macro="" textlink="">
      <xdr:nvSpPr>
        <xdr:cNvPr id="156" name="楕円 155"/>
        <xdr:cNvSpPr/>
      </xdr:nvSpPr>
      <xdr:spPr>
        <a:xfrm>
          <a:off x="12954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157134</xdr:rowOff>
    </xdr:from>
    <xdr:ext cx="762000" cy="259045"/>
    <xdr:sp macro="" textlink="">
      <xdr:nvSpPr>
        <xdr:cNvPr id="157" name="テキスト ボックス 156"/>
        <xdr:cNvSpPr txBox="1"/>
      </xdr:nvSpPr>
      <xdr:spPr>
        <a:xfrm>
          <a:off x="12623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扶助費に係る経常収支比率については、前年度に比べると２．８ポイント減少の１６．８％となっている。</a:t>
          </a:r>
        </a:p>
        <a:p>
          <a:r>
            <a:rPr kumimoji="1" lang="ja-JP" altLang="en-US" sz="1000">
              <a:latin typeface="ＭＳ Ｐゴシック" panose="020B0600070205080204" pitchFamily="50" charset="-128"/>
              <a:ea typeface="ＭＳ Ｐゴシック" panose="020B0600070205080204" pitchFamily="50" charset="-128"/>
            </a:rPr>
            <a:t>児童手当の対象者の減少や、制度改正に伴う生活保護費の減少などが扶助費の伸び率を鈍化させたことなどにより、数値は改善しているが、扶助費に係る経常収支比率は類似団体平均を上回る数値で推移している。</a:t>
          </a:r>
        </a:p>
        <a:p>
          <a:r>
            <a:rPr kumimoji="1" lang="ja-JP" altLang="en-US" sz="1000">
              <a:latin typeface="ＭＳ Ｐゴシック" panose="020B0600070205080204" pitchFamily="50" charset="-128"/>
              <a:ea typeface="ＭＳ Ｐゴシック" panose="020B0600070205080204" pitchFamily="50" charset="-128"/>
            </a:rPr>
            <a:t>　その主な要因は、本市の扶助費の特徴として、市単独事業の割合が他都市に比べ高い傾向にあることで、経常収支比率における経常一般財源の扶助費充当分が高いことなどがあげられる。引き続き、第２次さがみはら都市経営指針・実行計画に基づく市単独扶助費に係る事業の見直しなどにより、数値の改善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7" name="直線コネクタ 186"/>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8"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9" name="直線コネクタ 188"/>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61</xdr:row>
      <xdr:rowOff>135165</xdr:rowOff>
    </xdr:to>
    <xdr:cxnSp macro="">
      <xdr:nvCxnSpPr>
        <xdr:cNvPr id="192" name="直線コネクタ 191"/>
        <xdr:cNvCxnSpPr/>
      </xdr:nvCxnSpPr>
      <xdr:spPr>
        <a:xfrm flipV="1">
          <a:off x="3987800" y="1013641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3"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135165</xdr:rowOff>
    </xdr:to>
    <xdr:cxnSp macro="">
      <xdr:nvCxnSpPr>
        <xdr:cNvPr id="195" name="直線コネクタ 194"/>
        <xdr:cNvCxnSpPr/>
      </xdr:nvCxnSpPr>
      <xdr:spPr>
        <a:xfrm>
          <a:off x="3098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6" name="フローチャート: 判断 195"/>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7" name="テキスト ボックス 196"/>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94343</xdr:rowOff>
    </xdr:to>
    <xdr:cxnSp macro="">
      <xdr:nvCxnSpPr>
        <xdr:cNvPr id="198" name="直線コネクタ 197"/>
        <xdr:cNvCxnSpPr/>
      </xdr:nvCxnSpPr>
      <xdr:spPr>
        <a:xfrm>
          <a:off x="2209800" y="10299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9" name="フローチャート: 判断 198"/>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200" name="テキスト ボックス 199"/>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12700</xdr:rowOff>
    </xdr:to>
    <xdr:cxnSp macro="">
      <xdr:nvCxnSpPr>
        <xdr:cNvPr id="201" name="直線コネクタ 200"/>
        <xdr:cNvCxnSpPr/>
      </xdr:nvCxnSpPr>
      <xdr:spPr>
        <a:xfrm>
          <a:off x="1320800" y="10234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125185</xdr:rowOff>
    </xdr:from>
    <xdr:to>
      <xdr:col>11</xdr:col>
      <xdr:colOff>60325</xdr:colOff>
      <xdr:row>59</xdr:row>
      <xdr:rowOff>55335</xdr:rowOff>
    </xdr:to>
    <xdr:sp macro="" textlink="">
      <xdr:nvSpPr>
        <xdr:cNvPr id="202" name="フローチャート: 判断 201"/>
        <xdr:cNvSpPr/>
      </xdr:nvSpPr>
      <xdr:spPr>
        <a:xfrm>
          <a:off x="2159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65512</xdr:rowOff>
    </xdr:from>
    <xdr:ext cx="762000" cy="259045"/>
    <xdr:sp macro="" textlink="">
      <xdr:nvSpPr>
        <xdr:cNvPr id="203" name="テキスト ボックス 202"/>
        <xdr:cNvSpPr txBox="1"/>
      </xdr:nvSpPr>
      <xdr:spPr>
        <a:xfrm>
          <a:off x="1828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4" name="フローチャート: 判断 203"/>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5" name="テキスト ボックス 204"/>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84365</xdr:rowOff>
    </xdr:from>
    <xdr:to>
      <xdr:col>20</xdr:col>
      <xdr:colOff>38100</xdr:colOff>
      <xdr:row>62</xdr:row>
      <xdr:rowOff>14515</xdr:rowOff>
    </xdr:to>
    <xdr:sp macro="" textlink="">
      <xdr:nvSpPr>
        <xdr:cNvPr id="213" name="楕円 212"/>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170742</xdr:rowOff>
    </xdr:from>
    <xdr:ext cx="736600" cy="259045"/>
    <xdr:sp macro="" textlink="">
      <xdr:nvSpPr>
        <xdr:cNvPr id="214" name="テキスト ボックス 213"/>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5" name="楕円 214"/>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6" name="テキスト ボックス 215"/>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9" name="楕円 218"/>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0" name="テキスト ボックス 219"/>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その他に係る経常収支比率については、前年度と比べると１．８ポイント低下の９．４％となっており、平成２５年度以降、類似団体平均を下回っている。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その主な要因は、後期高齢者医療広域連合負担金の増加等により繰出金が増加したものの、道路橋りょうや小中学校に係る維持補修費が減少したことのなどによるものである。</a:t>
          </a:r>
        </a:p>
        <a:p>
          <a:r>
            <a:rPr kumimoji="1" lang="ja-JP" altLang="en-US" sz="1200">
              <a:latin typeface="ＭＳ Ｐゴシック" panose="020B0600070205080204" pitchFamily="50" charset="-128"/>
              <a:ea typeface="ＭＳ Ｐゴシック" panose="020B0600070205080204" pitchFamily="50" charset="-128"/>
            </a:rPr>
            <a:t>　引き続き、市民生活等への影響を十分配慮しつつ、特別会計の経営健全化や公共施設の適正な管理に努める。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8" name="直線コネクタ 247"/>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51"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2" name="直線コネクタ 251"/>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56</xdr:row>
      <xdr:rowOff>88900</xdr:rowOff>
    </xdr:to>
    <xdr:cxnSp macro="">
      <xdr:nvCxnSpPr>
        <xdr:cNvPr id="253" name="直線コネクタ 252"/>
        <xdr:cNvCxnSpPr/>
      </xdr:nvCxnSpPr>
      <xdr:spPr>
        <a:xfrm flipV="1">
          <a:off x="15671800" y="9347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4"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5" name="フローチャート: 判断 254"/>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88900</xdr:rowOff>
    </xdr:to>
    <xdr:cxnSp macro="">
      <xdr:nvCxnSpPr>
        <xdr:cNvPr id="256" name="直線コネクタ 255"/>
        <xdr:cNvCxnSpPr/>
      </xdr:nvCxnSpPr>
      <xdr:spPr>
        <a:xfrm>
          <a:off x="14782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7" name="フローチャート: 判断 256"/>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8" name="テキスト ボックス 257"/>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146050</xdr:rowOff>
    </xdr:to>
    <xdr:cxnSp macro="">
      <xdr:nvCxnSpPr>
        <xdr:cNvPr id="259" name="直線コネクタ 258"/>
        <xdr:cNvCxnSpPr/>
      </xdr:nvCxnSpPr>
      <xdr:spPr>
        <a:xfrm>
          <a:off x="13893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60" name="フローチャート: 判断 259"/>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61" name="テキスト ボックス 260"/>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55</xdr:row>
      <xdr:rowOff>50800</xdr:rowOff>
    </xdr:to>
    <xdr:cxnSp macro="">
      <xdr:nvCxnSpPr>
        <xdr:cNvPr id="262" name="直線コネクタ 261"/>
        <xdr:cNvCxnSpPr/>
      </xdr:nvCxnSpPr>
      <xdr:spPr>
        <a:xfrm>
          <a:off x="13004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4" name="テキスト ボックス 26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8" name="楕円 277"/>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9" name="テキスト ボックス 278"/>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57150</xdr:rowOff>
    </xdr:from>
    <xdr:to>
      <xdr:col>65</xdr:col>
      <xdr:colOff>53975</xdr:colOff>
      <xdr:row>54</xdr:row>
      <xdr:rowOff>158750</xdr:rowOff>
    </xdr:to>
    <xdr:sp macro="" textlink="">
      <xdr:nvSpPr>
        <xdr:cNvPr id="280" name="楕円 279"/>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168927</xdr:rowOff>
    </xdr:from>
    <xdr:ext cx="762000" cy="259045"/>
    <xdr:sp macro="" textlink="">
      <xdr:nvSpPr>
        <xdr:cNvPr id="281" name="テキスト ボックス 280"/>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補助費等に係る経常収支比率については、前年度に比べると１．７ポイント低下の６</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６％となっており、平成２５年度以降、類似団体平均を下回っている。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その主な要因は、年金生活者等支援臨時福祉給付金給付事業費や下水道事業会計繰出金の減などによるものである。</a:t>
          </a:r>
        </a:p>
        <a:p>
          <a:r>
            <a:rPr kumimoji="1" lang="ja-JP" altLang="en-US" sz="1200">
              <a:latin typeface="ＭＳ Ｐゴシック" panose="020B0600070205080204" pitchFamily="50" charset="-128"/>
              <a:ea typeface="ＭＳ Ｐゴシック" panose="020B0600070205080204" pitchFamily="50" charset="-128"/>
            </a:rPr>
            <a:t>　引き続き、市民生活等への影響を十分配慮しつつ、第２次さがみはら都市経営指針・実行計画に基づき、事務事業の精査・見直しを進め、安定的かつ持続的に質の高い行政サービスを提供していく。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9" name="直線コネクタ 308"/>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10"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11" name="直線コネクタ 310"/>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37</xdr:row>
      <xdr:rowOff>127000</xdr:rowOff>
    </xdr:to>
    <xdr:cxnSp macro="">
      <xdr:nvCxnSpPr>
        <xdr:cNvPr id="314" name="直線コネクタ 313"/>
        <xdr:cNvCxnSpPr/>
      </xdr:nvCxnSpPr>
      <xdr:spPr>
        <a:xfrm flipV="1">
          <a:off x="15671800" y="6146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5"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6" name="フローチャート: 判断 315"/>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127000</xdr:rowOff>
    </xdr:to>
    <xdr:cxnSp macro="">
      <xdr:nvCxnSpPr>
        <xdr:cNvPr id="317" name="直線コネクタ 316"/>
        <xdr:cNvCxnSpPr/>
      </xdr:nvCxnSpPr>
      <xdr:spPr>
        <a:xfrm>
          <a:off x="14782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8" name="フローチャート: 判断 317"/>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9" name="テキスト ボックス 318"/>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50800</xdr:rowOff>
    </xdr:to>
    <xdr:cxnSp macro="">
      <xdr:nvCxnSpPr>
        <xdr:cNvPr id="320" name="直線コネクタ 319"/>
        <xdr:cNvCxnSpPr/>
      </xdr:nvCxnSpPr>
      <xdr:spPr>
        <a:xfrm>
          <a:off x="13893800" y="637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21" name="フローチャート: 判断 320"/>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2" name="テキスト ボックス 321"/>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31750</xdr:rowOff>
    </xdr:to>
    <xdr:cxnSp macro="">
      <xdr:nvCxnSpPr>
        <xdr:cNvPr id="323" name="直線コネクタ 322"/>
        <xdr:cNvCxnSpPr/>
      </xdr:nvCxnSpPr>
      <xdr:spPr>
        <a:xfrm>
          <a:off x="13004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4" name="フローチャート: 判断 323"/>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5" name="テキスト ボックス 324"/>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35" name="楕円 334"/>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36" name="テキスト ボックス 335"/>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7" name="楕円 336"/>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38" name="テキスト ボックス 337"/>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9" name="楕円 338"/>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40" name="テキスト ボックス 339"/>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2" name="テキスト ボックス 341"/>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公債費に係る経常収支比率については、前年度に比べると２．３ポイント減少の１４．５％となっており、類似団体内において最も低い数値となっている。また、平成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年度以降、類似団体平均を下回っている。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公債費が類似団体平均を下回っている主な要因としては、第</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次さがみはら都市経営指針・実行計画で定める市債の発行抑制目標等に留意し、適正な市債発行に努めていることがあげられるが、引き続き、元利償還金に対する地方交付税措置の有無等に十分に考慮するなど、持続可能な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70" name="直線コネクタ 369"/>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71"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2" name="直線コネクタ 371"/>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4" name="直線コネクタ 37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101600</xdr:rowOff>
    </xdr:from>
    <xdr:to>
      <xdr:col>24</xdr:col>
      <xdr:colOff>25400</xdr:colOff>
      <xdr:row>74</xdr:row>
      <xdr:rowOff>50800</xdr:rowOff>
    </xdr:to>
    <xdr:cxnSp macro="">
      <xdr:nvCxnSpPr>
        <xdr:cNvPr id="375" name="直線コネクタ 374"/>
        <xdr:cNvCxnSpPr/>
      </xdr:nvCxnSpPr>
      <xdr:spPr>
        <a:xfrm flipV="1">
          <a:off x="3987800" y="12446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7" name="フローチャート: 判断 376"/>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50800</xdr:rowOff>
    </xdr:to>
    <xdr:cxnSp macro="">
      <xdr:nvCxnSpPr>
        <xdr:cNvPr id="378" name="直線コネクタ 377"/>
        <xdr:cNvCxnSpPr/>
      </xdr:nvCxnSpPr>
      <xdr:spPr>
        <a:xfrm>
          <a:off x="3098800" y="1258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9" name="フローチャート: 判断 378"/>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80" name="テキスト ボックス 379"/>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107950</xdr:rowOff>
    </xdr:to>
    <xdr:cxnSp macro="">
      <xdr:nvCxnSpPr>
        <xdr:cNvPr id="381" name="直線コネクタ 380"/>
        <xdr:cNvCxnSpPr/>
      </xdr:nvCxnSpPr>
      <xdr:spPr>
        <a:xfrm flipV="1">
          <a:off x="2209800" y="1258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2" name="フローチャート: 判断 381"/>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3" name="テキスト ボックス 382"/>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158750</xdr:rowOff>
    </xdr:to>
    <xdr:cxnSp macro="">
      <xdr:nvCxnSpPr>
        <xdr:cNvPr id="384" name="直線コネクタ 383"/>
        <xdr:cNvCxnSpPr/>
      </xdr:nvCxnSpPr>
      <xdr:spPr>
        <a:xfrm flipV="1">
          <a:off x="1320800" y="1262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5" name="フローチャート: 判断 384"/>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6" name="テキスト ボックス 385"/>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7" name="フローチャート: 判断 386"/>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8" name="テキスト ボックス 38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50800</xdr:rowOff>
    </xdr:from>
    <xdr:to>
      <xdr:col>24</xdr:col>
      <xdr:colOff>76200</xdr:colOff>
      <xdr:row>72</xdr:row>
      <xdr:rowOff>152400</xdr:rowOff>
    </xdr:to>
    <xdr:sp macro="" textlink="">
      <xdr:nvSpPr>
        <xdr:cNvPr id="394" name="楕円 393"/>
        <xdr:cNvSpPr/>
      </xdr:nvSpPr>
      <xdr:spPr>
        <a:xfrm>
          <a:off x="47752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130827</xdr:rowOff>
    </xdr:from>
    <xdr:ext cx="762000" cy="259045"/>
    <xdr:sp macro="" textlink="">
      <xdr:nvSpPr>
        <xdr:cNvPr id="395" name="公債費該当値テキスト"/>
        <xdr:cNvSpPr txBox="1"/>
      </xdr:nvSpPr>
      <xdr:spPr>
        <a:xfrm>
          <a:off x="4914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6" name="楕円 395"/>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7" name="テキスト ボックス 396"/>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98" name="楕円 397"/>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99" name="テキスト ボックス 398"/>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400" name="楕円 399"/>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401" name="テキスト ボックス 400"/>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107950</xdr:rowOff>
    </xdr:from>
    <xdr:to>
      <xdr:col>6</xdr:col>
      <xdr:colOff>171450</xdr:colOff>
      <xdr:row>74</xdr:row>
      <xdr:rowOff>38100</xdr:rowOff>
    </xdr:to>
    <xdr:sp macro="" textlink="">
      <xdr:nvSpPr>
        <xdr:cNvPr id="402" name="楕円 401"/>
        <xdr:cNvSpPr/>
      </xdr:nvSpPr>
      <xdr:spPr>
        <a:xfrm>
          <a:off x="1270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48277</xdr:rowOff>
    </xdr:from>
    <xdr:ext cx="762000" cy="259045"/>
    <xdr:sp macro="" textlink="">
      <xdr:nvSpPr>
        <xdr:cNvPr id="403" name="テキスト ボックス 402"/>
        <xdr:cNvSpPr txBox="1"/>
      </xdr:nvSpPr>
      <xdr:spPr>
        <a:xfrm>
          <a:off x="939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公債費以外に係る経常収支比率については、主な項目である人件費充当分３５．２％、扶助費充当分１６．８％、物件費充当分１５．９％で、前年度に比べると１．８ポイント低下の８３．９％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主な項目が類似団体平均を上回っているため、全体としても、類似団体平均を上回っている。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79375</xdr:rowOff>
    </xdr:from>
    <xdr:to>
      <xdr:col>82</xdr:col>
      <xdr:colOff>107950</xdr:colOff>
      <xdr:row>80</xdr:row>
      <xdr:rowOff>117475</xdr:rowOff>
    </xdr:to>
    <xdr:cxnSp macro="">
      <xdr:nvCxnSpPr>
        <xdr:cNvPr id="435" name="直線コネクタ 434"/>
        <xdr:cNvCxnSpPr/>
      </xdr:nvCxnSpPr>
      <xdr:spPr>
        <a:xfrm flipV="1">
          <a:off x="16510000" y="1259522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89552</xdr:rowOff>
    </xdr:from>
    <xdr:ext cx="762000" cy="259045"/>
    <xdr:sp macro="" textlink="">
      <xdr:nvSpPr>
        <xdr:cNvPr id="436" name="公債費以外最小値テキスト"/>
        <xdr:cNvSpPr txBox="1"/>
      </xdr:nvSpPr>
      <xdr:spPr>
        <a:xfrm>
          <a:off x="16598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117475</xdr:rowOff>
    </xdr:from>
    <xdr:to>
      <xdr:col>82</xdr:col>
      <xdr:colOff>196850</xdr:colOff>
      <xdr:row>80</xdr:row>
      <xdr:rowOff>117475</xdr:rowOff>
    </xdr:to>
    <xdr:cxnSp macro="">
      <xdr:nvCxnSpPr>
        <xdr:cNvPr id="437" name="直線コネクタ 436"/>
        <xdr:cNvCxnSpPr/>
      </xdr:nvCxnSpPr>
      <xdr:spPr>
        <a:xfrm>
          <a:off x="16421100" y="138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165752</xdr:rowOff>
    </xdr:from>
    <xdr:ext cx="762000" cy="259045"/>
    <xdr:sp macro="" textlink="">
      <xdr:nvSpPr>
        <xdr:cNvPr id="438" name="公債費以外最大値テキスト"/>
        <xdr:cNvSpPr txBox="1"/>
      </xdr:nvSpPr>
      <xdr:spPr>
        <a:xfrm>
          <a:off x="16598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79375</xdr:rowOff>
    </xdr:from>
    <xdr:to>
      <xdr:col>82</xdr:col>
      <xdr:colOff>196850</xdr:colOff>
      <xdr:row>73</xdr:row>
      <xdr:rowOff>79375</xdr:rowOff>
    </xdr:to>
    <xdr:cxnSp macro="">
      <xdr:nvCxnSpPr>
        <xdr:cNvPr id="439" name="直線コネクタ 438"/>
        <xdr:cNvCxnSpPr/>
      </xdr:nvCxnSpPr>
      <xdr:spPr>
        <a:xfrm>
          <a:off x="16421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117475</xdr:rowOff>
    </xdr:from>
    <xdr:to>
      <xdr:col>82</xdr:col>
      <xdr:colOff>107950</xdr:colOff>
      <xdr:row>81</xdr:row>
      <xdr:rowOff>117475</xdr:rowOff>
    </xdr:to>
    <xdr:cxnSp macro="">
      <xdr:nvCxnSpPr>
        <xdr:cNvPr id="440" name="直線コネクタ 439"/>
        <xdr:cNvCxnSpPr/>
      </xdr:nvCxnSpPr>
      <xdr:spPr>
        <a:xfrm flipV="1">
          <a:off x="15671800" y="138334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41"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2" name="フローチャート: 判断 441"/>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81</xdr:row>
      <xdr:rowOff>117475</xdr:rowOff>
    </xdr:to>
    <xdr:cxnSp macro="">
      <xdr:nvCxnSpPr>
        <xdr:cNvPr id="443" name="直線コネクタ 442"/>
        <xdr:cNvCxnSpPr/>
      </xdr:nvCxnSpPr>
      <xdr:spPr>
        <a:xfrm>
          <a:off x="14782800" y="1369060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123825</xdr:rowOff>
    </xdr:from>
    <xdr:to>
      <xdr:col>78</xdr:col>
      <xdr:colOff>120650</xdr:colOff>
      <xdr:row>76</xdr:row>
      <xdr:rowOff>53975</xdr:rowOff>
    </xdr:to>
    <xdr:sp macro="" textlink="">
      <xdr:nvSpPr>
        <xdr:cNvPr id="444" name="フローチャート: 判断 443"/>
        <xdr:cNvSpPr/>
      </xdr:nvSpPr>
      <xdr:spPr>
        <a:xfrm>
          <a:off x="156210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64152</xdr:rowOff>
    </xdr:from>
    <xdr:ext cx="736600" cy="259045"/>
    <xdr:sp macro="" textlink="">
      <xdr:nvSpPr>
        <xdr:cNvPr id="445" name="テキスト ボックス 444"/>
        <xdr:cNvSpPr txBox="1"/>
      </xdr:nvSpPr>
      <xdr:spPr>
        <a:xfrm>
          <a:off x="15290800" y="1275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79</xdr:row>
      <xdr:rowOff>146050</xdr:rowOff>
    </xdr:to>
    <xdr:cxnSp macro="">
      <xdr:nvCxnSpPr>
        <xdr:cNvPr id="446" name="直線コネクタ 445"/>
        <xdr:cNvCxnSpPr/>
      </xdr:nvCxnSpPr>
      <xdr:spPr>
        <a:xfrm>
          <a:off x="13893800" y="1367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95250</xdr:rowOff>
    </xdr:from>
    <xdr:to>
      <xdr:col>74</xdr:col>
      <xdr:colOff>31750</xdr:colOff>
      <xdr:row>75</xdr:row>
      <xdr:rowOff>25400</xdr:rowOff>
    </xdr:to>
    <xdr:sp macro="" textlink="">
      <xdr:nvSpPr>
        <xdr:cNvPr id="447" name="フローチャート: 判断 446"/>
        <xdr:cNvSpPr/>
      </xdr:nvSpPr>
      <xdr:spPr>
        <a:xfrm>
          <a:off x="14732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35577</xdr:rowOff>
    </xdr:from>
    <xdr:ext cx="762000" cy="259045"/>
    <xdr:sp macro="" textlink="">
      <xdr:nvSpPr>
        <xdr:cNvPr id="448" name="テキスト ボックス 447"/>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155575</xdr:rowOff>
    </xdr:from>
    <xdr:to>
      <xdr:col>69</xdr:col>
      <xdr:colOff>92075</xdr:colOff>
      <xdr:row>79</xdr:row>
      <xdr:rowOff>127000</xdr:rowOff>
    </xdr:to>
    <xdr:cxnSp macro="">
      <xdr:nvCxnSpPr>
        <xdr:cNvPr id="449" name="直線コネクタ 448"/>
        <xdr:cNvCxnSpPr/>
      </xdr:nvCxnSpPr>
      <xdr:spPr>
        <a:xfrm>
          <a:off x="13004800" y="135286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xdr:rowOff>
    </xdr:from>
    <xdr:to>
      <xdr:col>69</xdr:col>
      <xdr:colOff>142875</xdr:colOff>
      <xdr:row>75</xdr:row>
      <xdr:rowOff>111125</xdr:rowOff>
    </xdr:to>
    <xdr:sp macro="" textlink="">
      <xdr:nvSpPr>
        <xdr:cNvPr id="450" name="フローチャート: 判断 449"/>
        <xdr:cNvSpPr/>
      </xdr:nvSpPr>
      <xdr:spPr>
        <a:xfrm>
          <a:off x="13843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121302</xdr:rowOff>
    </xdr:from>
    <xdr:ext cx="762000" cy="259045"/>
    <xdr:sp macro="" textlink="">
      <xdr:nvSpPr>
        <xdr:cNvPr id="451" name="テキスト ボックス 450"/>
        <xdr:cNvSpPr txBox="1"/>
      </xdr:nvSpPr>
      <xdr:spPr>
        <a:xfrm>
          <a:off x="135128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19050</xdr:rowOff>
    </xdr:from>
    <xdr:to>
      <xdr:col>65</xdr:col>
      <xdr:colOff>53975</xdr:colOff>
      <xdr:row>74</xdr:row>
      <xdr:rowOff>120650</xdr:rowOff>
    </xdr:to>
    <xdr:sp macro="" textlink="">
      <xdr:nvSpPr>
        <xdr:cNvPr id="452" name="フローチャート: 判断 451"/>
        <xdr:cNvSpPr/>
      </xdr:nvSpPr>
      <xdr:spPr>
        <a:xfrm>
          <a:off x="12954000" y="1270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130827</xdr:rowOff>
    </xdr:from>
    <xdr:ext cx="762000" cy="259045"/>
    <xdr:sp macro="" textlink="">
      <xdr:nvSpPr>
        <xdr:cNvPr id="453" name="テキスト ボックス 452"/>
        <xdr:cNvSpPr txBox="1"/>
      </xdr:nvSpPr>
      <xdr:spPr>
        <a:xfrm>
          <a:off x="12623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66675</xdr:rowOff>
    </xdr:from>
    <xdr:to>
      <xdr:col>82</xdr:col>
      <xdr:colOff>158750</xdr:colOff>
      <xdr:row>80</xdr:row>
      <xdr:rowOff>168275</xdr:rowOff>
    </xdr:to>
    <xdr:sp macro="" textlink="">
      <xdr:nvSpPr>
        <xdr:cNvPr id="459" name="楕円 458"/>
        <xdr:cNvSpPr/>
      </xdr:nvSpPr>
      <xdr:spPr>
        <a:xfrm>
          <a:off x="16459200" y="137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146702</xdr:rowOff>
    </xdr:from>
    <xdr:ext cx="762000" cy="259045"/>
    <xdr:sp macro="" textlink="">
      <xdr:nvSpPr>
        <xdr:cNvPr id="460" name="公債費以外該当値テキスト"/>
        <xdr:cNvSpPr txBox="1"/>
      </xdr:nvSpPr>
      <xdr:spPr>
        <a:xfrm>
          <a:off x="16598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66675</xdr:rowOff>
    </xdr:from>
    <xdr:to>
      <xdr:col>78</xdr:col>
      <xdr:colOff>120650</xdr:colOff>
      <xdr:row>81</xdr:row>
      <xdr:rowOff>168275</xdr:rowOff>
    </xdr:to>
    <xdr:sp macro="" textlink="">
      <xdr:nvSpPr>
        <xdr:cNvPr id="461" name="楕円 460"/>
        <xdr:cNvSpPr/>
      </xdr:nvSpPr>
      <xdr:spPr>
        <a:xfrm>
          <a:off x="156210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153052</xdr:rowOff>
    </xdr:from>
    <xdr:ext cx="736600" cy="259045"/>
    <xdr:sp macro="" textlink="">
      <xdr:nvSpPr>
        <xdr:cNvPr id="462" name="テキスト ボックス 461"/>
        <xdr:cNvSpPr txBox="1"/>
      </xdr:nvSpPr>
      <xdr:spPr>
        <a:xfrm>
          <a:off x="15290800" y="1404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63" name="楕円 462"/>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64" name="テキスト ボックス 463"/>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65" name="楕円 464"/>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66" name="テキスト ボックス 465"/>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104775</xdr:rowOff>
    </xdr:from>
    <xdr:to>
      <xdr:col>65</xdr:col>
      <xdr:colOff>53975</xdr:colOff>
      <xdr:row>79</xdr:row>
      <xdr:rowOff>34925</xdr:rowOff>
    </xdr:to>
    <xdr:sp macro="" textlink="">
      <xdr:nvSpPr>
        <xdr:cNvPr id="467" name="楕円 466"/>
        <xdr:cNvSpPr/>
      </xdr:nvSpPr>
      <xdr:spPr>
        <a:xfrm>
          <a:off x="12954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19702</xdr:rowOff>
    </xdr:from>
    <xdr:ext cx="762000" cy="259045"/>
    <xdr:sp macro="" textlink="">
      <xdr:nvSpPr>
        <xdr:cNvPr id="468" name="テキスト ボックス 467"/>
        <xdr:cNvSpPr txBox="1"/>
      </xdr:nvSpPr>
      <xdr:spPr>
        <a:xfrm>
          <a:off x="12623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60234</xdr:rowOff>
    </xdr:from>
    <xdr:to>
      <xdr:col>29</xdr:col>
      <xdr:colOff>127000</xdr:colOff>
      <xdr:row>19</xdr:row>
      <xdr:rowOff>165893</xdr:rowOff>
    </xdr:to>
    <xdr:cxnSp macro="">
      <xdr:nvCxnSpPr>
        <xdr:cNvPr id="48" name="直線コネクタ 47"/>
        <xdr:cNvCxnSpPr/>
      </xdr:nvCxnSpPr>
      <xdr:spPr bwMode="auto">
        <a:xfrm flipV="1">
          <a:off x="5003800" y="2679609"/>
          <a:ext cx="6477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159697</xdr:rowOff>
    </xdr:from>
    <xdr:to>
      <xdr:col>26</xdr:col>
      <xdr:colOff>50800</xdr:colOff>
      <xdr:row>19</xdr:row>
      <xdr:rowOff>165893</xdr:rowOff>
    </xdr:to>
    <xdr:cxnSp macro="">
      <xdr:nvCxnSpPr>
        <xdr:cNvPr id="51" name="直線コネクタ 50"/>
        <xdr:cNvCxnSpPr/>
      </xdr:nvCxnSpPr>
      <xdr:spPr bwMode="auto">
        <a:xfrm>
          <a:off x="43053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159697</xdr:rowOff>
    </xdr:from>
    <xdr:to>
      <xdr:col>22</xdr:col>
      <xdr:colOff>114300</xdr:colOff>
      <xdr:row>20</xdr:row>
      <xdr:rowOff>17463</xdr:rowOff>
    </xdr:to>
    <xdr:cxnSp macro="">
      <xdr:nvCxnSpPr>
        <xdr:cNvPr id="54" name="直線コネクタ 53"/>
        <xdr:cNvCxnSpPr/>
      </xdr:nvCxnSpPr>
      <xdr:spPr bwMode="auto">
        <a:xfrm flipV="1">
          <a:off x="3606800" y="3464872"/>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17463</xdr:rowOff>
    </xdr:from>
    <xdr:to>
      <xdr:col>18</xdr:col>
      <xdr:colOff>177800</xdr:colOff>
      <xdr:row>20</xdr:row>
      <xdr:rowOff>55250</xdr:rowOff>
    </xdr:to>
    <xdr:cxnSp macro="">
      <xdr:nvCxnSpPr>
        <xdr:cNvPr id="57" name="直線コネクタ 56"/>
        <xdr:cNvCxnSpPr/>
      </xdr:nvCxnSpPr>
      <xdr:spPr bwMode="auto">
        <a:xfrm flipV="1">
          <a:off x="2908300" y="3494088"/>
          <a:ext cx="6985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9434</xdr:rowOff>
    </xdr:from>
    <xdr:to>
      <xdr:col>29</xdr:col>
      <xdr:colOff>177800</xdr:colOff>
      <xdr:row>15</xdr:row>
      <xdr:rowOff>111034</xdr:rowOff>
    </xdr:to>
    <xdr:sp macro="" textlink="">
      <xdr:nvSpPr>
        <xdr:cNvPr id="67" name="楕円 66"/>
        <xdr:cNvSpPr/>
      </xdr:nvSpPr>
      <xdr:spPr bwMode="auto">
        <a:xfrm>
          <a:off x="56007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152961</xdr:rowOff>
    </xdr:from>
    <xdr:ext cx="762000" cy="259045"/>
    <xdr:sp macro="" textlink="">
      <xdr:nvSpPr>
        <xdr:cNvPr id="68" name="人口1人当たり決算額の推移該当値テキスト130"/>
        <xdr:cNvSpPr txBox="1"/>
      </xdr:nvSpPr>
      <xdr:spPr>
        <a:xfrm>
          <a:off x="5740400" y="26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115093</xdr:rowOff>
    </xdr:from>
    <xdr:to>
      <xdr:col>26</xdr:col>
      <xdr:colOff>101600</xdr:colOff>
      <xdr:row>20</xdr:row>
      <xdr:rowOff>45243</xdr:rowOff>
    </xdr:to>
    <xdr:sp macro="" textlink="">
      <xdr:nvSpPr>
        <xdr:cNvPr id="69" name="楕円 68"/>
        <xdr:cNvSpPr/>
      </xdr:nvSpPr>
      <xdr:spPr bwMode="auto">
        <a:xfrm>
          <a:off x="49530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30020</xdr:rowOff>
    </xdr:from>
    <xdr:ext cx="736600" cy="259045"/>
    <xdr:sp macro="" textlink="">
      <xdr:nvSpPr>
        <xdr:cNvPr id="70" name="テキスト ボックス 69"/>
        <xdr:cNvSpPr txBox="1"/>
      </xdr:nvSpPr>
      <xdr:spPr>
        <a:xfrm>
          <a:off x="4622800" y="350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108897</xdr:rowOff>
    </xdr:from>
    <xdr:to>
      <xdr:col>22</xdr:col>
      <xdr:colOff>165100</xdr:colOff>
      <xdr:row>20</xdr:row>
      <xdr:rowOff>39047</xdr:rowOff>
    </xdr:to>
    <xdr:sp macro="" textlink="">
      <xdr:nvSpPr>
        <xdr:cNvPr id="71" name="楕円 70"/>
        <xdr:cNvSpPr/>
      </xdr:nvSpPr>
      <xdr:spPr bwMode="auto">
        <a:xfrm>
          <a:off x="42545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23824</xdr:rowOff>
    </xdr:from>
    <xdr:ext cx="762000" cy="259045"/>
    <xdr:sp macro="" textlink="">
      <xdr:nvSpPr>
        <xdr:cNvPr id="72" name="テキスト ボックス 71"/>
        <xdr:cNvSpPr txBox="1"/>
      </xdr:nvSpPr>
      <xdr:spPr>
        <a:xfrm>
          <a:off x="39243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138113</xdr:rowOff>
    </xdr:from>
    <xdr:to>
      <xdr:col>19</xdr:col>
      <xdr:colOff>38100</xdr:colOff>
      <xdr:row>20</xdr:row>
      <xdr:rowOff>68263</xdr:rowOff>
    </xdr:to>
    <xdr:sp macro="" textlink="">
      <xdr:nvSpPr>
        <xdr:cNvPr id="73" name="楕円 72"/>
        <xdr:cNvSpPr/>
      </xdr:nvSpPr>
      <xdr:spPr bwMode="auto">
        <a:xfrm>
          <a:off x="3556000" y="344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53040</xdr:rowOff>
    </xdr:from>
    <xdr:ext cx="762000" cy="259045"/>
    <xdr:sp macro="" textlink="">
      <xdr:nvSpPr>
        <xdr:cNvPr id="74" name="テキスト ボックス 73"/>
        <xdr:cNvSpPr txBox="1"/>
      </xdr:nvSpPr>
      <xdr:spPr>
        <a:xfrm>
          <a:off x="3225800" y="35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4450</xdr:rowOff>
    </xdr:from>
    <xdr:to>
      <xdr:col>15</xdr:col>
      <xdr:colOff>101600</xdr:colOff>
      <xdr:row>20</xdr:row>
      <xdr:rowOff>106050</xdr:rowOff>
    </xdr:to>
    <xdr:sp macro="" textlink="">
      <xdr:nvSpPr>
        <xdr:cNvPr id="75" name="楕円 74"/>
        <xdr:cNvSpPr/>
      </xdr:nvSpPr>
      <xdr:spPr bwMode="auto">
        <a:xfrm>
          <a:off x="2857500" y="348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90827</xdr:rowOff>
    </xdr:from>
    <xdr:ext cx="762000" cy="259045"/>
    <xdr:sp macro="" textlink="">
      <xdr:nvSpPr>
        <xdr:cNvPr id="76" name="テキスト ボックス 75"/>
        <xdr:cNvSpPr txBox="1"/>
      </xdr:nvSpPr>
      <xdr:spPr>
        <a:xfrm>
          <a:off x="2527300" y="356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88321</xdr:rowOff>
    </xdr:from>
    <xdr:to>
      <xdr:col>29</xdr:col>
      <xdr:colOff>127000</xdr:colOff>
      <xdr:row>37</xdr:row>
      <xdr:rowOff>119502</xdr:rowOff>
    </xdr:to>
    <xdr:cxnSp macro="">
      <xdr:nvCxnSpPr>
        <xdr:cNvPr id="108" name="直線コネクタ 107"/>
        <xdr:cNvCxnSpPr/>
      </xdr:nvCxnSpPr>
      <xdr:spPr bwMode="auto">
        <a:xfrm flipV="1">
          <a:off x="5003800" y="7213021"/>
          <a:ext cx="6477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119502</xdr:rowOff>
    </xdr:from>
    <xdr:to>
      <xdr:col>26</xdr:col>
      <xdr:colOff>50800</xdr:colOff>
      <xdr:row>37</xdr:row>
      <xdr:rowOff>119868</xdr:rowOff>
    </xdr:to>
    <xdr:cxnSp macro="">
      <xdr:nvCxnSpPr>
        <xdr:cNvPr id="111" name="直線コネクタ 110"/>
        <xdr:cNvCxnSpPr/>
      </xdr:nvCxnSpPr>
      <xdr:spPr bwMode="auto">
        <a:xfrm flipV="1">
          <a:off x="43053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119868</xdr:rowOff>
    </xdr:from>
    <xdr:to>
      <xdr:col>22</xdr:col>
      <xdr:colOff>114300</xdr:colOff>
      <xdr:row>37</xdr:row>
      <xdr:rowOff>138247</xdr:rowOff>
    </xdr:to>
    <xdr:cxnSp macro="">
      <xdr:nvCxnSpPr>
        <xdr:cNvPr id="114" name="直線コネクタ 113"/>
        <xdr:cNvCxnSpPr/>
      </xdr:nvCxnSpPr>
      <xdr:spPr bwMode="auto">
        <a:xfrm flipV="1">
          <a:off x="36068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37206</xdr:rowOff>
    </xdr:from>
    <xdr:to>
      <xdr:col>18</xdr:col>
      <xdr:colOff>177800</xdr:colOff>
      <xdr:row>37</xdr:row>
      <xdr:rowOff>138247</xdr:rowOff>
    </xdr:to>
    <xdr:cxnSp macro="">
      <xdr:nvCxnSpPr>
        <xdr:cNvPr id="117" name="直線コネクタ 116"/>
        <xdr:cNvCxnSpPr/>
      </xdr:nvCxnSpPr>
      <xdr:spPr bwMode="auto">
        <a:xfrm>
          <a:off x="2908300" y="7161906"/>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37521</xdr:rowOff>
    </xdr:from>
    <xdr:to>
      <xdr:col>29</xdr:col>
      <xdr:colOff>177800</xdr:colOff>
      <xdr:row>37</xdr:row>
      <xdr:rowOff>139121</xdr:rowOff>
    </xdr:to>
    <xdr:sp macro="" textlink="">
      <xdr:nvSpPr>
        <xdr:cNvPr id="127" name="楕円 126"/>
        <xdr:cNvSpPr/>
      </xdr:nvSpPr>
      <xdr:spPr bwMode="auto">
        <a:xfrm>
          <a:off x="56007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117548</xdr:rowOff>
    </xdr:from>
    <xdr:ext cx="762000" cy="259045"/>
    <xdr:sp macro="" textlink="">
      <xdr:nvSpPr>
        <xdr:cNvPr id="128" name="人口1人当たり決算額の推移該当値テキスト445"/>
        <xdr:cNvSpPr txBox="1"/>
      </xdr:nvSpPr>
      <xdr:spPr>
        <a:xfrm>
          <a:off x="5740400" y="707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68702</xdr:rowOff>
    </xdr:from>
    <xdr:to>
      <xdr:col>26</xdr:col>
      <xdr:colOff>101600</xdr:colOff>
      <xdr:row>37</xdr:row>
      <xdr:rowOff>170302</xdr:rowOff>
    </xdr:to>
    <xdr:sp macro="" textlink="">
      <xdr:nvSpPr>
        <xdr:cNvPr id="129" name="楕円 128"/>
        <xdr:cNvSpPr/>
      </xdr:nvSpPr>
      <xdr:spPr bwMode="auto">
        <a:xfrm>
          <a:off x="49530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155079</xdr:rowOff>
    </xdr:from>
    <xdr:ext cx="736600" cy="259045"/>
    <xdr:sp macro="" textlink="">
      <xdr:nvSpPr>
        <xdr:cNvPr id="130" name="テキスト ボックス 129"/>
        <xdr:cNvSpPr txBox="1"/>
      </xdr:nvSpPr>
      <xdr:spPr>
        <a:xfrm>
          <a:off x="4622800" y="72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69068</xdr:rowOff>
    </xdr:from>
    <xdr:to>
      <xdr:col>22</xdr:col>
      <xdr:colOff>165100</xdr:colOff>
      <xdr:row>37</xdr:row>
      <xdr:rowOff>170668</xdr:rowOff>
    </xdr:to>
    <xdr:sp macro="" textlink="">
      <xdr:nvSpPr>
        <xdr:cNvPr id="131" name="楕円 130"/>
        <xdr:cNvSpPr/>
      </xdr:nvSpPr>
      <xdr:spPr bwMode="auto">
        <a:xfrm>
          <a:off x="42545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155445</xdr:rowOff>
    </xdr:from>
    <xdr:ext cx="762000" cy="259045"/>
    <xdr:sp macro="" textlink="">
      <xdr:nvSpPr>
        <xdr:cNvPr id="132" name="テキスト ボックス 131"/>
        <xdr:cNvSpPr txBox="1"/>
      </xdr:nvSpPr>
      <xdr:spPr>
        <a:xfrm>
          <a:off x="39243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87447</xdr:rowOff>
    </xdr:from>
    <xdr:to>
      <xdr:col>19</xdr:col>
      <xdr:colOff>38100</xdr:colOff>
      <xdr:row>37</xdr:row>
      <xdr:rowOff>189047</xdr:rowOff>
    </xdr:to>
    <xdr:sp macro="" textlink="">
      <xdr:nvSpPr>
        <xdr:cNvPr id="133" name="楕円 132"/>
        <xdr:cNvSpPr/>
      </xdr:nvSpPr>
      <xdr:spPr bwMode="auto">
        <a:xfrm>
          <a:off x="35560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173824</xdr:rowOff>
    </xdr:from>
    <xdr:ext cx="762000" cy="259045"/>
    <xdr:sp macro="" textlink="">
      <xdr:nvSpPr>
        <xdr:cNvPr id="134" name="テキスト ボックス 133"/>
        <xdr:cNvSpPr txBox="1"/>
      </xdr:nvSpPr>
      <xdr:spPr>
        <a:xfrm>
          <a:off x="32258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157856</xdr:rowOff>
    </xdr:from>
    <xdr:to>
      <xdr:col>15</xdr:col>
      <xdr:colOff>101600</xdr:colOff>
      <xdr:row>37</xdr:row>
      <xdr:rowOff>88006</xdr:rowOff>
    </xdr:to>
    <xdr:sp macro="" textlink="">
      <xdr:nvSpPr>
        <xdr:cNvPr id="135" name="楕円 134"/>
        <xdr:cNvSpPr/>
      </xdr:nvSpPr>
      <xdr:spPr bwMode="auto">
        <a:xfrm>
          <a:off x="2857500" y="711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72783</xdr:rowOff>
    </xdr:from>
    <xdr:ext cx="762000" cy="259045"/>
    <xdr:sp macro="" textlink="">
      <xdr:nvSpPr>
        <xdr:cNvPr id="136" name="テキスト ボックス 135"/>
        <xdr:cNvSpPr txBox="1"/>
      </xdr:nvSpPr>
      <xdr:spPr>
        <a:xfrm>
          <a:off x="2527300" y="71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148547</xdr:rowOff>
    </xdr:from>
    <xdr:to>
      <xdr:col>24</xdr:col>
      <xdr:colOff>63500</xdr:colOff>
      <xdr:row>38</xdr:row>
      <xdr:rowOff>148753</xdr:rowOff>
    </xdr:to>
    <xdr:cxnSp macro="">
      <xdr:nvCxnSpPr>
        <xdr:cNvPr id="59" name="直線コネクタ 58"/>
        <xdr:cNvCxnSpPr/>
      </xdr:nvCxnSpPr>
      <xdr:spPr>
        <a:xfrm flipV="1">
          <a:off x="3797300" y="5806397"/>
          <a:ext cx="8382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147998</xdr:rowOff>
    </xdr:from>
    <xdr:to>
      <xdr:col>19</xdr:col>
      <xdr:colOff>177800</xdr:colOff>
      <xdr:row>38</xdr:row>
      <xdr:rowOff>148753</xdr:rowOff>
    </xdr:to>
    <xdr:cxnSp macro="">
      <xdr:nvCxnSpPr>
        <xdr:cNvPr id="62" name="直線コネクタ 61"/>
        <xdr:cNvCxnSpPr/>
      </xdr:nvCxnSpPr>
      <xdr:spPr>
        <a:xfrm>
          <a:off x="2908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147998</xdr:rowOff>
    </xdr:from>
    <xdr:to>
      <xdr:col>15</xdr:col>
      <xdr:colOff>50800</xdr:colOff>
      <xdr:row>38</xdr:row>
      <xdr:rowOff>154308</xdr:rowOff>
    </xdr:to>
    <xdr:cxnSp macro="">
      <xdr:nvCxnSpPr>
        <xdr:cNvPr id="65" name="直線コネクタ 64"/>
        <xdr:cNvCxnSpPr/>
      </xdr:nvCxnSpPr>
      <xdr:spPr>
        <a:xfrm flipV="1">
          <a:off x="2019300" y="666309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154308</xdr:rowOff>
    </xdr:from>
    <xdr:to>
      <xdr:col>10</xdr:col>
      <xdr:colOff>114300</xdr:colOff>
      <xdr:row>39</xdr:row>
      <xdr:rowOff>16233</xdr:rowOff>
    </xdr:to>
    <xdr:cxnSp macro="">
      <xdr:nvCxnSpPr>
        <xdr:cNvPr id="68" name="直線コネクタ 67"/>
        <xdr:cNvCxnSpPr/>
      </xdr:nvCxnSpPr>
      <xdr:spPr>
        <a:xfrm flipV="1">
          <a:off x="1130300" y="666940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97747</xdr:rowOff>
    </xdr:from>
    <xdr:to>
      <xdr:col>24</xdr:col>
      <xdr:colOff>114300</xdr:colOff>
      <xdr:row>34</xdr:row>
      <xdr:rowOff>27897</xdr:rowOff>
    </xdr:to>
    <xdr:sp macro="" textlink="">
      <xdr:nvSpPr>
        <xdr:cNvPr id="78" name="楕円 77"/>
        <xdr:cNvSpPr/>
      </xdr:nvSpPr>
      <xdr:spPr>
        <a:xfrm>
          <a:off x="45847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76174</xdr:rowOff>
    </xdr:from>
    <xdr:ext cx="534377" cy="259045"/>
    <xdr:sp macro="" textlink="">
      <xdr:nvSpPr>
        <xdr:cNvPr id="79" name="人件費該当値テキスト"/>
        <xdr:cNvSpPr txBox="1"/>
      </xdr:nvSpPr>
      <xdr:spPr>
        <a:xfrm>
          <a:off x="4686300" y="573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97953</xdr:rowOff>
    </xdr:from>
    <xdr:to>
      <xdr:col>20</xdr:col>
      <xdr:colOff>38100</xdr:colOff>
      <xdr:row>39</xdr:row>
      <xdr:rowOff>28103</xdr:rowOff>
    </xdr:to>
    <xdr:sp macro="" textlink="">
      <xdr:nvSpPr>
        <xdr:cNvPr id="80" name="楕円 79"/>
        <xdr:cNvSpPr/>
      </xdr:nvSpPr>
      <xdr:spPr>
        <a:xfrm>
          <a:off x="3746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19230</xdr:rowOff>
    </xdr:from>
    <xdr:ext cx="534377" cy="259045"/>
    <xdr:sp macro="" textlink="">
      <xdr:nvSpPr>
        <xdr:cNvPr id="81" name="テキスト ボックス 80"/>
        <xdr:cNvSpPr txBox="1"/>
      </xdr:nvSpPr>
      <xdr:spPr>
        <a:xfrm>
          <a:off x="3530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97198</xdr:rowOff>
    </xdr:from>
    <xdr:to>
      <xdr:col>15</xdr:col>
      <xdr:colOff>101600</xdr:colOff>
      <xdr:row>39</xdr:row>
      <xdr:rowOff>27348</xdr:rowOff>
    </xdr:to>
    <xdr:sp macro="" textlink="">
      <xdr:nvSpPr>
        <xdr:cNvPr id="82" name="楕円 81"/>
        <xdr:cNvSpPr/>
      </xdr:nvSpPr>
      <xdr:spPr>
        <a:xfrm>
          <a:off x="2857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18475</xdr:rowOff>
    </xdr:from>
    <xdr:ext cx="534377" cy="259045"/>
    <xdr:sp macro="" textlink="">
      <xdr:nvSpPr>
        <xdr:cNvPr id="83" name="テキスト ボックス 82"/>
        <xdr:cNvSpPr txBox="1"/>
      </xdr:nvSpPr>
      <xdr:spPr>
        <a:xfrm>
          <a:off x="2641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103508</xdr:rowOff>
    </xdr:from>
    <xdr:to>
      <xdr:col>10</xdr:col>
      <xdr:colOff>165100</xdr:colOff>
      <xdr:row>39</xdr:row>
      <xdr:rowOff>33658</xdr:rowOff>
    </xdr:to>
    <xdr:sp macro="" textlink="">
      <xdr:nvSpPr>
        <xdr:cNvPr id="84" name="楕円 83"/>
        <xdr:cNvSpPr/>
      </xdr:nvSpPr>
      <xdr:spPr>
        <a:xfrm>
          <a:off x="1968500" y="66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24785</xdr:rowOff>
    </xdr:from>
    <xdr:ext cx="534377" cy="259045"/>
    <xdr:sp macro="" textlink="">
      <xdr:nvSpPr>
        <xdr:cNvPr id="85" name="テキスト ボックス 84"/>
        <xdr:cNvSpPr txBox="1"/>
      </xdr:nvSpPr>
      <xdr:spPr>
        <a:xfrm>
          <a:off x="1752111" y="67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136883</xdr:rowOff>
    </xdr:from>
    <xdr:to>
      <xdr:col>6</xdr:col>
      <xdr:colOff>38100</xdr:colOff>
      <xdr:row>39</xdr:row>
      <xdr:rowOff>67033</xdr:rowOff>
    </xdr:to>
    <xdr:sp macro="" textlink="">
      <xdr:nvSpPr>
        <xdr:cNvPr id="86" name="楕円 85"/>
        <xdr:cNvSpPr/>
      </xdr:nvSpPr>
      <xdr:spPr>
        <a:xfrm>
          <a:off x="1079500" y="66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58160</xdr:rowOff>
    </xdr:from>
    <xdr:ext cx="534377" cy="259045"/>
    <xdr:sp macro="" textlink="">
      <xdr:nvSpPr>
        <xdr:cNvPr id="87" name="テキスト ボックス 86"/>
        <xdr:cNvSpPr txBox="1"/>
      </xdr:nvSpPr>
      <xdr:spPr>
        <a:xfrm>
          <a:off x="863111" y="6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112794</xdr:rowOff>
    </xdr:from>
    <xdr:to>
      <xdr:col>24</xdr:col>
      <xdr:colOff>63500</xdr:colOff>
      <xdr:row>57</xdr:row>
      <xdr:rowOff>128636</xdr:rowOff>
    </xdr:to>
    <xdr:cxnSp macro="">
      <xdr:nvCxnSpPr>
        <xdr:cNvPr id="115" name="直線コネクタ 114"/>
        <xdr:cNvCxnSpPr/>
      </xdr:nvCxnSpPr>
      <xdr:spPr>
        <a:xfrm flipV="1">
          <a:off x="3797300" y="9885444"/>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128430</xdr:rowOff>
    </xdr:from>
    <xdr:to>
      <xdr:col>19</xdr:col>
      <xdr:colOff>177800</xdr:colOff>
      <xdr:row>57</xdr:row>
      <xdr:rowOff>128636</xdr:rowOff>
    </xdr:to>
    <xdr:cxnSp macro="">
      <xdr:nvCxnSpPr>
        <xdr:cNvPr id="118" name="直線コネクタ 117"/>
        <xdr:cNvCxnSpPr/>
      </xdr:nvCxnSpPr>
      <xdr:spPr>
        <a:xfrm>
          <a:off x="2908300" y="990108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105113</xdr:rowOff>
    </xdr:from>
    <xdr:to>
      <xdr:col>15</xdr:col>
      <xdr:colOff>50800</xdr:colOff>
      <xdr:row>57</xdr:row>
      <xdr:rowOff>128430</xdr:rowOff>
    </xdr:to>
    <xdr:cxnSp macro="">
      <xdr:nvCxnSpPr>
        <xdr:cNvPr id="121" name="直線コネクタ 120"/>
        <xdr:cNvCxnSpPr/>
      </xdr:nvCxnSpPr>
      <xdr:spPr>
        <a:xfrm>
          <a:off x="2019300" y="987776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105113</xdr:rowOff>
    </xdr:from>
    <xdr:to>
      <xdr:col>10</xdr:col>
      <xdr:colOff>114300</xdr:colOff>
      <xdr:row>58</xdr:row>
      <xdr:rowOff>20210</xdr:rowOff>
    </xdr:to>
    <xdr:cxnSp macro="">
      <xdr:nvCxnSpPr>
        <xdr:cNvPr id="124" name="直線コネクタ 123"/>
        <xdr:cNvCxnSpPr/>
      </xdr:nvCxnSpPr>
      <xdr:spPr>
        <a:xfrm flipV="1">
          <a:off x="1130300" y="9877763"/>
          <a:ext cx="889000" cy="8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61994</xdr:rowOff>
    </xdr:from>
    <xdr:to>
      <xdr:col>24</xdr:col>
      <xdr:colOff>114300</xdr:colOff>
      <xdr:row>57</xdr:row>
      <xdr:rowOff>163594</xdr:rowOff>
    </xdr:to>
    <xdr:sp macro="" textlink="">
      <xdr:nvSpPr>
        <xdr:cNvPr id="134" name="楕円 133"/>
        <xdr:cNvSpPr/>
      </xdr:nvSpPr>
      <xdr:spPr>
        <a:xfrm>
          <a:off x="45847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84871</xdr:rowOff>
    </xdr:from>
    <xdr:ext cx="534377" cy="259045"/>
    <xdr:sp macro="" textlink="">
      <xdr:nvSpPr>
        <xdr:cNvPr id="135" name="物件費該当値テキスト"/>
        <xdr:cNvSpPr txBox="1"/>
      </xdr:nvSpPr>
      <xdr:spPr>
        <a:xfrm>
          <a:off x="4686300"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77836</xdr:rowOff>
    </xdr:from>
    <xdr:to>
      <xdr:col>20</xdr:col>
      <xdr:colOff>38100</xdr:colOff>
      <xdr:row>58</xdr:row>
      <xdr:rowOff>7986</xdr:rowOff>
    </xdr:to>
    <xdr:sp macro="" textlink="">
      <xdr:nvSpPr>
        <xdr:cNvPr id="136" name="楕円 135"/>
        <xdr:cNvSpPr/>
      </xdr:nvSpPr>
      <xdr:spPr>
        <a:xfrm>
          <a:off x="37465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24513</xdr:rowOff>
    </xdr:from>
    <xdr:ext cx="534377" cy="259045"/>
    <xdr:sp macro="" textlink="">
      <xdr:nvSpPr>
        <xdr:cNvPr id="137" name="テキスト ボックス 136"/>
        <xdr:cNvSpPr txBox="1"/>
      </xdr:nvSpPr>
      <xdr:spPr>
        <a:xfrm>
          <a:off x="3530111" y="96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77630</xdr:rowOff>
    </xdr:from>
    <xdr:to>
      <xdr:col>15</xdr:col>
      <xdr:colOff>101600</xdr:colOff>
      <xdr:row>58</xdr:row>
      <xdr:rowOff>7780</xdr:rowOff>
    </xdr:to>
    <xdr:sp macro="" textlink="">
      <xdr:nvSpPr>
        <xdr:cNvPr id="138" name="楕円 137"/>
        <xdr:cNvSpPr/>
      </xdr:nvSpPr>
      <xdr:spPr>
        <a:xfrm>
          <a:off x="2857500" y="98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24307</xdr:rowOff>
    </xdr:from>
    <xdr:ext cx="534377" cy="259045"/>
    <xdr:sp macro="" textlink="">
      <xdr:nvSpPr>
        <xdr:cNvPr id="139" name="テキスト ボックス 138"/>
        <xdr:cNvSpPr txBox="1"/>
      </xdr:nvSpPr>
      <xdr:spPr>
        <a:xfrm>
          <a:off x="2641111" y="96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54313</xdr:rowOff>
    </xdr:from>
    <xdr:to>
      <xdr:col>10</xdr:col>
      <xdr:colOff>165100</xdr:colOff>
      <xdr:row>57</xdr:row>
      <xdr:rowOff>155913</xdr:rowOff>
    </xdr:to>
    <xdr:sp macro="" textlink="">
      <xdr:nvSpPr>
        <xdr:cNvPr id="140" name="楕円 139"/>
        <xdr:cNvSpPr/>
      </xdr:nvSpPr>
      <xdr:spPr>
        <a:xfrm>
          <a:off x="1968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990</xdr:rowOff>
    </xdr:from>
    <xdr:ext cx="534377" cy="259045"/>
    <xdr:sp macro="" textlink="">
      <xdr:nvSpPr>
        <xdr:cNvPr id="141" name="テキスト ボックス 140"/>
        <xdr:cNvSpPr txBox="1"/>
      </xdr:nvSpPr>
      <xdr:spPr>
        <a:xfrm>
          <a:off x="1752111" y="96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140860</xdr:rowOff>
    </xdr:from>
    <xdr:to>
      <xdr:col>6</xdr:col>
      <xdr:colOff>38100</xdr:colOff>
      <xdr:row>58</xdr:row>
      <xdr:rowOff>71010</xdr:rowOff>
    </xdr:to>
    <xdr:sp macro="" textlink="">
      <xdr:nvSpPr>
        <xdr:cNvPr id="142" name="楕円 141"/>
        <xdr:cNvSpPr/>
      </xdr:nvSpPr>
      <xdr:spPr>
        <a:xfrm>
          <a:off x="1079500" y="99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87537</xdr:rowOff>
    </xdr:from>
    <xdr:ext cx="534377" cy="259045"/>
    <xdr:sp macro="" textlink="">
      <xdr:nvSpPr>
        <xdr:cNvPr id="143" name="テキスト ボックス 142"/>
        <xdr:cNvSpPr txBox="1"/>
      </xdr:nvSpPr>
      <xdr:spPr>
        <a:xfrm>
          <a:off x="863111" y="96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103315</xdr:rowOff>
    </xdr:from>
    <xdr:to>
      <xdr:col>24</xdr:col>
      <xdr:colOff>63500</xdr:colOff>
      <xdr:row>77</xdr:row>
      <xdr:rowOff>33877</xdr:rowOff>
    </xdr:to>
    <xdr:cxnSp macro="">
      <xdr:nvCxnSpPr>
        <xdr:cNvPr id="176" name="直線コネクタ 175"/>
        <xdr:cNvCxnSpPr/>
      </xdr:nvCxnSpPr>
      <xdr:spPr>
        <a:xfrm>
          <a:off x="3797300" y="13133515"/>
          <a:ext cx="838200" cy="10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103315</xdr:rowOff>
    </xdr:from>
    <xdr:to>
      <xdr:col>19</xdr:col>
      <xdr:colOff>177800</xdr:colOff>
      <xdr:row>76</xdr:row>
      <xdr:rowOff>118269</xdr:rowOff>
    </xdr:to>
    <xdr:cxnSp macro="">
      <xdr:nvCxnSpPr>
        <xdr:cNvPr id="179" name="直線コネクタ 178"/>
        <xdr:cNvCxnSpPr/>
      </xdr:nvCxnSpPr>
      <xdr:spPr>
        <a:xfrm flipV="1">
          <a:off x="2908300" y="13133515"/>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118269</xdr:rowOff>
    </xdr:from>
    <xdr:to>
      <xdr:col>15</xdr:col>
      <xdr:colOff>50800</xdr:colOff>
      <xdr:row>76</xdr:row>
      <xdr:rowOff>142367</xdr:rowOff>
    </xdr:to>
    <xdr:cxnSp macro="">
      <xdr:nvCxnSpPr>
        <xdr:cNvPr id="182" name="直線コネクタ 181"/>
        <xdr:cNvCxnSpPr/>
      </xdr:nvCxnSpPr>
      <xdr:spPr>
        <a:xfrm flipV="1">
          <a:off x="2019300" y="13148469"/>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142367</xdr:rowOff>
    </xdr:from>
    <xdr:to>
      <xdr:col>10</xdr:col>
      <xdr:colOff>114300</xdr:colOff>
      <xdr:row>77</xdr:row>
      <xdr:rowOff>45593</xdr:rowOff>
    </xdr:to>
    <xdr:cxnSp macro="">
      <xdr:nvCxnSpPr>
        <xdr:cNvPr id="185" name="直線コネクタ 184"/>
        <xdr:cNvCxnSpPr/>
      </xdr:nvCxnSpPr>
      <xdr:spPr>
        <a:xfrm flipV="1">
          <a:off x="1130300" y="1317256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154527</xdr:rowOff>
    </xdr:from>
    <xdr:to>
      <xdr:col>24</xdr:col>
      <xdr:colOff>114300</xdr:colOff>
      <xdr:row>77</xdr:row>
      <xdr:rowOff>84677</xdr:rowOff>
    </xdr:to>
    <xdr:sp macro="" textlink="">
      <xdr:nvSpPr>
        <xdr:cNvPr id="195" name="楕円 194"/>
        <xdr:cNvSpPr/>
      </xdr:nvSpPr>
      <xdr:spPr>
        <a:xfrm>
          <a:off x="4584700" y="131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132954</xdr:rowOff>
    </xdr:from>
    <xdr:ext cx="469744" cy="259045"/>
    <xdr:sp macro="" textlink="">
      <xdr:nvSpPr>
        <xdr:cNvPr id="196" name="維持補修費該当値テキスト"/>
        <xdr:cNvSpPr txBox="1"/>
      </xdr:nvSpPr>
      <xdr:spPr>
        <a:xfrm>
          <a:off x="4686300" y="13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52515</xdr:rowOff>
    </xdr:from>
    <xdr:to>
      <xdr:col>20</xdr:col>
      <xdr:colOff>38100</xdr:colOff>
      <xdr:row>76</xdr:row>
      <xdr:rowOff>154115</xdr:rowOff>
    </xdr:to>
    <xdr:sp macro="" textlink="">
      <xdr:nvSpPr>
        <xdr:cNvPr id="197" name="楕円 196"/>
        <xdr:cNvSpPr/>
      </xdr:nvSpPr>
      <xdr:spPr>
        <a:xfrm>
          <a:off x="37465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145242</xdr:rowOff>
    </xdr:from>
    <xdr:ext cx="469744" cy="259045"/>
    <xdr:sp macro="" textlink="">
      <xdr:nvSpPr>
        <xdr:cNvPr id="198" name="テキスト ボックス 197"/>
        <xdr:cNvSpPr txBox="1"/>
      </xdr:nvSpPr>
      <xdr:spPr>
        <a:xfrm>
          <a:off x="3562428" y="131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67469</xdr:rowOff>
    </xdr:from>
    <xdr:to>
      <xdr:col>15</xdr:col>
      <xdr:colOff>101600</xdr:colOff>
      <xdr:row>76</xdr:row>
      <xdr:rowOff>169069</xdr:rowOff>
    </xdr:to>
    <xdr:sp macro="" textlink="">
      <xdr:nvSpPr>
        <xdr:cNvPr id="199" name="楕円 198"/>
        <xdr:cNvSpPr/>
      </xdr:nvSpPr>
      <xdr:spPr>
        <a:xfrm>
          <a:off x="2857500" y="130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160196</xdr:rowOff>
    </xdr:from>
    <xdr:ext cx="469744" cy="259045"/>
    <xdr:sp macro="" textlink="">
      <xdr:nvSpPr>
        <xdr:cNvPr id="200" name="テキスト ボックス 199"/>
        <xdr:cNvSpPr txBox="1"/>
      </xdr:nvSpPr>
      <xdr:spPr>
        <a:xfrm>
          <a:off x="2673428" y="131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91567</xdr:rowOff>
    </xdr:from>
    <xdr:to>
      <xdr:col>10</xdr:col>
      <xdr:colOff>165100</xdr:colOff>
      <xdr:row>77</xdr:row>
      <xdr:rowOff>21717</xdr:rowOff>
    </xdr:to>
    <xdr:sp macro="" textlink="">
      <xdr:nvSpPr>
        <xdr:cNvPr id="201" name="楕円 200"/>
        <xdr:cNvSpPr/>
      </xdr:nvSpPr>
      <xdr:spPr>
        <a:xfrm>
          <a:off x="1968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12844</xdr:rowOff>
    </xdr:from>
    <xdr:ext cx="469744" cy="259045"/>
    <xdr:sp macro="" textlink="">
      <xdr:nvSpPr>
        <xdr:cNvPr id="202" name="テキスト ボックス 201"/>
        <xdr:cNvSpPr txBox="1"/>
      </xdr:nvSpPr>
      <xdr:spPr>
        <a:xfrm>
          <a:off x="1784428"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166243</xdr:rowOff>
    </xdr:from>
    <xdr:to>
      <xdr:col>6</xdr:col>
      <xdr:colOff>38100</xdr:colOff>
      <xdr:row>77</xdr:row>
      <xdr:rowOff>96393</xdr:rowOff>
    </xdr:to>
    <xdr:sp macro="" textlink="">
      <xdr:nvSpPr>
        <xdr:cNvPr id="203" name="楕円 202"/>
        <xdr:cNvSpPr/>
      </xdr:nvSpPr>
      <xdr:spPr>
        <a:xfrm>
          <a:off x="10795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87520</xdr:rowOff>
    </xdr:from>
    <xdr:ext cx="469744" cy="259045"/>
    <xdr:sp macro="" textlink="">
      <xdr:nvSpPr>
        <xdr:cNvPr id="204" name="テキスト ボックス 203"/>
        <xdr:cNvSpPr txBox="1"/>
      </xdr:nvSpPr>
      <xdr:spPr>
        <a:xfrm>
          <a:off x="895428" y="132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114909</xdr:rowOff>
    </xdr:from>
    <xdr:to>
      <xdr:col>24</xdr:col>
      <xdr:colOff>63500</xdr:colOff>
      <xdr:row>97</xdr:row>
      <xdr:rowOff>166370</xdr:rowOff>
    </xdr:to>
    <xdr:cxnSp macro="">
      <xdr:nvCxnSpPr>
        <xdr:cNvPr id="234" name="直線コネクタ 233"/>
        <xdr:cNvCxnSpPr/>
      </xdr:nvCxnSpPr>
      <xdr:spPr>
        <a:xfrm flipV="1">
          <a:off x="3797300" y="16745559"/>
          <a:ext cx="8382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166370</xdr:rowOff>
    </xdr:from>
    <xdr:to>
      <xdr:col>19</xdr:col>
      <xdr:colOff>177800</xdr:colOff>
      <xdr:row>98</xdr:row>
      <xdr:rowOff>39852</xdr:rowOff>
    </xdr:to>
    <xdr:cxnSp macro="">
      <xdr:nvCxnSpPr>
        <xdr:cNvPr id="237" name="直線コネクタ 236"/>
        <xdr:cNvCxnSpPr/>
      </xdr:nvCxnSpPr>
      <xdr:spPr>
        <a:xfrm flipV="1">
          <a:off x="2908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39852</xdr:rowOff>
    </xdr:from>
    <xdr:to>
      <xdr:col>15</xdr:col>
      <xdr:colOff>50800</xdr:colOff>
      <xdr:row>98</xdr:row>
      <xdr:rowOff>145174</xdr:rowOff>
    </xdr:to>
    <xdr:cxnSp macro="">
      <xdr:nvCxnSpPr>
        <xdr:cNvPr id="240" name="直線コネクタ 239"/>
        <xdr:cNvCxnSpPr/>
      </xdr:nvCxnSpPr>
      <xdr:spPr>
        <a:xfrm flipV="1">
          <a:off x="2019300" y="16841952"/>
          <a:ext cx="889000" cy="10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145174</xdr:rowOff>
    </xdr:from>
    <xdr:to>
      <xdr:col>10</xdr:col>
      <xdr:colOff>114300</xdr:colOff>
      <xdr:row>99</xdr:row>
      <xdr:rowOff>29108</xdr:rowOff>
    </xdr:to>
    <xdr:cxnSp macro="">
      <xdr:nvCxnSpPr>
        <xdr:cNvPr id="243" name="直線コネクタ 242"/>
        <xdr:cNvCxnSpPr/>
      </xdr:nvCxnSpPr>
      <xdr:spPr>
        <a:xfrm flipV="1">
          <a:off x="1130300" y="16947274"/>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64109</xdr:rowOff>
    </xdr:from>
    <xdr:to>
      <xdr:col>24</xdr:col>
      <xdr:colOff>114300</xdr:colOff>
      <xdr:row>97</xdr:row>
      <xdr:rowOff>165709</xdr:rowOff>
    </xdr:to>
    <xdr:sp macro="" textlink="">
      <xdr:nvSpPr>
        <xdr:cNvPr id="253" name="楕円 252"/>
        <xdr:cNvSpPr/>
      </xdr:nvSpPr>
      <xdr:spPr>
        <a:xfrm>
          <a:off x="45847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42536</xdr:rowOff>
    </xdr:from>
    <xdr:ext cx="599010" cy="259045"/>
    <xdr:sp macro="" textlink="">
      <xdr:nvSpPr>
        <xdr:cNvPr id="254" name="扶助費該当値テキスト"/>
        <xdr:cNvSpPr txBox="1"/>
      </xdr:nvSpPr>
      <xdr:spPr>
        <a:xfrm>
          <a:off x="4686300" y="1667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115570</xdr:rowOff>
    </xdr:from>
    <xdr:to>
      <xdr:col>20</xdr:col>
      <xdr:colOff>38100</xdr:colOff>
      <xdr:row>98</xdr:row>
      <xdr:rowOff>45720</xdr:rowOff>
    </xdr:to>
    <xdr:sp macro="" textlink="">
      <xdr:nvSpPr>
        <xdr:cNvPr id="255" name="楕円 254"/>
        <xdr:cNvSpPr/>
      </xdr:nvSpPr>
      <xdr:spPr>
        <a:xfrm>
          <a:off x="3746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36847</xdr:rowOff>
    </xdr:from>
    <xdr:ext cx="599010" cy="259045"/>
    <xdr:sp macro="" textlink="">
      <xdr:nvSpPr>
        <xdr:cNvPr id="256" name="テキスト ボックス 255"/>
        <xdr:cNvSpPr txBox="1"/>
      </xdr:nvSpPr>
      <xdr:spPr>
        <a:xfrm>
          <a:off x="3497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160502</xdr:rowOff>
    </xdr:from>
    <xdr:to>
      <xdr:col>15</xdr:col>
      <xdr:colOff>101600</xdr:colOff>
      <xdr:row>98</xdr:row>
      <xdr:rowOff>90652</xdr:rowOff>
    </xdr:to>
    <xdr:sp macro="" textlink="">
      <xdr:nvSpPr>
        <xdr:cNvPr id="257" name="楕円 256"/>
        <xdr:cNvSpPr/>
      </xdr:nvSpPr>
      <xdr:spPr>
        <a:xfrm>
          <a:off x="2857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81779</xdr:rowOff>
    </xdr:from>
    <xdr:ext cx="599010" cy="259045"/>
    <xdr:sp macro="" textlink="">
      <xdr:nvSpPr>
        <xdr:cNvPr id="258" name="テキスト ボックス 257"/>
        <xdr:cNvSpPr txBox="1"/>
      </xdr:nvSpPr>
      <xdr:spPr>
        <a:xfrm>
          <a:off x="2608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94374</xdr:rowOff>
    </xdr:from>
    <xdr:to>
      <xdr:col>10</xdr:col>
      <xdr:colOff>165100</xdr:colOff>
      <xdr:row>99</xdr:row>
      <xdr:rowOff>24524</xdr:rowOff>
    </xdr:to>
    <xdr:sp macro="" textlink="">
      <xdr:nvSpPr>
        <xdr:cNvPr id="259" name="楕円 258"/>
        <xdr:cNvSpPr/>
      </xdr:nvSpPr>
      <xdr:spPr>
        <a:xfrm>
          <a:off x="1968500" y="168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15651</xdr:rowOff>
    </xdr:from>
    <xdr:ext cx="534377" cy="259045"/>
    <xdr:sp macro="" textlink="">
      <xdr:nvSpPr>
        <xdr:cNvPr id="260" name="テキスト ボックス 259"/>
        <xdr:cNvSpPr txBox="1"/>
      </xdr:nvSpPr>
      <xdr:spPr>
        <a:xfrm>
          <a:off x="1752111" y="169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149758</xdr:rowOff>
    </xdr:from>
    <xdr:to>
      <xdr:col>6</xdr:col>
      <xdr:colOff>38100</xdr:colOff>
      <xdr:row>99</xdr:row>
      <xdr:rowOff>79908</xdr:rowOff>
    </xdr:to>
    <xdr:sp macro="" textlink="">
      <xdr:nvSpPr>
        <xdr:cNvPr id="261" name="楕円 260"/>
        <xdr:cNvSpPr/>
      </xdr:nvSpPr>
      <xdr:spPr>
        <a:xfrm>
          <a:off x="1079500" y="169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71035</xdr:rowOff>
    </xdr:from>
    <xdr:ext cx="534377" cy="259045"/>
    <xdr:sp macro="" textlink="">
      <xdr:nvSpPr>
        <xdr:cNvPr id="262" name="テキスト ボックス 261"/>
        <xdr:cNvSpPr txBox="1"/>
      </xdr:nvSpPr>
      <xdr:spPr>
        <a:xfrm>
          <a:off x="863111" y="170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31953</xdr:rowOff>
    </xdr:from>
    <xdr:to>
      <xdr:col>55</xdr:col>
      <xdr:colOff>0</xdr:colOff>
      <xdr:row>36</xdr:row>
      <xdr:rowOff>100686</xdr:rowOff>
    </xdr:to>
    <xdr:cxnSp macro="">
      <xdr:nvCxnSpPr>
        <xdr:cNvPr id="292" name="直線コネクタ 291"/>
        <xdr:cNvCxnSpPr/>
      </xdr:nvCxnSpPr>
      <xdr:spPr>
        <a:xfrm>
          <a:off x="9639300" y="6204153"/>
          <a:ext cx="8382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31953</xdr:rowOff>
    </xdr:from>
    <xdr:to>
      <xdr:col>50</xdr:col>
      <xdr:colOff>114300</xdr:colOff>
      <xdr:row>36</xdr:row>
      <xdr:rowOff>101829</xdr:rowOff>
    </xdr:to>
    <xdr:cxnSp macro="">
      <xdr:nvCxnSpPr>
        <xdr:cNvPr id="295" name="直線コネクタ 294"/>
        <xdr:cNvCxnSpPr/>
      </xdr:nvCxnSpPr>
      <xdr:spPr>
        <a:xfrm flipV="1">
          <a:off x="8750300" y="6204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57633</xdr:rowOff>
    </xdr:from>
    <xdr:to>
      <xdr:col>45</xdr:col>
      <xdr:colOff>177800</xdr:colOff>
      <xdr:row>36</xdr:row>
      <xdr:rowOff>101829</xdr:rowOff>
    </xdr:to>
    <xdr:cxnSp macro="">
      <xdr:nvCxnSpPr>
        <xdr:cNvPr id="298" name="直線コネクタ 297"/>
        <xdr:cNvCxnSpPr/>
      </xdr:nvCxnSpPr>
      <xdr:spPr>
        <a:xfrm>
          <a:off x="7861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57633</xdr:rowOff>
    </xdr:from>
    <xdr:to>
      <xdr:col>41</xdr:col>
      <xdr:colOff>50800</xdr:colOff>
      <xdr:row>36</xdr:row>
      <xdr:rowOff>156502</xdr:rowOff>
    </xdr:to>
    <xdr:cxnSp macro="">
      <xdr:nvCxnSpPr>
        <xdr:cNvPr id="301" name="直線コネクタ 300"/>
        <xdr:cNvCxnSpPr/>
      </xdr:nvCxnSpPr>
      <xdr:spPr>
        <a:xfrm flipV="1">
          <a:off x="6972300" y="6229833"/>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49886</xdr:rowOff>
    </xdr:from>
    <xdr:to>
      <xdr:col>55</xdr:col>
      <xdr:colOff>50800</xdr:colOff>
      <xdr:row>36</xdr:row>
      <xdr:rowOff>151486</xdr:rowOff>
    </xdr:to>
    <xdr:sp macro="" textlink="">
      <xdr:nvSpPr>
        <xdr:cNvPr id="311" name="楕円 310"/>
        <xdr:cNvSpPr/>
      </xdr:nvSpPr>
      <xdr:spPr>
        <a:xfrm>
          <a:off x="10426700" y="62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28313</xdr:rowOff>
    </xdr:from>
    <xdr:ext cx="534377" cy="259045"/>
    <xdr:sp macro="" textlink="">
      <xdr:nvSpPr>
        <xdr:cNvPr id="312" name="補助費等該当値テキスト"/>
        <xdr:cNvSpPr txBox="1"/>
      </xdr:nvSpPr>
      <xdr:spPr>
        <a:xfrm>
          <a:off x="10528300" y="62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152603</xdr:rowOff>
    </xdr:from>
    <xdr:to>
      <xdr:col>50</xdr:col>
      <xdr:colOff>165100</xdr:colOff>
      <xdr:row>36</xdr:row>
      <xdr:rowOff>82753</xdr:rowOff>
    </xdr:to>
    <xdr:sp macro="" textlink="">
      <xdr:nvSpPr>
        <xdr:cNvPr id="313" name="楕円 312"/>
        <xdr:cNvSpPr/>
      </xdr:nvSpPr>
      <xdr:spPr>
        <a:xfrm>
          <a:off x="95885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73880</xdr:rowOff>
    </xdr:from>
    <xdr:ext cx="534377" cy="259045"/>
    <xdr:sp macro="" textlink="">
      <xdr:nvSpPr>
        <xdr:cNvPr id="314" name="テキスト ボックス 313"/>
        <xdr:cNvSpPr txBox="1"/>
      </xdr:nvSpPr>
      <xdr:spPr>
        <a:xfrm>
          <a:off x="9372111" y="62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51029</xdr:rowOff>
    </xdr:from>
    <xdr:to>
      <xdr:col>46</xdr:col>
      <xdr:colOff>38100</xdr:colOff>
      <xdr:row>36</xdr:row>
      <xdr:rowOff>152629</xdr:rowOff>
    </xdr:to>
    <xdr:sp macro="" textlink="">
      <xdr:nvSpPr>
        <xdr:cNvPr id="315" name="楕円 314"/>
        <xdr:cNvSpPr/>
      </xdr:nvSpPr>
      <xdr:spPr>
        <a:xfrm>
          <a:off x="8699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143756</xdr:rowOff>
    </xdr:from>
    <xdr:ext cx="534377" cy="259045"/>
    <xdr:sp macro="" textlink="">
      <xdr:nvSpPr>
        <xdr:cNvPr id="316" name="テキスト ボックス 315"/>
        <xdr:cNvSpPr txBox="1"/>
      </xdr:nvSpPr>
      <xdr:spPr>
        <a:xfrm>
          <a:off x="8483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6833</xdr:rowOff>
    </xdr:from>
    <xdr:to>
      <xdr:col>41</xdr:col>
      <xdr:colOff>101600</xdr:colOff>
      <xdr:row>36</xdr:row>
      <xdr:rowOff>108433</xdr:rowOff>
    </xdr:to>
    <xdr:sp macro="" textlink="">
      <xdr:nvSpPr>
        <xdr:cNvPr id="317" name="楕円 316"/>
        <xdr:cNvSpPr/>
      </xdr:nvSpPr>
      <xdr:spPr>
        <a:xfrm>
          <a:off x="7810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99560</xdr:rowOff>
    </xdr:from>
    <xdr:ext cx="534377" cy="259045"/>
    <xdr:sp macro="" textlink="">
      <xdr:nvSpPr>
        <xdr:cNvPr id="318" name="テキスト ボックス 317"/>
        <xdr:cNvSpPr txBox="1"/>
      </xdr:nvSpPr>
      <xdr:spPr>
        <a:xfrm>
          <a:off x="7594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105702</xdr:rowOff>
    </xdr:from>
    <xdr:to>
      <xdr:col>36</xdr:col>
      <xdr:colOff>165100</xdr:colOff>
      <xdr:row>37</xdr:row>
      <xdr:rowOff>35852</xdr:rowOff>
    </xdr:to>
    <xdr:sp macro="" textlink="">
      <xdr:nvSpPr>
        <xdr:cNvPr id="319" name="楕円 318"/>
        <xdr:cNvSpPr/>
      </xdr:nvSpPr>
      <xdr:spPr>
        <a:xfrm>
          <a:off x="6921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26979</xdr:rowOff>
    </xdr:from>
    <xdr:ext cx="534377" cy="259045"/>
    <xdr:sp macro="" textlink="">
      <xdr:nvSpPr>
        <xdr:cNvPr id="320" name="テキスト ボックス 319"/>
        <xdr:cNvSpPr txBox="1"/>
      </xdr:nvSpPr>
      <xdr:spPr>
        <a:xfrm>
          <a:off x="6705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47313</xdr:rowOff>
    </xdr:from>
    <xdr:to>
      <xdr:col>55</xdr:col>
      <xdr:colOff>0</xdr:colOff>
      <xdr:row>58</xdr:row>
      <xdr:rowOff>135847</xdr:rowOff>
    </xdr:to>
    <xdr:cxnSp macro="">
      <xdr:nvCxnSpPr>
        <xdr:cNvPr id="352" name="直線コネクタ 351"/>
        <xdr:cNvCxnSpPr/>
      </xdr:nvCxnSpPr>
      <xdr:spPr>
        <a:xfrm flipV="1">
          <a:off x="9639300" y="9991413"/>
          <a:ext cx="8382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168700</xdr:rowOff>
    </xdr:from>
    <xdr:to>
      <xdr:col>50</xdr:col>
      <xdr:colOff>114300</xdr:colOff>
      <xdr:row>58</xdr:row>
      <xdr:rowOff>135847</xdr:rowOff>
    </xdr:to>
    <xdr:cxnSp macro="">
      <xdr:nvCxnSpPr>
        <xdr:cNvPr id="355" name="直線コネクタ 354"/>
        <xdr:cNvCxnSpPr/>
      </xdr:nvCxnSpPr>
      <xdr:spPr>
        <a:xfrm>
          <a:off x="8750300" y="9769900"/>
          <a:ext cx="889000" cy="3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48881</xdr:rowOff>
    </xdr:from>
    <xdr:to>
      <xdr:col>45</xdr:col>
      <xdr:colOff>177800</xdr:colOff>
      <xdr:row>56</xdr:row>
      <xdr:rowOff>168700</xdr:rowOff>
    </xdr:to>
    <xdr:cxnSp macro="">
      <xdr:nvCxnSpPr>
        <xdr:cNvPr id="358" name="直線コネクタ 357"/>
        <xdr:cNvCxnSpPr/>
      </xdr:nvCxnSpPr>
      <xdr:spPr>
        <a:xfrm>
          <a:off x="7861300" y="9478631"/>
          <a:ext cx="889000" cy="2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124906</xdr:rowOff>
    </xdr:from>
    <xdr:to>
      <xdr:col>41</xdr:col>
      <xdr:colOff>50800</xdr:colOff>
      <xdr:row>55</xdr:row>
      <xdr:rowOff>48881</xdr:rowOff>
    </xdr:to>
    <xdr:cxnSp macro="">
      <xdr:nvCxnSpPr>
        <xdr:cNvPr id="361" name="直線コネクタ 360"/>
        <xdr:cNvCxnSpPr/>
      </xdr:nvCxnSpPr>
      <xdr:spPr>
        <a:xfrm>
          <a:off x="6972300" y="9383206"/>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167963</xdr:rowOff>
    </xdr:from>
    <xdr:to>
      <xdr:col>55</xdr:col>
      <xdr:colOff>50800</xdr:colOff>
      <xdr:row>58</xdr:row>
      <xdr:rowOff>98113</xdr:rowOff>
    </xdr:to>
    <xdr:sp macro="" textlink="">
      <xdr:nvSpPr>
        <xdr:cNvPr id="371" name="楕円 370"/>
        <xdr:cNvSpPr/>
      </xdr:nvSpPr>
      <xdr:spPr>
        <a:xfrm>
          <a:off x="10426700" y="99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82890</xdr:rowOff>
    </xdr:from>
    <xdr:ext cx="534377" cy="259045"/>
    <xdr:sp macro="" textlink="">
      <xdr:nvSpPr>
        <xdr:cNvPr id="372" name="普通建設事業費該当値テキスト"/>
        <xdr:cNvSpPr txBox="1"/>
      </xdr:nvSpPr>
      <xdr:spPr>
        <a:xfrm>
          <a:off x="10528300" y="98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85047</xdr:rowOff>
    </xdr:from>
    <xdr:to>
      <xdr:col>50</xdr:col>
      <xdr:colOff>165100</xdr:colOff>
      <xdr:row>59</xdr:row>
      <xdr:rowOff>15197</xdr:rowOff>
    </xdr:to>
    <xdr:sp macro="" textlink="">
      <xdr:nvSpPr>
        <xdr:cNvPr id="373" name="楕円 372"/>
        <xdr:cNvSpPr/>
      </xdr:nvSpPr>
      <xdr:spPr>
        <a:xfrm>
          <a:off x="9588500" y="100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6324</xdr:rowOff>
    </xdr:from>
    <xdr:ext cx="534377" cy="259045"/>
    <xdr:sp macro="" textlink="">
      <xdr:nvSpPr>
        <xdr:cNvPr id="374" name="テキスト ボックス 373"/>
        <xdr:cNvSpPr txBox="1"/>
      </xdr:nvSpPr>
      <xdr:spPr>
        <a:xfrm>
          <a:off x="9372111" y="101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117900</xdr:rowOff>
    </xdr:from>
    <xdr:to>
      <xdr:col>46</xdr:col>
      <xdr:colOff>38100</xdr:colOff>
      <xdr:row>57</xdr:row>
      <xdr:rowOff>48050</xdr:rowOff>
    </xdr:to>
    <xdr:sp macro="" textlink="">
      <xdr:nvSpPr>
        <xdr:cNvPr id="375" name="楕円 374"/>
        <xdr:cNvSpPr/>
      </xdr:nvSpPr>
      <xdr:spPr>
        <a:xfrm>
          <a:off x="86995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39177</xdr:rowOff>
    </xdr:from>
    <xdr:ext cx="534377" cy="259045"/>
    <xdr:sp macro="" textlink="">
      <xdr:nvSpPr>
        <xdr:cNvPr id="376" name="テキスト ボックス 375"/>
        <xdr:cNvSpPr txBox="1"/>
      </xdr:nvSpPr>
      <xdr:spPr>
        <a:xfrm>
          <a:off x="8483111" y="9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169531</xdr:rowOff>
    </xdr:from>
    <xdr:to>
      <xdr:col>41</xdr:col>
      <xdr:colOff>101600</xdr:colOff>
      <xdr:row>55</xdr:row>
      <xdr:rowOff>99681</xdr:rowOff>
    </xdr:to>
    <xdr:sp macro="" textlink="">
      <xdr:nvSpPr>
        <xdr:cNvPr id="377" name="楕円 376"/>
        <xdr:cNvSpPr/>
      </xdr:nvSpPr>
      <xdr:spPr>
        <a:xfrm>
          <a:off x="7810500" y="94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90808</xdr:rowOff>
    </xdr:from>
    <xdr:ext cx="534377" cy="259045"/>
    <xdr:sp macro="" textlink="">
      <xdr:nvSpPr>
        <xdr:cNvPr id="378" name="テキスト ボックス 377"/>
        <xdr:cNvSpPr txBox="1"/>
      </xdr:nvSpPr>
      <xdr:spPr>
        <a:xfrm>
          <a:off x="7594111" y="95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74106</xdr:rowOff>
    </xdr:from>
    <xdr:to>
      <xdr:col>36</xdr:col>
      <xdr:colOff>165100</xdr:colOff>
      <xdr:row>55</xdr:row>
      <xdr:rowOff>4256</xdr:rowOff>
    </xdr:to>
    <xdr:sp macro="" textlink="">
      <xdr:nvSpPr>
        <xdr:cNvPr id="379" name="楕円 378"/>
        <xdr:cNvSpPr/>
      </xdr:nvSpPr>
      <xdr:spPr>
        <a:xfrm>
          <a:off x="6921500" y="9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166833</xdr:rowOff>
    </xdr:from>
    <xdr:ext cx="534377" cy="259045"/>
    <xdr:sp macro="" textlink="">
      <xdr:nvSpPr>
        <xdr:cNvPr id="380" name="テキスト ボックス 379"/>
        <xdr:cNvSpPr txBox="1"/>
      </xdr:nvSpPr>
      <xdr:spPr>
        <a:xfrm>
          <a:off x="6705111" y="94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150673</xdr:rowOff>
    </xdr:from>
    <xdr:to>
      <xdr:col>55</xdr:col>
      <xdr:colOff>0</xdr:colOff>
      <xdr:row>78</xdr:row>
      <xdr:rowOff>41264</xdr:rowOff>
    </xdr:to>
    <xdr:cxnSp macro="">
      <xdr:nvCxnSpPr>
        <xdr:cNvPr id="407" name="直線コネクタ 406"/>
        <xdr:cNvCxnSpPr/>
      </xdr:nvCxnSpPr>
      <xdr:spPr>
        <a:xfrm flipV="1">
          <a:off x="9639300" y="13180873"/>
          <a:ext cx="838200" cy="2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9398</xdr:rowOff>
    </xdr:from>
    <xdr:to>
      <xdr:col>50</xdr:col>
      <xdr:colOff>114300</xdr:colOff>
      <xdr:row>78</xdr:row>
      <xdr:rowOff>41264</xdr:rowOff>
    </xdr:to>
    <xdr:cxnSp macro="">
      <xdr:nvCxnSpPr>
        <xdr:cNvPr id="410" name="直線コネクタ 409"/>
        <xdr:cNvCxnSpPr/>
      </xdr:nvCxnSpPr>
      <xdr:spPr>
        <a:xfrm>
          <a:off x="8750300" y="13039598"/>
          <a:ext cx="889000" cy="3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106096</xdr:rowOff>
    </xdr:from>
    <xdr:to>
      <xdr:col>45</xdr:col>
      <xdr:colOff>177800</xdr:colOff>
      <xdr:row>76</xdr:row>
      <xdr:rowOff>9398</xdr:rowOff>
    </xdr:to>
    <xdr:cxnSp macro="">
      <xdr:nvCxnSpPr>
        <xdr:cNvPr id="413" name="直線コネクタ 412"/>
        <xdr:cNvCxnSpPr/>
      </xdr:nvCxnSpPr>
      <xdr:spPr>
        <a:xfrm>
          <a:off x="7861300" y="12793396"/>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99873</xdr:rowOff>
    </xdr:from>
    <xdr:to>
      <xdr:col>55</xdr:col>
      <xdr:colOff>50800</xdr:colOff>
      <xdr:row>77</xdr:row>
      <xdr:rowOff>30023</xdr:rowOff>
    </xdr:to>
    <xdr:sp macro="" textlink="">
      <xdr:nvSpPr>
        <xdr:cNvPr id="423" name="楕円 422"/>
        <xdr:cNvSpPr/>
      </xdr:nvSpPr>
      <xdr:spPr>
        <a:xfrm>
          <a:off x="104267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14800</xdr:rowOff>
    </xdr:from>
    <xdr:ext cx="469744" cy="259045"/>
    <xdr:sp macro="" textlink="">
      <xdr:nvSpPr>
        <xdr:cNvPr id="424" name="普通建設事業費 （ うち新規整備　）該当値テキスト"/>
        <xdr:cNvSpPr txBox="1"/>
      </xdr:nvSpPr>
      <xdr:spPr>
        <a:xfrm>
          <a:off x="10528300" y="130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161914</xdr:rowOff>
    </xdr:from>
    <xdr:to>
      <xdr:col>50</xdr:col>
      <xdr:colOff>165100</xdr:colOff>
      <xdr:row>78</xdr:row>
      <xdr:rowOff>92064</xdr:rowOff>
    </xdr:to>
    <xdr:sp macro="" textlink="">
      <xdr:nvSpPr>
        <xdr:cNvPr id="425" name="楕円 424"/>
        <xdr:cNvSpPr/>
      </xdr:nvSpPr>
      <xdr:spPr>
        <a:xfrm>
          <a:off x="9588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83191</xdr:rowOff>
    </xdr:from>
    <xdr:ext cx="469744" cy="259045"/>
    <xdr:sp macro="" textlink="">
      <xdr:nvSpPr>
        <xdr:cNvPr id="426" name="テキスト ボックス 425"/>
        <xdr:cNvSpPr txBox="1"/>
      </xdr:nvSpPr>
      <xdr:spPr>
        <a:xfrm>
          <a:off x="9404428"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130048</xdr:rowOff>
    </xdr:from>
    <xdr:to>
      <xdr:col>46</xdr:col>
      <xdr:colOff>38100</xdr:colOff>
      <xdr:row>76</xdr:row>
      <xdr:rowOff>60198</xdr:rowOff>
    </xdr:to>
    <xdr:sp macro="" textlink="">
      <xdr:nvSpPr>
        <xdr:cNvPr id="427" name="楕円 426"/>
        <xdr:cNvSpPr/>
      </xdr:nvSpPr>
      <xdr:spPr>
        <a:xfrm>
          <a:off x="8699500" y="129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51325</xdr:rowOff>
    </xdr:from>
    <xdr:ext cx="534377" cy="259045"/>
    <xdr:sp macro="" textlink="">
      <xdr:nvSpPr>
        <xdr:cNvPr id="428" name="テキスト ボックス 427"/>
        <xdr:cNvSpPr txBox="1"/>
      </xdr:nvSpPr>
      <xdr:spPr>
        <a:xfrm>
          <a:off x="8483111" y="130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55296</xdr:rowOff>
    </xdr:from>
    <xdr:to>
      <xdr:col>41</xdr:col>
      <xdr:colOff>101600</xdr:colOff>
      <xdr:row>74</xdr:row>
      <xdr:rowOff>156896</xdr:rowOff>
    </xdr:to>
    <xdr:sp macro="" textlink="">
      <xdr:nvSpPr>
        <xdr:cNvPr id="429" name="楕円 428"/>
        <xdr:cNvSpPr/>
      </xdr:nvSpPr>
      <xdr:spPr>
        <a:xfrm>
          <a:off x="7810500" y="12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148023</xdr:rowOff>
    </xdr:from>
    <xdr:ext cx="534377" cy="259045"/>
    <xdr:sp macro="" textlink="">
      <xdr:nvSpPr>
        <xdr:cNvPr id="430" name="テキスト ボックス 429"/>
        <xdr:cNvSpPr txBox="1"/>
      </xdr:nvSpPr>
      <xdr:spPr>
        <a:xfrm>
          <a:off x="7594111" y="128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5131</xdr:rowOff>
    </xdr:from>
    <xdr:to>
      <xdr:col>55</xdr:col>
      <xdr:colOff>0</xdr:colOff>
      <xdr:row>97</xdr:row>
      <xdr:rowOff>113754</xdr:rowOff>
    </xdr:to>
    <xdr:cxnSp macro="">
      <xdr:nvCxnSpPr>
        <xdr:cNvPr id="459" name="直線コネクタ 458"/>
        <xdr:cNvCxnSpPr/>
      </xdr:nvCxnSpPr>
      <xdr:spPr>
        <a:xfrm>
          <a:off x="9639300" y="16635781"/>
          <a:ext cx="8382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0"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5131</xdr:rowOff>
    </xdr:from>
    <xdr:to>
      <xdr:col>50</xdr:col>
      <xdr:colOff>114300</xdr:colOff>
      <xdr:row>97</xdr:row>
      <xdr:rowOff>39039</xdr:rowOff>
    </xdr:to>
    <xdr:cxnSp macro="">
      <xdr:nvCxnSpPr>
        <xdr:cNvPr id="462" name="直線コネクタ 461"/>
        <xdr:cNvCxnSpPr/>
      </xdr:nvCxnSpPr>
      <xdr:spPr>
        <a:xfrm flipV="1">
          <a:off x="8750300" y="1663578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4" name="テキスト ボックス 463"/>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39039</xdr:rowOff>
    </xdr:from>
    <xdr:to>
      <xdr:col>45</xdr:col>
      <xdr:colOff>177800</xdr:colOff>
      <xdr:row>97</xdr:row>
      <xdr:rowOff>43574</xdr:rowOff>
    </xdr:to>
    <xdr:cxnSp macro="">
      <xdr:nvCxnSpPr>
        <xdr:cNvPr id="465" name="直線コネクタ 464"/>
        <xdr:cNvCxnSpPr/>
      </xdr:nvCxnSpPr>
      <xdr:spPr>
        <a:xfrm flipV="1">
          <a:off x="7861300" y="1666968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7" name="テキスト ボックス 466"/>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69" name="テキスト ボックス 468"/>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62954</xdr:rowOff>
    </xdr:from>
    <xdr:to>
      <xdr:col>55</xdr:col>
      <xdr:colOff>50800</xdr:colOff>
      <xdr:row>97</xdr:row>
      <xdr:rowOff>164554</xdr:rowOff>
    </xdr:to>
    <xdr:sp macro="" textlink="">
      <xdr:nvSpPr>
        <xdr:cNvPr id="475" name="楕円 474"/>
        <xdr:cNvSpPr/>
      </xdr:nvSpPr>
      <xdr:spPr>
        <a:xfrm>
          <a:off x="104267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149331</xdr:rowOff>
    </xdr:from>
    <xdr:ext cx="469744" cy="259045"/>
    <xdr:sp macro="" textlink="">
      <xdr:nvSpPr>
        <xdr:cNvPr id="476" name="普通建設事業費 （ うち更新整備　）該当値テキスト"/>
        <xdr:cNvSpPr txBox="1"/>
      </xdr:nvSpPr>
      <xdr:spPr>
        <a:xfrm>
          <a:off x="10528300" y="166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125781</xdr:rowOff>
    </xdr:from>
    <xdr:to>
      <xdr:col>50</xdr:col>
      <xdr:colOff>165100</xdr:colOff>
      <xdr:row>97</xdr:row>
      <xdr:rowOff>55931</xdr:rowOff>
    </xdr:to>
    <xdr:sp macro="" textlink="">
      <xdr:nvSpPr>
        <xdr:cNvPr id="477" name="楕円 476"/>
        <xdr:cNvSpPr/>
      </xdr:nvSpPr>
      <xdr:spPr>
        <a:xfrm>
          <a:off x="95885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47058</xdr:rowOff>
    </xdr:from>
    <xdr:ext cx="534377" cy="259045"/>
    <xdr:sp macro="" textlink="">
      <xdr:nvSpPr>
        <xdr:cNvPr id="478" name="テキスト ボックス 477"/>
        <xdr:cNvSpPr txBox="1"/>
      </xdr:nvSpPr>
      <xdr:spPr>
        <a:xfrm>
          <a:off x="9372111" y="166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159689</xdr:rowOff>
    </xdr:from>
    <xdr:to>
      <xdr:col>46</xdr:col>
      <xdr:colOff>38100</xdr:colOff>
      <xdr:row>97</xdr:row>
      <xdr:rowOff>89839</xdr:rowOff>
    </xdr:to>
    <xdr:sp macro="" textlink="">
      <xdr:nvSpPr>
        <xdr:cNvPr id="479" name="楕円 478"/>
        <xdr:cNvSpPr/>
      </xdr:nvSpPr>
      <xdr:spPr>
        <a:xfrm>
          <a:off x="8699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80966</xdr:rowOff>
    </xdr:from>
    <xdr:ext cx="469744" cy="259045"/>
    <xdr:sp macro="" textlink="">
      <xdr:nvSpPr>
        <xdr:cNvPr id="480" name="テキスト ボックス 479"/>
        <xdr:cNvSpPr txBox="1"/>
      </xdr:nvSpPr>
      <xdr:spPr>
        <a:xfrm>
          <a:off x="8515428"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164224</xdr:rowOff>
    </xdr:from>
    <xdr:to>
      <xdr:col>41</xdr:col>
      <xdr:colOff>101600</xdr:colOff>
      <xdr:row>97</xdr:row>
      <xdr:rowOff>94374</xdr:rowOff>
    </xdr:to>
    <xdr:sp macro="" textlink="">
      <xdr:nvSpPr>
        <xdr:cNvPr id="481" name="楕円 480"/>
        <xdr:cNvSpPr/>
      </xdr:nvSpPr>
      <xdr:spPr>
        <a:xfrm>
          <a:off x="7810500" y="166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85501</xdr:rowOff>
    </xdr:from>
    <xdr:ext cx="469744" cy="259045"/>
    <xdr:sp macro="" textlink="">
      <xdr:nvSpPr>
        <xdr:cNvPr id="482" name="テキスト ボックス 481"/>
        <xdr:cNvSpPr txBox="1"/>
      </xdr:nvSpPr>
      <xdr:spPr>
        <a:xfrm>
          <a:off x="7626428" y="167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13456</xdr:rowOff>
    </xdr:from>
    <xdr:to>
      <xdr:col>85</xdr:col>
      <xdr:colOff>127000</xdr:colOff>
      <xdr:row>38</xdr:row>
      <xdr:rowOff>23228</xdr:rowOff>
    </xdr:to>
    <xdr:cxnSp macro="">
      <xdr:nvCxnSpPr>
        <xdr:cNvPr id="507" name="直線コネクタ 506"/>
        <xdr:cNvCxnSpPr/>
      </xdr:nvCxnSpPr>
      <xdr:spPr>
        <a:xfrm flipV="1">
          <a:off x="15481300" y="6528556"/>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23228</xdr:rowOff>
    </xdr:from>
    <xdr:to>
      <xdr:col>81</xdr:col>
      <xdr:colOff>50800</xdr:colOff>
      <xdr:row>38</xdr:row>
      <xdr:rowOff>25400</xdr:rowOff>
    </xdr:to>
    <xdr:cxnSp macro="">
      <xdr:nvCxnSpPr>
        <xdr:cNvPr id="510" name="直線コネクタ 509"/>
        <xdr:cNvCxnSpPr/>
      </xdr:nvCxnSpPr>
      <xdr:spPr>
        <a:xfrm flipV="1">
          <a:off x="14592300" y="6538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22428</xdr:rowOff>
    </xdr:from>
    <xdr:to>
      <xdr:col>76</xdr:col>
      <xdr:colOff>114300</xdr:colOff>
      <xdr:row>38</xdr:row>
      <xdr:rowOff>25400</xdr:rowOff>
    </xdr:to>
    <xdr:cxnSp macro="">
      <xdr:nvCxnSpPr>
        <xdr:cNvPr id="513" name="直線コネクタ 512"/>
        <xdr:cNvCxnSpPr/>
      </xdr:nvCxnSpPr>
      <xdr:spPr>
        <a:xfrm>
          <a:off x="13703300" y="65375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144272</xdr:rowOff>
    </xdr:from>
    <xdr:to>
      <xdr:col>71</xdr:col>
      <xdr:colOff>177800</xdr:colOff>
      <xdr:row>38</xdr:row>
      <xdr:rowOff>22428</xdr:rowOff>
    </xdr:to>
    <xdr:cxnSp macro="">
      <xdr:nvCxnSpPr>
        <xdr:cNvPr id="516" name="直線コネクタ 515"/>
        <xdr:cNvCxnSpPr/>
      </xdr:nvCxnSpPr>
      <xdr:spPr>
        <a:xfrm>
          <a:off x="12814300" y="6487922"/>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134106</xdr:rowOff>
    </xdr:from>
    <xdr:to>
      <xdr:col>85</xdr:col>
      <xdr:colOff>177800</xdr:colOff>
      <xdr:row>38</xdr:row>
      <xdr:rowOff>64256</xdr:rowOff>
    </xdr:to>
    <xdr:sp macro="" textlink="">
      <xdr:nvSpPr>
        <xdr:cNvPr id="526" name="楕円 525"/>
        <xdr:cNvSpPr/>
      </xdr:nvSpPr>
      <xdr:spPr>
        <a:xfrm>
          <a:off x="162687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143878</xdr:rowOff>
    </xdr:from>
    <xdr:to>
      <xdr:col>81</xdr:col>
      <xdr:colOff>101600</xdr:colOff>
      <xdr:row>38</xdr:row>
      <xdr:rowOff>74028</xdr:rowOff>
    </xdr:to>
    <xdr:sp macro="" textlink="">
      <xdr:nvSpPr>
        <xdr:cNvPr id="528" name="楕円 527"/>
        <xdr:cNvSpPr/>
      </xdr:nvSpPr>
      <xdr:spPr>
        <a:xfrm>
          <a:off x="15430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65155</xdr:rowOff>
    </xdr:from>
    <xdr:ext cx="313932" cy="259045"/>
    <xdr:sp macro="" textlink="">
      <xdr:nvSpPr>
        <xdr:cNvPr id="529" name="テキスト ボックス 528"/>
        <xdr:cNvSpPr txBox="1"/>
      </xdr:nvSpPr>
      <xdr:spPr>
        <a:xfrm>
          <a:off x="15324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143078</xdr:rowOff>
    </xdr:from>
    <xdr:to>
      <xdr:col>72</xdr:col>
      <xdr:colOff>38100</xdr:colOff>
      <xdr:row>38</xdr:row>
      <xdr:rowOff>73228</xdr:rowOff>
    </xdr:to>
    <xdr:sp macro="" textlink="">
      <xdr:nvSpPr>
        <xdr:cNvPr id="532" name="楕円 531"/>
        <xdr:cNvSpPr/>
      </xdr:nvSpPr>
      <xdr:spPr>
        <a:xfrm>
          <a:off x="13652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64355</xdr:rowOff>
    </xdr:from>
    <xdr:ext cx="313932" cy="259045"/>
    <xdr:sp macro="" textlink="">
      <xdr:nvSpPr>
        <xdr:cNvPr id="533" name="テキスト ボックス 532"/>
        <xdr:cNvSpPr txBox="1"/>
      </xdr:nvSpPr>
      <xdr:spPr>
        <a:xfrm>
          <a:off x="13546333" y="6579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93472</xdr:rowOff>
    </xdr:from>
    <xdr:to>
      <xdr:col>67</xdr:col>
      <xdr:colOff>101600</xdr:colOff>
      <xdr:row>38</xdr:row>
      <xdr:rowOff>23622</xdr:rowOff>
    </xdr:to>
    <xdr:sp macro="" textlink="">
      <xdr:nvSpPr>
        <xdr:cNvPr id="534" name="楕円 533"/>
        <xdr:cNvSpPr/>
      </xdr:nvSpPr>
      <xdr:spPr>
        <a:xfrm>
          <a:off x="12763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14749</xdr:rowOff>
    </xdr:from>
    <xdr:ext cx="378565" cy="259045"/>
    <xdr:sp macro="" textlink="">
      <xdr:nvSpPr>
        <xdr:cNvPr id="535" name="テキスト ボックス 534"/>
        <xdr:cNvSpPr txBox="1"/>
      </xdr:nvSpPr>
      <xdr:spPr>
        <a:xfrm>
          <a:off x="12625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114706</xdr:rowOff>
    </xdr:from>
    <xdr:to>
      <xdr:col>85</xdr:col>
      <xdr:colOff>126364</xdr:colOff>
      <xdr:row>77</xdr:row>
      <xdr:rowOff>94304</xdr:rowOff>
    </xdr:to>
    <xdr:cxnSp macro="">
      <xdr:nvCxnSpPr>
        <xdr:cNvPr id="609" name="直線コネクタ 608"/>
        <xdr:cNvCxnSpPr/>
      </xdr:nvCxnSpPr>
      <xdr:spPr>
        <a:xfrm flipV="1">
          <a:off x="16317595" y="12116206"/>
          <a:ext cx="1269" cy="11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98131</xdr:rowOff>
    </xdr:from>
    <xdr:ext cx="534377" cy="259045"/>
    <xdr:sp macro="" textlink="">
      <xdr:nvSpPr>
        <xdr:cNvPr id="610" name="公債費最小値テキスト"/>
        <xdr:cNvSpPr txBox="1"/>
      </xdr:nvSpPr>
      <xdr:spPr>
        <a:xfrm>
          <a:off x="16370300" y="132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94304</xdr:rowOff>
    </xdr:from>
    <xdr:to>
      <xdr:col>86</xdr:col>
      <xdr:colOff>25400</xdr:colOff>
      <xdr:row>77</xdr:row>
      <xdr:rowOff>94304</xdr:rowOff>
    </xdr:to>
    <xdr:cxnSp macro="">
      <xdr:nvCxnSpPr>
        <xdr:cNvPr id="611" name="直線コネクタ 610"/>
        <xdr:cNvCxnSpPr/>
      </xdr:nvCxnSpPr>
      <xdr:spPr>
        <a:xfrm>
          <a:off x="16230600" y="1329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61383</xdr:rowOff>
    </xdr:from>
    <xdr:ext cx="534377" cy="259045"/>
    <xdr:sp macro="" textlink="">
      <xdr:nvSpPr>
        <xdr:cNvPr id="612" name="公債費最大値テキスト"/>
        <xdr:cNvSpPr txBox="1"/>
      </xdr:nvSpPr>
      <xdr:spPr>
        <a:xfrm>
          <a:off x="16370300" y="118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114706</xdr:rowOff>
    </xdr:from>
    <xdr:to>
      <xdr:col>86</xdr:col>
      <xdr:colOff>25400</xdr:colOff>
      <xdr:row>70</xdr:row>
      <xdr:rowOff>114706</xdr:rowOff>
    </xdr:to>
    <xdr:cxnSp macro="">
      <xdr:nvCxnSpPr>
        <xdr:cNvPr id="613" name="直線コネクタ 612"/>
        <xdr:cNvCxnSpPr/>
      </xdr:nvCxnSpPr>
      <xdr:spPr>
        <a:xfrm>
          <a:off x="16230600" y="1211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94304</xdr:rowOff>
    </xdr:from>
    <xdr:to>
      <xdr:col>85</xdr:col>
      <xdr:colOff>127000</xdr:colOff>
      <xdr:row>77</xdr:row>
      <xdr:rowOff>116421</xdr:rowOff>
    </xdr:to>
    <xdr:cxnSp macro="">
      <xdr:nvCxnSpPr>
        <xdr:cNvPr id="614" name="直線コネクタ 613"/>
        <xdr:cNvCxnSpPr/>
      </xdr:nvCxnSpPr>
      <xdr:spPr>
        <a:xfrm flipV="1">
          <a:off x="15481300" y="13295954"/>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150106</xdr:rowOff>
    </xdr:from>
    <xdr:ext cx="534377" cy="259045"/>
    <xdr:sp macro="" textlink="">
      <xdr:nvSpPr>
        <xdr:cNvPr id="615" name="公債費平均値テキスト"/>
        <xdr:cNvSpPr txBox="1"/>
      </xdr:nvSpPr>
      <xdr:spPr>
        <a:xfrm>
          <a:off x="16370300" y="12665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127229</xdr:rowOff>
    </xdr:from>
    <xdr:to>
      <xdr:col>85</xdr:col>
      <xdr:colOff>177800</xdr:colOff>
      <xdr:row>75</xdr:row>
      <xdr:rowOff>57379</xdr:rowOff>
    </xdr:to>
    <xdr:sp macro="" textlink="">
      <xdr:nvSpPr>
        <xdr:cNvPr id="616" name="フローチャート: 判断 615"/>
        <xdr:cNvSpPr/>
      </xdr:nvSpPr>
      <xdr:spPr>
        <a:xfrm>
          <a:off x="16268700" y="1281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116421</xdr:rowOff>
    </xdr:from>
    <xdr:to>
      <xdr:col>81</xdr:col>
      <xdr:colOff>50800</xdr:colOff>
      <xdr:row>77</xdr:row>
      <xdr:rowOff>149873</xdr:rowOff>
    </xdr:to>
    <xdr:cxnSp macro="">
      <xdr:nvCxnSpPr>
        <xdr:cNvPr id="617" name="直線コネクタ 616"/>
        <xdr:cNvCxnSpPr/>
      </xdr:nvCxnSpPr>
      <xdr:spPr>
        <a:xfrm flipV="1">
          <a:off x="14592300" y="13318071"/>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114980</xdr:rowOff>
    </xdr:from>
    <xdr:to>
      <xdr:col>81</xdr:col>
      <xdr:colOff>101600</xdr:colOff>
      <xdr:row>75</xdr:row>
      <xdr:rowOff>45130</xdr:rowOff>
    </xdr:to>
    <xdr:sp macro="" textlink="">
      <xdr:nvSpPr>
        <xdr:cNvPr id="618" name="フローチャート: 判断 617"/>
        <xdr:cNvSpPr/>
      </xdr:nvSpPr>
      <xdr:spPr>
        <a:xfrm>
          <a:off x="154305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61657</xdr:rowOff>
    </xdr:from>
    <xdr:ext cx="534377" cy="259045"/>
    <xdr:sp macro="" textlink="">
      <xdr:nvSpPr>
        <xdr:cNvPr id="619" name="テキスト ボックス 618"/>
        <xdr:cNvSpPr txBox="1"/>
      </xdr:nvSpPr>
      <xdr:spPr>
        <a:xfrm>
          <a:off x="15214111" y="125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148958</xdr:rowOff>
    </xdr:from>
    <xdr:to>
      <xdr:col>76</xdr:col>
      <xdr:colOff>114300</xdr:colOff>
      <xdr:row>77</xdr:row>
      <xdr:rowOff>149873</xdr:rowOff>
    </xdr:to>
    <xdr:cxnSp macro="">
      <xdr:nvCxnSpPr>
        <xdr:cNvPr id="620" name="直線コネクタ 619"/>
        <xdr:cNvCxnSpPr/>
      </xdr:nvCxnSpPr>
      <xdr:spPr>
        <a:xfrm>
          <a:off x="13703300" y="133506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104464</xdr:rowOff>
    </xdr:from>
    <xdr:to>
      <xdr:col>76</xdr:col>
      <xdr:colOff>165100</xdr:colOff>
      <xdr:row>75</xdr:row>
      <xdr:rowOff>34614</xdr:rowOff>
    </xdr:to>
    <xdr:sp macro="" textlink="">
      <xdr:nvSpPr>
        <xdr:cNvPr id="621" name="フローチャート: 判断 620"/>
        <xdr:cNvSpPr/>
      </xdr:nvSpPr>
      <xdr:spPr>
        <a:xfrm>
          <a:off x="14541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51141</xdr:rowOff>
    </xdr:from>
    <xdr:ext cx="534377" cy="259045"/>
    <xdr:sp macro="" textlink="">
      <xdr:nvSpPr>
        <xdr:cNvPr id="622" name="テキスト ボックス 621"/>
        <xdr:cNvSpPr txBox="1"/>
      </xdr:nvSpPr>
      <xdr:spPr>
        <a:xfrm>
          <a:off x="14325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148958</xdr:rowOff>
    </xdr:from>
    <xdr:to>
      <xdr:col>71</xdr:col>
      <xdr:colOff>177800</xdr:colOff>
      <xdr:row>77</xdr:row>
      <xdr:rowOff>155073</xdr:rowOff>
    </xdr:to>
    <xdr:cxnSp macro="">
      <xdr:nvCxnSpPr>
        <xdr:cNvPr id="623" name="直線コネクタ 622"/>
        <xdr:cNvCxnSpPr/>
      </xdr:nvCxnSpPr>
      <xdr:spPr>
        <a:xfrm flipV="1">
          <a:off x="12814300" y="133506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110998</xdr:rowOff>
    </xdr:from>
    <xdr:to>
      <xdr:col>72</xdr:col>
      <xdr:colOff>38100</xdr:colOff>
      <xdr:row>75</xdr:row>
      <xdr:rowOff>41148</xdr:rowOff>
    </xdr:to>
    <xdr:sp macro="" textlink="">
      <xdr:nvSpPr>
        <xdr:cNvPr id="624" name="フローチャート: 判断 623"/>
        <xdr:cNvSpPr/>
      </xdr:nvSpPr>
      <xdr:spPr>
        <a:xfrm>
          <a:off x="13652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57675</xdr:rowOff>
    </xdr:from>
    <xdr:ext cx="534377" cy="259045"/>
    <xdr:sp macro="" textlink="">
      <xdr:nvSpPr>
        <xdr:cNvPr id="625" name="テキスト ボックス 624"/>
        <xdr:cNvSpPr txBox="1"/>
      </xdr:nvSpPr>
      <xdr:spPr>
        <a:xfrm>
          <a:off x="13436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92043</xdr:rowOff>
    </xdr:from>
    <xdr:to>
      <xdr:col>67</xdr:col>
      <xdr:colOff>101600</xdr:colOff>
      <xdr:row>75</xdr:row>
      <xdr:rowOff>22193</xdr:rowOff>
    </xdr:to>
    <xdr:sp macro="" textlink="">
      <xdr:nvSpPr>
        <xdr:cNvPr id="626" name="フローチャート: 判断 625"/>
        <xdr:cNvSpPr/>
      </xdr:nvSpPr>
      <xdr:spPr>
        <a:xfrm>
          <a:off x="12763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38720</xdr:rowOff>
    </xdr:from>
    <xdr:ext cx="534377" cy="259045"/>
    <xdr:sp macro="" textlink="">
      <xdr:nvSpPr>
        <xdr:cNvPr id="627" name="テキスト ボックス 626"/>
        <xdr:cNvSpPr txBox="1"/>
      </xdr:nvSpPr>
      <xdr:spPr>
        <a:xfrm>
          <a:off x="12547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43504</xdr:rowOff>
    </xdr:from>
    <xdr:to>
      <xdr:col>85</xdr:col>
      <xdr:colOff>177800</xdr:colOff>
      <xdr:row>77</xdr:row>
      <xdr:rowOff>145104</xdr:rowOff>
    </xdr:to>
    <xdr:sp macro="" textlink="">
      <xdr:nvSpPr>
        <xdr:cNvPr id="633" name="楕円 632"/>
        <xdr:cNvSpPr/>
      </xdr:nvSpPr>
      <xdr:spPr>
        <a:xfrm>
          <a:off x="16268700" y="132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129881</xdr:rowOff>
    </xdr:from>
    <xdr:ext cx="534377" cy="259045"/>
    <xdr:sp macro="" textlink="">
      <xdr:nvSpPr>
        <xdr:cNvPr id="634" name="公債費該当値テキスト"/>
        <xdr:cNvSpPr txBox="1"/>
      </xdr:nvSpPr>
      <xdr:spPr>
        <a:xfrm>
          <a:off x="16370300" y="131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65621</xdr:rowOff>
    </xdr:from>
    <xdr:to>
      <xdr:col>81</xdr:col>
      <xdr:colOff>101600</xdr:colOff>
      <xdr:row>77</xdr:row>
      <xdr:rowOff>167221</xdr:rowOff>
    </xdr:to>
    <xdr:sp macro="" textlink="">
      <xdr:nvSpPr>
        <xdr:cNvPr id="635" name="楕円 634"/>
        <xdr:cNvSpPr/>
      </xdr:nvSpPr>
      <xdr:spPr>
        <a:xfrm>
          <a:off x="15430500" y="132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158348</xdr:rowOff>
    </xdr:from>
    <xdr:ext cx="534377" cy="259045"/>
    <xdr:sp macro="" textlink="">
      <xdr:nvSpPr>
        <xdr:cNvPr id="636" name="テキスト ボックス 635"/>
        <xdr:cNvSpPr txBox="1"/>
      </xdr:nvSpPr>
      <xdr:spPr>
        <a:xfrm>
          <a:off x="15214111" y="133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99073</xdr:rowOff>
    </xdr:from>
    <xdr:to>
      <xdr:col>76</xdr:col>
      <xdr:colOff>165100</xdr:colOff>
      <xdr:row>78</xdr:row>
      <xdr:rowOff>29223</xdr:rowOff>
    </xdr:to>
    <xdr:sp macro="" textlink="">
      <xdr:nvSpPr>
        <xdr:cNvPr id="637" name="楕円 636"/>
        <xdr:cNvSpPr/>
      </xdr:nvSpPr>
      <xdr:spPr>
        <a:xfrm>
          <a:off x="14541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20350</xdr:rowOff>
    </xdr:from>
    <xdr:ext cx="534377" cy="259045"/>
    <xdr:sp macro="" textlink="">
      <xdr:nvSpPr>
        <xdr:cNvPr id="638" name="テキスト ボックス 637"/>
        <xdr:cNvSpPr txBox="1"/>
      </xdr:nvSpPr>
      <xdr:spPr>
        <a:xfrm>
          <a:off x="14325111" y="133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98158</xdr:rowOff>
    </xdr:from>
    <xdr:to>
      <xdr:col>72</xdr:col>
      <xdr:colOff>38100</xdr:colOff>
      <xdr:row>78</xdr:row>
      <xdr:rowOff>28308</xdr:rowOff>
    </xdr:to>
    <xdr:sp macro="" textlink="">
      <xdr:nvSpPr>
        <xdr:cNvPr id="639" name="楕円 638"/>
        <xdr:cNvSpPr/>
      </xdr:nvSpPr>
      <xdr:spPr>
        <a:xfrm>
          <a:off x="13652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19435</xdr:rowOff>
    </xdr:from>
    <xdr:ext cx="534377" cy="259045"/>
    <xdr:sp macro="" textlink="">
      <xdr:nvSpPr>
        <xdr:cNvPr id="640" name="テキスト ボックス 639"/>
        <xdr:cNvSpPr txBox="1"/>
      </xdr:nvSpPr>
      <xdr:spPr>
        <a:xfrm>
          <a:off x="13436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104273</xdr:rowOff>
    </xdr:from>
    <xdr:to>
      <xdr:col>67</xdr:col>
      <xdr:colOff>101600</xdr:colOff>
      <xdr:row>78</xdr:row>
      <xdr:rowOff>34423</xdr:rowOff>
    </xdr:to>
    <xdr:sp macro="" textlink="">
      <xdr:nvSpPr>
        <xdr:cNvPr id="641" name="楕円 640"/>
        <xdr:cNvSpPr/>
      </xdr:nvSpPr>
      <xdr:spPr>
        <a:xfrm>
          <a:off x="12763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25550</xdr:rowOff>
    </xdr:from>
    <xdr:ext cx="534377" cy="259045"/>
    <xdr:sp macro="" textlink="">
      <xdr:nvSpPr>
        <xdr:cNvPr id="642" name="テキスト ボックス 641"/>
        <xdr:cNvSpPr txBox="1"/>
      </xdr:nvSpPr>
      <xdr:spPr>
        <a:xfrm>
          <a:off x="12547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50012</xdr:rowOff>
    </xdr:from>
    <xdr:to>
      <xdr:col>85</xdr:col>
      <xdr:colOff>127000</xdr:colOff>
      <xdr:row>98</xdr:row>
      <xdr:rowOff>139243</xdr:rowOff>
    </xdr:to>
    <xdr:cxnSp macro="">
      <xdr:nvCxnSpPr>
        <xdr:cNvPr id="671" name="直線コネクタ 670"/>
        <xdr:cNvCxnSpPr/>
      </xdr:nvCxnSpPr>
      <xdr:spPr>
        <a:xfrm flipV="1">
          <a:off x="15481300" y="16852112"/>
          <a:ext cx="8382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2"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139243</xdr:rowOff>
    </xdr:from>
    <xdr:to>
      <xdr:col>81</xdr:col>
      <xdr:colOff>50800</xdr:colOff>
      <xdr:row>99</xdr:row>
      <xdr:rowOff>28448</xdr:rowOff>
    </xdr:to>
    <xdr:cxnSp macro="">
      <xdr:nvCxnSpPr>
        <xdr:cNvPr id="674" name="直線コネクタ 673"/>
        <xdr:cNvCxnSpPr/>
      </xdr:nvCxnSpPr>
      <xdr:spPr>
        <a:xfrm flipV="1">
          <a:off x="14592300" y="1694134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6" name="テキスト ボックス 675"/>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28448</xdr:rowOff>
    </xdr:from>
    <xdr:to>
      <xdr:col>76</xdr:col>
      <xdr:colOff>114300</xdr:colOff>
      <xdr:row>99</xdr:row>
      <xdr:rowOff>33401</xdr:rowOff>
    </xdr:to>
    <xdr:cxnSp macro="">
      <xdr:nvCxnSpPr>
        <xdr:cNvPr id="677" name="直線コネクタ 676"/>
        <xdr:cNvCxnSpPr/>
      </xdr:nvCxnSpPr>
      <xdr:spPr>
        <a:xfrm flipV="1">
          <a:off x="13703300" y="170019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43078</xdr:rowOff>
    </xdr:from>
    <xdr:to>
      <xdr:col>71</xdr:col>
      <xdr:colOff>177800</xdr:colOff>
      <xdr:row>99</xdr:row>
      <xdr:rowOff>33401</xdr:rowOff>
    </xdr:to>
    <xdr:cxnSp macro="">
      <xdr:nvCxnSpPr>
        <xdr:cNvPr id="680" name="直線コネクタ 679"/>
        <xdr:cNvCxnSpPr/>
      </xdr:nvCxnSpPr>
      <xdr:spPr>
        <a:xfrm>
          <a:off x="12814300" y="16845178"/>
          <a:ext cx="889000" cy="1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170662</xdr:rowOff>
    </xdr:from>
    <xdr:to>
      <xdr:col>85</xdr:col>
      <xdr:colOff>177800</xdr:colOff>
      <xdr:row>98</xdr:row>
      <xdr:rowOff>100812</xdr:rowOff>
    </xdr:to>
    <xdr:sp macro="" textlink="">
      <xdr:nvSpPr>
        <xdr:cNvPr id="690" name="楕円 689"/>
        <xdr:cNvSpPr/>
      </xdr:nvSpPr>
      <xdr:spPr>
        <a:xfrm>
          <a:off x="162687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149089</xdr:rowOff>
    </xdr:from>
    <xdr:ext cx="469744" cy="259045"/>
    <xdr:sp macro="" textlink="">
      <xdr:nvSpPr>
        <xdr:cNvPr id="691" name="積立金該当値テキスト"/>
        <xdr:cNvSpPr txBox="1"/>
      </xdr:nvSpPr>
      <xdr:spPr>
        <a:xfrm>
          <a:off x="16370300" y="1677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88443</xdr:rowOff>
    </xdr:from>
    <xdr:to>
      <xdr:col>81</xdr:col>
      <xdr:colOff>101600</xdr:colOff>
      <xdr:row>99</xdr:row>
      <xdr:rowOff>18593</xdr:rowOff>
    </xdr:to>
    <xdr:sp macro="" textlink="">
      <xdr:nvSpPr>
        <xdr:cNvPr id="692" name="楕円 691"/>
        <xdr:cNvSpPr/>
      </xdr:nvSpPr>
      <xdr:spPr>
        <a:xfrm>
          <a:off x="154305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9720</xdr:rowOff>
    </xdr:from>
    <xdr:ext cx="469744" cy="259045"/>
    <xdr:sp macro="" textlink="">
      <xdr:nvSpPr>
        <xdr:cNvPr id="693" name="テキスト ボックス 692"/>
        <xdr:cNvSpPr txBox="1"/>
      </xdr:nvSpPr>
      <xdr:spPr>
        <a:xfrm>
          <a:off x="15246428" y="169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149098</xdr:rowOff>
    </xdr:from>
    <xdr:to>
      <xdr:col>76</xdr:col>
      <xdr:colOff>165100</xdr:colOff>
      <xdr:row>99</xdr:row>
      <xdr:rowOff>79248</xdr:rowOff>
    </xdr:to>
    <xdr:sp macro="" textlink="">
      <xdr:nvSpPr>
        <xdr:cNvPr id="694" name="楕円 693"/>
        <xdr:cNvSpPr/>
      </xdr:nvSpPr>
      <xdr:spPr>
        <a:xfrm>
          <a:off x="14541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70375</xdr:rowOff>
    </xdr:from>
    <xdr:ext cx="378565" cy="259045"/>
    <xdr:sp macro="" textlink="">
      <xdr:nvSpPr>
        <xdr:cNvPr id="695" name="テキスト ボックス 694"/>
        <xdr:cNvSpPr txBox="1"/>
      </xdr:nvSpPr>
      <xdr:spPr>
        <a:xfrm>
          <a:off x="14403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154051</xdr:rowOff>
    </xdr:from>
    <xdr:to>
      <xdr:col>72</xdr:col>
      <xdr:colOff>38100</xdr:colOff>
      <xdr:row>99</xdr:row>
      <xdr:rowOff>84201</xdr:rowOff>
    </xdr:to>
    <xdr:sp macro="" textlink="">
      <xdr:nvSpPr>
        <xdr:cNvPr id="696" name="楕円 695"/>
        <xdr:cNvSpPr/>
      </xdr:nvSpPr>
      <xdr:spPr>
        <a:xfrm>
          <a:off x="13652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75328</xdr:rowOff>
    </xdr:from>
    <xdr:ext cx="378565" cy="259045"/>
    <xdr:sp macro="" textlink="">
      <xdr:nvSpPr>
        <xdr:cNvPr id="697" name="テキスト ボックス 696"/>
        <xdr:cNvSpPr txBox="1"/>
      </xdr:nvSpPr>
      <xdr:spPr>
        <a:xfrm>
          <a:off x="13514017" y="1704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163728</xdr:rowOff>
    </xdr:from>
    <xdr:to>
      <xdr:col>67</xdr:col>
      <xdr:colOff>101600</xdr:colOff>
      <xdr:row>98</xdr:row>
      <xdr:rowOff>93878</xdr:rowOff>
    </xdr:to>
    <xdr:sp macro="" textlink="">
      <xdr:nvSpPr>
        <xdr:cNvPr id="698" name="楕円 697"/>
        <xdr:cNvSpPr/>
      </xdr:nvSpPr>
      <xdr:spPr>
        <a:xfrm>
          <a:off x="12763500" y="167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85005</xdr:rowOff>
    </xdr:from>
    <xdr:ext cx="469744" cy="259045"/>
    <xdr:sp macro="" textlink="">
      <xdr:nvSpPr>
        <xdr:cNvPr id="699" name="テキスト ボックス 698"/>
        <xdr:cNvSpPr txBox="1"/>
      </xdr:nvSpPr>
      <xdr:spPr>
        <a:xfrm>
          <a:off x="12579428" y="168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41973</xdr:rowOff>
    </xdr:from>
    <xdr:to>
      <xdr:col>116</xdr:col>
      <xdr:colOff>63500</xdr:colOff>
      <xdr:row>39</xdr:row>
      <xdr:rowOff>43117</xdr:rowOff>
    </xdr:to>
    <xdr:cxnSp macro="">
      <xdr:nvCxnSpPr>
        <xdr:cNvPr id="728" name="直線コネクタ 727"/>
        <xdr:cNvCxnSpPr/>
      </xdr:nvCxnSpPr>
      <xdr:spPr>
        <a:xfrm>
          <a:off x="21323300" y="672852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9"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41973</xdr:rowOff>
    </xdr:from>
    <xdr:to>
      <xdr:col>111</xdr:col>
      <xdr:colOff>177800</xdr:colOff>
      <xdr:row>39</xdr:row>
      <xdr:rowOff>41973</xdr:rowOff>
    </xdr:to>
    <xdr:cxnSp macro="">
      <xdr:nvCxnSpPr>
        <xdr:cNvPr id="731" name="直線コネクタ 730"/>
        <xdr:cNvCxnSpPr/>
      </xdr:nvCxnSpPr>
      <xdr:spPr>
        <a:xfrm>
          <a:off x="20434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39306</xdr:rowOff>
    </xdr:from>
    <xdr:to>
      <xdr:col>107</xdr:col>
      <xdr:colOff>50800</xdr:colOff>
      <xdr:row>39</xdr:row>
      <xdr:rowOff>41973</xdr:rowOff>
    </xdr:to>
    <xdr:cxnSp macro="">
      <xdr:nvCxnSpPr>
        <xdr:cNvPr id="734" name="直線コネクタ 733"/>
        <xdr:cNvCxnSpPr/>
      </xdr:nvCxnSpPr>
      <xdr:spPr>
        <a:xfrm>
          <a:off x="19545300" y="67258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39306</xdr:rowOff>
    </xdr:from>
    <xdr:to>
      <xdr:col>102</xdr:col>
      <xdr:colOff>114300</xdr:colOff>
      <xdr:row>39</xdr:row>
      <xdr:rowOff>39306</xdr:rowOff>
    </xdr:to>
    <xdr:cxnSp macro="">
      <xdr:nvCxnSpPr>
        <xdr:cNvPr id="737" name="直線コネクタ 736"/>
        <xdr:cNvCxnSpPr/>
      </xdr:nvCxnSpPr>
      <xdr:spPr>
        <a:xfrm>
          <a:off x="18656300" y="6725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163767</xdr:rowOff>
    </xdr:from>
    <xdr:to>
      <xdr:col>116</xdr:col>
      <xdr:colOff>114300</xdr:colOff>
      <xdr:row>39</xdr:row>
      <xdr:rowOff>93917</xdr:rowOff>
    </xdr:to>
    <xdr:sp macro="" textlink="">
      <xdr:nvSpPr>
        <xdr:cNvPr id="747" name="楕円 746"/>
        <xdr:cNvSpPr/>
      </xdr:nvSpPr>
      <xdr:spPr>
        <a:xfrm>
          <a:off x="221107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78694</xdr:rowOff>
    </xdr:from>
    <xdr:ext cx="249299" cy="259045"/>
    <xdr:sp macro="" textlink="">
      <xdr:nvSpPr>
        <xdr:cNvPr id="748" name="投資及び出資金該当値テキスト"/>
        <xdr:cNvSpPr txBox="1"/>
      </xdr:nvSpPr>
      <xdr:spPr>
        <a:xfrm>
          <a:off x="22212300" y="6593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162623</xdr:rowOff>
    </xdr:from>
    <xdr:to>
      <xdr:col>112</xdr:col>
      <xdr:colOff>38100</xdr:colOff>
      <xdr:row>39</xdr:row>
      <xdr:rowOff>92773</xdr:rowOff>
    </xdr:to>
    <xdr:sp macro="" textlink="">
      <xdr:nvSpPr>
        <xdr:cNvPr id="749" name="楕円 748"/>
        <xdr:cNvSpPr/>
      </xdr:nvSpPr>
      <xdr:spPr>
        <a:xfrm>
          <a:off x="21272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83900</xdr:rowOff>
    </xdr:from>
    <xdr:ext cx="313932" cy="259045"/>
    <xdr:sp macro="" textlink="">
      <xdr:nvSpPr>
        <xdr:cNvPr id="750" name="テキスト ボックス 749"/>
        <xdr:cNvSpPr txBox="1"/>
      </xdr:nvSpPr>
      <xdr:spPr>
        <a:xfrm>
          <a:off x="21166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162623</xdr:rowOff>
    </xdr:from>
    <xdr:to>
      <xdr:col>107</xdr:col>
      <xdr:colOff>101600</xdr:colOff>
      <xdr:row>39</xdr:row>
      <xdr:rowOff>92773</xdr:rowOff>
    </xdr:to>
    <xdr:sp macro="" textlink="">
      <xdr:nvSpPr>
        <xdr:cNvPr id="751" name="楕円 750"/>
        <xdr:cNvSpPr/>
      </xdr:nvSpPr>
      <xdr:spPr>
        <a:xfrm>
          <a:off x="2038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83900</xdr:rowOff>
    </xdr:from>
    <xdr:ext cx="313932" cy="259045"/>
    <xdr:sp macro="" textlink="">
      <xdr:nvSpPr>
        <xdr:cNvPr id="752" name="テキスト ボックス 751"/>
        <xdr:cNvSpPr txBox="1"/>
      </xdr:nvSpPr>
      <xdr:spPr>
        <a:xfrm>
          <a:off x="20277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159956</xdr:rowOff>
    </xdr:from>
    <xdr:to>
      <xdr:col>102</xdr:col>
      <xdr:colOff>165100</xdr:colOff>
      <xdr:row>39</xdr:row>
      <xdr:rowOff>90106</xdr:rowOff>
    </xdr:to>
    <xdr:sp macro="" textlink="">
      <xdr:nvSpPr>
        <xdr:cNvPr id="753" name="楕円 752"/>
        <xdr:cNvSpPr/>
      </xdr:nvSpPr>
      <xdr:spPr>
        <a:xfrm>
          <a:off x="19494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81233</xdr:rowOff>
    </xdr:from>
    <xdr:ext cx="313932" cy="259045"/>
    <xdr:sp macro="" textlink="">
      <xdr:nvSpPr>
        <xdr:cNvPr id="754" name="テキスト ボックス 753"/>
        <xdr:cNvSpPr txBox="1"/>
      </xdr:nvSpPr>
      <xdr:spPr>
        <a:xfrm>
          <a:off x="19388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159956</xdr:rowOff>
    </xdr:from>
    <xdr:to>
      <xdr:col>98</xdr:col>
      <xdr:colOff>38100</xdr:colOff>
      <xdr:row>39</xdr:row>
      <xdr:rowOff>90106</xdr:rowOff>
    </xdr:to>
    <xdr:sp macro="" textlink="">
      <xdr:nvSpPr>
        <xdr:cNvPr id="755" name="楕円 754"/>
        <xdr:cNvSpPr/>
      </xdr:nvSpPr>
      <xdr:spPr>
        <a:xfrm>
          <a:off x="18605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81233</xdr:rowOff>
    </xdr:from>
    <xdr:ext cx="313932" cy="259045"/>
    <xdr:sp macro="" textlink="">
      <xdr:nvSpPr>
        <xdr:cNvPr id="756" name="テキスト ボックス 755"/>
        <xdr:cNvSpPr txBox="1"/>
      </xdr:nvSpPr>
      <xdr:spPr>
        <a:xfrm>
          <a:off x="18499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103056</xdr:rowOff>
    </xdr:from>
    <xdr:to>
      <xdr:col>116</xdr:col>
      <xdr:colOff>63500</xdr:colOff>
      <xdr:row>56</xdr:row>
      <xdr:rowOff>122784</xdr:rowOff>
    </xdr:to>
    <xdr:cxnSp macro="">
      <xdr:nvCxnSpPr>
        <xdr:cNvPr id="783" name="直線コネクタ 782"/>
        <xdr:cNvCxnSpPr/>
      </xdr:nvCxnSpPr>
      <xdr:spPr>
        <a:xfrm flipV="1">
          <a:off x="21323300" y="9704256"/>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115720</xdr:rowOff>
    </xdr:from>
    <xdr:to>
      <xdr:col>111</xdr:col>
      <xdr:colOff>177800</xdr:colOff>
      <xdr:row>56</xdr:row>
      <xdr:rowOff>122784</xdr:rowOff>
    </xdr:to>
    <xdr:cxnSp macro="">
      <xdr:nvCxnSpPr>
        <xdr:cNvPr id="786" name="直線コネクタ 785"/>
        <xdr:cNvCxnSpPr/>
      </xdr:nvCxnSpPr>
      <xdr:spPr>
        <a:xfrm>
          <a:off x="20434300" y="97169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68766</xdr:rowOff>
    </xdr:from>
    <xdr:to>
      <xdr:col>107</xdr:col>
      <xdr:colOff>50800</xdr:colOff>
      <xdr:row>56</xdr:row>
      <xdr:rowOff>115720</xdr:rowOff>
    </xdr:to>
    <xdr:cxnSp macro="">
      <xdr:nvCxnSpPr>
        <xdr:cNvPr id="789" name="直線コネクタ 788"/>
        <xdr:cNvCxnSpPr/>
      </xdr:nvCxnSpPr>
      <xdr:spPr>
        <a:xfrm>
          <a:off x="19545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61656</xdr:rowOff>
    </xdr:from>
    <xdr:to>
      <xdr:col>102</xdr:col>
      <xdr:colOff>114300</xdr:colOff>
      <xdr:row>56</xdr:row>
      <xdr:rowOff>68766</xdr:rowOff>
    </xdr:to>
    <xdr:cxnSp macro="">
      <xdr:nvCxnSpPr>
        <xdr:cNvPr id="792" name="直線コネクタ 791"/>
        <xdr:cNvCxnSpPr/>
      </xdr:nvCxnSpPr>
      <xdr:spPr>
        <a:xfrm>
          <a:off x="18656300" y="966285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52256</xdr:rowOff>
    </xdr:from>
    <xdr:to>
      <xdr:col>116</xdr:col>
      <xdr:colOff>114300</xdr:colOff>
      <xdr:row>56</xdr:row>
      <xdr:rowOff>153856</xdr:rowOff>
    </xdr:to>
    <xdr:sp macro="" textlink="">
      <xdr:nvSpPr>
        <xdr:cNvPr id="802" name="楕円 801"/>
        <xdr:cNvSpPr/>
      </xdr:nvSpPr>
      <xdr:spPr>
        <a:xfrm>
          <a:off x="22110700" y="96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30683</xdr:rowOff>
    </xdr:from>
    <xdr:ext cx="534377" cy="259045"/>
    <xdr:sp macro="" textlink="">
      <xdr:nvSpPr>
        <xdr:cNvPr id="803" name="貸付金該当値テキスト"/>
        <xdr:cNvSpPr txBox="1"/>
      </xdr:nvSpPr>
      <xdr:spPr>
        <a:xfrm>
          <a:off x="22212300" y="96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71984</xdr:rowOff>
    </xdr:from>
    <xdr:to>
      <xdr:col>112</xdr:col>
      <xdr:colOff>38100</xdr:colOff>
      <xdr:row>57</xdr:row>
      <xdr:rowOff>2134</xdr:rowOff>
    </xdr:to>
    <xdr:sp macro="" textlink="">
      <xdr:nvSpPr>
        <xdr:cNvPr id="804" name="楕円 803"/>
        <xdr:cNvSpPr/>
      </xdr:nvSpPr>
      <xdr:spPr>
        <a:xfrm>
          <a:off x="21272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164711</xdr:rowOff>
    </xdr:from>
    <xdr:ext cx="534377" cy="259045"/>
    <xdr:sp macro="" textlink="">
      <xdr:nvSpPr>
        <xdr:cNvPr id="805" name="テキスト ボックス 804"/>
        <xdr:cNvSpPr txBox="1"/>
      </xdr:nvSpPr>
      <xdr:spPr>
        <a:xfrm>
          <a:off x="21056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64920</xdr:rowOff>
    </xdr:from>
    <xdr:to>
      <xdr:col>107</xdr:col>
      <xdr:colOff>101600</xdr:colOff>
      <xdr:row>56</xdr:row>
      <xdr:rowOff>166520</xdr:rowOff>
    </xdr:to>
    <xdr:sp macro="" textlink="">
      <xdr:nvSpPr>
        <xdr:cNvPr id="806" name="楕円 805"/>
        <xdr:cNvSpPr/>
      </xdr:nvSpPr>
      <xdr:spPr>
        <a:xfrm>
          <a:off x="20383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157647</xdr:rowOff>
    </xdr:from>
    <xdr:ext cx="534377" cy="259045"/>
    <xdr:sp macro="" textlink="">
      <xdr:nvSpPr>
        <xdr:cNvPr id="807" name="テキスト ボックス 806"/>
        <xdr:cNvSpPr txBox="1"/>
      </xdr:nvSpPr>
      <xdr:spPr>
        <a:xfrm>
          <a:off x="20167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17966</xdr:rowOff>
    </xdr:from>
    <xdr:to>
      <xdr:col>102</xdr:col>
      <xdr:colOff>165100</xdr:colOff>
      <xdr:row>56</xdr:row>
      <xdr:rowOff>119566</xdr:rowOff>
    </xdr:to>
    <xdr:sp macro="" textlink="">
      <xdr:nvSpPr>
        <xdr:cNvPr id="808" name="楕円 807"/>
        <xdr:cNvSpPr/>
      </xdr:nvSpPr>
      <xdr:spPr>
        <a:xfrm>
          <a:off x="19494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110693</xdr:rowOff>
    </xdr:from>
    <xdr:ext cx="534377" cy="259045"/>
    <xdr:sp macro="" textlink="">
      <xdr:nvSpPr>
        <xdr:cNvPr id="809" name="テキスト ボックス 808"/>
        <xdr:cNvSpPr txBox="1"/>
      </xdr:nvSpPr>
      <xdr:spPr>
        <a:xfrm>
          <a:off x="19278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10856</xdr:rowOff>
    </xdr:from>
    <xdr:to>
      <xdr:col>98</xdr:col>
      <xdr:colOff>38100</xdr:colOff>
      <xdr:row>56</xdr:row>
      <xdr:rowOff>112456</xdr:rowOff>
    </xdr:to>
    <xdr:sp macro="" textlink="">
      <xdr:nvSpPr>
        <xdr:cNvPr id="810" name="楕円 809"/>
        <xdr:cNvSpPr/>
      </xdr:nvSpPr>
      <xdr:spPr>
        <a:xfrm>
          <a:off x="18605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103583</xdr:rowOff>
    </xdr:from>
    <xdr:ext cx="534377" cy="259045"/>
    <xdr:sp macro="" textlink="">
      <xdr:nvSpPr>
        <xdr:cNvPr id="811" name="テキスト ボックス 810"/>
        <xdr:cNvSpPr txBox="1"/>
      </xdr:nvSpPr>
      <xdr:spPr>
        <a:xfrm>
          <a:off x="18389111" y="97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42591</xdr:rowOff>
    </xdr:from>
    <xdr:to>
      <xdr:col>116</xdr:col>
      <xdr:colOff>63500</xdr:colOff>
      <xdr:row>76</xdr:row>
      <xdr:rowOff>64901</xdr:rowOff>
    </xdr:to>
    <xdr:cxnSp macro="">
      <xdr:nvCxnSpPr>
        <xdr:cNvPr id="839" name="直線コネクタ 838"/>
        <xdr:cNvCxnSpPr/>
      </xdr:nvCxnSpPr>
      <xdr:spPr>
        <a:xfrm flipV="1">
          <a:off x="21323300" y="13072791"/>
          <a:ext cx="8382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0"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803</xdr:rowOff>
    </xdr:from>
    <xdr:to>
      <xdr:col>111</xdr:col>
      <xdr:colOff>177800</xdr:colOff>
      <xdr:row>76</xdr:row>
      <xdr:rowOff>64901</xdr:rowOff>
    </xdr:to>
    <xdr:cxnSp macro="">
      <xdr:nvCxnSpPr>
        <xdr:cNvPr id="842" name="直線コネクタ 841"/>
        <xdr:cNvCxnSpPr/>
      </xdr:nvCxnSpPr>
      <xdr:spPr>
        <a:xfrm>
          <a:off x="20434300" y="13031003"/>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4" name="テキスト ボックス 843"/>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803</xdr:rowOff>
    </xdr:from>
    <xdr:to>
      <xdr:col>107</xdr:col>
      <xdr:colOff>50800</xdr:colOff>
      <xdr:row>76</xdr:row>
      <xdr:rowOff>142078</xdr:rowOff>
    </xdr:to>
    <xdr:cxnSp macro="">
      <xdr:nvCxnSpPr>
        <xdr:cNvPr id="845" name="直線コネクタ 844"/>
        <xdr:cNvCxnSpPr/>
      </xdr:nvCxnSpPr>
      <xdr:spPr>
        <a:xfrm flipV="1">
          <a:off x="19545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142078</xdr:rowOff>
    </xdr:from>
    <xdr:to>
      <xdr:col>102</xdr:col>
      <xdr:colOff>114300</xdr:colOff>
      <xdr:row>77</xdr:row>
      <xdr:rowOff>5832</xdr:rowOff>
    </xdr:to>
    <xdr:cxnSp macro="">
      <xdr:nvCxnSpPr>
        <xdr:cNvPr id="848" name="直線コネクタ 847"/>
        <xdr:cNvCxnSpPr/>
      </xdr:nvCxnSpPr>
      <xdr:spPr>
        <a:xfrm flipV="1">
          <a:off x="18656300" y="1317227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163241</xdr:rowOff>
    </xdr:from>
    <xdr:to>
      <xdr:col>116</xdr:col>
      <xdr:colOff>114300</xdr:colOff>
      <xdr:row>76</xdr:row>
      <xdr:rowOff>93391</xdr:rowOff>
    </xdr:to>
    <xdr:sp macro="" textlink="">
      <xdr:nvSpPr>
        <xdr:cNvPr id="858" name="楕円 857"/>
        <xdr:cNvSpPr/>
      </xdr:nvSpPr>
      <xdr:spPr>
        <a:xfrm>
          <a:off x="221107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141668</xdr:rowOff>
    </xdr:from>
    <xdr:ext cx="534377" cy="259045"/>
    <xdr:sp macro="" textlink="">
      <xdr:nvSpPr>
        <xdr:cNvPr id="859" name="繰出金該当値テキスト"/>
        <xdr:cNvSpPr txBox="1"/>
      </xdr:nvSpPr>
      <xdr:spPr>
        <a:xfrm>
          <a:off x="22212300" y="130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14101</xdr:rowOff>
    </xdr:from>
    <xdr:to>
      <xdr:col>112</xdr:col>
      <xdr:colOff>38100</xdr:colOff>
      <xdr:row>76</xdr:row>
      <xdr:rowOff>115701</xdr:rowOff>
    </xdr:to>
    <xdr:sp macro="" textlink="">
      <xdr:nvSpPr>
        <xdr:cNvPr id="860" name="楕円 859"/>
        <xdr:cNvSpPr/>
      </xdr:nvSpPr>
      <xdr:spPr>
        <a:xfrm>
          <a:off x="21272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106828</xdr:rowOff>
    </xdr:from>
    <xdr:ext cx="534377" cy="259045"/>
    <xdr:sp macro="" textlink="">
      <xdr:nvSpPr>
        <xdr:cNvPr id="861" name="テキスト ボックス 860"/>
        <xdr:cNvSpPr txBox="1"/>
      </xdr:nvSpPr>
      <xdr:spPr>
        <a:xfrm>
          <a:off x="21056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121452</xdr:rowOff>
    </xdr:from>
    <xdr:to>
      <xdr:col>107</xdr:col>
      <xdr:colOff>101600</xdr:colOff>
      <xdr:row>76</xdr:row>
      <xdr:rowOff>51603</xdr:rowOff>
    </xdr:to>
    <xdr:sp macro="" textlink="">
      <xdr:nvSpPr>
        <xdr:cNvPr id="862" name="楕円 861"/>
        <xdr:cNvSpPr/>
      </xdr:nvSpPr>
      <xdr:spPr>
        <a:xfrm>
          <a:off x="20383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42730</xdr:rowOff>
    </xdr:from>
    <xdr:ext cx="534377" cy="259045"/>
    <xdr:sp macro="" textlink="">
      <xdr:nvSpPr>
        <xdr:cNvPr id="863" name="テキスト ボックス 862"/>
        <xdr:cNvSpPr txBox="1"/>
      </xdr:nvSpPr>
      <xdr:spPr>
        <a:xfrm>
          <a:off x="20167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91278</xdr:rowOff>
    </xdr:from>
    <xdr:to>
      <xdr:col>102</xdr:col>
      <xdr:colOff>165100</xdr:colOff>
      <xdr:row>77</xdr:row>
      <xdr:rowOff>21428</xdr:rowOff>
    </xdr:to>
    <xdr:sp macro="" textlink="">
      <xdr:nvSpPr>
        <xdr:cNvPr id="864" name="楕円 863"/>
        <xdr:cNvSpPr/>
      </xdr:nvSpPr>
      <xdr:spPr>
        <a:xfrm>
          <a:off x="19494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12555</xdr:rowOff>
    </xdr:from>
    <xdr:ext cx="534377" cy="259045"/>
    <xdr:sp macro="" textlink="">
      <xdr:nvSpPr>
        <xdr:cNvPr id="865" name="テキスト ボックス 864"/>
        <xdr:cNvSpPr txBox="1"/>
      </xdr:nvSpPr>
      <xdr:spPr>
        <a:xfrm>
          <a:off x="19278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126482</xdr:rowOff>
    </xdr:from>
    <xdr:to>
      <xdr:col>98</xdr:col>
      <xdr:colOff>38100</xdr:colOff>
      <xdr:row>77</xdr:row>
      <xdr:rowOff>56632</xdr:rowOff>
    </xdr:to>
    <xdr:sp macro="" textlink="">
      <xdr:nvSpPr>
        <xdr:cNvPr id="866" name="楕円 865"/>
        <xdr:cNvSpPr/>
      </xdr:nvSpPr>
      <xdr:spPr>
        <a:xfrm>
          <a:off x="18605500" y="131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47759</xdr:rowOff>
    </xdr:from>
    <xdr:ext cx="534377" cy="259045"/>
    <xdr:sp macro="" textlink="">
      <xdr:nvSpPr>
        <xdr:cNvPr id="867" name="テキスト ボックス 866"/>
        <xdr:cNvSpPr txBox="1"/>
      </xdr:nvSpPr>
      <xdr:spPr>
        <a:xfrm>
          <a:off x="18389111"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394,808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97,113</a:t>
          </a:r>
          <a:r>
            <a:rPr kumimoji="1" lang="ja-JP" altLang="en-US" sz="1300">
              <a:latin typeface="ＭＳ Ｐゴシック" panose="020B0600070205080204" pitchFamily="50" charset="-128"/>
              <a:ea typeface="ＭＳ Ｐゴシック" panose="020B0600070205080204" pitchFamily="50" charset="-128"/>
            </a:rPr>
            <a:t>円であり、総額については県費負担教職員の給与負担等の権限移譲等により、前年度決算額と比べると</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年度は他の類似団体と同様に、権限移譲の影響により決算額は増加したが、いずれの年度も類似団体内平均を下回る。扶助費は住民一人当たり</a:t>
          </a:r>
          <a:r>
            <a:rPr kumimoji="1" lang="en-US" altLang="ja-JP" sz="1300">
              <a:latin typeface="ＭＳ Ｐゴシック" panose="020B0600070205080204" pitchFamily="50" charset="-128"/>
              <a:ea typeface="ＭＳ Ｐゴシック" panose="020B0600070205080204" pitchFamily="50" charset="-128"/>
            </a:rPr>
            <a:t>111,452</a:t>
          </a:r>
          <a:r>
            <a:rPr kumimoji="1" lang="ja-JP" altLang="en-US" sz="1300">
              <a:latin typeface="ＭＳ Ｐゴシック" panose="020B0600070205080204" pitchFamily="50" charset="-128"/>
              <a:ea typeface="ＭＳ Ｐゴシック" panose="020B0600070205080204" pitchFamily="50" charset="-128"/>
            </a:rPr>
            <a:t>円であり、総額については保育所等への施設型給付費の増加や障害児者介護給付費等の増加により、前年度決算額と比べると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年度以降、類似団体内平均値を下回るが、住民一人当たりのコストは上昇を続けている。物件費は住民一人当たり</a:t>
          </a:r>
          <a:r>
            <a:rPr kumimoji="1" lang="en-US" altLang="ja-JP" sz="1300">
              <a:latin typeface="ＭＳ Ｐゴシック" panose="020B0600070205080204" pitchFamily="50" charset="-128"/>
              <a:ea typeface="ＭＳ Ｐゴシック" panose="020B0600070205080204" pitchFamily="50" charset="-128"/>
            </a:rPr>
            <a:t>48,677</a:t>
          </a:r>
          <a:r>
            <a:rPr kumimoji="1" lang="ja-JP" altLang="en-US" sz="1300">
              <a:latin typeface="ＭＳ Ｐゴシック" panose="020B0600070205080204" pitchFamily="50" charset="-128"/>
              <a:ea typeface="ＭＳ Ｐゴシック" panose="020B0600070205080204" pitchFamily="50" charset="-128"/>
            </a:rPr>
            <a:t>円であり、総額については、基幹システム最適化事業の増加等により、前年度決算額と比べると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年度以降、概ね類似団体内平均で推移している。普通建設事業費は、住民一人当たり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26,829</a:t>
          </a:r>
          <a:r>
            <a:rPr kumimoji="1" lang="ja-JP" altLang="en-US" sz="1300">
              <a:latin typeface="ＭＳ Ｐゴシック" panose="020B0600070205080204" pitchFamily="50" charset="-128"/>
              <a:ea typeface="ＭＳ Ｐゴシック" panose="020B0600070205080204" pitchFamily="50" charset="-128"/>
            </a:rPr>
            <a:t>円であり、これは類似団体内で最も低い数値である。平成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年度まで、住民一人当たりのコストは減少が続き、平成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年度には、土地区画整理事業、空調設備整備事業、麻溝小学校校舎等改築事業の増加等により上昇に転じたが、依然として類似団体内では低い水準である。公債費は、平成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年度以降、類似団体内平均値を下回り、平成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年度と同様、最も低い水準である。これは、第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次さがみはら都市経営指針・実行計画に基づく市債発行抑制の取組や、普通建設事業費が低い水準で推移してきたことにより市債発行額が抑えられていることなどが要因である。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84183</xdr:rowOff>
    </xdr:from>
    <xdr:to>
      <xdr:col>24</xdr:col>
      <xdr:colOff>63500</xdr:colOff>
      <xdr:row>34</xdr:row>
      <xdr:rowOff>134801</xdr:rowOff>
    </xdr:to>
    <xdr:cxnSp macro="">
      <xdr:nvCxnSpPr>
        <xdr:cNvPr id="63" name="直線コネクタ 62"/>
        <xdr:cNvCxnSpPr/>
      </xdr:nvCxnSpPr>
      <xdr:spPr>
        <a:xfrm>
          <a:off x="3797300" y="591348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44994</xdr:rowOff>
    </xdr:from>
    <xdr:to>
      <xdr:col>19</xdr:col>
      <xdr:colOff>177800</xdr:colOff>
      <xdr:row>34</xdr:row>
      <xdr:rowOff>84183</xdr:rowOff>
    </xdr:to>
    <xdr:cxnSp macro="">
      <xdr:nvCxnSpPr>
        <xdr:cNvPr id="66" name="直線コネクタ 65"/>
        <xdr:cNvCxnSpPr/>
      </xdr:nvCxnSpPr>
      <xdr:spPr>
        <a:xfrm>
          <a:off x="2908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44994</xdr:rowOff>
    </xdr:from>
    <xdr:to>
      <xdr:col>15</xdr:col>
      <xdr:colOff>50800</xdr:colOff>
      <xdr:row>33</xdr:row>
      <xdr:rowOff>97246</xdr:rowOff>
    </xdr:to>
    <xdr:cxnSp macro="">
      <xdr:nvCxnSpPr>
        <xdr:cNvPr id="69" name="直線コネクタ 68"/>
        <xdr:cNvCxnSpPr/>
      </xdr:nvCxnSpPr>
      <xdr:spPr>
        <a:xfrm flipV="1">
          <a:off x="2019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97246</xdr:rowOff>
    </xdr:from>
    <xdr:to>
      <xdr:col>10</xdr:col>
      <xdr:colOff>114300</xdr:colOff>
      <xdr:row>33</xdr:row>
      <xdr:rowOff>111942</xdr:rowOff>
    </xdr:to>
    <xdr:cxnSp macro="">
      <xdr:nvCxnSpPr>
        <xdr:cNvPr id="72" name="直線コネクタ 71"/>
        <xdr:cNvCxnSpPr/>
      </xdr:nvCxnSpPr>
      <xdr:spPr>
        <a:xfrm flipV="1">
          <a:off x="1130300" y="575509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84001</xdr:rowOff>
    </xdr:from>
    <xdr:to>
      <xdr:col>24</xdr:col>
      <xdr:colOff>114300</xdr:colOff>
      <xdr:row>35</xdr:row>
      <xdr:rowOff>14151</xdr:rowOff>
    </xdr:to>
    <xdr:sp macro="" textlink="">
      <xdr:nvSpPr>
        <xdr:cNvPr id="82" name="楕円 81"/>
        <xdr:cNvSpPr/>
      </xdr:nvSpPr>
      <xdr:spPr>
        <a:xfrm>
          <a:off x="45847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106878</xdr:rowOff>
    </xdr:from>
    <xdr:ext cx="469744" cy="259045"/>
    <xdr:sp macro="" textlink="">
      <xdr:nvSpPr>
        <xdr:cNvPr id="83" name="議会費該当値テキスト"/>
        <xdr:cNvSpPr txBox="1"/>
      </xdr:nvSpPr>
      <xdr:spPr>
        <a:xfrm>
          <a:off x="4686300" y="57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33383</xdr:rowOff>
    </xdr:from>
    <xdr:to>
      <xdr:col>20</xdr:col>
      <xdr:colOff>38100</xdr:colOff>
      <xdr:row>34</xdr:row>
      <xdr:rowOff>134983</xdr:rowOff>
    </xdr:to>
    <xdr:sp macro="" textlink="">
      <xdr:nvSpPr>
        <xdr:cNvPr id="84" name="楕円 83"/>
        <xdr:cNvSpPr/>
      </xdr:nvSpPr>
      <xdr:spPr>
        <a:xfrm>
          <a:off x="3746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151510</xdr:rowOff>
    </xdr:from>
    <xdr:ext cx="469744" cy="259045"/>
    <xdr:sp macro="" textlink="">
      <xdr:nvSpPr>
        <xdr:cNvPr id="85" name="テキスト ボックス 84"/>
        <xdr:cNvSpPr txBox="1"/>
      </xdr:nvSpPr>
      <xdr:spPr>
        <a:xfrm>
          <a:off x="3562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165644</xdr:rowOff>
    </xdr:from>
    <xdr:to>
      <xdr:col>15</xdr:col>
      <xdr:colOff>101600</xdr:colOff>
      <xdr:row>33</xdr:row>
      <xdr:rowOff>95794</xdr:rowOff>
    </xdr:to>
    <xdr:sp macro="" textlink="">
      <xdr:nvSpPr>
        <xdr:cNvPr id="86" name="楕円 85"/>
        <xdr:cNvSpPr/>
      </xdr:nvSpPr>
      <xdr:spPr>
        <a:xfrm>
          <a:off x="2857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112321</xdr:rowOff>
    </xdr:from>
    <xdr:ext cx="469744" cy="259045"/>
    <xdr:sp macro="" textlink="">
      <xdr:nvSpPr>
        <xdr:cNvPr id="87" name="テキスト ボックス 86"/>
        <xdr:cNvSpPr txBox="1"/>
      </xdr:nvSpPr>
      <xdr:spPr>
        <a:xfrm>
          <a:off x="2673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46446</xdr:rowOff>
    </xdr:from>
    <xdr:to>
      <xdr:col>10</xdr:col>
      <xdr:colOff>165100</xdr:colOff>
      <xdr:row>33</xdr:row>
      <xdr:rowOff>148046</xdr:rowOff>
    </xdr:to>
    <xdr:sp macro="" textlink="">
      <xdr:nvSpPr>
        <xdr:cNvPr id="88" name="楕円 87"/>
        <xdr:cNvSpPr/>
      </xdr:nvSpPr>
      <xdr:spPr>
        <a:xfrm>
          <a:off x="1968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164573</xdr:rowOff>
    </xdr:from>
    <xdr:ext cx="469744" cy="259045"/>
    <xdr:sp macro="" textlink="">
      <xdr:nvSpPr>
        <xdr:cNvPr id="89" name="テキスト ボックス 88"/>
        <xdr:cNvSpPr txBox="1"/>
      </xdr:nvSpPr>
      <xdr:spPr>
        <a:xfrm>
          <a:off x="1784428"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61142</xdr:rowOff>
    </xdr:from>
    <xdr:to>
      <xdr:col>6</xdr:col>
      <xdr:colOff>38100</xdr:colOff>
      <xdr:row>33</xdr:row>
      <xdr:rowOff>162742</xdr:rowOff>
    </xdr:to>
    <xdr:sp macro="" textlink="">
      <xdr:nvSpPr>
        <xdr:cNvPr id="90" name="楕円 89"/>
        <xdr:cNvSpPr/>
      </xdr:nvSpPr>
      <xdr:spPr>
        <a:xfrm>
          <a:off x="1079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7819</xdr:rowOff>
    </xdr:from>
    <xdr:ext cx="469744" cy="259045"/>
    <xdr:sp macro="" textlink="">
      <xdr:nvSpPr>
        <xdr:cNvPr id="91" name="テキスト ボックス 90"/>
        <xdr:cNvSpPr txBox="1"/>
      </xdr:nvSpPr>
      <xdr:spPr>
        <a:xfrm>
          <a:off x="895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138694</xdr:rowOff>
    </xdr:from>
    <xdr:to>
      <xdr:col>24</xdr:col>
      <xdr:colOff>63500</xdr:colOff>
      <xdr:row>56</xdr:row>
      <xdr:rowOff>113594</xdr:rowOff>
    </xdr:to>
    <xdr:cxnSp macro="">
      <xdr:nvCxnSpPr>
        <xdr:cNvPr id="119" name="直線コネクタ 118"/>
        <xdr:cNvCxnSpPr/>
      </xdr:nvCxnSpPr>
      <xdr:spPr>
        <a:xfrm flipV="1">
          <a:off x="3797300" y="9568444"/>
          <a:ext cx="8382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28235</xdr:rowOff>
    </xdr:from>
    <xdr:to>
      <xdr:col>19</xdr:col>
      <xdr:colOff>177800</xdr:colOff>
      <xdr:row>56</xdr:row>
      <xdr:rowOff>113594</xdr:rowOff>
    </xdr:to>
    <xdr:cxnSp macro="">
      <xdr:nvCxnSpPr>
        <xdr:cNvPr id="122" name="直線コネクタ 121"/>
        <xdr:cNvCxnSpPr/>
      </xdr:nvCxnSpPr>
      <xdr:spPr>
        <a:xfrm>
          <a:off x="2908300" y="962943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28235</xdr:rowOff>
    </xdr:from>
    <xdr:to>
      <xdr:col>15</xdr:col>
      <xdr:colOff>50800</xdr:colOff>
      <xdr:row>56</xdr:row>
      <xdr:rowOff>44283</xdr:rowOff>
    </xdr:to>
    <xdr:cxnSp macro="">
      <xdr:nvCxnSpPr>
        <xdr:cNvPr id="125" name="直線コネクタ 124"/>
        <xdr:cNvCxnSpPr/>
      </xdr:nvCxnSpPr>
      <xdr:spPr>
        <a:xfrm flipV="1">
          <a:off x="2019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152410</xdr:rowOff>
    </xdr:from>
    <xdr:to>
      <xdr:col>10</xdr:col>
      <xdr:colOff>114300</xdr:colOff>
      <xdr:row>56</xdr:row>
      <xdr:rowOff>44283</xdr:rowOff>
    </xdr:to>
    <xdr:cxnSp macro="">
      <xdr:nvCxnSpPr>
        <xdr:cNvPr id="128" name="直線コネクタ 127"/>
        <xdr:cNvCxnSpPr/>
      </xdr:nvCxnSpPr>
      <xdr:spPr>
        <a:xfrm>
          <a:off x="1130300" y="9582160"/>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87894</xdr:rowOff>
    </xdr:from>
    <xdr:to>
      <xdr:col>24</xdr:col>
      <xdr:colOff>114300</xdr:colOff>
      <xdr:row>56</xdr:row>
      <xdr:rowOff>18044</xdr:rowOff>
    </xdr:to>
    <xdr:sp macro="" textlink="">
      <xdr:nvSpPr>
        <xdr:cNvPr id="138" name="楕円 137"/>
        <xdr:cNvSpPr/>
      </xdr:nvSpPr>
      <xdr:spPr>
        <a:xfrm>
          <a:off x="4584700" y="95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110771</xdr:rowOff>
    </xdr:from>
    <xdr:ext cx="534377" cy="259045"/>
    <xdr:sp macro="" textlink="">
      <xdr:nvSpPr>
        <xdr:cNvPr id="139" name="総務費該当値テキスト"/>
        <xdr:cNvSpPr txBox="1"/>
      </xdr:nvSpPr>
      <xdr:spPr>
        <a:xfrm>
          <a:off x="4686300" y="93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62794</xdr:rowOff>
    </xdr:from>
    <xdr:to>
      <xdr:col>20</xdr:col>
      <xdr:colOff>38100</xdr:colOff>
      <xdr:row>56</xdr:row>
      <xdr:rowOff>164394</xdr:rowOff>
    </xdr:to>
    <xdr:sp macro="" textlink="">
      <xdr:nvSpPr>
        <xdr:cNvPr id="140" name="楕円 139"/>
        <xdr:cNvSpPr/>
      </xdr:nvSpPr>
      <xdr:spPr>
        <a:xfrm>
          <a:off x="3746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155521</xdr:rowOff>
    </xdr:from>
    <xdr:ext cx="534377" cy="259045"/>
    <xdr:sp macro="" textlink="">
      <xdr:nvSpPr>
        <xdr:cNvPr id="141" name="テキスト ボックス 140"/>
        <xdr:cNvSpPr txBox="1"/>
      </xdr:nvSpPr>
      <xdr:spPr>
        <a:xfrm>
          <a:off x="3530111" y="97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148885</xdr:rowOff>
    </xdr:from>
    <xdr:to>
      <xdr:col>15</xdr:col>
      <xdr:colOff>101600</xdr:colOff>
      <xdr:row>56</xdr:row>
      <xdr:rowOff>79035</xdr:rowOff>
    </xdr:to>
    <xdr:sp macro="" textlink="">
      <xdr:nvSpPr>
        <xdr:cNvPr id="142" name="楕円 141"/>
        <xdr:cNvSpPr/>
      </xdr:nvSpPr>
      <xdr:spPr>
        <a:xfrm>
          <a:off x="2857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70162</xdr:rowOff>
    </xdr:from>
    <xdr:ext cx="534377" cy="259045"/>
    <xdr:sp macro="" textlink="">
      <xdr:nvSpPr>
        <xdr:cNvPr id="143" name="テキスト ボックス 142"/>
        <xdr:cNvSpPr txBox="1"/>
      </xdr:nvSpPr>
      <xdr:spPr>
        <a:xfrm>
          <a:off x="2641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164933</xdr:rowOff>
    </xdr:from>
    <xdr:to>
      <xdr:col>10</xdr:col>
      <xdr:colOff>165100</xdr:colOff>
      <xdr:row>56</xdr:row>
      <xdr:rowOff>95083</xdr:rowOff>
    </xdr:to>
    <xdr:sp macro="" textlink="">
      <xdr:nvSpPr>
        <xdr:cNvPr id="144" name="楕円 143"/>
        <xdr:cNvSpPr/>
      </xdr:nvSpPr>
      <xdr:spPr>
        <a:xfrm>
          <a:off x="1968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86210</xdr:rowOff>
    </xdr:from>
    <xdr:ext cx="534377" cy="259045"/>
    <xdr:sp macro="" textlink="">
      <xdr:nvSpPr>
        <xdr:cNvPr id="145" name="テキスト ボックス 144"/>
        <xdr:cNvSpPr txBox="1"/>
      </xdr:nvSpPr>
      <xdr:spPr>
        <a:xfrm>
          <a:off x="1752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101610</xdr:rowOff>
    </xdr:from>
    <xdr:to>
      <xdr:col>6</xdr:col>
      <xdr:colOff>38100</xdr:colOff>
      <xdr:row>56</xdr:row>
      <xdr:rowOff>31760</xdr:rowOff>
    </xdr:to>
    <xdr:sp macro="" textlink="">
      <xdr:nvSpPr>
        <xdr:cNvPr id="146" name="楕円 145"/>
        <xdr:cNvSpPr/>
      </xdr:nvSpPr>
      <xdr:spPr>
        <a:xfrm>
          <a:off x="1079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22887</xdr:rowOff>
    </xdr:from>
    <xdr:ext cx="534377" cy="259045"/>
    <xdr:sp macro="" textlink="">
      <xdr:nvSpPr>
        <xdr:cNvPr id="147" name="テキスト ボックス 146"/>
        <xdr:cNvSpPr txBox="1"/>
      </xdr:nvSpPr>
      <xdr:spPr>
        <a:xfrm>
          <a:off x="863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148920</xdr:rowOff>
    </xdr:from>
    <xdr:to>
      <xdr:col>24</xdr:col>
      <xdr:colOff>63500</xdr:colOff>
      <xdr:row>77</xdr:row>
      <xdr:rowOff>6927</xdr:rowOff>
    </xdr:to>
    <xdr:cxnSp macro="">
      <xdr:nvCxnSpPr>
        <xdr:cNvPr id="179" name="直線コネクタ 178"/>
        <xdr:cNvCxnSpPr/>
      </xdr:nvCxnSpPr>
      <xdr:spPr>
        <a:xfrm flipV="1">
          <a:off x="3797300" y="13179120"/>
          <a:ext cx="8382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6927</xdr:rowOff>
    </xdr:from>
    <xdr:to>
      <xdr:col>19</xdr:col>
      <xdr:colOff>177800</xdr:colOff>
      <xdr:row>77</xdr:row>
      <xdr:rowOff>54225</xdr:rowOff>
    </xdr:to>
    <xdr:cxnSp macro="">
      <xdr:nvCxnSpPr>
        <xdr:cNvPr id="182" name="直線コネクタ 181"/>
        <xdr:cNvCxnSpPr/>
      </xdr:nvCxnSpPr>
      <xdr:spPr>
        <a:xfrm flipV="1">
          <a:off x="2908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54225</xdr:rowOff>
    </xdr:from>
    <xdr:to>
      <xdr:col>15</xdr:col>
      <xdr:colOff>50800</xdr:colOff>
      <xdr:row>77</xdr:row>
      <xdr:rowOff>119332</xdr:rowOff>
    </xdr:to>
    <xdr:cxnSp macro="">
      <xdr:nvCxnSpPr>
        <xdr:cNvPr id="185" name="直線コネクタ 184"/>
        <xdr:cNvCxnSpPr/>
      </xdr:nvCxnSpPr>
      <xdr:spPr>
        <a:xfrm flipV="1">
          <a:off x="2019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119332</xdr:rowOff>
    </xdr:from>
    <xdr:to>
      <xdr:col>10</xdr:col>
      <xdr:colOff>114300</xdr:colOff>
      <xdr:row>78</xdr:row>
      <xdr:rowOff>54313</xdr:rowOff>
    </xdr:to>
    <xdr:cxnSp macro="">
      <xdr:nvCxnSpPr>
        <xdr:cNvPr id="188" name="直線コネクタ 187"/>
        <xdr:cNvCxnSpPr/>
      </xdr:nvCxnSpPr>
      <xdr:spPr>
        <a:xfrm flipV="1">
          <a:off x="1130300" y="13320982"/>
          <a:ext cx="889000" cy="10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98120</xdr:rowOff>
    </xdr:from>
    <xdr:to>
      <xdr:col>24</xdr:col>
      <xdr:colOff>114300</xdr:colOff>
      <xdr:row>77</xdr:row>
      <xdr:rowOff>28270</xdr:rowOff>
    </xdr:to>
    <xdr:sp macro="" textlink="">
      <xdr:nvSpPr>
        <xdr:cNvPr id="198" name="楕円 197"/>
        <xdr:cNvSpPr/>
      </xdr:nvSpPr>
      <xdr:spPr>
        <a:xfrm>
          <a:off x="45847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76547</xdr:rowOff>
    </xdr:from>
    <xdr:ext cx="599010" cy="259045"/>
    <xdr:sp macro="" textlink="">
      <xdr:nvSpPr>
        <xdr:cNvPr id="199" name="民生費該当値テキスト"/>
        <xdr:cNvSpPr txBox="1"/>
      </xdr:nvSpPr>
      <xdr:spPr>
        <a:xfrm>
          <a:off x="4686300" y="131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127577</xdr:rowOff>
    </xdr:from>
    <xdr:to>
      <xdr:col>20</xdr:col>
      <xdr:colOff>38100</xdr:colOff>
      <xdr:row>77</xdr:row>
      <xdr:rowOff>57727</xdr:rowOff>
    </xdr:to>
    <xdr:sp macro="" textlink="">
      <xdr:nvSpPr>
        <xdr:cNvPr id="200" name="楕円 199"/>
        <xdr:cNvSpPr/>
      </xdr:nvSpPr>
      <xdr:spPr>
        <a:xfrm>
          <a:off x="3746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48854</xdr:rowOff>
    </xdr:from>
    <xdr:ext cx="599010" cy="259045"/>
    <xdr:sp macro="" textlink="">
      <xdr:nvSpPr>
        <xdr:cNvPr id="201" name="テキスト ボックス 200"/>
        <xdr:cNvSpPr txBox="1"/>
      </xdr:nvSpPr>
      <xdr:spPr>
        <a:xfrm>
          <a:off x="3497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3425</xdr:rowOff>
    </xdr:from>
    <xdr:to>
      <xdr:col>15</xdr:col>
      <xdr:colOff>101600</xdr:colOff>
      <xdr:row>77</xdr:row>
      <xdr:rowOff>105025</xdr:rowOff>
    </xdr:to>
    <xdr:sp macro="" textlink="">
      <xdr:nvSpPr>
        <xdr:cNvPr id="202" name="楕円 201"/>
        <xdr:cNvSpPr/>
      </xdr:nvSpPr>
      <xdr:spPr>
        <a:xfrm>
          <a:off x="2857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96152</xdr:rowOff>
    </xdr:from>
    <xdr:ext cx="599010" cy="259045"/>
    <xdr:sp macro="" textlink="">
      <xdr:nvSpPr>
        <xdr:cNvPr id="203" name="テキスト ボックス 202"/>
        <xdr:cNvSpPr txBox="1"/>
      </xdr:nvSpPr>
      <xdr:spPr>
        <a:xfrm>
          <a:off x="2608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68532</xdr:rowOff>
    </xdr:from>
    <xdr:to>
      <xdr:col>10</xdr:col>
      <xdr:colOff>165100</xdr:colOff>
      <xdr:row>77</xdr:row>
      <xdr:rowOff>170132</xdr:rowOff>
    </xdr:to>
    <xdr:sp macro="" textlink="">
      <xdr:nvSpPr>
        <xdr:cNvPr id="204" name="楕円 203"/>
        <xdr:cNvSpPr/>
      </xdr:nvSpPr>
      <xdr:spPr>
        <a:xfrm>
          <a:off x="1968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161259</xdr:rowOff>
    </xdr:from>
    <xdr:ext cx="599010" cy="259045"/>
    <xdr:sp macro="" textlink="">
      <xdr:nvSpPr>
        <xdr:cNvPr id="205" name="テキスト ボックス 204"/>
        <xdr:cNvSpPr txBox="1"/>
      </xdr:nvSpPr>
      <xdr:spPr>
        <a:xfrm>
          <a:off x="1719795"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3513</xdr:rowOff>
    </xdr:from>
    <xdr:to>
      <xdr:col>6</xdr:col>
      <xdr:colOff>38100</xdr:colOff>
      <xdr:row>78</xdr:row>
      <xdr:rowOff>105113</xdr:rowOff>
    </xdr:to>
    <xdr:sp macro="" textlink="">
      <xdr:nvSpPr>
        <xdr:cNvPr id="206" name="楕円 205"/>
        <xdr:cNvSpPr/>
      </xdr:nvSpPr>
      <xdr:spPr>
        <a:xfrm>
          <a:off x="1079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96240</xdr:rowOff>
    </xdr:from>
    <xdr:ext cx="599010" cy="259045"/>
    <xdr:sp macro="" textlink="">
      <xdr:nvSpPr>
        <xdr:cNvPr id="207" name="テキスト ボックス 206"/>
        <xdr:cNvSpPr txBox="1"/>
      </xdr:nvSpPr>
      <xdr:spPr>
        <a:xfrm>
          <a:off x="830795" y="13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132221</xdr:rowOff>
    </xdr:from>
    <xdr:to>
      <xdr:col>24</xdr:col>
      <xdr:colOff>63500</xdr:colOff>
      <xdr:row>97</xdr:row>
      <xdr:rowOff>144109</xdr:rowOff>
    </xdr:to>
    <xdr:cxnSp macro="">
      <xdr:nvCxnSpPr>
        <xdr:cNvPr id="239" name="直線コネクタ 238"/>
        <xdr:cNvCxnSpPr/>
      </xdr:nvCxnSpPr>
      <xdr:spPr>
        <a:xfrm>
          <a:off x="3797300" y="1676287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132221</xdr:rowOff>
    </xdr:from>
    <xdr:to>
      <xdr:col>19</xdr:col>
      <xdr:colOff>177800</xdr:colOff>
      <xdr:row>97</xdr:row>
      <xdr:rowOff>135911</xdr:rowOff>
    </xdr:to>
    <xdr:cxnSp macro="">
      <xdr:nvCxnSpPr>
        <xdr:cNvPr id="242" name="直線コネクタ 241"/>
        <xdr:cNvCxnSpPr/>
      </xdr:nvCxnSpPr>
      <xdr:spPr>
        <a:xfrm flipV="1">
          <a:off x="2908300" y="1676287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109558</xdr:rowOff>
    </xdr:from>
    <xdr:to>
      <xdr:col>15</xdr:col>
      <xdr:colOff>50800</xdr:colOff>
      <xdr:row>97</xdr:row>
      <xdr:rowOff>135911</xdr:rowOff>
    </xdr:to>
    <xdr:cxnSp macro="">
      <xdr:nvCxnSpPr>
        <xdr:cNvPr id="245" name="直線コネクタ 244"/>
        <xdr:cNvCxnSpPr/>
      </xdr:nvCxnSpPr>
      <xdr:spPr>
        <a:xfrm>
          <a:off x="2019300" y="16740208"/>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109558</xdr:rowOff>
    </xdr:from>
    <xdr:to>
      <xdr:col>10</xdr:col>
      <xdr:colOff>114300</xdr:colOff>
      <xdr:row>98</xdr:row>
      <xdr:rowOff>13610</xdr:rowOff>
    </xdr:to>
    <xdr:cxnSp macro="">
      <xdr:nvCxnSpPr>
        <xdr:cNvPr id="248" name="直線コネクタ 247"/>
        <xdr:cNvCxnSpPr/>
      </xdr:nvCxnSpPr>
      <xdr:spPr>
        <a:xfrm flipV="1">
          <a:off x="1130300" y="16740208"/>
          <a:ext cx="8890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93309</xdr:rowOff>
    </xdr:from>
    <xdr:to>
      <xdr:col>24</xdr:col>
      <xdr:colOff>114300</xdr:colOff>
      <xdr:row>98</xdr:row>
      <xdr:rowOff>23459</xdr:rowOff>
    </xdr:to>
    <xdr:sp macro="" textlink="">
      <xdr:nvSpPr>
        <xdr:cNvPr id="258" name="楕円 257"/>
        <xdr:cNvSpPr/>
      </xdr:nvSpPr>
      <xdr:spPr>
        <a:xfrm>
          <a:off x="4584700" y="167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71736</xdr:rowOff>
    </xdr:from>
    <xdr:ext cx="534377" cy="259045"/>
    <xdr:sp macro="" textlink="">
      <xdr:nvSpPr>
        <xdr:cNvPr id="259" name="衛生費該当値テキスト"/>
        <xdr:cNvSpPr txBox="1"/>
      </xdr:nvSpPr>
      <xdr:spPr>
        <a:xfrm>
          <a:off x="4686300" y="167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81421</xdr:rowOff>
    </xdr:from>
    <xdr:to>
      <xdr:col>20</xdr:col>
      <xdr:colOff>38100</xdr:colOff>
      <xdr:row>98</xdr:row>
      <xdr:rowOff>11571</xdr:rowOff>
    </xdr:to>
    <xdr:sp macro="" textlink="">
      <xdr:nvSpPr>
        <xdr:cNvPr id="260" name="楕円 259"/>
        <xdr:cNvSpPr/>
      </xdr:nvSpPr>
      <xdr:spPr>
        <a:xfrm>
          <a:off x="3746500" y="167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2698</xdr:rowOff>
    </xdr:from>
    <xdr:ext cx="534377" cy="259045"/>
    <xdr:sp macro="" textlink="">
      <xdr:nvSpPr>
        <xdr:cNvPr id="261" name="テキスト ボックス 260"/>
        <xdr:cNvSpPr txBox="1"/>
      </xdr:nvSpPr>
      <xdr:spPr>
        <a:xfrm>
          <a:off x="3530111" y="168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85111</xdr:rowOff>
    </xdr:from>
    <xdr:to>
      <xdr:col>15</xdr:col>
      <xdr:colOff>101600</xdr:colOff>
      <xdr:row>98</xdr:row>
      <xdr:rowOff>15261</xdr:rowOff>
    </xdr:to>
    <xdr:sp macro="" textlink="">
      <xdr:nvSpPr>
        <xdr:cNvPr id="262" name="楕円 261"/>
        <xdr:cNvSpPr/>
      </xdr:nvSpPr>
      <xdr:spPr>
        <a:xfrm>
          <a:off x="2857500" y="167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6388</xdr:rowOff>
    </xdr:from>
    <xdr:ext cx="534377" cy="259045"/>
    <xdr:sp macro="" textlink="">
      <xdr:nvSpPr>
        <xdr:cNvPr id="263" name="テキスト ボックス 262"/>
        <xdr:cNvSpPr txBox="1"/>
      </xdr:nvSpPr>
      <xdr:spPr>
        <a:xfrm>
          <a:off x="2641111" y="168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58758</xdr:rowOff>
    </xdr:from>
    <xdr:to>
      <xdr:col>10</xdr:col>
      <xdr:colOff>165100</xdr:colOff>
      <xdr:row>97</xdr:row>
      <xdr:rowOff>160358</xdr:rowOff>
    </xdr:to>
    <xdr:sp macro="" textlink="">
      <xdr:nvSpPr>
        <xdr:cNvPr id="264" name="楕円 263"/>
        <xdr:cNvSpPr/>
      </xdr:nvSpPr>
      <xdr:spPr>
        <a:xfrm>
          <a:off x="1968500" y="166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151485</xdr:rowOff>
    </xdr:from>
    <xdr:ext cx="534377" cy="259045"/>
    <xdr:sp macro="" textlink="">
      <xdr:nvSpPr>
        <xdr:cNvPr id="265" name="テキスト ボックス 264"/>
        <xdr:cNvSpPr txBox="1"/>
      </xdr:nvSpPr>
      <xdr:spPr>
        <a:xfrm>
          <a:off x="1752111" y="167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134260</xdr:rowOff>
    </xdr:from>
    <xdr:to>
      <xdr:col>6</xdr:col>
      <xdr:colOff>38100</xdr:colOff>
      <xdr:row>98</xdr:row>
      <xdr:rowOff>64410</xdr:rowOff>
    </xdr:to>
    <xdr:sp macro="" textlink="">
      <xdr:nvSpPr>
        <xdr:cNvPr id="266" name="楕円 265"/>
        <xdr:cNvSpPr/>
      </xdr:nvSpPr>
      <xdr:spPr>
        <a:xfrm>
          <a:off x="1079500" y="167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55537</xdr:rowOff>
    </xdr:from>
    <xdr:ext cx="534377" cy="259045"/>
    <xdr:sp macro="" textlink="">
      <xdr:nvSpPr>
        <xdr:cNvPr id="267" name="テキスト ボックス 266"/>
        <xdr:cNvSpPr txBox="1"/>
      </xdr:nvSpPr>
      <xdr:spPr>
        <a:xfrm>
          <a:off x="863111" y="168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148844</xdr:rowOff>
    </xdr:from>
    <xdr:to>
      <xdr:col>55</xdr:col>
      <xdr:colOff>0</xdr:colOff>
      <xdr:row>35</xdr:row>
      <xdr:rowOff>254</xdr:rowOff>
    </xdr:to>
    <xdr:cxnSp macro="">
      <xdr:nvCxnSpPr>
        <xdr:cNvPr id="296" name="直線コネクタ 295"/>
        <xdr:cNvCxnSpPr/>
      </xdr:nvCxnSpPr>
      <xdr:spPr>
        <a:xfrm>
          <a:off x="9639300" y="59781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116840</xdr:rowOff>
    </xdr:from>
    <xdr:to>
      <xdr:col>50</xdr:col>
      <xdr:colOff>114300</xdr:colOff>
      <xdr:row>34</xdr:row>
      <xdr:rowOff>148844</xdr:rowOff>
    </xdr:to>
    <xdr:cxnSp macro="">
      <xdr:nvCxnSpPr>
        <xdr:cNvPr id="299" name="直線コネクタ 298"/>
        <xdr:cNvCxnSpPr/>
      </xdr:nvCxnSpPr>
      <xdr:spPr>
        <a:xfrm>
          <a:off x="8750300" y="5946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98552</xdr:rowOff>
    </xdr:from>
    <xdr:to>
      <xdr:col>45</xdr:col>
      <xdr:colOff>177800</xdr:colOff>
      <xdr:row>34</xdr:row>
      <xdr:rowOff>116840</xdr:rowOff>
    </xdr:to>
    <xdr:cxnSp macro="">
      <xdr:nvCxnSpPr>
        <xdr:cNvPr id="302" name="直線コネクタ 301"/>
        <xdr:cNvCxnSpPr/>
      </xdr:nvCxnSpPr>
      <xdr:spPr>
        <a:xfrm>
          <a:off x="7861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4" name="テキスト ボックス 303"/>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98552</xdr:rowOff>
    </xdr:from>
    <xdr:to>
      <xdr:col>41</xdr:col>
      <xdr:colOff>50800</xdr:colOff>
      <xdr:row>33</xdr:row>
      <xdr:rowOff>92456</xdr:rowOff>
    </xdr:to>
    <xdr:cxnSp macro="">
      <xdr:nvCxnSpPr>
        <xdr:cNvPr id="305" name="直線コネクタ 304"/>
        <xdr:cNvCxnSpPr/>
      </xdr:nvCxnSpPr>
      <xdr:spPr>
        <a:xfrm flipV="1">
          <a:off x="6972300" y="5584952"/>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9" name="テキスト ボックス 308"/>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120904</xdr:rowOff>
    </xdr:from>
    <xdr:to>
      <xdr:col>55</xdr:col>
      <xdr:colOff>50800</xdr:colOff>
      <xdr:row>35</xdr:row>
      <xdr:rowOff>51054</xdr:rowOff>
    </xdr:to>
    <xdr:sp macro="" textlink="">
      <xdr:nvSpPr>
        <xdr:cNvPr id="315" name="楕円 314"/>
        <xdr:cNvSpPr/>
      </xdr:nvSpPr>
      <xdr:spPr>
        <a:xfrm>
          <a:off x="104267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143781</xdr:rowOff>
    </xdr:from>
    <xdr:ext cx="378565" cy="259045"/>
    <xdr:sp macro="" textlink="">
      <xdr:nvSpPr>
        <xdr:cNvPr id="316" name="労働費該当値テキスト"/>
        <xdr:cNvSpPr txBox="1"/>
      </xdr:nvSpPr>
      <xdr:spPr>
        <a:xfrm>
          <a:off x="10528300"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98044</xdr:rowOff>
    </xdr:from>
    <xdr:to>
      <xdr:col>50</xdr:col>
      <xdr:colOff>165100</xdr:colOff>
      <xdr:row>35</xdr:row>
      <xdr:rowOff>28194</xdr:rowOff>
    </xdr:to>
    <xdr:sp macro="" textlink="">
      <xdr:nvSpPr>
        <xdr:cNvPr id="317" name="楕円 316"/>
        <xdr:cNvSpPr/>
      </xdr:nvSpPr>
      <xdr:spPr>
        <a:xfrm>
          <a:off x="9588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44721</xdr:rowOff>
    </xdr:from>
    <xdr:ext cx="378565" cy="259045"/>
    <xdr:sp macro="" textlink="">
      <xdr:nvSpPr>
        <xdr:cNvPr id="318" name="テキスト ボックス 317"/>
        <xdr:cNvSpPr txBox="1"/>
      </xdr:nvSpPr>
      <xdr:spPr>
        <a:xfrm>
          <a:off x="9450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66040</xdr:rowOff>
    </xdr:from>
    <xdr:to>
      <xdr:col>46</xdr:col>
      <xdr:colOff>38100</xdr:colOff>
      <xdr:row>34</xdr:row>
      <xdr:rowOff>167640</xdr:rowOff>
    </xdr:to>
    <xdr:sp macro="" textlink="">
      <xdr:nvSpPr>
        <xdr:cNvPr id="319" name="楕円 318"/>
        <xdr:cNvSpPr/>
      </xdr:nvSpPr>
      <xdr:spPr>
        <a:xfrm>
          <a:off x="869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12717</xdr:rowOff>
    </xdr:from>
    <xdr:ext cx="469744" cy="259045"/>
    <xdr:sp macro="" textlink="">
      <xdr:nvSpPr>
        <xdr:cNvPr id="320" name="テキスト ボックス 319"/>
        <xdr:cNvSpPr txBox="1"/>
      </xdr:nvSpPr>
      <xdr:spPr>
        <a:xfrm>
          <a:off x="851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47752</xdr:rowOff>
    </xdr:from>
    <xdr:to>
      <xdr:col>41</xdr:col>
      <xdr:colOff>101600</xdr:colOff>
      <xdr:row>32</xdr:row>
      <xdr:rowOff>149352</xdr:rowOff>
    </xdr:to>
    <xdr:sp macro="" textlink="">
      <xdr:nvSpPr>
        <xdr:cNvPr id="321" name="楕円 320"/>
        <xdr:cNvSpPr/>
      </xdr:nvSpPr>
      <xdr:spPr>
        <a:xfrm>
          <a:off x="7810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165879</xdr:rowOff>
    </xdr:from>
    <xdr:ext cx="469744" cy="259045"/>
    <xdr:sp macro="" textlink="">
      <xdr:nvSpPr>
        <xdr:cNvPr id="322" name="テキスト ボックス 321"/>
        <xdr:cNvSpPr txBox="1"/>
      </xdr:nvSpPr>
      <xdr:spPr>
        <a:xfrm>
          <a:off x="7626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41656</xdr:rowOff>
    </xdr:from>
    <xdr:to>
      <xdr:col>36</xdr:col>
      <xdr:colOff>165100</xdr:colOff>
      <xdr:row>33</xdr:row>
      <xdr:rowOff>143256</xdr:rowOff>
    </xdr:to>
    <xdr:sp macro="" textlink="">
      <xdr:nvSpPr>
        <xdr:cNvPr id="323" name="楕円 322"/>
        <xdr:cNvSpPr/>
      </xdr:nvSpPr>
      <xdr:spPr>
        <a:xfrm>
          <a:off x="6921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159783</xdr:rowOff>
    </xdr:from>
    <xdr:ext cx="469744" cy="259045"/>
    <xdr:sp macro="" textlink="">
      <xdr:nvSpPr>
        <xdr:cNvPr id="324" name="テキスト ボックス 323"/>
        <xdr:cNvSpPr txBox="1"/>
      </xdr:nvSpPr>
      <xdr:spPr>
        <a:xfrm>
          <a:off x="6737428"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65278</xdr:rowOff>
    </xdr:from>
    <xdr:to>
      <xdr:col>55</xdr:col>
      <xdr:colOff>0</xdr:colOff>
      <xdr:row>58</xdr:row>
      <xdr:rowOff>87757</xdr:rowOff>
    </xdr:to>
    <xdr:cxnSp macro="">
      <xdr:nvCxnSpPr>
        <xdr:cNvPr id="353" name="直線コネクタ 352"/>
        <xdr:cNvCxnSpPr/>
      </xdr:nvCxnSpPr>
      <xdr:spPr>
        <a:xfrm flipV="1">
          <a:off x="9639300" y="10009378"/>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67437</xdr:rowOff>
    </xdr:from>
    <xdr:to>
      <xdr:col>50</xdr:col>
      <xdr:colOff>114300</xdr:colOff>
      <xdr:row>58</xdr:row>
      <xdr:rowOff>87757</xdr:rowOff>
    </xdr:to>
    <xdr:cxnSp macro="">
      <xdr:nvCxnSpPr>
        <xdr:cNvPr id="356" name="直線コネクタ 355"/>
        <xdr:cNvCxnSpPr/>
      </xdr:nvCxnSpPr>
      <xdr:spPr>
        <a:xfrm>
          <a:off x="8750300" y="1001153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39243</xdr:rowOff>
    </xdr:from>
    <xdr:to>
      <xdr:col>45</xdr:col>
      <xdr:colOff>177800</xdr:colOff>
      <xdr:row>58</xdr:row>
      <xdr:rowOff>67437</xdr:rowOff>
    </xdr:to>
    <xdr:cxnSp macro="">
      <xdr:nvCxnSpPr>
        <xdr:cNvPr id="359" name="直線コネクタ 358"/>
        <xdr:cNvCxnSpPr/>
      </xdr:nvCxnSpPr>
      <xdr:spPr>
        <a:xfrm>
          <a:off x="7861300" y="99833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39243</xdr:rowOff>
    </xdr:from>
    <xdr:to>
      <xdr:col>41</xdr:col>
      <xdr:colOff>50800</xdr:colOff>
      <xdr:row>58</xdr:row>
      <xdr:rowOff>72009</xdr:rowOff>
    </xdr:to>
    <xdr:cxnSp macro="">
      <xdr:nvCxnSpPr>
        <xdr:cNvPr id="362" name="直線コネクタ 361"/>
        <xdr:cNvCxnSpPr/>
      </xdr:nvCxnSpPr>
      <xdr:spPr>
        <a:xfrm flipV="1">
          <a:off x="6972300" y="99833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14478</xdr:rowOff>
    </xdr:from>
    <xdr:to>
      <xdr:col>55</xdr:col>
      <xdr:colOff>50800</xdr:colOff>
      <xdr:row>58</xdr:row>
      <xdr:rowOff>116078</xdr:rowOff>
    </xdr:to>
    <xdr:sp macro="" textlink="">
      <xdr:nvSpPr>
        <xdr:cNvPr id="372" name="楕円 371"/>
        <xdr:cNvSpPr/>
      </xdr:nvSpPr>
      <xdr:spPr>
        <a:xfrm>
          <a:off x="104267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164355</xdr:rowOff>
    </xdr:from>
    <xdr:ext cx="469744" cy="259045"/>
    <xdr:sp macro="" textlink="">
      <xdr:nvSpPr>
        <xdr:cNvPr id="373" name="農林水産業費該当値テキスト"/>
        <xdr:cNvSpPr txBox="1"/>
      </xdr:nvSpPr>
      <xdr:spPr>
        <a:xfrm>
          <a:off x="10528300"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36957</xdr:rowOff>
    </xdr:from>
    <xdr:to>
      <xdr:col>50</xdr:col>
      <xdr:colOff>165100</xdr:colOff>
      <xdr:row>58</xdr:row>
      <xdr:rowOff>138557</xdr:rowOff>
    </xdr:to>
    <xdr:sp macro="" textlink="">
      <xdr:nvSpPr>
        <xdr:cNvPr id="374" name="楕円 373"/>
        <xdr:cNvSpPr/>
      </xdr:nvSpPr>
      <xdr:spPr>
        <a:xfrm>
          <a:off x="9588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129684</xdr:rowOff>
    </xdr:from>
    <xdr:ext cx="469744" cy="259045"/>
    <xdr:sp macro="" textlink="">
      <xdr:nvSpPr>
        <xdr:cNvPr id="375" name="テキスト ボックス 374"/>
        <xdr:cNvSpPr txBox="1"/>
      </xdr:nvSpPr>
      <xdr:spPr>
        <a:xfrm>
          <a:off x="9404428" y="1007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16637</xdr:rowOff>
    </xdr:from>
    <xdr:to>
      <xdr:col>46</xdr:col>
      <xdr:colOff>38100</xdr:colOff>
      <xdr:row>58</xdr:row>
      <xdr:rowOff>118237</xdr:rowOff>
    </xdr:to>
    <xdr:sp macro="" textlink="">
      <xdr:nvSpPr>
        <xdr:cNvPr id="376" name="楕円 375"/>
        <xdr:cNvSpPr/>
      </xdr:nvSpPr>
      <xdr:spPr>
        <a:xfrm>
          <a:off x="8699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109364</xdr:rowOff>
    </xdr:from>
    <xdr:ext cx="469744" cy="259045"/>
    <xdr:sp macro="" textlink="">
      <xdr:nvSpPr>
        <xdr:cNvPr id="377" name="テキスト ボックス 376"/>
        <xdr:cNvSpPr txBox="1"/>
      </xdr:nvSpPr>
      <xdr:spPr>
        <a:xfrm>
          <a:off x="8515428"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159893</xdr:rowOff>
    </xdr:from>
    <xdr:to>
      <xdr:col>41</xdr:col>
      <xdr:colOff>101600</xdr:colOff>
      <xdr:row>58</xdr:row>
      <xdr:rowOff>90043</xdr:rowOff>
    </xdr:to>
    <xdr:sp macro="" textlink="">
      <xdr:nvSpPr>
        <xdr:cNvPr id="378" name="楕円 377"/>
        <xdr:cNvSpPr/>
      </xdr:nvSpPr>
      <xdr:spPr>
        <a:xfrm>
          <a:off x="7810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81170</xdr:rowOff>
    </xdr:from>
    <xdr:ext cx="469744" cy="259045"/>
    <xdr:sp macro="" textlink="">
      <xdr:nvSpPr>
        <xdr:cNvPr id="379" name="テキスト ボックス 378"/>
        <xdr:cNvSpPr txBox="1"/>
      </xdr:nvSpPr>
      <xdr:spPr>
        <a:xfrm>
          <a:off x="7626428" y="100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21209</xdr:rowOff>
    </xdr:from>
    <xdr:to>
      <xdr:col>36</xdr:col>
      <xdr:colOff>165100</xdr:colOff>
      <xdr:row>58</xdr:row>
      <xdr:rowOff>122809</xdr:rowOff>
    </xdr:to>
    <xdr:sp macro="" textlink="">
      <xdr:nvSpPr>
        <xdr:cNvPr id="380" name="楕円 379"/>
        <xdr:cNvSpPr/>
      </xdr:nvSpPr>
      <xdr:spPr>
        <a:xfrm>
          <a:off x="6921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113936</xdr:rowOff>
    </xdr:from>
    <xdr:ext cx="469744" cy="259045"/>
    <xdr:sp macro="" textlink="">
      <xdr:nvSpPr>
        <xdr:cNvPr id="381" name="テキスト ボックス 380"/>
        <xdr:cNvSpPr txBox="1"/>
      </xdr:nvSpPr>
      <xdr:spPr>
        <a:xfrm>
          <a:off x="6737428"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44672</xdr:rowOff>
    </xdr:from>
    <xdr:to>
      <xdr:col>55</xdr:col>
      <xdr:colOff>0</xdr:colOff>
      <xdr:row>76</xdr:row>
      <xdr:rowOff>62068</xdr:rowOff>
    </xdr:to>
    <xdr:cxnSp macro="">
      <xdr:nvCxnSpPr>
        <xdr:cNvPr id="408" name="直線コネクタ 407"/>
        <xdr:cNvCxnSpPr/>
      </xdr:nvCxnSpPr>
      <xdr:spPr>
        <a:xfrm flipV="1">
          <a:off x="9639300" y="13074872"/>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58524</xdr:rowOff>
    </xdr:from>
    <xdr:to>
      <xdr:col>50</xdr:col>
      <xdr:colOff>114300</xdr:colOff>
      <xdr:row>76</xdr:row>
      <xdr:rowOff>62068</xdr:rowOff>
    </xdr:to>
    <xdr:cxnSp macro="">
      <xdr:nvCxnSpPr>
        <xdr:cNvPr id="411" name="直線コネクタ 410"/>
        <xdr:cNvCxnSpPr/>
      </xdr:nvCxnSpPr>
      <xdr:spPr>
        <a:xfrm>
          <a:off x="8750300" y="1308872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32646</xdr:rowOff>
    </xdr:from>
    <xdr:to>
      <xdr:col>45</xdr:col>
      <xdr:colOff>177800</xdr:colOff>
      <xdr:row>76</xdr:row>
      <xdr:rowOff>58524</xdr:rowOff>
    </xdr:to>
    <xdr:cxnSp macro="">
      <xdr:nvCxnSpPr>
        <xdr:cNvPr id="414" name="直線コネクタ 413"/>
        <xdr:cNvCxnSpPr/>
      </xdr:nvCxnSpPr>
      <xdr:spPr>
        <a:xfrm>
          <a:off x="7861300" y="1306284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169715</xdr:rowOff>
    </xdr:from>
    <xdr:to>
      <xdr:col>41</xdr:col>
      <xdr:colOff>50800</xdr:colOff>
      <xdr:row>76</xdr:row>
      <xdr:rowOff>32646</xdr:rowOff>
    </xdr:to>
    <xdr:cxnSp macro="">
      <xdr:nvCxnSpPr>
        <xdr:cNvPr id="417" name="直線コネクタ 416"/>
        <xdr:cNvCxnSpPr/>
      </xdr:nvCxnSpPr>
      <xdr:spPr>
        <a:xfrm>
          <a:off x="6972300" y="13028465"/>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165322</xdr:rowOff>
    </xdr:from>
    <xdr:to>
      <xdr:col>55</xdr:col>
      <xdr:colOff>50800</xdr:colOff>
      <xdr:row>76</xdr:row>
      <xdr:rowOff>95472</xdr:rowOff>
    </xdr:to>
    <xdr:sp macro="" textlink="">
      <xdr:nvSpPr>
        <xdr:cNvPr id="427" name="楕円 426"/>
        <xdr:cNvSpPr/>
      </xdr:nvSpPr>
      <xdr:spPr>
        <a:xfrm>
          <a:off x="10426700" y="130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143749</xdr:rowOff>
    </xdr:from>
    <xdr:ext cx="534377" cy="259045"/>
    <xdr:sp macro="" textlink="">
      <xdr:nvSpPr>
        <xdr:cNvPr id="428" name="商工費該当値テキスト"/>
        <xdr:cNvSpPr txBox="1"/>
      </xdr:nvSpPr>
      <xdr:spPr>
        <a:xfrm>
          <a:off x="10528300" y="130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11268</xdr:rowOff>
    </xdr:from>
    <xdr:to>
      <xdr:col>50</xdr:col>
      <xdr:colOff>165100</xdr:colOff>
      <xdr:row>76</xdr:row>
      <xdr:rowOff>112868</xdr:rowOff>
    </xdr:to>
    <xdr:sp macro="" textlink="">
      <xdr:nvSpPr>
        <xdr:cNvPr id="429" name="楕円 428"/>
        <xdr:cNvSpPr/>
      </xdr:nvSpPr>
      <xdr:spPr>
        <a:xfrm>
          <a:off x="9588500" y="130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103995</xdr:rowOff>
    </xdr:from>
    <xdr:ext cx="534377" cy="259045"/>
    <xdr:sp macro="" textlink="">
      <xdr:nvSpPr>
        <xdr:cNvPr id="430" name="テキスト ボックス 429"/>
        <xdr:cNvSpPr txBox="1"/>
      </xdr:nvSpPr>
      <xdr:spPr>
        <a:xfrm>
          <a:off x="9372111" y="131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7724</xdr:rowOff>
    </xdr:from>
    <xdr:to>
      <xdr:col>46</xdr:col>
      <xdr:colOff>38100</xdr:colOff>
      <xdr:row>76</xdr:row>
      <xdr:rowOff>109324</xdr:rowOff>
    </xdr:to>
    <xdr:sp macro="" textlink="">
      <xdr:nvSpPr>
        <xdr:cNvPr id="431" name="楕円 430"/>
        <xdr:cNvSpPr/>
      </xdr:nvSpPr>
      <xdr:spPr>
        <a:xfrm>
          <a:off x="8699500" y="130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100451</xdr:rowOff>
    </xdr:from>
    <xdr:ext cx="534377" cy="259045"/>
    <xdr:sp macro="" textlink="">
      <xdr:nvSpPr>
        <xdr:cNvPr id="432" name="テキスト ボックス 431"/>
        <xdr:cNvSpPr txBox="1"/>
      </xdr:nvSpPr>
      <xdr:spPr>
        <a:xfrm>
          <a:off x="8483111" y="131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153296</xdr:rowOff>
    </xdr:from>
    <xdr:to>
      <xdr:col>41</xdr:col>
      <xdr:colOff>101600</xdr:colOff>
      <xdr:row>76</xdr:row>
      <xdr:rowOff>83446</xdr:rowOff>
    </xdr:to>
    <xdr:sp macro="" textlink="">
      <xdr:nvSpPr>
        <xdr:cNvPr id="433" name="楕円 432"/>
        <xdr:cNvSpPr/>
      </xdr:nvSpPr>
      <xdr:spPr>
        <a:xfrm>
          <a:off x="7810500" y="13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74573</xdr:rowOff>
    </xdr:from>
    <xdr:ext cx="534377" cy="259045"/>
    <xdr:sp macro="" textlink="">
      <xdr:nvSpPr>
        <xdr:cNvPr id="434" name="テキスト ボックス 433"/>
        <xdr:cNvSpPr txBox="1"/>
      </xdr:nvSpPr>
      <xdr:spPr>
        <a:xfrm>
          <a:off x="7594111" y="131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118915</xdr:rowOff>
    </xdr:from>
    <xdr:to>
      <xdr:col>36</xdr:col>
      <xdr:colOff>165100</xdr:colOff>
      <xdr:row>76</xdr:row>
      <xdr:rowOff>49065</xdr:rowOff>
    </xdr:to>
    <xdr:sp macro="" textlink="">
      <xdr:nvSpPr>
        <xdr:cNvPr id="435" name="楕円 434"/>
        <xdr:cNvSpPr/>
      </xdr:nvSpPr>
      <xdr:spPr>
        <a:xfrm>
          <a:off x="69215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40192</xdr:rowOff>
    </xdr:from>
    <xdr:ext cx="534377" cy="259045"/>
    <xdr:sp macro="" textlink="">
      <xdr:nvSpPr>
        <xdr:cNvPr id="436" name="テキスト ボックス 435"/>
        <xdr:cNvSpPr txBox="1"/>
      </xdr:nvSpPr>
      <xdr:spPr>
        <a:xfrm>
          <a:off x="6705111" y="130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53792</xdr:rowOff>
    </xdr:from>
    <xdr:to>
      <xdr:col>55</xdr:col>
      <xdr:colOff>0</xdr:colOff>
      <xdr:row>99</xdr:row>
      <xdr:rowOff>56375</xdr:rowOff>
    </xdr:to>
    <xdr:cxnSp macro="">
      <xdr:nvCxnSpPr>
        <xdr:cNvPr id="464" name="直線コネクタ 463"/>
        <xdr:cNvCxnSpPr/>
      </xdr:nvCxnSpPr>
      <xdr:spPr>
        <a:xfrm>
          <a:off x="9639300" y="17027342"/>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98210</xdr:rowOff>
    </xdr:from>
    <xdr:to>
      <xdr:col>50</xdr:col>
      <xdr:colOff>114300</xdr:colOff>
      <xdr:row>99</xdr:row>
      <xdr:rowOff>53792</xdr:rowOff>
    </xdr:to>
    <xdr:cxnSp macro="">
      <xdr:nvCxnSpPr>
        <xdr:cNvPr id="467" name="直線コネクタ 466"/>
        <xdr:cNvCxnSpPr/>
      </xdr:nvCxnSpPr>
      <xdr:spPr>
        <a:xfrm>
          <a:off x="8750300" y="16900310"/>
          <a:ext cx="889000" cy="1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31046</xdr:rowOff>
    </xdr:from>
    <xdr:to>
      <xdr:col>45</xdr:col>
      <xdr:colOff>177800</xdr:colOff>
      <xdr:row>98</xdr:row>
      <xdr:rowOff>98210</xdr:rowOff>
    </xdr:to>
    <xdr:cxnSp macro="">
      <xdr:nvCxnSpPr>
        <xdr:cNvPr id="470" name="直線コネクタ 469"/>
        <xdr:cNvCxnSpPr/>
      </xdr:nvCxnSpPr>
      <xdr:spPr>
        <a:xfrm>
          <a:off x="7861300" y="16833146"/>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115491</xdr:rowOff>
    </xdr:from>
    <xdr:to>
      <xdr:col>41</xdr:col>
      <xdr:colOff>50800</xdr:colOff>
      <xdr:row>98</xdr:row>
      <xdr:rowOff>31046</xdr:rowOff>
    </xdr:to>
    <xdr:cxnSp macro="">
      <xdr:nvCxnSpPr>
        <xdr:cNvPr id="473" name="直線コネクタ 472"/>
        <xdr:cNvCxnSpPr/>
      </xdr:nvCxnSpPr>
      <xdr:spPr>
        <a:xfrm>
          <a:off x="6972300" y="16746141"/>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5575</xdr:rowOff>
    </xdr:from>
    <xdr:to>
      <xdr:col>55</xdr:col>
      <xdr:colOff>50800</xdr:colOff>
      <xdr:row>99</xdr:row>
      <xdr:rowOff>107175</xdr:rowOff>
    </xdr:to>
    <xdr:sp macro="" textlink="">
      <xdr:nvSpPr>
        <xdr:cNvPr id="483" name="楕円 482"/>
        <xdr:cNvSpPr/>
      </xdr:nvSpPr>
      <xdr:spPr>
        <a:xfrm>
          <a:off x="10426700" y="169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91952</xdr:rowOff>
    </xdr:from>
    <xdr:ext cx="534377" cy="259045"/>
    <xdr:sp macro="" textlink="">
      <xdr:nvSpPr>
        <xdr:cNvPr id="484" name="土木費該当値テキスト"/>
        <xdr:cNvSpPr txBox="1"/>
      </xdr:nvSpPr>
      <xdr:spPr>
        <a:xfrm>
          <a:off x="10528300" y="168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2992</xdr:rowOff>
    </xdr:from>
    <xdr:to>
      <xdr:col>50</xdr:col>
      <xdr:colOff>165100</xdr:colOff>
      <xdr:row>99</xdr:row>
      <xdr:rowOff>104592</xdr:rowOff>
    </xdr:to>
    <xdr:sp macro="" textlink="">
      <xdr:nvSpPr>
        <xdr:cNvPr id="485" name="楕円 484"/>
        <xdr:cNvSpPr/>
      </xdr:nvSpPr>
      <xdr:spPr>
        <a:xfrm>
          <a:off x="9588500" y="169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95719</xdr:rowOff>
    </xdr:from>
    <xdr:ext cx="534377" cy="259045"/>
    <xdr:sp macro="" textlink="">
      <xdr:nvSpPr>
        <xdr:cNvPr id="486" name="テキスト ボックス 485"/>
        <xdr:cNvSpPr txBox="1"/>
      </xdr:nvSpPr>
      <xdr:spPr>
        <a:xfrm>
          <a:off x="9372111" y="170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47410</xdr:rowOff>
    </xdr:from>
    <xdr:to>
      <xdr:col>46</xdr:col>
      <xdr:colOff>38100</xdr:colOff>
      <xdr:row>98</xdr:row>
      <xdr:rowOff>149010</xdr:rowOff>
    </xdr:to>
    <xdr:sp macro="" textlink="">
      <xdr:nvSpPr>
        <xdr:cNvPr id="487" name="楕円 486"/>
        <xdr:cNvSpPr/>
      </xdr:nvSpPr>
      <xdr:spPr>
        <a:xfrm>
          <a:off x="8699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140137</xdr:rowOff>
    </xdr:from>
    <xdr:ext cx="534377" cy="259045"/>
    <xdr:sp macro="" textlink="">
      <xdr:nvSpPr>
        <xdr:cNvPr id="488" name="テキスト ボックス 487"/>
        <xdr:cNvSpPr txBox="1"/>
      </xdr:nvSpPr>
      <xdr:spPr>
        <a:xfrm>
          <a:off x="8483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151696</xdr:rowOff>
    </xdr:from>
    <xdr:to>
      <xdr:col>41</xdr:col>
      <xdr:colOff>101600</xdr:colOff>
      <xdr:row>98</xdr:row>
      <xdr:rowOff>81846</xdr:rowOff>
    </xdr:to>
    <xdr:sp macro="" textlink="">
      <xdr:nvSpPr>
        <xdr:cNvPr id="489" name="楕円 488"/>
        <xdr:cNvSpPr/>
      </xdr:nvSpPr>
      <xdr:spPr>
        <a:xfrm>
          <a:off x="7810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72973</xdr:rowOff>
    </xdr:from>
    <xdr:ext cx="534377" cy="259045"/>
    <xdr:sp macro="" textlink="">
      <xdr:nvSpPr>
        <xdr:cNvPr id="490" name="テキスト ボックス 489"/>
        <xdr:cNvSpPr txBox="1"/>
      </xdr:nvSpPr>
      <xdr:spPr>
        <a:xfrm>
          <a:off x="7594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64691</xdr:rowOff>
    </xdr:from>
    <xdr:to>
      <xdr:col>36</xdr:col>
      <xdr:colOff>165100</xdr:colOff>
      <xdr:row>97</xdr:row>
      <xdr:rowOff>166291</xdr:rowOff>
    </xdr:to>
    <xdr:sp macro="" textlink="">
      <xdr:nvSpPr>
        <xdr:cNvPr id="491" name="楕円 490"/>
        <xdr:cNvSpPr/>
      </xdr:nvSpPr>
      <xdr:spPr>
        <a:xfrm>
          <a:off x="6921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157418</xdr:rowOff>
    </xdr:from>
    <xdr:ext cx="534377" cy="259045"/>
    <xdr:sp macro="" textlink="">
      <xdr:nvSpPr>
        <xdr:cNvPr id="492" name="テキスト ボックス 491"/>
        <xdr:cNvSpPr txBox="1"/>
      </xdr:nvSpPr>
      <xdr:spPr>
        <a:xfrm>
          <a:off x="6705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37</xdr:row>
      <xdr:rowOff>2377</xdr:rowOff>
    </xdr:to>
    <xdr:cxnSp macro="">
      <xdr:nvCxnSpPr>
        <xdr:cNvPr id="524" name="直線コネクタ 523"/>
        <xdr:cNvCxnSpPr/>
      </xdr:nvCxnSpPr>
      <xdr:spPr>
        <a:xfrm flipV="1">
          <a:off x="15481300" y="6299327"/>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124025</xdr:rowOff>
    </xdr:from>
    <xdr:to>
      <xdr:col>81</xdr:col>
      <xdr:colOff>50800</xdr:colOff>
      <xdr:row>37</xdr:row>
      <xdr:rowOff>2377</xdr:rowOff>
    </xdr:to>
    <xdr:cxnSp macro="">
      <xdr:nvCxnSpPr>
        <xdr:cNvPr id="527" name="直線コネクタ 526"/>
        <xdr:cNvCxnSpPr/>
      </xdr:nvCxnSpPr>
      <xdr:spPr>
        <a:xfrm>
          <a:off x="14592300" y="629622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13480</xdr:rowOff>
    </xdr:from>
    <xdr:to>
      <xdr:col>76</xdr:col>
      <xdr:colOff>114300</xdr:colOff>
      <xdr:row>36</xdr:row>
      <xdr:rowOff>124025</xdr:rowOff>
    </xdr:to>
    <xdr:cxnSp macro="">
      <xdr:nvCxnSpPr>
        <xdr:cNvPr id="530" name="直線コネクタ 529"/>
        <xdr:cNvCxnSpPr/>
      </xdr:nvCxnSpPr>
      <xdr:spPr>
        <a:xfrm>
          <a:off x="13703300" y="6014230"/>
          <a:ext cx="889000" cy="28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168765</xdr:rowOff>
    </xdr:to>
    <xdr:cxnSp macro="">
      <xdr:nvCxnSpPr>
        <xdr:cNvPr id="533" name="直線コネクタ 532"/>
        <xdr:cNvCxnSpPr/>
      </xdr:nvCxnSpPr>
      <xdr:spPr>
        <a:xfrm flipV="1">
          <a:off x="12814300" y="6014230"/>
          <a:ext cx="889000" cy="3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76327</xdr:rowOff>
    </xdr:from>
    <xdr:to>
      <xdr:col>85</xdr:col>
      <xdr:colOff>177800</xdr:colOff>
      <xdr:row>37</xdr:row>
      <xdr:rowOff>6477</xdr:rowOff>
    </xdr:to>
    <xdr:sp macro="" textlink="">
      <xdr:nvSpPr>
        <xdr:cNvPr id="543" name="楕円 542"/>
        <xdr:cNvSpPr/>
      </xdr:nvSpPr>
      <xdr:spPr>
        <a:xfrm>
          <a:off x="16268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54754</xdr:rowOff>
    </xdr:from>
    <xdr:ext cx="534377" cy="259045"/>
    <xdr:sp macro="" textlink="">
      <xdr:nvSpPr>
        <xdr:cNvPr id="544" name="消防費該当値テキスト"/>
        <xdr:cNvSpPr txBox="1"/>
      </xdr:nvSpPr>
      <xdr:spPr>
        <a:xfrm>
          <a:off x="16370300" y="62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123027</xdr:rowOff>
    </xdr:from>
    <xdr:to>
      <xdr:col>81</xdr:col>
      <xdr:colOff>101600</xdr:colOff>
      <xdr:row>37</xdr:row>
      <xdr:rowOff>53177</xdr:rowOff>
    </xdr:to>
    <xdr:sp macro="" textlink="">
      <xdr:nvSpPr>
        <xdr:cNvPr id="545" name="楕円 544"/>
        <xdr:cNvSpPr/>
      </xdr:nvSpPr>
      <xdr:spPr>
        <a:xfrm>
          <a:off x="15430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44304</xdr:rowOff>
    </xdr:from>
    <xdr:ext cx="534377" cy="259045"/>
    <xdr:sp macro="" textlink="">
      <xdr:nvSpPr>
        <xdr:cNvPr id="546" name="テキスト ボックス 545"/>
        <xdr:cNvSpPr txBox="1"/>
      </xdr:nvSpPr>
      <xdr:spPr>
        <a:xfrm>
          <a:off x="15214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73225</xdr:rowOff>
    </xdr:from>
    <xdr:to>
      <xdr:col>76</xdr:col>
      <xdr:colOff>165100</xdr:colOff>
      <xdr:row>37</xdr:row>
      <xdr:rowOff>3375</xdr:rowOff>
    </xdr:to>
    <xdr:sp macro="" textlink="">
      <xdr:nvSpPr>
        <xdr:cNvPr id="547" name="楕円 546"/>
        <xdr:cNvSpPr/>
      </xdr:nvSpPr>
      <xdr:spPr>
        <a:xfrm>
          <a:off x="14541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165952</xdr:rowOff>
    </xdr:from>
    <xdr:ext cx="534377" cy="259045"/>
    <xdr:sp macro="" textlink="">
      <xdr:nvSpPr>
        <xdr:cNvPr id="548" name="テキスト ボックス 547"/>
        <xdr:cNvSpPr txBox="1"/>
      </xdr:nvSpPr>
      <xdr:spPr>
        <a:xfrm>
          <a:off x="14325111"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134130</xdr:rowOff>
    </xdr:from>
    <xdr:to>
      <xdr:col>72</xdr:col>
      <xdr:colOff>38100</xdr:colOff>
      <xdr:row>35</xdr:row>
      <xdr:rowOff>64280</xdr:rowOff>
    </xdr:to>
    <xdr:sp macro="" textlink="">
      <xdr:nvSpPr>
        <xdr:cNvPr id="549" name="楕円 548"/>
        <xdr:cNvSpPr/>
      </xdr:nvSpPr>
      <xdr:spPr>
        <a:xfrm>
          <a:off x="13652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80807</xdr:rowOff>
    </xdr:from>
    <xdr:ext cx="534377" cy="259045"/>
    <xdr:sp macro="" textlink="">
      <xdr:nvSpPr>
        <xdr:cNvPr id="550" name="テキスト ボックス 549"/>
        <xdr:cNvSpPr txBox="1"/>
      </xdr:nvSpPr>
      <xdr:spPr>
        <a:xfrm>
          <a:off x="13436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117965</xdr:rowOff>
    </xdr:from>
    <xdr:to>
      <xdr:col>67</xdr:col>
      <xdr:colOff>101600</xdr:colOff>
      <xdr:row>37</xdr:row>
      <xdr:rowOff>48115</xdr:rowOff>
    </xdr:to>
    <xdr:sp macro="" textlink="">
      <xdr:nvSpPr>
        <xdr:cNvPr id="551" name="楕円 550"/>
        <xdr:cNvSpPr/>
      </xdr:nvSpPr>
      <xdr:spPr>
        <a:xfrm>
          <a:off x="12763500" y="62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39242</xdr:rowOff>
    </xdr:from>
    <xdr:ext cx="534377" cy="259045"/>
    <xdr:sp macro="" textlink="">
      <xdr:nvSpPr>
        <xdr:cNvPr id="552" name="テキスト ボックス 551"/>
        <xdr:cNvSpPr txBox="1"/>
      </xdr:nvSpPr>
      <xdr:spPr>
        <a:xfrm>
          <a:off x="12547111" y="63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18009</xdr:rowOff>
    </xdr:from>
    <xdr:to>
      <xdr:col>85</xdr:col>
      <xdr:colOff>127000</xdr:colOff>
      <xdr:row>58</xdr:row>
      <xdr:rowOff>56414</xdr:rowOff>
    </xdr:to>
    <xdr:cxnSp macro="">
      <xdr:nvCxnSpPr>
        <xdr:cNvPr id="582" name="直線コネクタ 581"/>
        <xdr:cNvCxnSpPr/>
      </xdr:nvCxnSpPr>
      <xdr:spPr>
        <a:xfrm flipV="1">
          <a:off x="15481300" y="9276309"/>
          <a:ext cx="8382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3"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34372</xdr:rowOff>
    </xdr:from>
    <xdr:to>
      <xdr:col>81</xdr:col>
      <xdr:colOff>50800</xdr:colOff>
      <xdr:row>58</xdr:row>
      <xdr:rowOff>56414</xdr:rowOff>
    </xdr:to>
    <xdr:cxnSp macro="">
      <xdr:nvCxnSpPr>
        <xdr:cNvPr id="585" name="直線コネクタ 584"/>
        <xdr:cNvCxnSpPr/>
      </xdr:nvCxnSpPr>
      <xdr:spPr>
        <a:xfrm>
          <a:off x="14592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29572</xdr:rowOff>
    </xdr:from>
    <xdr:to>
      <xdr:col>76</xdr:col>
      <xdr:colOff>114300</xdr:colOff>
      <xdr:row>58</xdr:row>
      <xdr:rowOff>34372</xdr:rowOff>
    </xdr:to>
    <xdr:cxnSp macro="">
      <xdr:nvCxnSpPr>
        <xdr:cNvPr id="588" name="直線コネクタ 587"/>
        <xdr:cNvCxnSpPr/>
      </xdr:nvCxnSpPr>
      <xdr:spPr>
        <a:xfrm>
          <a:off x="13703300" y="997367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29572</xdr:rowOff>
    </xdr:from>
    <xdr:to>
      <xdr:col>71</xdr:col>
      <xdr:colOff>177800</xdr:colOff>
      <xdr:row>58</xdr:row>
      <xdr:rowOff>39497</xdr:rowOff>
    </xdr:to>
    <xdr:cxnSp macro="">
      <xdr:nvCxnSpPr>
        <xdr:cNvPr id="591" name="直線コネクタ 590"/>
        <xdr:cNvCxnSpPr/>
      </xdr:nvCxnSpPr>
      <xdr:spPr>
        <a:xfrm flipV="1">
          <a:off x="12814300" y="9973672"/>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138659</xdr:rowOff>
    </xdr:from>
    <xdr:to>
      <xdr:col>85</xdr:col>
      <xdr:colOff>177800</xdr:colOff>
      <xdr:row>54</xdr:row>
      <xdr:rowOff>68809</xdr:rowOff>
    </xdr:to>
    <xdr:sp macro="" textlink="">
      <xdr:nvSpPr>
        <xdr:cNvPr id="601" name="楕円 600"/>
        <xdr:cNvSpPr/>
      </xdr:nvSpPr>
      <xdr:spPr>
        <a:xfrm>
          <a:off x="162687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53586</xdr:rowOff>
    </xdr:from>
    <xdr:ext cx="534377" cy="259045"/>
    <xdr:sp macro="" textlink="">
      <xdr:nvSpPr>
        <xdr:cNvPr id="602" name="教育費該当値テキスト"/>
        <xdr:cNvSpPr txBox="1"/>
      </xdr:nvSpPr>
      <xdr:spPr>
        <a:xfrm>
          <a:off x="16370300" y="91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5614</xdr:rowOff>
    </xdr:from>
    <xdr:to>
      <xdr:col>81</xdr:col>
      <xdr:colOff>101600</xdr:colOff>
      <xdr:row>58</xdr:row>
      <xdr:rowOff>107214</xdr:rowOff>
    </xdr:to>
    <xdr:sp macro="" textlink="">
      <xdr:nvSpPr>
        <xdr:cNvPr id="603" name="楕円 602"/>
        <xdr:cNvSpPr/>
      </xdr:nvSpPr>
      <xdr:spPr>
        <a:xfrm>
          <a:off x="15430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98341</xdr:rowOff>
    </xdr:from>
    <xdr:ext cx="534377" cy="259045"/>
    <xdr:sp macro="" textlink="">
      <xdr:nvSpPr>
        <xdr:cNvPr id="604" name="テキスト ボックス 603"/>
        <xdr:cNvSpPr txBox="1"/>
      </xdr:nvSpPr>
      <xdr:spPr>
        <a:xfrm>
          <a:off x="15214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155022</xdr:rowOff>
    </xdr:from>
    <xdr:to>
      <xdr:col>76</xdr:col>
      <xdr:colOff>165100</xdr:colOff>
      <xdr:row>58</xdr:row>
      <xdr:rowOff>85172</xdr:rowOff>
    </xdr:to>
    <xdr:sp macro="" textlink="">
      <xdr:nvSpPr>
        <xdr:cNvPr id="605" name="楕円 604"/>
        <xdr:cNvSpPr/>
      </xdr:nvSpPr>
      <xdr:spPr>
        <a:xfrm>
          <a:off x="14541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76299</xdr:rowOff>
    </xdr:from>
    <xdr:ext cx="534377" cy="259045"/>
    <xdr:sp macro="" textlink="">
      <xdr:nvSpPr>
        <xdr:cNvPr id="606" name="テキスト ボックス 605"/>
        <xdr:cNvSpPr txBox="1"/>
      </xdr:nvSpPr>
      <xdr:spPr>
        <a:xfrm>
          <a:off x="14325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150222</xdr:rowOff>
    </xdr:from>
    <xdr:to>
      <xdr:col>72</xdr:col>
      <xdr:colOff>38100</xdr:colOff>
      <xdr:row>58</xdr:row>
      <xdr:rowOff>80372</xdr:rowOff>
    </xdr:to>
    <xdr:sp macro="" textlink="">
      <xdr:nvSpPr>
        <xdr:cNvPr id="607" name="楕円 606"/>
        <xdr:cNvSpPr/>
      </xdr:nvSpPr>
      <xdr:spPr>
        <a:xfrm>
          <a:off x="13652500" y="9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71499</xdr:rowOff>
    </xdr:from>
    <xdr:ext cx="534377" cy="259045"/>
    <xdr:sp macro="" textlink="">
      <xdr:nvSpPr>
        <xdr:cNvPr id="608" name="テキスト ボックス 607"/>
        <xdr:cNvSpPr txBox="1"/>
      </xdr:nvSpPr>
      <xdr:spPr>
        <a:xfrm>
          <a:off x="13436111" y="10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160147</xdr:rowOff>
    </xdr:from>
    <xdr:to>
      <xdr:col>67</xdr:col>
      <xdr:colOff>101600</xdr:colOff>
      <xdr:row>58</xdr:row>
      <xdr:rowOff>90297</xdr:rowOff>
    </xdr:to>
    <xdr:sp macro="" textlink="">
      <xdr:nvSpPr>
        <xdr:cNvPr id="609" name="楕円 608"/>
        <xdr:cNvSpPr/>
      </xdr:nvSpPr>
      <xdr:spPr>
        <a:xfrm>
          <a:off x="12763500" y="9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81424</xdr:rowOff>
    </xdr:from>
    <xdr:ext cx="534377" cy="259045"/>
    <xdr:sp macro="" textlink="">
      <xdr:nvSpPr>
        <xdr:cNvPr id="610" name="テキスト ボックス 609"/>
        <xdr:cNvSpPr txBox="1"/>
      </xdr:nvSpPr>
      <xdr:spPr>
        <a:xfrm>
          <a:off x="12547111" y="10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13455</xdr:rowOff>
    </xdr:from>
    <xdr:to>
      <xdr:col>85</xdr:col>
      <xdr:colOff>127000</xdr:colOff>
      <xdr:row>78</xdr:row>
      <xdr:rowOff>23228</xdr:rowOff>
    </xdr:to>
    <xdr:cxnSp macro="">
      <xdr:nvCxnSpPr>
        <xdr:cNvPr id="635" name="直線コネクタ 634"/>
        <xdr:cNvCxnSpPr/>
      </xdr:nvCxnSpPr>
      <xdr:spPr>
        <a:xfrm flipV="1">
          <a:off x="15481300" y="13386555"/>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23228</xdr:rowOff>
    </xdr:from>
    <xdr:to>
      <xdr:col>81</xdr:col>
      <xdr:colOff>50800</xdr:colOff>
      <xdr:row>78</xdr:row>
      <xdr:rowOff>25400</xdr:rowOff>
    </xdr:to>
    <xdr:cxnSp macro="">
      <xdr:nvCxnSpPr>
        <xdr:cNvPr id="638" name="直線コネクタ 637"/>
        <xdr:cNvCxnSpPr/>
      </xdr:nvCxnSpPr>
      <xdr:spPr>
        <a:xfrm flipV="1">
          <a:off x="14592300" y="13396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22428</xdr:rowOff>
    </xdr:from>
    <xdr:to>
      <xdr:col>76</xdr:col>
      <xdr:colOff>114300</xdr:colOff>
      <xdr:row>78</xdr:row>
      <xdr:rowOff>25400</xdr:rowOff>
    </xdr:to>
    <xdr:cxnSp macro="">
      <xdr:nvCxnSpPr>
        <xdr:cNvPr id="641" name="直線コネクタ 640"/>
        <xdr:cNvCxnSpPr/>
      </xdr:nvCxnSpPr>
      <xdr:spPr>
        <a:xfrm>
          <a:off x="13703300" y="133955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144272</xdr:rowOff>
    </xdr:from>
    <xdr:to>
      <xdr:col>71</xdr:col>
      <xdr:colOff>177800</xdr:colOff>
      <xdr:row>78</xdr:row>
      <xdr:rowOff>22428</xdr:rowOff>
    </xdr:to>
    <xdr:cxnSp macro="">
      <xdr:nvCxnSpPr>
        <xdr:cNvPr id="644" name="直線コネクタ 643"/>
        <xdr:cNvCxnSpPr/>
      </xdr:nvCxnSpPr>
      <xdr:spPr>
        <a:xfrm>
          <a:off x="12814300" y="13345922"/>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134105</xdr:rowOff>
    </xdr:from>
    <xdr:to>
      <xdr:col>85</xdr:col>
      <xdr:colOff>177800</xdr:colOff>
      <xdr:row>78</xdr:row>
      <xdr:rowOff>64255</xdr:rowOff>
    </xdr:to>
    <xdr:sp macro="" textlink="">
      <xdr:nvSpPr>
        <xdr:cNvPr id="654" name="楕円 653"/>
        <xdr:cNvSpPr/>
      </xdr:nvSpPr>
      <xdr:spPr>
        <a:xfrm>
          <a:off x="162687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78013</xdr:rowOff>
    </xdr:from>
    <xdr:ext cx="378565" cy="259045"/>
    <xdr:sp macro="" textlink="">
      <xdr:nvSpPr>
        <xdr:cNvPr id="655" name="災害復旧費該当値テキスト"/>
        <xdr:cNvSpPr txBox="1"/>
      </xdr:nvSpPr>
      <xdr:spPr>
        <a:xfrm>
          <a:off x="16370300" y="1327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143878</xdr:rowOff>
    </xdr:from>
    <xdr:to>
      <xdr:col>81</xdr:col>
      <xdr:colOff>101600</xdr:colOff>
      <xdr:row>78</xdr:row>
      <xdr:rowOff>74028</xdr:rowOff>
    </xdr:to>
    <xdr:sp macro="" textlink="">
      <xdr:nvSpPr>
        <xdr:cNvPr id="656" name="楕円 655"/>
        <xdr:cNvSpPr/>
      </xdr:nvSpPr>
      <xdr:spPr>
        <a:xfrm>
          <a:off x="15430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65155</xdr:rowOff>
    </xdr:from>
    <xdr:ext cx="313932" cy="259045"/>
    <xdr:sp macro="" textlink="">
      <xdr:nvSpPr>
        <xdr:cNvPr id="657" name="テキスト ボックス 656"/>
        <xdr:cNvSpPr txBox="1"/>
      </xdr:nvSpPr>
      <xdr:spPr>
        <a:xfrm>
          <a:off x="15324333" y="1343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143078</xdr:rowOff>
    </xdr:from>
    <xdr:to>
      <xdr:col>72</xdr:col>
      <xdr:colOff>38100</xdr:colOff>
      <xdr:row>78</xdr:row>
      <xdr:rowOff>73228</xdr:rowOff>
    </xdr:to>
    <xdr:sp macro="" textlink="">
      <xdr:nvSpPr>
        <xdr:cNvPr id="660" name="楕円 659"/>
        <xdr:cNvSpPr/>
      </xdr:nvSpPr>
      <xdr:spPr>
        <a:xfrm>
          <a:off x="13652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64355</xdr:rowOff>
    </xdr:from>
    <xdr:ext cx="313932" cy="259045"/>
    <xdr:sp macro="" textlink="">
      <xdr:nvSpPr>
        <xdr:cNvPr id="661" name="テキスト ボックス 660"/>
        <xdr:cNvSpPr txBox="1"/>
      </xdr:nvSpPr>
      <xdr:spPr>
        <a:xfrm>
          <a:off x="13546333" y="13437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93472</xdr:rowOff>
    </xdr:from>
    <xdr:to>
      <xdr:col>67</xdr:col>
      <xdr:colOff>101600</xdr:colOff>
      <xdr:row>78</xdr:row>
      <xdr:rowOff>23622</xdr:rowOff>
    </xdr:to>
    <xdr:sp macro="" textlink="">
      <xdr:nvSpPr>
        <xdr:cNvPr id="662" name="楕円 661"/>
        <xdr:cNvSpPr/>
      </xdr:nvSpPr>
      <xdr:spPr>
        <a:xfrm>
          <a:off x="12763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14749</xdr:rowOff>
    </xdr:from>
    <xdr:ext cx="378565" cy="259045"/>
    <xdr:sp macro="" textlink="">
      <xdr:nvSpPr>
        <xdr:cNvPr id="663" name="テキスト ボックス 662"/>
        <xdr:cNvSpPr txBox="1"/>
      </xdr:nvSpPr>
      <xdr:spPr>
        <a:xfrm>
          <a:off x="12625017" y="13387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109277</xdr:rowOff>
    </xdr:from>
    <xdr:to>
      <xdr:col>85</xdr:col>
      <xdr:colOff>126364</xdr:colOff>
      <xdr:row>97</xdr:row>
      <xdr:rowOff>93104</xdr:rowOff>
    </xdr:to>
    <xdr:cxnSp macro="">
      <xdr:nvCxnSpPr>
        <xdr:cNvPr id="688" name="直線コネクタ 687"/>
        <xdr:cNvCxnSpPr/>
      </xdr:nvCxnSpPr>
      <xdr:spPr>
        <a:xfrm flipV="1">
          <a:off x="16317595" y="15539777"/>
          <a:ext cx="1269" cy="1183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96931</xdr:rowOff>
    </xdr:from>
    <xdr:ext cx="534377" cy="259045"/>
    <xdr:sp macro="" textlink="">
      <xdr:nvSpPr>
        <xdr:cNvPr id="689" name="公債費最小値テキスト"/>
        <xdr:cNvSpPr txBox="1"/>
      </xdr:nvSpPr>
      <xdr:spPr>
        <a:xfrm>
          <a:off x="16370300" y="167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93104</xdr:rowOff>
    </xdr:from>
    <xdr:to>
      <xdr:col>86</xdr:col>
      <xdr:colOff>25400</xdr:colOff>
      <xdr:row>97</xdr:row>
      <xdr:rowOff>93104</xdr:rowOff>
    </xdr:to>
    <xdr:cxnSp macro="">
      <xdr:nvCxnSpPr>
        <xdr:cNvPr id="690" name="直線コネクタ 689"/>
        <xdr:cNvCxnSpPr/>
      </xdr:nvCxnSpPr>
      <xdr:spPr>
        <a:xfrm>
          <a:off x="16230600" y="1672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55954</xdr:rowOff>
    </xdr:from>
    <xdr:ext cx="534377" cy="259045"/>
    <xdr:sp macro="" textlink="">
      <xdr:nvSpPr>
        <xdr:cNvPr id="691" name="公債費最大値テキスト"/>
        <xdr:cNvSpPr txBox="1"/>
      </xdr:nvSpPr>
      <xdr:spPr>
        <a:xfrm>
          <a:off x="16370300" y="153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109277</xdr:rowOff>
    </xdr:from>
    <xdr:to>
      <xdr:col>86</xdr:col>
      <xdr:colOff>25400</xdr:colOff>
      <xdr:row>90</xdr:row>
      <xdr:rowOff>109277</xdr:rowOff>
    </xdr:to>
    <xdr:cxnSp macro="">
      <xdr:nvCxnSpPr>
        <xdr:cNvPr id="692" name="直線コネクタ 691"/>
        <xdr:cNvCxnSpPr/>
      </xdr:nvCxnSpPr>
      <xdr:spPr>
        <a:xfrm>
          <a:off x="16230600" y="1553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93104</xdr:rowOff>
    </xdr:from>
    <xdr:to>
      <xdr:col>85</xdr:col>
      <xdr:colOff>127000</xdr:colOff>
      <xdr:row>97</xdr:row>
      <xdr:rowOff>115221</xdr:rowOff>
    </xdr:to>
    <xdr:cxnSp macro="">
      <xdr:nvCxnSpPr>
        <xdr:cNvPr id="693" name="直線コネクタ 692"/>
        <xdr:cNvCxnSpPr/>
      </xdr:nvCxnSpPr>
      <xdr:spPr>
        <a:xfrm flipV="1">
          <a:off x="15481300" y="16723754"/>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146087</xdr:rowOff>
    </xdr:from>
    <xdr:ext cx="534377" cy="259045"/>
    <xdr:sp macro="" textlink="">
      <xdr:nvSpPr>
        <xdr:cNvPr id="694" name="公債費平均値テキスト"/>
        <xdr:cNvSpPr txBox="1"/>
      </xdr:nvSpPr>
      <xdr:spPr>
        <a:xfrm>
          <a:off x="16370300" y="16090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123210</xdr:rowOff>
    </xdr:from>
    <xdr:to>
      <xdr:col>85</xdr:col>
      <xdr:colOff>177800</xdr:colOff>
      <xdr:row>95</xdr:row>
      <xdr:rowOff>53360</xdr:rowOff>
    </xdr:to>
    <xdr:sp macro="" textlink="">
      <xdr:nvSpPr>
        <xdr:cNvPr id="695" name="フローチャート: 判断 694"/>
        <xdr:cNvSpPr/>
      </xdr:nvSpPr>
      <xdr:spPr>
        <a:xfrm>
          <a:off x="16268700" y="1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115221</xdr:rowOff>
    </xdr:from>
    <xdr:to>
      <xdr:col>81</xdr:col>
      <xdr:colOff>50800</xdr:colOff>
      <xdr:row>97</xdr:row>
      <xdr:rowOff>148462</xdr:rowOff>
    </xdr:to>
    <xdr:cxnSp macro="">
      <xdr:nvCxnSpPr>
        <xdr:cNvPr id="696" name="直線コネクタ 695"/>
        <xdr:cNvCxnSpPr/>
      </xdr:nvCxnSpPr>
      <xdr:spPr>
        <a:xfrm flipV="1">
          <a:off x="14592300" y="16745871"/>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111189</xdr:rowOff>
    </xdr:from>
    <xdr:to>
      <xdr:col>81</xdr:col>
      <xdr:colOff>101600</xdr:colOff>
      <xdr:row>95</xdr:row>
      <xdr:rowOff>41339</xdr:rowOff>
    </xdr:to>
    <xdr:sp macro="" textlink="">
      <xdr:nvSpPr>
        <xdr:cNvPr id="697" name="フローチャート: 判断 696"/>
        <xdr:cNvSpPr/>
      </xdr:nvSpPr>
      <xdr:spPr>
        <a:xfrm>
          <a:off x="154305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57866</xdr:rowOff>
    </xdr:from>
    <xdr:ext cx="534377" cy="259045"/>
    <xdr:sp macro="" textlink="">
      <xdr:nvSpPr>
        <xdr:cNvPr id="698" name="テキスト ボックス 697"/>
        <xdr:cNvSpPr txBox="1"/>
      </xdr:nvSpPr>
      <xdr:spPr>
        <a:xfrm>
          <a:off x="15214111" y="1600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147510</xdr:rowOff>
    </xdr:from>
    <xdr:to>
      <xdr:col>76</xdr:col>
      <xdr:colOff>114300</xdr:colOff>
      <xdr:row>97</xdr:row>
      <xdr:rowOff>148462</xdr:rowOff>
    </xdr:to>
    <xdr:cxnSp macro="">
      <xdr:nvCxnSpPr>
        <xdr:cNvPr id="699" name="直線コネクタ 698"/>
        <xdr:cNvCxnSpPr/>
      </xdr:nvCxnSpPr>
      <xdr:spPr>
        <a:xfrm>
          <a:off x="13703300" y="167781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100482</xdr:rowOff>
    </xdr:from>
    <xdr:to>
      <xdr:col>76</xdr:col>
      <xdr:colOff>165100</xdr:colOff>
      <xdr:row>95</xdr:row>
      <xdr:rowOff>30632</xdr:rowOff>
    </xdr:to>
    <xdr:sp macro="" textlink="">
      <xdr:nvSpPr>
        <xdr:cNvPr id="700" name="フローチャート: 判断 699"/>
        <xdr:cNvSpPr/>
      </xdr:nvSpPr>
      <xdr:spPr>
        <a:xfrm>
          <a:off x="14541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47159</xdr:rowOff>
    </xdr:from>
    <xdr:ext cx="534377" cy="259045"/>
    <xdr:sp macro="" textlink="">
      <xdr:nvSpPr>
        <xdr:cNvPr id="701" name="テキスト ボックス 700"/>
        <xdr:cNvSpPr txBox="1"/>
      </xdr:nvSpPr>
      <xdr:spPr>
        <a:xfrm>
          <a:off x="14325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147510</xdr:rowOff>
    </xdr:from>
    <xdr:to>
      <xdr:col>71</xdr:col>
      <xdr:colOff>177800</xdr:colOff>
      <xdr:row>97</xdr:row>
      <xdr:rowOff>153645</xdr:rowOff>
    </xdr:to>
    <xdr:cxnSp macro="">
      <xdr:nvCxnSpPr>
        <xdr:cNvPr id="702" name="直線コネクタ 701"/>
        <xdr:cNvCxnSpPr/>
      </xdr:nvCxnSpPr>
      <xdr:spPr>
        <a:xfrm flipV="1">
          <a:off x="12814300" y="1677816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107093</xdr:rowOff>
    </xdr:from>
    <xdr:to>
      <xdr:col>72</xdr:col>
      <xdr:colOff>38100</xdr:colOff>
      <xdr:row>95</xdr:row>
      <xdr:rowOff>37243</xdr:rowOff>
    </xdr:to>
    <xdr:sp macro="" textlink="">
      <xdr:nvSpPr>
        <xdr:cNvPr id="703" name="フローチャート: 判断 702"/>
        <xdr:cNvSpPr/>
      </xdr:nvSpPr>
      <xdr:spPr>
        <a:xfrm>
          <a:off x="13652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53770</xdr:rowOff>
    </xdr:from>
    <xdr:ext cx="534377" cy="259045"/>
    <xdr:sp macro="" textlink="">
      <xdr:nvSpPr>
        <xdr:cNvPr id="704" name="テキスト ボックス 703"/>
        <xdr:cNvSpPr txBox="1"/>
      </xdr:nvSpPr>
      <xdr:spPr>
        <a:xfrm>
          <a:off x="13436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88271</xdr:rowOff>
    </xdr:from>
    <xdr:to>
      <xdr:col>67</xdr:col>
      <xdr:colOff>101600</xdr:colOff>
      <xdr:row>95</xdr:row>
      <xdr:rowOff>18421</xdr:rowOff>
    </xdr:to>
    <xdr:sp macro="" textlink="">
      <xdr:nvSpPr>
        <xdr:cNvPr id="705" name="フローチャート: 判断 704"/>
        <xdr:cNvSpPr/>
      </xdr:nvSpPr>
      <xdr:spPr>
        <a:xfrm>
          <a:off x="12763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34948</xdr:rowOff>
    </xdr:from>
    <xdr:ext cx="534377" cy="259045"/>
    <xdr:sp macro="" textlink="">
      <xdr:nvSpPr>
        <xdr:cNvPr id="706" name="テキスト ボックス 705"/>
        <xdr:cNvSpPr txBox="1"/>
      </xdr:nvSpPr>
      <xdr:spPr>
        <a:xfrm>
          <a:off x="12547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42304</xdr:rowOff>
    </xdr:from>
    <xdr:to>
      <xdr:col>85</xdr:col>
      <xdr:colOff>177800</xdr:colOff>
      <xdr:row>97</xdr:row>
      <xdr:rowOff>143904</xdr:rowOff>
    </xdr:to>
    <xdr:sp macro="" textlink="">
      <xdr:nvSpPr>
        <xdr:cNvPr id="712" name="楕円 711"/>
        <xdr:cNvSpPr/>
      </xdr:nvSpPr>
      <xdr:spPr>
        <a:xfrm>
          <a:off x="16268700" y="166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128681</xdr:rowOff>
    </xdr:from>
    <xdr:ext cx="534377" cy="259045"/>
    <xdr:sp macro="" textlink="">
      <xdr:nvSpPr>
        <xdr:cNvPr id="713" name="公債費該当値テキスト"/>
        <xdr:cNvSpPr txBox="1"/>
      </xdr:nvSpPr>
      <xdr:spPr>
        <a:xfrm>
          <a:off x="16370300" y="165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64421</xdr:rowOff>
    </xdr:from>
    <xdr:to>
      <xdr:col>81</xdr:col>
      <xdr:colOff>101600</xdr:colOff>
      <xdr:row>97</xdr:row>
      <xdr:rowOff>166021</xdr:rowOff>
    </xdr:to>
    <xdr:sp macro="" textlink="">
      <xdr:nvSpPr>
        <xdr:cNvPr id="714" name="楕円 713"/>
        <xdr:cNvSpPr/>
      </xdr:nvSpPr>
      <xdr:spPr>
        <a:xfrm>
          <a:off x="154305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157148</xdr:rowOff>
    </xdr:from>
    <xdr:ext cx="534377" cy="259045"/>
    <xdr:sp macro="" textlink="">
      <xdr:nvSpPr>
        <xdr:cNvPr id="715" name="テキスト ボックス 714"/>
        <xdr:cNvSpPr txBox="1"/>
      </xdr:nvSpPr>
      <xdr:spPr>
        <a:xfrm>
          <a:off x="15214111" y="167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97662</xdr:rowOff>
    </xdr:from>
    <xdr:to>
      <xdr:col>76</xdr:col>
      <xdr:colOff>165100</xdr:colOff>
      <xdr:row>98</xdr:row>
      <xdr:rowOff>27812</xdr:rowOff>
    </xdr:to>
    <xdr:sp macro="" textlink="">
      <xdr:nvSpPr>
        <xdr:cNvPr id="716" name="楕円 715"/>
        <xdr:cNvSpPr/>
      </xdr:nvSpPr>
      <xdr:spPr>
        <a:xfrm>
          <a:off x="145415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18939</xdr:rowOff>
    </xdr:from>
    <xdr:ext cx="534377" cy="259045"/>
    <xdr:sp macro="" textlink="">
      <xdr:nvSpPr>
        <xdr:cNvPr id="717" name="テキスト ボックス 716"/>
        <xdr:cNvSpPr txBox="1"/>
      </xdr:nvSpPr>
      <xdr:spPr>
        <a:xfrm>
          <a:off x="14325111" y="168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96710</xdr:rowOff>
    </xdr:from>
    <xdr:to>
      <xdr:col>72</xdr:col>
      <xdr:colOff>38100</xdr:colOff>
      <xdr:row>98</xdr:row>
      <xdr:rowOff>26860</xdr:rowOff>
    </xdr:to>
    <xdr:sp macro="" textlink="">
      <xdr:nvSpPr>
        <xdr:cNvPr id="718" name="楕円 717"/>
        <xdr:cNvSpPr/>
      </xdr:nvSpPr>
      <xdr:spPr>
        <a:xfrm>
          <a:off x="13652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17987</xdr:rowOff>
    </xdr:from>
    <xdr:ext cx="534377" cy="259045"/>
    <xdr:sp macro="" textlink="">
      <xdr:nvSpPr>
        <xdr:cNvPr id="719" name="テキスト ボックス 718"/>
        <xdr:cNvSpPr txBox="1"/>
      </xdr:nvSpPr>
      <xdr:spPr>
        <a:xfrm>
          <a:off x="13436111" y="1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102845</xdr:rowOff>
    </xdr:from>
    <xdr:to>
      <xdr:col>67</xdr:col>
      <xdr:colOff>101600</xdr:colOff>
      <xdr:row>98</xdr:row>
      <xdr:rowOff>32995</xdr:rowOff>
    </xdr:to>
    <xdr:sp macro="" textlink="">
      <xdr:nvSpPr>
        <xdr:cNvPr id="720" name="楕円 719"/>
        <xdr:cNvSpPr/>
      </xdr:nvSpPr>
      <xdr:spPr>
        <a:xfrm>
          <a:off x="12763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24122</xdr:rowOff>
    </xdr:from>
    <xdr:ext cx="534377" cy="259045"/>
    <xdr:sp macro="" textlink="">
      <xdr:nvSpPr>
        <xdr:cNvPr id="721" name="テキスト ボックス 720"/>
        <xdr:cNvSpPr txBox="1"/>
      </xdr:nvSpPr>
      <xdr:spPr>
        <a:xfrm>
          <a:off x="12547111" y="16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7" name="直線コネクタ 746"/>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50"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51" name="直線コネクタ 750"/>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3"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4" name="フローチャート: 判断 753"/>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6" name="フローチャート: 判断 755"/>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7" name="テキスト ボックス 756"/>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9" name="フローチャート: 判断 758"/>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60" name="テキスト ボックス 759"/>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2" name="フローチャート: 判断 761"/>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3" name="テキスト ボックス 762"/>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4" name="フローチャート: 判断 763"/>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5" name="テキスト ボックス 764"/>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主な項目について、民生費は住民一人当たり</a:t>
          </a:r>
          <a:r>
            <a:rPr kumimoji="1" lang="en-US" altLang="ja-JP" sz="1300">
              <a:latin typeface="ＭＳ Ｐゴシック" panose="020B0600070205080204" pitchFamily="50" charset="-128"/>
              <a:ea typeface="ＭＳ Ｐゴシック" panose="020B0600070205080204" pitchFamily="50" charset="-128"/>
            </a:rPr>
            <a:t>162,653</a:t>
          </a:r>
          <a:r>
            <a:rPr kumimoji="1" lang="ja-JP" altLang="en-US" sz="1300">
              <a:latin typeface="ＭＳ Ｐゴシック" panose="020B0600070205080204" pitchFamily="50" charset="-128"/>
              <a:ea typeface="ＭＳ Ｐゴシック" panose="020B0600070205080204" pitchFamily="50" charset="-128"/>
            </a:rPr>
            <a:t>円で、類似団体内平均値を下回るが、平成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年度以降、一人当たりコストの上昇が続いている。総額では、保育所等への施設型給付費や障害児者介護給付費等の増加等により、前年度と比べる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％増となっている。土木費は住民一人当たり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36,145</a:t>
          </a:r>
          <a:r>
            <a:rPr kumimoji="1" lang="ja-JP" altLang="en-US" sz="1300">
              <a:latin typeface="ＭＳ Ｐゴシック" panose="020B0600070205080204" pitchFamily="50" charset="-128"/>
              <a:ea typeface="ＭＳ Ｐゴシック" panose="020B0600070205080204" pitchFamily="50" charset="-128"/>
            </a:rPr>
            <a:t>円で、類似団体内平均を下回り、平成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位）。総額では、前年度と比べると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年度以降、国直轄事業負担金の減や、津久井広域道路インターチェンジ接続事業、市営南台団地建設事業などの大規模な事業が完了したため、土木費は減少が続いている。教育費は住民一人当たり</a:t>
          </a:r>
          <a:r>
            <a:rPr kumimoji="1" lang="en-US" altLang="ja-JP" sz="1300">
              <a:latin typeface="ＭＳ Ｐゴシック" panose="020B0600070205080204" pitchFamily="50" charset="-128"/>
              <a:ea typeface="ＭＳ Ｐゴシック" panose="020B0600070205080204" pitchFamily="50" charset="-128"/>
            </a:rPr>
            <a:t>66,388</a:t>
          </a:r>
          <a:r>
            <a:rPr kumimoji="1" lang="ja-JP" altLang="en-US" sz="1300">
              <a:latin typeface="ＭＳ Ｐゴシック" panose="020B0600070205080204" pitchFamily="50" charset="-128"/>
              <a:ea typeface="ＭＳ Ｐゴシック" panose="020B0600070205080204" pitchFamily="50" charset="-128"/>
            </a:rPr>
            <a:t>円で、類似団体内平均を下回り、前年度と同様、最も低い水準である（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これは、指定都市で本市のみ市立高等学校を設置していないことが要因の一つであると考えられる。総額では、他の類似団体と同様、県費負担教職員の給与負担等の権限移譲による教職員給与費、空調設備整備事業、麻溝小学校校舎等改築事業等により、前年度と比べると</a:t>
          </a:r>
          <a:r>
            <a:rPr kumimoji="1" lang="en-US" altLang="ja-JP" sz="1300">
              <a:latin typeface="ＭＳ Ｐゴシック" panose="020B0600070205080204" pitchFamily="50" charset="-128"/>
              <a:ea typeface="ＭＳ Ｐゴシック" panose="020B0600070205080204" pitchFamily="50" charset="-128"/>
            </a:rPr>
            <a:t>134.4</a:t>
          </a:r>
          <a:r>
            <a:rPr kumimoji="1" lang="ja-JP" altLang="en-US" sz="1300">
              <a:latin typeface="ＭＳ Ｐゴシック" panose="020B0600070205080204" pitchFamily="50" charset="-128"/>
              <a:ea typeface="ＭＳ Ｐゴシック" panose="020B0600070205080204" pitchFamily="50" charset="-128"/>
            </a:rPr>
            <a:t>％増となっている。公債費は住民一人当たり</a:t>
          </a:r>
          <a:r>
            <a:rPr kumimoji="1" lang="en-US" altLang="ja-JP" sz="1300">
              <a:latin typeface="ＭＳ Ｐゴシック" panose="020B0600070205080204" pitchFamily="50" charset="-128"/>
              <a:ea typeface="ＭＳ Ｐゴシック" panose="020B0600070205080204" pitchFamily="50" charset="-128"/>
            </a:rPr>
            <a:t>35,446</a:t>
          </a:r>
          <a:r>
            <a:rPr kumimoji="1" lang="ja-JP" altLang="en-US" sz="1300">
              <a:latin typeface="ＭＳ Ｐゴシック" panose="020B0600070205080204" pitchFamily="50" charset="-128"/>
              <a:ea typeface="ＭＳ Ｐゴシック" panose="020B0600070205080204" pitchFamily="50" charset="-128"/>
            </a:rPr>
            <a:t>円で、類似団体内平均を下回り、平成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年度についても、前年度と同様、最も低い水準である（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次さがみはら都市経営指針・実行計画に基づく市債発行抑制の取組や、土木費が低水準で推移してきたことなどにより市債発行が抑えられていることなどが要因である。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財政調整基金残高については、過去</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年間（平成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年度）においては、平成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年度の</a:t>
          </a:r>
          <a:r>
            <a:rPr kumimoji="1" lang="en-US" altLang="ja-JP" sz="900">
              <a:latin typeface="ＭＳ ゴシック" pitchFamily="49" charset="-128"/>
              <a:ea typeface="ＭＳ ゴシック" pitchFamily="49" charset="-128"/>
            </a:rPr>
            <a:t>132.6</a:t>
          </a:r>
          <a:r>
            <a:rPr kumimoji="1" lang="ja-JP" altLang="en-US" sz="900">
              <a:latin typeface="ＭＳ ゴシック" pitchFamily="49" charset="-128"/>
              <a:ea typeface="ＭＳ ゴシック" pitchFamily="49" charset="-128"/>
            </a:rPr>
            <a:t>億円をピークに減少が続いている。毎年度、決算剰余金の一部を積み立てているが、平成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年度以降、積立額が</a:t>
          </a:r>
          <a:r>
            <a:rPr kumimoji="1" lang="en-US" altLang="ja-JP" sz="900">
              <a:latin typeface="ＭＳ ゴシック" pitchFamily="49" charset="-128"/>
              <a:ea typeface="ＭＳ ゴシック" pitchFamily="49" charset="-128"/>
            </a:rPr>
            <a:t>40</a:t>
          </a:r>
          <a:r>
            <a:rPr kumimoji="1" lang="ja-JP" altLang="en-US" sz="900">
              <a:latin typeface="ＭＳ ゴシック" pitchFamily="49" charset="-128"/>
              <a:ea typeface="ＭＳ ゴシック" pitchFamily="49" charset="-128"/>
            </a:rPr>
            <a:t>億円程度と一定規模で推移する中、福祉や子育て支援の充実に伴う扶助費の増加などの歳出増に対応するため、取崩額が積立額を上回る状況にある。特に平成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年度においては取崩額が</a:t>
          </a:r>
          <a:r>
            <a:rPr kumimoji="1" lang="en-US" altLang="ja-JP" sz="900">
              <a:latin typeface="ＭＳ ゴシック" pitchFamily="49" charset="-128"/>
              <a:ea typeface="ＭＳ ゴシック" pitchFamily="49" charset="-128"/>
            </a:rPr>
            <a:t>82.0</a:t>
          </a:r>
          <a:r>
            <a:rPr kumimoji="1" lang="ja-JP" altLang="en-US" sz="900">
              <a:latin typeface="ＭＳ ゴシック" pitchFamily="49" charset="-128"/>
              <a:ea typeface="ＭＳ ゴシック" pitchFamily="49" charset="-128"/>
            </a:rPr>
            <a:t>億円となり、標準財政規模比は前年度と比べると</a:t>
          </a:r>
          <a:r>
            <a:rPr kumimoji="1" lang="en-US" altLang="ja-JP" sz="900">
              <a:latin typeface="ＭＳ ゴシック" pitchFamily="49" charset="-128"/>
              <a:ea typeface="ＭＳ ゴシック" pitchFamily="49" charset="-128"/>
            </a:rPr>
            <a:t>2.96</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4.90</a:t>
          </a:r>
          <a:r>
            <a:rPr kumimoji="1" lang="ja-JP" altLang="en-US" sz="900">
              <a:latin typeface="ＭＳ ゴシック" pitchFamily="49" charset="-128"/>
              <a:ea typeface="ＭＳ ゴシック" pitchFamily="49" charset="-128"/>
            </a:rPr>
            <a:t>％となった。平成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年度においても、前年度と比べると</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3.70</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実質収支額については、形式収支が前年度に比べると増加（対前年度比</a:t>
          </a:r>
          <a:r>
            <a:rPr kumimoji="1" lang="en-US" altLang="ja-JP" sz="900">
              <a:latin typeface="ＭＳ ゴシック" pitchFamily="49" charset="-128"/>
              <a:ea typeface="ＭＳ ゴシック" pitchFamily="49" charset="-128"/>
            </a:rPr>
            <a:t>24.9</a:t>
          </a:r>
          <a:r>
            <a:rPr kumimoji="1" lang="ja-JP" altLang="en-US" sz="900">
              <a:latin typeface="ＭＳ ゴシック" pitchFamily="49" charset="-128"/>
              <a:ea typeface="ＭＳ ゴシック" pitchFamily="49" charset="-128"/>
            </a:rPr>
            <a:t>％増）となったが、翌年度に繰り越すべき財源がそれを上回る増加（同</a:t>
          </a:r>
          <a:r>
            <a:rPr kumimoji="1" lang="en-US" altLang="ja-JP" sz="900">
              <a:latin typeface="ＭＳ ゴシック" pitchFamily="49" charset="-128"/>
              <a:ea typeface="ＭＳ ゴシック" pitchFamily="49" charset="-128"/>
            </a:rPr>
            <a:t>32.7</a:t>
          </a:r>
          <a:r>
            <a:rPr kumimoji="1" lang="ja-JP" altLang="en-US" sz="900">
              <a:latin typeface="ＭＳ ゴシック" pitchFamily="49" charset="-128"/>
              <a:ea typeface="ＭＳ ゴシック" pitchFamily="49" charset="-128"/>
            </a:rPr>
            <a:t>％増）となったことなどから</a:t>
          </a:r>
          <a:r>
            <a:rPr kumimoji="1" lang="en-US" altLang="ja-JP" sz="900">
              <a:latin typeface="ＭＳ ゴシック" pitchFamily="49" charset="-128"/>
              <a:ea typeface="ＭＳ ゴシック" pitchFamily="49" charset="-128"/>
            </a:rPr>
            <a:t>23.8</a:t>
          </a:r>
          <a:r>
            <a:rPr kumimoji="1" lang="ja-JP" altLang="en-US" sz="900">
              <a:latin typeface="ＭＳ ゴシック" pitchFamily="49" charset="-128"/>
              <a:ea typeface="ＭＳ ゴシック" pitchFamily="49" charset="-128"/>
            </a:rPr>
            <a:t>％増加となり、標準財政規模比は前年度と比べると</a:t>
          </a:r>
          <a:r>
            <a:rPr kumimoji="1" lang="en-US" altLang="ja-JP" sz="900">
              <a:latin typeface="ＭＳ ゴシック" pitchFamily="49" charset="-128"/>
              <a:ea typeface="ＭＳ ゴシック" pitchFamily="49" charset="-128"/>
            </a:rPr>
            <a:t>0.19</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4.66</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実質単年度収支については、</a:t>
          </a:r>
          <a:r>
            <a:rPr kumimoji="1" lang="en-US" altLang="ja-JP" sz="900">
              <a:latin typeface="ＭＳ ゴシック" pitchFamily="49" charset="-128"/>
              <a:ea typeface="ＭＳ ゴシック" pitchFamily="49" charset="-128"/>
            </a:rPr>
            <a:t>31.9</a:t>
          </a:r>
          <a:r>
            <a:rPr kumimoji="1" lang="ja-JP" altLang="en-US" sz="900">
              <a:latin typeface="ＭＳ ゴシック" pitchFamily="49" charset="-128"/>
              <a:ea typeface="ＭＳ ゴシック" pitchFamily="49" charset="-128"/>
            </a:rPr>
            <a:t>億円の赤字となったが、財政調整基金の取崩額が減少したことなどにより、標準財政規模比は前年度と比べると</a:t>
          </a:r>
          <a:r>
            <a:rPr kumimoji="1" lang="en-US" altLang="ja-JP" sz="900">
              <a:latin typeface="ＭＳ ゴシック" pitchFamily="49" charset="-128"/>
              <a:ea typeface="ＭＳ ゴシック" pitchFamily="49" charset="-128"/>
            </a:rPr>
            <a:t>4.49</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1.89</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対象の会計中、標準財政規模に占める割合の低下が大きなものは、介護保険事業特別会計（対前年度比</a:t>
          </a:r>
          <a:r>
            <a:rPr kumimoji="1" lang="en-US" altLang="ja-JP" sz="1400" baseline="0">
              <a:latin typeface="ＭＳ ゴシック" pitchFamily="49" charset="-128"/>
              <a:ea typeface="ＭＳ ゴシック" pitchFamily="49" charset="-128"/>
            </a:rPr>
            <a:t>0.3</a:t>
          </a:r>
          <a:r>
            <a:rPr kumimoji="1" lang="ja-JP" altLang="en-US" sz="1400" baseline="0">
              <a:latin typeface="ＭＳ ゴシック" pitchFamily="49" charset="-128"/>
              <a:ea typeface="ＭＳ ゴシック" pitchFamily="49" charset="-128"/>
            </a:rPr>
            <a:t>ポイント減少）であり、これは要介護認定者数の増加による保険給付費の増などの要因によるものである。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一方、標準財政規模に占める割合の上昇が大きなものは国民健康事業特別会計（事業勘定）（対前年度比</a:t>
          </a:r>
          <a:r>
            <a:rPr kumimoji="1" lang="en-US" altLang="ja-JP" sz="1400" baseline="0">
              <a:latin typeface="ＭＳ ゴシック" pitchFamily="49" charset="-128"/>
              <a:ea typeface="ＭＳ ゴシック" pitchFamily="49" charset="-128"/>
            </a:rPr>
            <a:t>0.66</a:t>
          </a:r>
          <a:r>
            <a:rPr kumimoji="1" lang="ja-JP" altLang="en-US" sz="1400" baseline="0">
              <a:latin typeface="ＭＳ ゴシック" pitchFamily="49" charset="-128"/>
              <a:ea typeface="ＭＳ ゴシック" pitchFamily="49" charset="-128"/>
            </a:rPr>
            <a:t>ポイント上昇）であり、これは、被保険者数の減少による保険給付費の減などの要因によるものである。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292558612</v>
      </c>
      <c r="BO4" s="403"/>
      <c r="BP4" s="403"/>
      <c r="BQ4" s="403"/>
      <c r="BR4" s="403"/>
      <c r="BS4" s="403"/>
      <c r="BT4" s="403"/>
      <c r="BU4" s="404"/>
      <c r="BV4" s="402">
        <v>257348347</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4.7</v>
      </c>
      <c r="CU4" s="584"/>
      <c r="CV4" s="584"/>
      <c r="CW4" s="584"/>
      <c r="CX4" s="584"/>
      <c r="CY4" s="584"/>
      <c r="CZ4" s="584"/>
      <c r="DA4" s="585"/>
      <c r="DB4" s="583">
        <v>4.5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283547810</v>
      </c>
      <c r="BO5" s="408"/>
      <c r="BP5" s="408"/>
      <c r="BQ5" s="408"/>
      <c r="BR5" s="408"/>
      <c r="BS5" s="408"/>
      <c r="BT5" s="408"/>
      <c r="BU5" s="409"/>
      <c r="BV5" s="407">
        <v>250133191</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98.4</v>
      </c>
      <c r="CU5" s="378"/>
      <c r="CV5" s="378"/>
      <c r="CW5" s="378"/>
      <c r="CX5" s="378"/>
      <c r="CY5" s="378"/>
      <c r="CZ5" s="378"/>
      <c r="DA5" s="379"/>
      <c r="DB5" s="377">
        <v>102.5</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9010802</v>
      </c>
      <c r="BO6" s="408"/>
      <c r="BP6" s="408"/>
      <c r="BQ6" s="408"/>
      <c r="BR6" s="408"/>
      <c r="BS6" s="408"/>
      <c r="BT6" s="408"/>
      <c r="BU6" s="409"/>
      <c r="BV6" s="407">
        <v>7215156</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110</v>
      </c>
      <c r="CU6" s="558"/>
      <c r="CV6" s="558"/>
      <c r="CW6" s="558"/>
      <c r="CX6" s="558"/>
      <c r="CY6" s="558"/>
      <c r="CZ6" s="558"/>
      <c r="DA6" s="559"/>
      <c r="DB6" s="557">
        <v>110.7</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1171636</v>
      </c>
      <c r="BO7" s="408"/>
      <c r="BP7" s="408"/>
      <c r="BQ7" s="408"/>
      <c r="BR7" s="408"/>
      <c r="BS7" s="408"/>
      <c r="BT7" s="408"/>
      <c r="BU7" s="409"/>
      <c r="BV7" s="407">
        <v>882843</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168376452</v>
      </c>
      <c r="CU7" s="408"/>
      <c r="CV7" s="408"/>
      <c r="CW7" s="408"/>
      <c r="CX7" s="408"/>
      <c r="CY7" s="408"/>
      <c r="CZ7" s="408"/>
      <c r="DA7" s="409"/>
      <c r="DB7" s="407">
        <v>141603637</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87</v>
      </c>
      <c r="AV8" s="465"/>
      <c r="AW8" s="465"/>
      <c r="AX8" s="465"/>
      <c r="AY8" s="387" t="s">
        <v>103</v>
      </c>
      <c r="AZ8" s="388"/>
      <c r="BA8" s="388"/>
      <c r="BB8" s="388"/>
      <c r="BC8" s="388"/>
      <c r="BD8" s="388"/>
      <c r="BE8" s="388"/>
      <c r="BF8" s="388"/>
      <c r="BG8" s="388"/>
      <c r="BH8" s="388"/>
      <c r="BI8" s="388"/>
      <c r="BJ8" s="388"/>
      <c r="BK8" s="388"/>
      <c r="BL8" s="388"/>
      <c r="BM8" s="389"/>
      <c r="BN8" s="407">
        <v>7839166</v>
      </c>
      <c r="BO8" s="408"/>
      <c r="BP8" s="408"/>
      <c r="BQ8" s="408"/>
      <c r="BR8" s="408"/>
      <c r="BS8" s="408"/>
      <c r="BT8" s="408"/>
      <c r="BU8" s="409"/>
      <c r="BV8" s="407">
        <v>6332313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0.92</v>
      </c>
      <c r="CU8" s="521"/>
      <c r="CV8" s="521"/>
      <c r="CW8" s="521"/>
      <c r="CX8" s="521"/>
      <c r="CY8" s="521"/>
      <c r="CZ8" s="521"/>
      <c r="DA8" s="522"/>
      <c r="DB8" s="520">
        <v>0.93</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720779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1506853</v>
      </c>
      <c r="BO9" s="408"/>
      <c r="BP9" s="408"/>
      <c r="BQ9" s="408"/>
      <c r="BR9" s="408"/>
      <c r="BS9" s="408"/>
      <c r="BT9" s="408"/>
      <c r="BU9" s="409"/>
      <c r="BV9" s="407">
        <v>-845718</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13</v>
      </c>
      <c r="CU9" s="378"/>
      <c r="CV9" s="378"/>
      <c r="CW9" s="378"/>
      <c r="CX9" s="378"/>
      <c r="CY9" s="378"/>
      <c r="CZ9" s="378"/>
      <c r="DA9" s="379"/>
      <c r="DB9" s="377">
        <v>14.4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717515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4935</v>
      </c>
      <c r="BO10" s="408"/>
      <c r="BP10" s="408"/>
      <c r="BQ10" s="408"/>
      <c r="BR10" s="408"/>
      <c r="BS10" s="408"/>
      <c r="BT10" s="408"/>
      <c r="BU10" s="409"/>
      <c r="BV10" s="407">
        <v>7977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718192</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95</v>
      </c>
      <c r="AV12" s="465"/>
      <c r="AW12" s="465"/>
      <c r="AX12" s="465"/>
      <c r="AY12" s="387" t="s">
        <v>130</v>
      </c>
      <c r="AZ12" s="388"/>
      <c r="BA12" s="388"/>
      <c r="BB12" s="388"/>
      <c r="BC12" s="388"/>
      <c r="BD12" s="388"/>
      <c r="BE12" s="388"/>
      <c r="BF12" s="388"/>
      <c r="BG12" s="388"/>
      <c r="BH12" s="388"/>
      <c r="BI12" s="388"/>
      <c r="BJ12" s="388"/>
      <c r="BK12" s="388"/>
      <c r="BL12" s="388"/>
      <c r="BM12" s="389"/>
      <c r="BN12" s="407">
        <v>4700000</v>
      </c>
      <c r="BO12" s="408"/>
      <c r="BP12" s="408"/>
      <c r="BQ12" s="408"/>
      <c r="BR12" s="408"/>
      <c r="BS12" s="408"/>
      <c r="BT12" s="408"/>
      <c r="BU12" s="409"/>
      <c r="BV12" s="407">
        <v>8200000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704643</v>
      </c>
      <c r="S13" s="511"/>
      <c r="T13" s="511"/>
      <c r="U13" s="511"/>
      <c r="V13" s="512"/>
      <c r="W13" s="498" t="s">
        <v>134</v>
      </c>
      <c r="X13" s="420"/>
      <c r="Y13" s="420"/>
      <c r="Z13" s="420"/>
      <c r="AA13" s="420"/>
      <c r="AB13" s="421"/>
      <c r="AC13" s="383">
        <v>1995</v>
      </c>
      <c r="AD13" s="384"/>
      <c r="AE13" s="384"/>
      <c r="AF13" s="384"/>
      <c r="AG13" s="385"/>
      <c r="AH13" s="383">
        <v>1892</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-3188212</v>
      </c>
      <c r="BO13" s="408"/>
      <c r="BP13" s="408"/>
      <c r="BQ13" s="408"/>
      <c r="BR13" s="408"/>
      <c r="BS13" s="408"/>
      <c r="BT13" s="408"/>
      <c r="BU13" s="409"/>
      <c r="BV13" s="407">
        <v>-9037741</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2.9</v>
      </c>
      <c r="CU13" s="378"/>
      <c r="CV13" s="378"/>
      <c r="CW13" s="378"/>
      <c r="CX13" s="378"/>
      <c r="CY13" s="378"/>
      <c r="CZ13" s="378"/>
      <c r="DA13" s="379"/>
      <c r="DB13" s="377">
        <v>2.9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139</v>
      </c>
      <c r="M14" s="541"/>
      <c r="N14" s="541"/>
      <c r="O14" s="541"/>
      <c r="P14" s="541"/>
      <c r="Q14" s="542"/>
      <c r="R14" s="510">
        <v>716981</v>
      </c>
      <c r="S14" s="511"/>
      <c r="T14" s="511"/>
      <c r="U14" s="511"/>
      <c r="V14" s="512"/>
      <c r="W14" s="513"/>
      <c r="X14" s="423"/>
      <c r="Y14" s="423"/>
      <c r="Z14" s="423"/>
      <c r="AA14" s="423"/>
      <c r="AB14" s="424"/>
      <c r="AC14" s="503">
        <v>0.7</v>
      </c>
      <c r="AD14" s="504"/>
      <c r="AE14" s="504"/>
      <c r="AF14" s="504"/>
      <c r="AG14" s="505"/>
      <c r="AH14" s="503">
        <v>0.6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39</v>
      </c>
      <c r="CU14" s="515"/>
      <c r="CV14" s="515"/>
      <c r="CW14" s="515"/>
      <c r="CX14" s="515"/>
      <c r="CY14" s="515"/>
      <c r="CZ14" s="515"/>
      <c r="DA14" s="516"/>
      <c r="DB14" s="514">
        <v>36.5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704467</v>
      </c>
      <c r="S15" s="511"/>
      <c r="T15" s="511"/>
      <c r="U15" s="511"/>
      <c r="V15" s="512"/>
      <c r="W15" s="498" t="s">
        <v>141</v>
      </c>
      <c r="X15" s="420"/>
      <c r="Y15" s="420"/>
      <c r="Z15" s="420"/>
      <c r="AA15" s="420"/>
      <c r="AB15" s="421"/>
      <c r="AC15" s="383">
        <v>74224</v>
      </c>
      <c r="AD15" s="384"/>
      <c r="AE15" s="384"/>
      <c r="AF15" s="384"/>
      <c r="AG15" s="385"/>
      <c r="AH15" s="383">
        <v>79375</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110222260</v>
      </c>
      <c r="BO15" s="403"/>
      <c r="BP15" s="403"/>
      <c r="BQ15" s="403"/>
      <c r="BR15" s="403"/>
      <c r="BS15" s="403"/>
      <c r="BT15" s="403"/>
      <c r="BU15" s="404"/>
      <c r="BV15" s="402">
        <v>95034981</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24.4</v>
      </c>
      <c r="AD16" s="504"/>
      <c r="AE16" s="504"/>
      <c r="AF16" s="504"/>
      <c r="AG16" s="505"/>
      <c r="AH16" s="503">
        <v>25.4</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123060005</v>
      </c>
      <c r="BO16" s="408"/>
      <c r="BP16" s="408"/>
      <c r="BQ16" s="408"/>
      <c r="BR16" s="408"/>
      <c r="BS16" s="408"/>
      <c r="BT16" s="408"/>
      <c r="BU16" s="409"/>
      <c r="BV16" s="407">
        <v>103549408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227592</v>
      </c>
      <c r="AD17" s="384"/>
      <c r="AE17" s="384"/>
      <c r="AF17" s="384"/>
      <c r="AG17" s="385"/>
      <c r="AH17" s="383">
        <v>230798</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137490359</v>
      </c>
      <c r="BO17" s="408"/>
      <c r="BP17" s="408"/>
      <c r="BQ17" s="408"/>
      <c r="BR17" s="408"/>
      <c r="BS17" s="408"/>
      <c r="BT17" s="408"/>
      <c r="BU17" s="409"/>
      <c r="BV17" s="407">
        <v>122116548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328.91</v>
      </c>
      <c r="M18" s="472"/>
      <c r="N18" s="472"/>
      <c r="O18" s="472"/>
      <c r="P18" s="472"/>
      <c r="Q18" s="472"/>
      <c r="R18" s="473"/>
      <c r="S18" s="473"/>
      <c r="T18" s="473"/>
      <c r="U18" s="473"/>
      <c r="V18" s="474"/>
      <c r="W18" s="488"/>
      <c r="X18" s="489"/>
      <c r="Y18" s="489"/>
      <c r="Z18" s="489"/>
      <c r="AA18" s="489"/>
      <c r="AB18" s="499"/>
      <c r="AC18" s="371">
        <v>74.900000000000006</v>
      </c>
      <c r="AD18" s="372"/>
      <c r="AE18" s="372"/>
      <c r="AF18" s="372"/>
      <c r="AG18" s="475"/>
      <c r="AH18" s="371">
        <v>74</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169644979</v>
      </c>
      <c r="BO18" s="408"/>
      <c r="BP18" s="408"/>
      <c r="BQ18" s="408"/>
      <c r="BR18" s="408"/>
      <c r="BS18" s="408"/>
      <c r="BT18" s="408"/>
      <c r="BU18" s="409"/>
      <c r="BV18" s="407">
        <v>147517555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2191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192078117</v>
      </c>
      <c r="BO19" s="408"/>
      <c r="BP19" s="408"/>
      <c r="BQ19" s="408"/>
      <c r="BR19" s="408"/>
      <c r="BS19" s="408"/>
      <c r="BT19" s="408"/>
      <c r="BU19" s="409"/>
      <c r="BV19" s="407">
        <v>168549457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311188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264169044</v>
      </c>
      <c r="BO23" s="408"/>
      <c r="BP23" s="408"/>
      <c r="BQ23" s="408"/>
      <c r="BR23" s="408"/>
      <c r="BS23" s="408"/>
      <c r="BT23" s="408"/>
      <c r="BU23" s="409"/>
      <c r="BV23" s="407">
        <v>259875224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11420</v>
      </c>
      <c r="R24" s="384"/>
      <c r="S24" s="384"/>
      <c r="T24" s="384"/>
      <c r="U24" s="384"/>
      <c r="V24" s="385"/>
      <c r="W24" s="449"/>
      <c r="X24" s="440"/>
      <c r="Y24" s="441"/>
      <c r="Z24" s="380" t="s">
        <v>165</v>
      </c>
      <c r="AA24" s="381"/>
      <c r="AB24" s="381"/>
      <c r="AC24" s="381"/>
      <c r="AD24" s="381"/>
      <c r="AE24" s="381"/>
      <c r="AF24" s="381"/>
      <c r="AG24" s="382"/>
      <c r="AH24" s="383">
        <v>4522</v>
      </c>
      <c r="AI24" s="384"/>
      <c r="AJ24" s="384"/>
      <c r="AK24" s="384"/>
      <c r="AL24" s="385"/>
      <c r="AM24" s="383">
        <v>13954892</v>
      </c>
      <c r="AN24" s="384"/>
      <c r="AO24" s="384"/>
      <c r="AP24" s="384"/>
      <c r="AQ24" s="384"/>
      <c r="AR24" s="385"/>
      <c r="AS24" s="383">
        <v>3086</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92619751</v>
      </c>
      <c r="BO24" s="408"/>
      <c r="BP24" s="408"/>
      <c r="BQ24" s="408"/>
      <c r="BR24" s="408"/>
      <c r="BS24" s="408"/>
      <c r="BT24" s="408"/>
      <c r="BU24" s="409"/>
      <c r="BV24" s="407">
        <v>100249781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3</v>
      </c>
      <c r="M25" s="384"/>
      <c r="N25" s="384"/>
      <c r="O25" s="384"/>
      <c r="P25" s="385"/>
      <c r="Q25" s="383">
        <v>9350</v>
      </c>
      <c r="R25" s="384"/>
      <c r="S25" s="384"/>
      <c r="T25" s="384"/>
      <c r="U25" s="384"/>
      <c r="V25" s="385"/>
      <c r="W25" s="449"/>
      <c r="X25" s="440"/>
      <c r="Y25" s="441"/>
      <c r="Z25" s="380" t="s">
        <v>168</v>
      </c>
      <c r="AA25" s="381"/>
      <c r="AB25" s="381"/>
      <c r="AC25" s="381"/>
      <c r="AD25" s="381"/>
      <c r="AE25" s="381"/>
      <c r="AF25" s="381"/>
      <c r="AG25" s="382"/>
      <c r="AH25" s="383">
        <v>725</v>
      </c>
      <c r="AI25" s="384"/>
      <c r="AJ25" s="384"/>
      <c r="AK25" s="384"/>
      <c r="AL25" s="385"/>
      <c r="AM25" s="383">
        <v>2310575</v>
      </c>
      <c r="AN25" s="384"/>
      <c r="AO25" s="384"/>
      <c r="AP25" s="384"/>
      <c r="AQ25" s="384"/>
      <c r="AR25" s="385"/>
      <c r="AS25" s="383">
        <v>3187</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50467933</v>
      </c>
      <c r="BO25" s="403"/>
      <c r="BP25" s="403"/>
      <c r="BQ25" s="403"/>
      <c r="BR25" s="403"/>
      <c r="BS25" s="403"/>
      <c r="BT25" s="403"/>
      <c r="BU25" s="404"/>
      <c r="BV25" s="402">
        <v>70856552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8040</v>
      </c>
      <c r="R26" s="384"/>
      <c r="S26" s="384"/>
      <c r="T26" s="384"/>
      <c r="U26" s="384"/>
      <c r="V26" s="385"/>
      <c r="W26" s="449"/>
      <c r="X26" s="440"/>
      <c r="Y26" s="441"/>
      <c r="Z26" s="380" t="s">
        <v>171</v>
      </c>
      <c r="AA26" s="462"/>
      <c r="AB26" s="462"/>
      <c r="AC26" s="462"/>
      <c r="AD26" s="462"/>
      <c r="AE26" s="462"/>
      <c r="AF26" s="462"/>
      <c r="AG26" s="463"/>
      <c r="AH26" s="383">
        <v>391</v>
      </c>
      <c r="AI26" s="384"/>
      <c r="AJ26" s="384"/>
      <c r="AK26" s="384"/>
      <c r="AL26" s="385"/>
      <c r="AM26" s="383">
        <v>1250809</v>
      </c>
      <c r="AN26" s="384"/>
      <c r="AO26" s="384"/>
      <c r="AP26" s="384"/>
      <c r="AQ26" s="384"/>
      <c r="AR26" s="385"/>
      <c r="AS26" s="383">
        <v>3199</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v>1038985</v>
      </c>
      <c r="BO26" s="408"/>
      <c r="BP26" s="408"/>
      <c r="BQ26" s="408"/>
      <c r="BR26" s="408"/>
      <c r="BS26" s="408"/>
      <c r="BT26" s="408"/>
      <c r="BU26" s="409"/>
      <c r="BV26" s="407">
        <v>1180831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7790</v>
      </c>
      <c r="R27" s="384"/>
      <c r="S27" s="384"/>
      <c r="T27" s="384"/>
      <c r="U27" s="384"/>
      <c r="V27" s="385"/>
      <c r="W27" s="449"/>
      <c r="X27" s="440"/>
      <c r="Y27" s="441"/>
      <c r="Z27" s="380" t="s">
        <v>174</v>
      </c>
      <c r="AA27" s="381"/>
      <c r="AB27" s="381"/>
      <c r="AC27" s="381"/>
      <c r="AD27" s="381"/>
      <c r="AE27" s="381"/>
      <c r="AF27" s="381"/>
      <c r="AG27" s="382"/>
      <c r="AH27" s="383">
        <v>2876</v>
      </c>
      <c r="AI27" s="384"/>
      <c r="AJ27" s="384"/>
      <c r="AK27" s="384"/>
      <c r="AL27" s="385"/>
      <c r="AM27" s="383">
        <v>9808500</v>
      </c>
      <c r="AN27" s="384"/>
      <c r="AO27" s="384"/>
      <c r="AP27" s="384"/>
      <c r="AQ27" s="384"/>
      <c r="AR27" s="385"/>
      <c r="AS27" s="383">
        <v>3410</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2000000</v>
      </c>
      <c r="BO27" s="411"/>
      <c r="BP27" s="411"/>
      <c r="BQ27" s="411"/>
      <c r="BR27" s="411"/>
      <c r="BS27" s="411"/>
      <c r="BT27" s="411"/>
      <c r="BU27" s="412"/>
      <c r="BV27" s="410">
        <v>2000000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7130</v>
      </c>
      <c r="R28" s="384"/>
      <c r="S28" s="384"/>
      <c r="T28" s="384"/>
      <c r="U28" s="384"/>
      <c r="V28" s="385"/>
      <c r="W28" s="449"/>
      <c r="X28" s="440"/>
      <c r="Y28" s="441"/>
      <c r="Z28" s="380" t="s">
        <v>177</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6237738</v>
      </c>
      <c r="BO28" s="403"/>
      <c r="BP28" s="403"/>
      <c r="BQ28" s="403"/>
      <c r="BR28" s="403"/>
      <c r="BS28" s="403"/>
      <c r="BT28" s="403"/>
      <c r="BU28" s="404"/>
      <c r="BV28" s="402">
        <v>6932803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44</v>
      </c>
      <c r="M29" s="384"/>
      <c r="N29" s="384"/>
      <c r="O29" s="384"/>
      <c r="P29" s="385"/>
      <c r="Q29" s="383">
        <v>6700</v>
      </c>
      <c r="R29" s="384"/>
      <c r="S29" s="384"/>
      <c r="T29" s="384"/>
      <c r="U29" s="384"/>
      <c r="V29" s="385"/>
      <c r="W29" s="450"/>
      <c r="X29" s="451"/>
      <c r="Y29" s="452"/>
      <c r="Z29" s="380" t="s">
        <v>180</v>
      </c>
      <c r="AA29" s="381"/>
      <c r="AB29" s="381"/>
      <c r="AC29" s="381"/>
      <c r="AD29" s="381"/>
      <c r="AE29" s="381"/>
      <c r="AF29" s="381"/>
      <c r="AG29" s="382"/>
      <c r="AH29" s="383">
        <v>7398</v>
      </c>
      <c r="AI29" s="384"/>
      <c r="AJ29" s="384"/>
      <c r="AK29" s="384"/>
      <c r="AL29" s="385"/>
      <c r="AM29" s="383">
        <v>23763392</v>
      </c>
      <c r="AN29" s="384"/>
      <c r="AO29" s="384"/>
      <c r="AP29" s="384"/>
      <c r="AQ29" s="384"/>
      <c r="AR29" s="385"/>
      <c r="AS29" s="383">
        <v>3212</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293244</v>
      </c>
      <c r="BO29" s="408"/>
      <c r="BP29" s="408"/>
      <c r="BQ29" s="408"/>
      <c r="BR29" s="408"/>
      <c r="BS29" s="408"/>
      <c r="BT29" s="408"/>
      <c r="BU29" s="409"/>
      <c r="BV29" s="407">
        <v>156325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6240958</v>
      </c>
      <c r="BO30" s="411"/>
      <c r="BP30" s="411"/>
      <c r="BQ30" s="411"/>
      <c r="BR30" s="411"/>
      <c r="BS30" s="411"/>
      <c r="BT30" s="411"/>
      <c r="BU30" s="412"/>
      <c r="BV30" s="410">
        <v>5213677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191</v>
      </c>
      <c r="AN33" s="370"/>
      <c r="AO33" s="369" t="s">
        <v>190</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189</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6</v>
      </c>
      <c r="V34" s="366"/>
      <c r="W34" s="365" t="str">
        <f>IF('各会計、関係団体の財政状況及び健全化判断比率'!B28="","",'各会計、関係団体の財政状況及び健全化判断比率'!B28)</f>
        <v>国民健康保険事業特別会計（事業勘定）</v>
      </c>
      <c r="X34" s="365"/>
      <c r="Y34" s="365"/>
      <c r="Z34" s="365"/>
      <c r="AA34" s="365"/>
      <c r="AB34" s="365"/>
      <c r="AC34" s="365"/>
      <c r="AD34" s="365"/>
      <c r="AE34" s="365"/>
      <c r="AF34" s="365"/>
      <c r="AG34" s="365"/>
      <c r="AH34" s="365"/>
      <c r="AI34" s="365"/>
      <c r="AJ34" s="365"/>
      <c r="AK34" s="365"/>
      <c r="AL34" s="193"/>
      <c r="AM34" s="366">
        <f>IF(AO34="","",MAX(C34:D43,U34:V43)+1)</f>
        <v>11</v>
      </c>
      <c r="AN34" s="366"/>
      <c r="AO34" s="365" t="str">
        <f>IF('各会計、関係団体の財政状況及び健全化判断比率'!B33="","",'各会計、関係団体の財政状況及び健全化判断比率'!B33)</f>
        <v>下水道事業会計</v>
      </c>
      <c r="AP34" s="365"/>
      <c r="AQ34" s="365"/>
      <c r="AR34" s="365"/>
      <c r="AS34" s="365"/>
      <c r="AT34" s="365"/>
      <c r="AU34" s="365"/>
      <c r="AV34" s="365"/>
      <c r="AW34" s="365"/>
      <c r="AX34" s="365"/>
      <c r="AY34" s="365"/>
      <c r="AZ34" s="365"/>
      <c r="BA34" s="365"/>
      <c r="BB34" s="365"/>
      <c r="BC34" s="365"/>
      <c r="BD34" s="193"/>
      <c r="BE34" s="366">
        <f>IF(BG34="","",MAX(C34:D43,U34:V43,AM34:AN43)+1)</f>
        <v>12</v>
      </c>
      <c r="BF34" s="366"/>
      <c r="BG34" s="365" t="str">
        <f>IF('各会計、関係団体の財政状況及び健全化判断比率'!B34="","",'各会計、関係団体の財政状況及び健全化判断比率'!B34)</f>
        <v>簡易水道事業特別会計</v>
      </c>
      <c r="BH34" s="365"/>
      <c r="BI34" s="365"/>
      <c r="BJ34" s="365"/>
      <c r="BK34" s="365"/>
      <c r="BL34" s="365"/>
      <c r="BM34" s="365"/>
      <c r="BN34" s="365"/>
      <c r="BO34" s="365"/>
      <c r="BP34" s="365"/>
      <c r="BQ34" s="365"/>
      <c r="BR34" s="365"/>
      <c r="BS34" s="365"/>
      <c r="BT34" s="365"/>
      <c r="BU34" s="365"/>
      <c r="BV34" s="193"/>
      <c r="BW34" s="366" t="str">
        <f>IF(BY34="","",MAX(C34:D43,U34:V43,AM34:AN43,BE34:BF43)+1)</f>
        <v/>
      </c>
      <c r="BX34" s="366"/>
      <c r="BY34" s="365" t="str">
        <f>IF('各会計、関係団体の財政状況及び健全化判断比率'!B68="","",'各会計、関係団体の財政状況及び健全化判断比率'!B68)</f>
        <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相模原市土地開発公社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母子父子寡婦福祉資金貸付事業特別会計</v>
      </c>
      <c r="F35" s="365"/>
      <c r="G35" s="365"/>
      <c r="H35" s="365"/>
      <c r="I35" s="365"/>
      <c r="J35" s="365"/>
      <c r="K35" s="365"/>
      <c r="L35" s="365"/>
      <c r="M35" s="365"/>
      <c r="N35" s="365"/>
      <c r="O35" s="365"/>
      <c r="P35" s="365"/>
      <c r="Q35" s="365"/>
      <c r="R35" s="365"/>
      <c r="S35" s="365"/>
      <c r="T35" s="193"/>
      <c r="U35" s="366">
        <f>IF(W35="","",U34+1)</f>
        <v>7</v>
      </c>
      <c r="V35" s="366"/>
      <c r="W35" s="365" t="str">
        <f>IF('各会計、関係団体の財政状況及び健全化判断比率'!B29="","",'各会計、関係団体の財政状況及び健全化判断比率'!B29)</f>
        <v>国民健康保険事業特別会計（直営診療勘定）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t="str">
        <f t="shared" ref="BW35:BW43" si="2">IF(BY35="","",BW34+1)</f>
        <v/>
      </c>
      <c r="BX35" s="366"/>
      <c r="BY35" s="365" t="str">
        <f>IF('各会計、関係団体の財政状況及び健全化判断比率'!B69="","",'各会計、関係団体の財政状況及び健全化判断比率'!B69)</f>
        <v/>
      </c>
      <c r="BZ35" s="365"/>
      <c r="CA35" s="365"/>
      <c r="CB35" s="365"/>
      <c r="CC35" s="365"/>
      <c r="CD35" s="365"/>
      <c r="CE35" s="365"/>
      <c r="CF35" s="365"/>
      <c r="CG35" s="365"/>
      <c r="CH35" s="365"/>
      <c r="CI35" s="365"/>
      <c r="CJ35" s="365"/>
      <c r="CK35" s="365"/>
      <c r="CL35" s="365"/>
      <c r="CM35" s="365"/>
      <c r="CN35" s="193"/>
      <c r="CO35" s="366">
        <f t="shared" ref="CO35:CO43" si="3">IF(CQ35="","",CO34+1)</f>
        <v>14</v>
      </c>
      <c r="CP35" s="366"/>
      <c r="CQ35" s="365" t="str">
        <f>IF('各会計、関係団体の財政状況及び健全化判断比率'!BS8="","",'各会計、関係団体の財政状況及び健全化判断比率'!BS8)</f>
        <v>相模原市まち・みどり公社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公債管理特別会計</v>
      </c>
      <c r="F36" s="365"/>
      <c r="G36" s="365"/>
      <c r="H36" s="365"/>
      <c r="I36" s="365"/>
      <c r="J36" s="365"/>
      <c r="K36" s="365"/>
      <c r="L36" s="365"/>
      <c r="M36" s="365"/>
      <c r="N36" s="365"/>
      <c r="O36" s="365"/>
      <c r="P36" s="365"/>
      <c r="Q36" s="365"/>
      <c r="R36" s="365"/>
      <c r="S36" s="365"/>
      <c r="T36" s="193"/>
      <c r="U36" s="366">
        <f t="shared" ref="U36:U43" si="4">IF(W36="","",U35+1)</f>
        <v>8</v>
      </c>
      <c r="V36" s="366"/>
      <c r="W36" s="365" t="str">
        <f>IF('各会計、関係団体の財政状況及び健全化判断比率'!B30="","",'各会計、関係団体の財政状況及び健全化判断比率'!B30)</f>
        <v>自動車駐車場事業特別会計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t="str">
        <f t="shared" si="2"/>
        <v/>
      </c>
      <c r="BX36" s="366"/>
      <c r="BY36" s="365" t="str">
        <f>IF('各会計、関係団体の財政状況及び健全化判断比率'!B70="","",'各会計、関係団体の財政状況及び健全化判断比率'!B70)</f>
        <v/>
      </c>
      <c r="BZ36" s="365"/>
      <c r="CA36" s="365"/>
      <c r="CB36" s="365"/>
      <c r="CC36" s="365"/>
      <c r="CD36" s="365"/>
      <c r="CE36" s="365"/>
      <c r="CF36" s="365"/>
      <c r="CG36" s="365"/>
      <c r="CH36" s="365"/>
      <c r="CI36" s="365"/>
      <c r="CJ36" s="365"/>
      <c r="CK36" s="365"/>
      <c r="CL36" s="365"/>
      <c r="CM36" s="365"/>
      <c r="CN36" s="193"/>
      <c r="CO36" s="366">
        <f t="shared" si="3"/>
        <v>15</v>
      </c>
      <c r="CP36" s="366"/>
      <c r="CQ36" s="365" t="str">
        <f>IF('各会計、関係団体の財政状況及び健全化判断比率'!BS9="","",'各会計、関係団体の財政状況及び健全化判断比率'!BS9)</f>
        <v>相模原市社会福祉協議会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公共用地先行取得事業特別会計</v>
      </c>
      <c r="F37" s="365"/>
      <c r="G37" s="365"/>
      <c r="H37" s="365"/>
      <c r="I37" s="365"/>
      <c r="J37" s="365"/>
      <c r="K37" s="365"/>
      <c r="L37" s="365"/>
      <c r="M37" s="365"/>
      <c r="N37" s="365"/>
      <c r="O37" s="365"/>
      <c r="P37" s="365"/>
      <c r="Q37" s="365"/>
      <c r="R37" s="365"/>
      <c r="S37" s="365"/>
      <c r="T37" s="193"/>
      <c r="U37" s="366">
        <f t="shared" si="4"/>
        <v>9</v>
      </c>
      <c r="V37" s="366"/>
      <c r="W37" s="365" t="str">
        <f>IF('各会計、関係団体の財政状況及び健全化判断比率'!B31="","",'各会計、関係団体の財政状況及び健全化判断比率'!B31)</f>
        <v>介護保険事業特別会計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f t="shared" si="3"/>
        <v>16</v>
      </c>
      <c r="CP37" s="366"/>
      <c r="CQ37" s="365" t="str">
        <f>IF('各会計、関係団体の財政状況及び健全化判断比率'!BS10="","",'各会計、関係団体の財政状況及び健全化判断比率'!BS10)</f>
        <v>相模原市民文化財団</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麻溝台・新磯野第一整備地区土地区画整理事業特別会計</v>
      </c>
      <c r="F38" s="365"/>
      <c r="G38" s="365"/>
      <c r="H38" s="365"/>
      <c r="I38" s="365"/>
      <c r="J38" s="365"/>
      <c r="K38" s="365"/>
      <c r="L38" s="365"/>
      <c r="M38" s="365"/>
      <c r="N38" s="365"/>
      <c r="O38" s="365"/>
      <c r="P38" s="365"/>
      <c r="Q38" s="365"/>
      <c r="R38" s="365"/>
      <c r="S38" s="365"/>
      <c r="T38" s="193"/>
      <c r="U38" s="366">
        <f t="shared" si="4"/>
        <v>10</v>
      </c>
      <c r="V38" s="366"/>
      <c r="W38" s="365" t="str">
        <f>IF('各会計、関係団体の財政状況及び健全化判断比率'!B32="","",'各会計、関係団体の財政状況及び健全化判断比率'!B32)</f>
        <v>後期高齢者医療事業特別会計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17</v>
      </c>
      <c r="CP38" s="366"/>
      <c r="CQ38" s="365" t="str">
        <f>IF('各会計、関係団体の財政状況及び健全化判断比率'!BS11="","",'各会計、関係団体の財政状況及び健全化判断比率'!BS11)</f>
        <v>相模原市体育協会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18</v>
      </c>
      <c r="CP39" s="366"/>
      <c r="CQ39" s="365" t="str">
        <f>IF('各会計、関係団体の財政状況及び健全化判断比率'!BS12="","",'各会計、関係団体の財政状況及び健全化判断比率'!BS12)</f>
        <v>相模原市勤労者福祉サービスセンター</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19</v>
      </c>
      <c r="CP40" s="366"/>
      <c r="CQ40" s="365" t="str">
        <f>IF('各会計、関係団体の財政状況及び健全化判断比率'!BS13="","",'各会計、関係団体の財政状況及び健全化判断比率'!BS13)</f>
        <v>相模原市産業振興財団</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20</v>
      </c>
      <c r="CP41" s="366"/>
      <c r="CQ41" s="365" t="str">
        <f>IF('各会計、関係団体の財政状況及び健全化判断比率'!BS14="","",'各会計、関係団体の財政状況及び健全化判断比率'!BS14)</f>
        <v>相模原市シルバー人材センター</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21</v>
      </c>
      <c r="CP42" s="366"/>
      <c r="CQ42" s="365" t="str">
        <f>IF('各会計、関係団体の財政状況及び健全化判断比率'!BS15="","",'各会計、関係団体の財政状況及び健全化判断比率'!BS15)</f>
        <v>相模原市防災協会</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22</v>
      </c>
      <c r="CP43" s="366"/>
      <c r="CQ43" s="365" t="str">
        <f>IF('各会計、関係団体の財政状況及び健全化判断比率'!BS16="","",'各会計、関係団体の財政状況及び健全化判断比率'!BS16)</f>
        <v>さがみはら産業創造センター</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Ah/UGwjhKaYLFtRt1F/TLvgWL5K5tE6riyZ11pXbT0Wdpu3X8pG6Dq5x4cu15gJh3hmb/HYyELX/4r+CShDugA==" saltValue="tNGKCJfgHHeTWK/PrGUA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6" t="s">
        <v>553</v>
      </c>
      <c r="D34" s="1186"/>
      <c r="E34" s="1187"/>
      <c r="F34" s="32">
        <v>5.0199999999999996</v>
      </c>
      <c r="G34" s="33">
        <v>4.92</v>
      </c>
      <c r="H34" s="33">
        <v>5.0599999999999996</v>
      </c>
      <c r="I34" s="33">
        <v>4.51</v>
      </c>
      <c r="J34" s="34">
        <v>4.76</v>
      </c>
      <c r="K34" s="22"/>
      <c r="L34" s="22"/>
      <c r="M34" s="22"/>
      <c r="N34" s="22"/>
      <c r="O34" s="22"/>
      <c r="P34" s="22"/>
    </row>
    <row r="35" spans="1:16" ht="39" customHeight="1">
      <c r="A35" s="22"/>
      <c r="B35" s="35"/>
      <c r="C35" s="1180" t="s">
        <v>554</v>
      </c>
      <c r="D35" s="1181"/>
      <c r="E35" s="1182"/>
      <c r="F35" s="36">
        <v>1.33</v>
      </c>
      <c r="G35" s="37">
        <v>1.1100000000000001</v>
      </c>
      <c r="H35" s="37">
        <v>1.06</v>
      </c>
      <c r="I35" s="37">
        <v>1.44</v>
      </c>
      <c r="J35" s="38">
        <v>2.1</v>
      </c>
      <c r="K35" s="22"/>
      <c r="L35" s="22"/>
      <c r="M35" s="22"/>
      <c r="N35" s="22"/>
      <c r="O35" s="22"/>
      <c r="P35" s="22"/>
    </row>
    <row r="36" spans="1:16" ht="39" customHeight="1">
      <c r="A36" s="22"/>
      <c r="B36" s="35"/>
      <c r="C36" s="1180" t="s">
        <v>555</v>
      </c>
      <c r="D36" s="1181"/>
      <c r="E36" s="1182"/>
      <c r="F36" s="36">
        <v>0.44</v>
      </c>
      <c r="G36" s="37">
        <v>0.37</v>
      </c>
      <c r="H36" s="37">
        <v>0.21</v>
      </c>
      <c r="I36" s="37">
        <v>0.72</v>
      </c>
      <c r="J36" s="38">
        <v>0.68</v>
      </c>
      <c r="K36" s="22"/>
      <c r="L36" s="22"/>
      <c r="M36" s="22"/>
      <c r="N36" s="22"/>
      <c r="O36" s="22"/>
      <c r="P36" s="22"/>
    </row>
    <row r="37" spans="1:16" ht="39" customHeight="1">
      <c r="A37" s="22"/>
      <c r="B37" s="35"/>
      <c r="C37" s="1180" t="s">
        <v>556</v>
      </c>
      <c r="D37" s="1181"/>
      <c r="E37" s="1182"/>
      <c r="F37" s="36">
        <v>0.43</v>
      </c>
      <c r="G37" s="37">
        <v>0.22</v>
      </c>
      <c r="H37" s="37">
        <v>0.41</v>
      </c>
      <c r="I37" s="37">
        <v>0.68</v>
      </c>
      <c r="J37" s="38">
        <v>0.38</v>
      </c>
      <c r="K37" s="22"/>
      <c r="L37" s="22"/>
      <c r="M37" s="22"/>
      <c r="N37" s="22"/>
      <c r="O37" s="22"/>
      <c r="P37" s="22"/>
    </row>
    <row r="38" spans="1:16" ht="39" customHeight="1">
      <c r="A38" s="22"/>
      <c r="B38" s="35"/>
      <c r="C38" s="1180" t="s">
        <v>557</v>
      </c>
      <c r="D38" s="1181"/>
      <c r="E38" s="1182"/>
      <c r="F38" s="36">
        <v>0.08</v>
      </c>
      <c r="G38" s="37">
        <v>0.09</v>
      </c>
      <c r="H38" s="37">
        <v>0.09</v>
      </c>
      <c r="I38" s="37">
        <v>0.31</v>
      </c>
      <c r="J38" s="38">
        <v>0.2</v>
      </c>
      <c r="K38" s="22"/>
      <c r="L38" s="22"/>
      <c r="M38" s="22"/>
      <c r="N38" s="22"/>
      <c r="O38" s="22"/>
      <c r="P38" s="22"/>
    </row>
    <row r="39" spans="1:16" ht="39" customHeight="1">
      <c r="A39" s="22"/>
      <c r="B39" s="35"/>
      <c r="C39" s="1180" t="s">
        <v>558</v>
      </c>
      <c r="D39" s="1181"/>
      <c r="E39" s="1182"/>
      <c r="F39" s="36">
        <v>0.25</v>
      </c>
      <c r="G39" s="37">
        <v>0.16</v>
      </c>
      <c r="H39" s="37">
        <v>0.13</v>
      </c>
      <c r="I39" s="37">
        <v>0.12</v>
      </c>
      <c r="J39" s="38">
        <v>0.06</v>
      </c>
      <c r="K39" s="22"/>
      <c r="L39" s="22"/>
      <c r="M39" s="22"/>
      <c r="N39" s="22"/>
      <c r="O39" s="22"/>
      <c r="P39" s="22"/>
    </row>
    <row r="40" spans="1:16" ht="39" customHeight="1">
      <c r="A40" s="22"/>
      <c r="B40" s="35"/>
      <c r="C40" s="1180" t="s">
        <v>559</v>
      </c>
      <c r="D40" s="1181"/>
      <c r="E40" s="1182"/>
      <c r="F40" s="36">
        <v>0.02</v>
      </c>
      <c r="G40" s="37">
        <v>0.02</v>
      </c>
      <c r="H40" s="37">
        <v>0.02</v>
      </c>
      <c r="I40" s="37">
        <v>0.03</v>
      </c>
      <c r="J40" s="38">
        <v>0.01</v>
      </c>
      <c r="K40" s="22"/>
      <c r="L40" s="22"/>
      <c r="M40" s="22"/>
      <c r="N40" s="22"/>
      <c r="O40" s="22"/>
      <c r="P40" s="22"/>
    </row>
    <row r="41" spans="1:16" ht="39" customHeight="1">
      <c r="A41" s="22"/>
      <c r="B41" s="35"/>
      <c r="C41" s="1180" t="s">
        <v>560</v>
      </c>
      <c r="D41" s="1181"/>
      <c r="E41" s="1182"/>
      <c r="F41" s="36">
        <v>0</v>
      </c>
      <c r="G41" s="37">
        <v>0</v>
      </c>
      <c r="H41" s="37">
        <v>0</v>
      </c>
      <c r="I41" s="37">
        <v>0</v>
      </c>
      <c r="J41" s="38">
        <v>0</v>
      </c>
      <c r="K41" s="22"/>
      <c r="L41" s="22"/>
      <c r="M41" s="22"/>
      <c r="N41" s="22"/>
      <c r="O41" s="22"/>
      <c r="P41" s="22"/>
    </row>
    <row r="42" spans="1:16" ht="39" customHeight="1">
      <c r="A42" s="22"/>
      <c r="B42" s="39"/>
      <c r="C42" s="1180" t="s">
        <v>561</v>
      </c>
      <c r="D42" s="1181"/>
      <c r="E42" s="1182"/>
      <c r="F42" s="36" t="s">
        <v>501</v>
      </c>
      <c r="G42" s="37" t="s">
        <v>501</v>
      </c>
      <c r="H42" s="37" t="s">
        <v>501</v>
      </c>
      <c r="I42" s="37" t="s">
        <v>501</v>
      </c>
      <c r="J42" s="38" t="s">
        <v>501</v>
      </c>
      <c r="K42" s="22"/>
      <c r="L42" s="22"/>
      <c r="M42" s="22"/>
      <c r="N42" s="22"/>
      <c r="O42" s="22"/>
      <c r="P42" s="22"/>
    </row>
    <row r="43" spans="1:16" ht="39" customHeight="1" thickBot="1">
      <c r="A43" s="22"/>
      <c r="B43" s="40"/>
      <c r="C43" s="1183" t="s">
        <v>562</v>
      </c>
      <c r="D43" s="1184"/>
      <c r="E43" s="1185"/>
      <c r="F43" s="41">
        <v>0</v>
      </c>
      <c r="G43" s="42">
        <v>0</v>
      </c>
      <c r="H43" s="42">
        <v>0</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HmUaZAeVqXf1o3hNozCqqiLjAHfpTCDsaJtoUtbYX9OHp0hQZc7qZXI1jZc18FNqXCl7gEHIqIs0NBQUE15Q==" saltValue="HVvTSmkXkkq7lWGpTSvj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96" t="s">
        <v>10</v>
      </c>
      <c r="C45" s="1197"/>
      <c r="D45" s="58"/>
      <c r="E45" s="1202" t="s">
        <v>11</v>
      </c>
      <c r="F45" s="1202"/>
      <c r="G45" s="1202"/>
      <c r="H45" s="1202"/>
      <c r="I45" s="1202"/>
      <c r="J45" s="1203"/>
      <c r="K45" s="59">
        <v>21465</v>
      </c>
      <c r="L45" s="60">
        <v>21210</v>
      </c>
      <c r="M45" s="60">
        <v>21100</v>
      </c>
      <c r="N45" s="60">
        <v>21827</v>
      </c>
      <c r="O45" s="61">
        <v>22371</v>
      </c>
      <c r="P45" s="48"/>
      <c r="Q45" s="48"/>
      <c r="R45" s="48"/>
      <c r="S45" s="48"/>
      <c r="T45" s="48"/>
      <c r="U45" s="48"/>
    </row>
    <row r="46" spans="1:21" ht="30.75" customHeight="1">
      <c r="A46" s="48"/>
      <c r="B46" s="1198"/>
      <c r="C46" s="1199"/>
      <c r="D46" s="62"/>
      <c r="E46" s="1190" t="s">
        <v>12</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c r="A47" s="48"/>
      <c r="B47" s="1198"/>
      <c r="C47" s="1199"/>
      <c r="D47" s="62"/>
      <c r="E47" s="1190" t="s">
        <v>13</v>
      </c>
      <c r="F47" s="1190"/>
      <c r="G47" s="1190"/>
      <c r="H47" s="1190"/>
      <c r="I47" s="1190"/>
      <c r="J47" s="1191"/>
      <c r="K47" s="63">
        <v>1167</v>
      </c>
      <c r="L47" s="64">
        <v>1500</v>
      </c>
      <c r="M47" s="64">
        <v>1833</v>
      </c>
      <c r="N47" s="64">
        <v>2160</v>
      </c>
      <c r="O47" s="65">
        <v>2460</v>
      </c>
      <c r="P47" s="48"/>
      <c r="Q47" s="48"/>
      <c r="R47" s="48"/>
      <c r="S47" s="48"/>
      <c r="T47" s="48"/>
      <c r="U47" s="48"/>
    </row>
    <row r="48" spans="1:21" ht="30.75" customHeight="1">
      <c r="A48" s="48"/>
      <c r="B48" s="1198"/>
      <c r="C48" s="1199"/>
      <c r="D48" s="62"/>
      <c r="E48" s="1190" t="s">
        <v>14</v>
      </c>
      <c r="F48" s="1190"/>
      <c r="G48" s="1190"/>
      <c r="H48" s="1190"/>
      <c r="I48" s="1190"/>
      <c r="J48" s="1191"/>
      <c r="K48" s="63">
        <v>4260</v>
      </c>
      <c r="L48" s="64">
        <v>4178</v>
      </c>
      <c r="M48" s="64">
        <v>4329</v>
      </c>
      <c r="N48" s="64">
        <v>4571</v>
      </c>
      <c r="O48" s="65">
        <v>4451</v>
      </c>
      <c r="P48" s="48"/>
      <c r="Q48" s="48"/>
      <c r="R48" s="48"/>
      <c r="S48" s="48"/>
      <c r="T48" s="48"/>
      <c r="U48" s="48"/>
    </row>
    <row r="49" spans="1:21" ht="30.75" customHeight="1">
      <c r="A49" s="48"/>
      <c r="B49" s="1198"/>
      <c r="C49" s="1199"/>
      <c r="D49" s="62"/>
      <c r="E49" s="1190" t="s">
        <v>15</v>
      </c>
      <c r="F49" s="1190"/>
      <c r="G49" s="1190"/>
      <c r="H49" s="1190"/>
      <c r="I49" s="1190"/>
      <c r="J49" s="1191"/>
      <c r="K49" s="63" t="s">
        <v>501</v>
      </c>
      <c r="L49" s="64" t="s">
        <v>501</v>
      </c>
      <c r="M49" s="64" t="s">
        <v>501</v>
      </c>
      <c r="N49" s="64" t="s">
        <v>501</v>
      </c>
      <c r="O49" s="65" t="s">
        <v>501</v>
      </c>
      <c r="P49" s="48"/>
      <c r="Q49" s="48"/>
      <c r="R49" s="48"/>
      <c r="S49" s="48"/>
      <c r="T49" s="48"/>
      <c r="U49" s="48"/>
    </row>
    <row r="50" spans="1:21" ht="30.75" customHeight="1">
      <c r="A50" s="48"/>
      <c r="B50" s="1198"/>
      <c r="C50" s="1199"/>
      <c r="D50" s="62"/>
      <c r="E50" s="1190" t="s">
        <v>16</v>
      </c>
      <c r="F50" s="1190"/>
      <c r="G50" s="1190"/>
      <c r="H50" s="1190"/>
      <c r="I50" s="1190"/>
      <c r="J50" s="1191"/>
      <c r="K50" s="63">
        <v>1485</v>
      </c>
      <c r="L50" s="64">
        <v>1472</v>
      </c>
      <c r="M50" s="64">
        <v>1366</v>
      </c>
      <c r="N50" s="64">
        <v>979</v>
      </c>
      <c r="O50" s="65">
        <v>977</v>
      </c>
      <c r="P50" s="48"/>
      <c r="Q50" s="48"/>
      <c r="R50" s="48"/>
      <c r="S50" s="48"/>
      <c r="T50" s="48"/>
      <c r="U50" s="48"/>
    </row>
    <row r="51" spans="1:21" ht="30.75" customHeight="1">
      <c r="A51" s="48"/>
      <c r="B51" s="1200"/>
      <c r="C51" s="1201"/>
      <c r="D51" s="66"/>
      <c r="E51" s="1190" t="s">
        <v>17</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c r="A52" s="48"/>
      <c r="B52" s="1188" t="s">
        <v>18</v>
      </c>
      <c r="C52" s="1189"/>
      <c r="D52" s="66"/>
      <c r="E52" s="1190" t="s">
        <v>19</v>
      </c>
      <c r="F52" s="1190"/>
      <c r="G52" s="1190"/>
      <c r="H52" s="1190"/>
      <c r="I52" s="1190"/>
      <c r="J52" s="1191"/>
      <c r="K52" s="63">
        <v>23409</v>
      </c>
      <c r="L52" s="64">
        <v>24960</v>
      </c>
      <c r="M52" s="64">
        <v>24935</v>
      </c>
      <c r="N52" s="64">
        <v>25834</v>
      </c>
      <c r="O52" s="65">
        <v>26060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4968</v>
      </c>
      <c r="L53" s="69">
        <v>3400</v>
      </c>
      <c r="M53" s="69">
        <v>3693</v>
      </c>
      <c r="N53" s="69">
        <v>3703</v>
      </c>
      <c r="O53" s="70">
        <v>4199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0bp5y7Ca5+ZvwRxMeJbe5xO7Z/+iBpS90Izyqjp+jKQCWCtLbPRD3Z5RwqyvTJkGEeUhIsqEpn/Vu8poODRpg==" saltValue="uOMIkkAaA+bj2nHeDpdl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543</v>
      </c>
      <c r="J40" s="79" t="s">
        <v>544</v>
      </c>
      <c r="K40" s="79" t="s">
        <v>545</v>
      </c>
      <c r="L40" s="79" t="s">
        <v>546</v>
      </c>
      <c r="M40" s="80" t="s">
        <v>547</v>
      </c>
    </row>
    <row r="41" spans="2:13" ht="27.75" customHeight="1">
      <c r="B41" s="1216" t="s">
        <v>23</v>
      </c>
      <c r="C41" s="1217"/>
      <c r="D41" s="81"/>
      <c r="E41" s="1218" t="s">
        <v>24</v>
      </c>
      <c r="F41" s="1218"/>
      <c r="G41" s="1218"/>
      <c r="H41" s="1219"/>
      <c r="I41" s="82">
        <v>253620</v>
      </c>
      <c r="J41" s="83">
        <v>266630</v>
      </c>
      <c r="K41" s="83">
        <v>270808</v>
      </c>
      <c r="L41" s="83">
        <v>269193</v>
      </c>
      <c r="M41" s="84">
        <v>275797</v>
      </c>
    </row>
    <row r="42" spans="2:13" ht="27.75" customHeight="1">
      <c r="B42" s="1206"/>
      <c r="C42" s="1207"/>
      <c r="D42" s="85"/>
      <c r="E42" s="1210" t="s">
        <v>25</v>
      </c>
      <c r="F42" s="1210"/>
      <c r="G42" s="1210"/>
      <c r="H42" s="1211"/>
      <c r="I42" s="86">
        <v>34541</v>
      </c>
      <c r="J42" s="87">
        <v>31542</v>
      </c>
      <c r="K42" s="87">
        <v>28798</v>
      </c>
      <c r="L42" s="87">
        <v>26353</v>
      </c>
      <c r="M42" s="88">
        <v>23816</v>
      </c>
    </row>
    <row r="43" spans="2:13" ht="27.75" customHeight="1">
      <c r="B43" s="1206"/>
      <c r="C43" s="1207"/>
      <c r="D43" s="85"/>
      <c r="E43" s="1210" t="s">
        <v>26</v>
      </c>
      <c r="F43" s="1210"/>
      <c r="G43" s="1210"/>
      <c r="H43" s="1211"/>
      <c r="I43" s="86">
        <v>48059</v>
      </c>
      <c r="J43" s="87">
        <v>45796</v>
      </c>
      <c r="K43" s="87">
        <v>43155</v>
      </c>
      <c r="L43" s="87">
        <v>41289</v>
      </c>
      <c r="M43" s="88">
        <v>40798</v>
      </c>
    </row>
    <row r="44" spans="2:13" ht="27.75" customHeight="1">
      <c r="B44" s="1206"/>
      <c r="C44" s="1207"/>
      <c r="D44" s="85"/>
      <c r="E44" s="1210" t="s">
        <v>27</v>
      </c>
      <c r="F44" s="1210"/>
      <c r="G44" s="1210"/>
      <c r="H44" s="1211"/>
      <c r="I44" s="86" t="s">
        <v>501</v>
      </c>
      <c r="J44" s="87" t="s">
        <v>501</v>
      </c>
      <c r="K44" s="87" t="s">
        <v>501</v>
      </c>
      <c r="L44" s="87" t="s">
        <v>501</v>
      </c>
      <c r="M44" s="88" t="s">
        <v>501</v>
      </c>
    </row>
    <row r="45" spans="2:13" ht="27.75" customHeight="1">
      <c r="B45" s="1206"/>
      <c r="C45" s="1207"/>
      <c r="D45" s="85"/>
      <c r="E45" s="1210" t="s">
        <v>28</v>
      </c>
      <c r="F45" s="1210"/>
      <c r="G45" s="1210"/>
      <c r="H45" s="1211"/>
      <c r="I45" s="86">
        <v>38453</v>
      </c>
      <c r="J45" s="87">
        <v>35157</v>
      </c>
      <c r="K45" s="87">
        <v>32428</v>
      </c>
      <c r="L45" s="87">
        <v>31721</v>
      </c>
      <c r="M45" s="88">
        <v>46361</v>
      </c>
    </row>
    <row r="46" spans="2:13" ht="27.75" customHeight="1">
      <c r="B46" s="1206"/>
      <c r="C46" s="1207"/>
      <c r="D46" s="89"/>
      <c r="E46" s="1210" t="s">
        <v>29</v>
      </c>
      <c r="F46" s="1210"/>
      <c r="G46" s="1210"/>
      <c r="H46" s="1211"/>
      <c r="I46" s="86">
        <v>2773</v>
      </c>
      <c r="J46" s="87">
        <v>3027</v>
      </c>
      <c r="K46" s="87">
        <v>2603</v>
      </c>
      <c r="L46" s="87">
        <v>2612</v>
      </c>
      <c r="M46" s="88">
        <v>2462</v>
      </c>
    </row>
    <row r="47" spans="2:13" ht="27.75" customHeight="1">
      <c r="B47" s="1206"/>
      <c r="C47" s="1207"/>
      <c r="D47" s="90"/>
      <c r="E47" s="1220" t="s">
        <v>30</v>
      </c>
      <c r="F47" s="1221"/>
      <c r="G47" s="1221"/>
      <c r="H47" s="1222"/>
      <c r="I47" s="86" t="s">
        <v>501</v>
      </c>
      <c r="J47" s="87" t="s">
        <v>501</v>
      </c>
      <c r="K47" s="87" t="s">
        <v>501</v>
      </c>
      <c r="L47" s="87" t="s">
        <v>501</v>
      </c>
      <c r="M47" s="88" t="s">
        <v>501</v>
      </c>
    </row>
    <row r="48" spans="2:13" ht="27.75" customHeight="1">
      <c r="B48" s="1206"/>
      <c r="C48" s="1207"/>
      <c r="D48" s="85"/>
      <c r="E48" s="1210" t="s">
        <v>31</v>
      </c>
      <c r="F48" s="1210"/>
      <c r="G48" s="1210"/>
      <c r="H48" s="1211"/>
      <c r="I48" s="86" t="s">
        <v>501</v>
      </c>
      <c r="J48" s="87" t="s">
        <v>501</v>
      </c>
      <c r="K48" s="87" t="s">
        <v>501</v>
      </c>
      <c r="L48" s="87" t="s">
        <v>501</v>
      </c>
      <c r="M48" s="88" t="s">
        <v>501</v>
      </c>
    </row>
    <row r="49" spans="2:13" ht="27.75" customHeight="1">
      <c r="B49" s="1208"/>
      <c r="C49" s="1209"/>
      <c r="D49" s="85"/>
      <c r="E49" s="1210" t="s">
        <v>32</v>
      </c>
      <c r="F49" s="1210"/>
      <c r="G49" s="1210"/>
      <c r="H49" s="1211"/>
      <c r="I49" s="86" t="s">
        <v>501</v>
      </c>
      <c r="J49" s="87" t="s">
        <v>501</v>
      </c>
      <c r="K49" s="87" t="s">
        <v>501</v>
      </c>
      <c r="L49" s="87" t="s">
        <v>501</v>
      </c>
      <c r="M49" s="88" t="s">
        <v>501</v>
      </c>
    </row>
    <row r="50" spans="2:13" ht="27.75" customHeight="1">
      <c r="B50" s="1204" t="s">
        <v>33</v>
      </c>
      <c r="C50" s="1205"/>
      <c r="D50" s="91"/>
      <c r="E50" s="1210" t="s">
        <v>34</v>
      </c>
      <c r="F50" s="1210"/>
      <c r="G50" s="1210"/>
      <c r="H50" s="1211"/>
      <c r="I50" s="86">
        <v>25847</v>
      </c>
      <c r="J50" s="87">
        <v>26076</v>
      </c>
      <c r="K50" s="87">
        <v>26426</v>
      </c>
      <c r="L50" s="87">
        <v>25043</v>
      </c>
      <c r="M50" s="88">
        <v>28669</v>
      </c>
    </row>
    <row r="51" spans="2:13" ht="27.75" customHeight="1">
      <c r="B51" s="1206"/>
      <c r="C51" s="1207"/>
      <c r="D51" s="85"/>
      <c r="E51" s="1210" t="s">
        <v>35</v>
      </c>
      <c r="F51" s="1210"/>
      <c r="G51" s="1210"/>
      <c r="H51" s="1211"/>
      <c r="I51" s="86">
        <v>91428</v>
      </c>
      <c r="J51" s="87">
        <v>87667</v>
      </c>
      <c r="K51" s="87">
        <v>82545</v>
      </c>
      <c r="L51" s="87">
        <v>78352</v>
      </c>
      <c r="M51" s="88">
        <v>73694</v>
      </c>
    </row>
    <row r="52" spans="2:13" ht="27.75" customHeight="1">
      <c r="B52" s="1208"/>
      <c r="C52" s="1209"/>
      <c r="D52" s="85"/>
      <c r="E52" s="1210" t="s">
        <v>36</v>
      </c>
      <c r="F52" s="1210"/>
      <c r="G52" s="1210"/>
      <c r="H52" s="1211"/>
      <c r="I52" s="86">
        <v>211738</v>
      </c>
      <c r="J52" s="87">
        <v>219547</v>
      </c>
      <c r="K52" s="87">
        <v>221372</v>
      </c>
      <c r="L52" s="87">
        <v>222324</v>
      </c>
      <c r="M52" s="88">
        <v>227998</v>
      </c>
    </row>
    <row r="53" spans="2:13" ht="27.75" customHeight="1" thickBot="1">
      <c r="B53" s="1212" t="s">
        <v>37</v>
      </c>
      <c r="C53" s="1213"/>
      <c r="D53" s="92"/>
      <c r="E53" s="1214" t="s">
        <v>38</v>
      </c>
      <c r="F53" s="1214"/>
      <c r="G53" s="1214"/>
      <c r="H53" s="1215"/>
      <c r="I53" s="93">
        <v>48434</v>
      </c>
      <c r="J53" s="94">
        <v>48863</v>
      </c>
      <c r="K53" s="94">
        <v>47450</v>
      </c>
      <c r="L53" s="94">
        <v>45450</v>
      </c>
      <c r="M53" s="95">
        <v>58873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nlEyTtWIx47aI5U6TuPWcEHXKoBtnSxH/9yKpbK+6hPTX9fcSsvw4ugBfTUjXxNgfLs7JC+Pv9xAbcw1M245A==" saltValue="u8RMtI5dBUX3Uwt0BdpB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31" t="s">
        <v>41</v>
      </c>
      <c r="D55" s="1231"/>
      <c r="E55" s="1232"/>
      <c r="F55" s="107">
        <v>11125</v>
      </c>
      <c r="G55" s="107">
        <v>6933</v>
      </c>
      <c r="H55" s="108">
        <v>6238</v>
      </c>
    </row>
    <row r="56" spans="2:8" ht="52.5" customHeight="1">
      <c r="B56" s="109"/>
      <c r="C56" s="1233" t="s">
        <v>42</v>
      </c>
      <c r="D56" s="1233"/>
      <c r="E56" s="1234"/>
      <c r="F56" s="110">
        <v>123</v>
      </c>
      <c r="G56" s="110">
        <v>156</v>
      </c>
      <c r="H56" s="111">
        <v>293</v>
      </c>
    </row>
    <row r="57" spans="2:8" ht="53.25" customHeight="1">
      <c r="B57" s="109"/>
      <c r="C57" s="1235" t="s">
        <v>43</v>
      </c>
      <c r="D57" s="1235"/>
      <c r="E57" s="1236"/>
      <c r="F57" s="112">
        <v>5058</v>
      </c>
      <c r="G57" s="112">
        <v>5214</v>
      </c>
      <c r="H57" s="113">
        <v>6241</v>
      </c>
    </row>
    <row r="58" spans="2:8" ht="45.75" customHeight="1">
      <c r="B58" s="114"/>
      <c r="C58" s="1223" t="s">
        <v>576</v>
      </c>
      <c r="D58" s="1224"/>
      <c r="E58" s="1225"/>
      <c r="F58" s="115">
        <v>1958</v>
      </c>
      <c r="G58" s="115">
        <v>1916</v>
      </c>
      <c r="H58" s="116">
        <v>1966</v>
      </c>
    </row>
    <row r="59" spans="2:8" ht="45.75" customHeight="1">
      <c r="B59" s="114"/>
      <c r="C59" s="1223" t="s">
        <v>577</v>
      </c>
      <c r="D59" s="1224"/>
      <c r="E59" s="1225"/>
      <c r="F59" s="115">
        <v>1027</v>
      </c>
      <c r="G59" s="115">
        <v>1067</v>
      </c>
      <c r="H59" s="116">
        <v>952</v>
      </c>
    </row>
    <row r="60" spans="2:8" ht="45.75" customHeight="1">
      <c r="B60" s="114"/>
      <c r="C60" s="1223" t="s">
        <v>578</v>
      </c>
      <c r="D60" s="1224"/>
      <c r="E60" s="1225"/>
      <c r="F60" s="115">
        <v>753</v>
      </c>
      <c r="G60" s="115">
        <v>754</v>
      </c>
      <c r="H60" s="116">
        <v>720</v>
      </c>
    </row>
    <row r="61" spans="2:8" ht="45.75" customHeight="1">
      <c r="B61" s="114"/>
      <c r="C61" s="1223" t="s">
        <v>579</v>
      </c>
      <c r="D61" s="1224"/>
      <c r="E61" s="1225"/>
      <c r="F61" s="115">
        <v>509</v>
      </c>
      <c r="G61" s="115">
        <v>506</v>
      </c>
      <c r="H61" s="116">
        <v>504</v>
      </c>
    </row>
    <row r="62" spans="2:8" ht="45.75" customHeight="1" thickBot="1">
      <c r="B62" s="117"/>
      <c r="C62" s="1226" t="s">
        <v>580</v>
      </c>
      <c r="D62" s="1227"/>
      <c r="E62" s="1228"/>
      <c r="F62" s="118">
        <v>182</v>
      </c>
      <c r="G62" s="118">
        <v>285</v>
      </c>
      <c r="H62" s="119">
        <v>480</v>
      </c>
    </row>
    <row r="63" spans="2:8" ht="52.5" customHeight="1" thickBot="1">
      <c r="B63" s="120"/>
      <c r="C63" s="1229" t="s">
        <v>44</v>
      </c>
      <c r="D63" s="1229"/>
      <c r="E63" s="1230"/>
      <c r="F63" s="121">
        <v>16307</v>
      </c>
      <c r="G63" s="121">
        <v>12303</v>
      </c>
      <c r="H63" s="122">
        <v>12772</v>
      </c>
    </row>
    <row r="64" spans="2:8" ht="15" customHeight="1"/>
    <row r="65" ht="0" hidden="1" customHeight="1"/>
    <row r="66" ht="0" hidden="1" customHeight="1"/>
  </sheetData>
  <sheetProtection algorithmName="SHA-512" hashValue="DS9GPQvtEt7m4GguEdLHGZEr6oWry1ulz6oCIQZ2kqO28IvVkoDIbBCZHv0rJM2yioVUpjdAiA1Egz9FDJHX4w==" saltValue="JmPmBQbYzkYIWZEHxjnO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9" zoomScale="85" zoomScaleNormal="85" zoomScaleSheetLayoutView="55" workbookViewId="0">
      <selection activeCell="AN65" sqref="AN65:DC69"/>
    </sheetView>
  </sheetViews>
  <sheetFormatPr defaultColWidth="0" defaultRowHeight="0" customHeight="1" zeroHeight="1"/>
  <cols>
    <col min="1" max="1" width="6.33203125" style="1237" customWidth="1"/>
    <col min="2" max="107" width="2.44140625" style="1237" customWidth="1"/>
    <col min="108" max="108" width="6.109375" style="1239" customWidth="1"/>
    <col min="109" max="109" width="5.88671875" style="1238" customWidth="1"/>
    <col min="110" max="110" width="19.109375" style="1237" hidden="1"/>
    <col min="111" max="115" width="12.6640625" style="1237" hidden="1"/>
    <col min="116" max="349" width="8.6640625" style="1237" hidden="1"/>
    <col min="350" max="355" width="14.88671875" style="1237" hidden="1"/>
    <col min="356" max="357" width="15.88671875" style="1237" hidden="1"/>
    <col min="358" max="363" width="16.109375" style="1237" hidden="1"/>
    <col min="364" max="364" width="6.109375" style="1237" hidden="1"/>
    <col min="365" max="365" width="3" style="1237" hidden="1"/>
    <col min="366" max="605" width="8.6640625" style="1237" hidden="1"/>
    <col min="606" max="611" width="14.88671875" style="1237" hidden="1"/>
    <col min="612" max="613" width="15.88671875" style="1237" hidden="1"/>
    <col min="614" max="619" width="16.109375" style="1237" hidden="1"/>
    <col min="620" max="620" width="6.109375" style="1237" hidden="1"/>
    <col min="621" max="621" width="3" style="1237" hidden="1"/>
    <col min="622" max="861" width="8.6640625" style="1237" hidden="1"/>
    <col min="862" max="867" width="14.88671875" style="1237" hidden="1"/>
    <col min="868" max="869" width="15.88671875" style="1237" hidden="1"/>
    <col min="870" max="875" width="16.109375" style="1237" hidden="1"/>
    <col min="876" max="876" width="6.109375" style="1237" hidden="1"/>
    <col min="877" max="877" width="3" style="1237" hidden="1"/>
    <col min="878" max="1117" width="8.6640625" style="1237" hidden="1"/>
    <col min="1118" max="1123" width="14.88671875" style="1237" hidden="1"/>
    <col min="1124" max="1125" width="15.88671875" style="1237" hidden="1"/>
    <col min="1126" max="1131" width="16.109375" style="1237" hidden="1"/>
    <col min="1132" max="1132" width="6.109375" style="1237" hidden="1"/>
    <col min="1133" max="1133" width="3" style="1237" hidden="1"/>
    <col min="1134" max="1373" width="8.6640625" style="1237" hidden="1"/>
    <col min="1374" max="1379" width="14.88671875" style="1237" hidden="1"/>
    <col min="1380" max="1381" width="15.88671875" style="1237" hidden="1"/>
    <col min="1382" max="1387" width="16.109375" style="1237" hidden="1"/>
    <col min="1388" max="1388" width="6.109375" style="1237" hidden="1"/>
    <col min="1389" max="1389" width="3" style="1237" hidden="1"/>
    <col min="1390" max="1629" width="8.6640625" style="1237" hidden="1"/>
    <col min="1630" max="1635" width="14.88671875" style="1237" hidden="1"/>
    <col min="1636" max="1637" width="15.88671875" style="1237" hidden="1"/>
    <col min="1638" max="1643" width="16.109375" style="1237" hidden="1"/>
    <col min="1644" max="1644" width="6.109375" style="1237" hidden="1"/>
    <col min="1645" max="1645" width="3" style="1237" hidden="1"/>
    <col min="1646" max="1885" width="8.6640625" style="1237" hidden="1"/>
    <col min="1886" max="1891" width="14.88671875" style="1237" hidden="1"/>
    <col min="1892" max="1893" width="15.88671875" style="1237" hidden="1"/>
    <col min="1894" max="1899" width="16.109375" style="1237" hidden="1"/>
    <col min="1900" max="1900" width="6.109375" style="1237" hidden="1"/>
    <col min="1901" max="1901" width="3" style="1237" hidden="1"/>
    <col min="1902" max="2141" width="8.6640625" style="1237" hidden="1"/>
    <col min="2142" max="2147" width="14.88671875" style="1237" hidden="1"/>
    <col min="2148" max="2149" width="15.88671875" style="1237" hidden="1"/>
    <col min="2150" max="2155" width="16.109375" style="1237" hidden="1"/>
    <col min="2156" max="2156" width="6.109375" style="1237" hidden="1"/>
    <col min="2157" max="2157" width="3" style="1237" hidden="1"/>
    <col min="2158" max="2397" width="8.6640625" style="1237" hidden="1"/>
    <col min="2398" max="2403" width="14.88671875" style="1237" hidden="1"/>
    <col min="2404" max="2405" width="15.88671875" style="1237" hidden="1"/>
    <col min="2406" max="2411" width="16.109375" style="1237" hidden="1"/>
    <col min="2412" max="2412" width="6.109375" style="1237" hidden="1"/>
    <col min="2413" max="2413" width="3" style="1237" hidden="1"/>
    <col min="2414" max="2653" width="8.6640625" style="1237" hidden="1"/>
    <col min="2654" max="2659" width="14.88671875" style="1237" hidden="1"/>
    <col min="2660" max="2661" width="15.88671875" style="1237" hidden="1"/>
    <col min="2662" max="2667" width="16.109375" style="1237" hidden="1"/>
    <col min="2668" max="2668" width="6.109375" style="1237" hidden="1"/>
    <col min="2669" max="2669" width="3" style="1237" hidden="1"/>
    <col min="2670" max="2909" width="8.6640625" style="1237" hidden="1"/>
    <col min="2910" max="2915" width="14.88671875" style="1237" hidden="1"/>
    <col min="2916" max="2917" width="15.88671875" style="1237" hidden="1"/>
    <col min="2918" max="2923" width="16.109375" style="1237" hidden="1"/>
    <col min="2924" max="2924" width="6.109375" style="1237" hidden="1"/>
    <col min="2925" max="2925" width="3" style="1237" hidden="1"/>
    <col min="2926" max="3165" width="8.6640625" style="1237" hidden="1"/>
    <col min="3166" max="3171" width="14.88671875" style="1237" hidden="1"/>
    <col min="3172" max="3173" width="15.88671875" style="1237" hidden="1"/>
    <col min="3174" max="3179" width="16.109375" style="1237" hidden="1"/>
    <col min="3180" max="3180" width="6.109375" style="1237" hidden="1"/>
    <col min="3181" max="3181" width="3" style="1237" hidden="1"/>
    <col min="3182" max="3421" width="8.6640625" style="1237" hidden="1"/>
    <col min="3422" max="3427" width="14.88671875" style="1237" hidden="1"/>
    <col min="3428" max="3429" width="15.88671875" style="1237" hidden="1"/>
    <col min="3430" max="3435" width="16.109375" style="1237" hidden="1"/>
    <col min="3436" max="3436" width="6.109375" style="1237" hidden="1"/>
    <col min="3437" max="3437" width="3" style="1237" hidden="1"/>
    <col min="3438" max="3677" width="8.6640625" style="1237" hidden="1"/>
    <col min="3678" max="3683" width="14.88671875" style="1237" hidden="1"/>
    <col min="3684" max="3685" width="15.88671875" style="1237" hidden="1"/>
    <col min="3686" max="3691" width="16.109375" style="1237" hidden="1"/>
    <col min="3692" max="3692" width="6.109375" style="1237" hidden="1"/>
    <col min="3693" max="3693" width="3" style="1237" hidden="1"/>
    <col min="3694" max="3933" width="8.6640625" style="1237" hidden="1"/>
    <col min="3934" max="3939" width="14.88671875" style="1237" hidden="1"/>
    <col min="3940" max="3941" width="15.88671875" style="1237" hidden="1"/>
    <col min="3942" max="3947" width="16.109375" style="1237" hidden="1"/>
    <col min="3948" max="3948" width="6.109375" style="1237" hidden="1"/>
    <col min="3949" max="3949" width="3" style="1237" hidden="1"/>
    <col min="3950" max="4189" width="8.6640625" style="1237" hidden="1"/>
    <col min="4190" max="4195" width="14.88671875" style="1237" hidden="1"/>
    <col min="4196" max="4197" width="15.88671875" style="1237" hidden="1"/>
    <col min="4198" max="4203" width="16.109375" style="1237" hidden="1"/>
    <col min="4204" max="4204" width="6.109375" style="1237" hidden="1"/>
    <col min="4205" max="4205" width="3" style="1237" hidden="1"/>
    <col min="4206" max="4445" width="8.6640625" style="1237" hidden="1"/>
    <col min="4446" max="4451" width="14.88671875" style="1237" hidden="1"/>
    <col min="4452" max="4453" width="15.88671875" style="1237" hidden="1"/>
    <col min="4454" max="4459" width="16.109375" style="1237" hidden="1"/>
    <col min="4460" max="4460" width="6.109375" style="1237" hidden="1"/>
    <col min="4461" max="4461" width="3" style="1237" hidden="1"/>
    <col min="4462" max="4701" width="8.6640625" style="1237" hidden="1"/>
    <col min="4702" max="4707" width="14.88671875" style="1237" hidden="1"/>
    <col min="4708" max="4709" width="15.88671875" style="1237" hidden="1"/>
    <col min="4710" max="4715" width="16.109375" style="1237" hidden="1"/>
    <col min="4716" max="4716" width="6.109375" style="1237" hidden="1"/>
    <col min="4717" max="4717" width="3" style="1237" hidden="1"/>
    <col min="4718" max="4957" width="8.6640625" style="1237" hidden="1"/>
    <col min="4958" max="4963" width="14.88671875" style="1237" hidden="1"/>
    <col min="4964" max="4965" width="15.88671875" style="1237" hidden="1"/>
    <col min="4966" max="4971" width="16.109375" style="1237" hidden="1"/>
    <col min="4972" max="4972" width="6.109375" style="1237" hidden="1"/>
    <col min="4973" max="4973" width="3" style="1237" hidden="1"/>
    <col min="4974" max="5213" width="8.6640625" style="1237" hidden="1"/>
    <col min="5214" max="5219" width="14.88671875" style="1237" hidden="1"/>
    <col min="5220" max="5221" width="15.88671875" style="1237" hidden="1"/>
    <col min="5222" max="5227" width="16.109375" style="1237" hidden="1"/>
    <col min="5228" max="5228" width="6.109375" style="1237" hidden="1"/>
    <col min="5229" max="5229" width="3" style="1237" hidden="1"/>
    <col min="5230" max="5469" width="8.6640625" style="1237" hidden="1"/>
    <col min="5470" max="5475" width="14.88671875" style="1237" hidden="1"/>
    <col min="5476" max="5477" width="15.88671875" style="1237" hidden="1"/>
    <col min="5478" max="5483" width="16.109375" style="1237" hidden="1"/>
    <col min="5484" max="5484" width="6.109375" style="1237" hidden="1"/>
    <col min="5485" max="5485" width="3" style="1237" hidden="1"/>
    <col min="5486" max="5725" width="8.6640625" style="1237" hidden="1"/>
    <col min="5726" max="5731" width="14.88671875" style="1237" hidden="1"/>
    <col min="5732" max="5733" width="15.88671875" style="1237" hidden="1"/>
    <col min="5734" max="5739" width="16.109375" style="1237" hidden="1"/>
    <col min="5740" max="5740" width="6.109375" style="1237" hidden="1"/>
    <col min="5741" max="5741" width="3" style="1237" hidden="1"/>
    <col min="5742" max="5981" width="8.6640625" style="1237" hidden="1"/>
    <col min="5982" max="5987" width="14.88671875" style="1237" hidden="1"/>
    <col min="5988" max="5989" width="15.88671875" style="1237" hidden="1"/>
    <col min="5990" max="5995" width="16.109375" style="1237" hidden="1"/>
    <col min="5996" max="5996" width="6.109375" style="1237" hidden="1"/>
    <col min="5997" max="5997" width="3" style="1237" hidden="1"/>
    <col min="5998" max="6237" width="8.6640625" style="1237" hidden="1"/>
    <col min="6238" max="6243" width="14.88671875" style="1237" hidden="1"/>
    <col min="6244" max="6245" width="15.88671875" style="1237" hidden="1"/>
    <col min="6246" max="6251" width="16.109375" style="1237" hidden="1"/>
    <col min="6252" max="6252" width="6.109375" style="1237" hidden="1"/>
    <col min="6253" max="6253" width="3" style="1237" hidden="1"/>
    <col min="6254" max="6493" width="8.6640625" style="1237" hidden="1"/>
    <col min="6494" max="6499" width="14.88671875" style="1237" hidden="1"/>
    <col min="6500" max="6501" width="15.88671875" style="1237" hidden="1"/>
    <col min="6502" max="6507" width="16.109375" style="1237" hidden="1"/>
    <col min="6508" max="6508" width="6.109375" style="1237" hidden="1"/>
    <col min="6509" max="6509" width="3" style="1237" hidden="1"/>
    <col min="6510" max="6749" width="8.6640625" style="1237" hidden="1"/>
    <col min="6750" max="6755" width="14.88671875" style="1237" hidden="1"/>
    <col min="6756" max="6757" width="15.88671875" style="1237" hidden="1"/>
    <col min="6758" max="6763" width="16.109375" style="1237" hidden="1"/>
    <col min="6764" max="6764" width="6.109375" style="1237" hidden="1"/>
    <col min="6765" max="6765" width="3" style="1237" hidden="1"/>
    <col min="6766" max="7005" width="8.6640625" style="1237" hidden="1"/>
    <col min="7006" max="7011" width="14.88671875" style="1237" hidden="1"/>
    <col min="7012" max="7013" width="15.88671875" style="1237" hidden="1"/>
    <col min="7014" max="7019" width="16.109375" style="1237" hidden="1"/>
    <col min="7020" max="7020" width="6.109375" style="1237" hidden="1"/>
    <col min="7021" max="7021" width="3" style="1237" hidden="1"/>
    <col min="7022" max="7261" width="8.6640625" style="1237" hidden="1"/>
    <col min="7262" max="7267" width="14.88671875" style="1237" hidden="1"/>
    <col min="7268" max="7269" width="15.88671875" style="1237" hidden="1"/>
    <col min="7270" max="7275" width="16.109375" style="1237" hidden="1"/>
    <col min="7276" max="7276" width="6.109375" style="1237" hidden="1"/>
    <col min="7277" max="7277" width="3" style="1237" hidden="1"/>
    <col min="7278" max="7517" width="8.6640625" style="1237" hidden="1"/>
    <col min="7518" max="7523" width="14.88671875" style="1237" hidden="1"/>
    <col min="7524" max="7525" width="15.88671875" style="1237" hidden="1"/>
    <col min="7526" max="7531" width="16.109375" style="1237" hidden="1"/>
    <col min="7532" max="7532" width="6.109375" style="1237" hidden="1"/>
    <col min="7533" max="7533" width="3" style="1237" hidden="1"/>
    <col min="7534" max="7773" width="8.6640625" style="1237" hidden="1"/>
    <col min="7774" max="7779" width="14.88671875" style="1237" hidden="1"/>
    <col min="7780" max="7781" width="15.88671875" style="1237" hidden="1"/>
    <col min="7782" max="7787" width="16.109375" style="1237" hidden="1"/>
    <col min="7788" max="7788" width="6.109375" style="1237" hidden="1"/>
    <col min="7789" max="7789" width="3" style="1237" hidden="1"/>
    <col min="7790" max="8029" width="8.6640625" style="1237" hidden="1"/>
    <col min="8030" max="8035" width="14.88671875" style="1237" hidden="1"/>
    <col min="8036" max="8037" width="15.88671875" style="1237" hidden="1"/>
    <col min="8038" max="8043" width="16.109375" style="1237" hidden="1"/>
    <col min="8044" max="8044" width="6.109375" style="1237" hidden="1"/>
    <col min="8045" max="8045" width="3" style="1237" hidden="1"/>
    <col min="8046" max="8285" width="8.6640625" style="1237" hidden="1"/>
    <col min="8286" max="8291" width="14.88671875" style="1237" hidden="1"/>
    <col min="8292" max="8293" width="15.88671875" style="1237" hidden="1"/>
    <col min="8294" max="8299" width="16.109375" style="1237" hidden="1"/>
    <col min="8300" max="8300" width="6.109375" style="1237" hidden="1"/>
    <col min="8301" max="8301" width="3" style="1237" hidden="1"/>
    <col min="8302" max="8541" width="8.6640625" style="1237" hidden="1"/>
    <col min="8542" max="8547" width="14.88671875" style="1237" hidden="1"/>
    <col min="8548" max="8549" width="15.88671875" style="1237" hidden="1"/>
    <col min="8550" max="8555" width="16.109375" style="1237" hidden="1"/>
    <col min="8556" max="8556" width="6.109375" style="1237" hidden="1"/>
    <col min="8557" max="8557" width="3" style="1237" hidden="1"/>
    <col min="8558" max="8797" width="8.6640625" style="1237" hidden="1"/>
    <col min="8798" max="8803" width="14.88671875" style="1237" hidden="1"/>
    <col min="8804" max="8805" width="15.88671875" style="1237" hidden="1"/>
    <col min="8806" max="8811" width="16.109375" style="1237" hidden="1"/>
    <col min="8812" max="8812" width="6.109375" style="1237" hidden="1"/>
    <col min="8813" max="8813" width="3" style="1237" hidden="1"/>
    <col min="8814" max="9053" width="8.6640625" style="1237" hidden="1"/>
    <col min="9054" max="9059" width="14.88671875" style="1237" hidden="1"/>
    <col min="9060" max="9061" width="15.88671875" style="1237" hidden="1"/>
    <col min="9062" max="9067" width="16.109375" style="1237" hidden="1"/>
    <col min="9068" max="9068" width="6.109375" style="1237" hidden="1"/>
    <col min="9069" max="9069" width="3" style="1237" hidden="1"/>
    <col min="9070" max="9309" width="8.6640625" style="1237" hidden="1"/>
    <col min="9310" max="9315" width="14.88671875" style="1237" hidden="1"/>
    <col min="9316" max="9317" width="15.88671875" style="1237" hidden="1"/>
    <col min="9318" max="9323" width="16.109375" style="1237" hidden="1"/>
    <col min="9324" max="9324" width="6.109375" style="1237" hidden="1"/>
    <col min="9325" max="9325" width="3" style="1237" hidden="1"/>
    <col min="9326" max="9565" width="8.6640625" style="1237" hidden="1"/>
    <col min="9566" max="9571" width="14.88671875" style="1237" hidden="1"/>
    <col min="9572" max="9573" width="15.88671875" style="1237" hidden="1"/>
    <col min="9574" max="9579" width="16.109375" style="1237" hidden="1"/>
    <col min="9580" max="9580" width="6.109375" style="1237" hidden="1"/>
    <col min="9581" max="9581" width="3" style="1237" hidden="1"/>
    <col min="9582" max="9821" width="8.6640625" style="1237" hidden="1"/>
    <col min="9822" max="9827" width="14.88671875" style="1237" hidden="1"/>
    <col min="9828" max="9829" width="15.88671875" style="1237" hidden="1"/>
    <col min="9830" max="9835" width="16.109375" style="1237" hidden="1"/>
    <col min="9836" max="9836" width="6.109375" style="1237" hidden="1"/>
    <col min="9837" max="9837" width="3" style="1237" hidden="1"/>
    <col min="9838" max="10077" width="8.6640625" style="1237" hidden="1"/>
    <col min="10078" max="10083" width="14.88671875" style="1237" hidden="1"/>
    <col min="10084" max="10085" width="15.88671875" style="1237" hidden="1"/>
    <col min="10086" max="10091" width="16.109375" style="1237" hidden="1"/>
    <col min="10092" max="10092" width="6.109375" style="1237" hidden="1"/>
    <col min="10093" max="10093" width="3" style="1237" hidden="1"/>
    <col min="10094" max="10333" width="8.6640625" style="1237" hidden="1"/>
    <col min="10334" max="10339" width="14.88671875" style="1237" hidden="1"/>
    <col min="10340" max="10341" width="15.88671875" style="1237" hidden="1"/>
    <col min="10342" max="10347" width="16.109375" style="1237" hidden="1"/>
    <col min="10348" max="10348" width="6.109375" style="1237" hidden="1"/>
    <col min="10349" max="10349" width="3" style="1237" hidden="1"/>
    <col min="10350" max="10589" width="8.6640625" style="1237" hidden="1"/>
    <col min="10590" max="10595" width="14.88671875" style="1237" hidden="1"/>
    <col min="10596" max="10597" width="15.88671875" style="1237" hidden="1"/>
    <col min="10598" max="10603" width="16.109375" style="1237" hidden="1"/>
    <col min="10604" max="10604" width="6.109375" style="1237" hidden="1"/>
    <col min="10605" max="10605" width="3" style="1237" hidden="1"/>
    <col min="10606" max="10845" width="8.6640625" style="1237" hidden="1"/>
    <col min="10846" max="10851" width="14.88671875" style="1237" hidden="1"/>
    <col min="10852" max="10853" width="15.88671875" style="1237" hidden="1"/>
    <col min="10854" max="10859" width="16.109375" style="1237" hidden="1"/>
    <col min="10860" max="10860" width="6.109375" style="1237" hidden="1"/>
    <col min="10861" max="10861" width="3" style="1237" hidden="1"/>
    <col min="10862" max="11101" width="8.6640625" style="1237" hidden="1"/>
    <col min="11102" max="11107" width="14.88671875" style="1237" hidden="1"/>
    <col min="11108" max="11109" width="15.88671875" style="1237" hidden="1"/>
    <col min="11110" max="11115" width="16.109375" style="1237" hidden="1"/>
    <col min="11116" max="11116" width="6.109375" style="1237" hidden="1"/>
    <col min="11117" max="11117" width="3" style="1237" hidden="1"/>
    <col min="11118" max="11357" width="8.6640625" style="1237" hidden="1"/>
    <col min="11358" max="11363" width="14.88671875" style="1237" hidden="1"/>
    <col min="11364" max="11365" width="15.88671875" style="1237" hidden="1"/>
    <col min="11366" max="11371" width="16.109375" style="1237" hidden="1"/>
    <col min="11372" max="11372" width="6.109375" style="1237" hidden="1"/>
    <col min="11373" max="11373" width="3" style="1237" hidden="1"/>
    <col min="11374" max="11613" width="8.6640625" style="1237" hidden="1"/>
    <col min="11614" max="11619" width="14.88671875" style="1237" hidden="1"/>
    <col min="11620" max="11621" width="15.88671875" style="1237" hidden="1"/>
    <col min="11622" max="11627" width="16.109375" style="1237" hidden="1"/>
    <col min="11628" max="11628" width="6.109375" style="1237" hidden="1"/>
    <col min="11629" max="11629" width="3" style="1237" hidden="1"/>
    <col min="11630" max="11869" width="8.6640625" style="1237" hidden="1"/>
    <col min="11870" max="11875" width="14.88671875" style="1237" hidden="1"/>
    <col min="11876" max="11877" width="15.88671875" style="1237" hidden="1"/>
    <col min="11878" max="11883" width="16.109375" style="1237" hidden="1"/>
    <col min="11884" max="11884" width="6.109375" style="1237" hidden="1"/>
    <col min="11885" max="11885" width="3" style="1237" hidden="1"/>
    <col min="11886" max="12125" width="8.6640625" style="1237" hidden="1"/>
    <col min="12126" max="12131" width="14.88671875" style="1237" hidden="1"/>
    <col min="12132" max="12133" width="15.88671875" style="1237" hidden="1"/>
    <col min="12134" max="12139" width="16.109375" style="1237" hidden="1"/>
    <col min="12140" max="12140" width="6.109375" style="1237" hidden="1"/>
    <col min="12141" max="12141" width="3" style="1237" hidden="1"/>
    <col min="12142" max="12381" width="8.6640625" style="1237" hidden="1"/>
    <col min="12382" max="12387" width="14.88671875" style="1237" hidden="1"/>
    <col min="12388" max="12389" width="15.88671875" style="1237" hidden="1"/>
    <col min="12390" max="12395" width="16.109375" style="1237" hidden="1"/>
    <col min="12396" max="12396" width="6.109375" style="1237" hidden="1"/>
    <col min="12397" max="12397" width="3" style="1237" hidden="1"/>
    <col min="12398" max="12637" width="8.6640625" style="1237" hidden="1"/>
    <col min="12638" max="12643" width="14.88671875" style="1237" hidden="1"/>
    <col min="12644" max="12645" width="15.88671875" style="1237" hidden="1"/>
    <col min="12646" max="12651" width="16.109375" style="1237" hidden="1"/>
    <col min="12652" max="12652" width="6.109375" style="1237" hidden="1"/>
    <col min="12653" max="12653" width="3" style="1237" hidden="1"/>
    <col min="12654" max="12893" width="8.6640625" style="1237" hidden="1"/>
    <col min="12894" max="12899" width="14.88671875" style="1237" hidden="1"/>
    <col min="12900" max="12901" width="15.88671875" style="1237" hidden="1"/>
    <col min="12902" max="12907" width="16.109375" style="1237" hidden="1"/>
    <col min="12908" max="12908" width="6.109375" style="1237" hidden="1"/>
    <col min="12909" max="12909" width="3" style="1237" hidden="1"/>
    <col min="12910" max="13149" width="8.6640625" style="1237" hidden="1"/>
    <col min="13150" max="13155" width="14.88671875" style="1237" hidden="1"/>
    <col min="13156" max="13157" width="15.88671875" style="1237" hidden="1"/>
    <col min="13158" max="13163" width="16.109375" style="1237" hidden="1"/>
    <col min="13164" max="13164" width="6.109375" style="1237" hidden="1"/>
    <col min="13165" max="13165" width="3" style="1237" hidden="1"/>
    <col min="13166" max="13405" width="8.6640625" style="1237" hidden="1"/>
    <col min="13406" max="13411" width="14.88671875" style="1237" hidden="1"/>
    <col min="13412" max="13413" width="15.88671875" style="1237" hidden="1"/>
    <col min="13414" max="13419" width="16.109375" style="1237" hidden="1"/>
    <col min="13420" max="13420" width="6.109375" style="1237" hidden="1"/>
    <col min="13421" max="13421" width="3" style="1237" hidden="1"/>
    <col min="13422" max="13661" width="8.6640625" style="1237" hidden="1"/>
    <col min="13662" max="13667" width="14.88671875" style="1237" hidden="1"/>
    <col min="13668" max="13669" width="15.88671875" style="1237" hidden="1"/>
    <col min="13670" max="13675" width="16.109375" style="1237" hidden="1"/>
    <col min="13676" max="13676" width="6.109375" style="1237" hidden="1"/>
    <col min="13677" max="13677" width="3" style="1237" hidden="1"/>
    <col min="13678" max="13917" width="8.6640625" style="1237" hidden="1"/>
    <col min="13918" max="13923" width="14.88671875" style="1237" hidden="1"/>
    <col min="13924" max="13925" width="15.88671875" style="1237" hidden="1"/>
    <col min="13926" max="13931" width="16.109375" style="1237" hidden="1"/>
    <col min="13932" max="13932" width="6.109375" style="1237" hidden="1"/>
    <col min="13933" max="13933" width="3" style="1237" hidden="1"/>
    <col min="13934" max="14173" width="8.6640625" style="1237" hidden="1"/>
    <col min="14174" max="14179" width="14.88671875" style="1237" hidden="1"/>
    <col min="14180" max="14181" width="15.88671875" style="1237" hidden="1"/>
    <col min="14182" max="14187" width="16.109375" style="1237" hidden="1"/>
    <col min="14188" max="14188" width="6.109375" style="1237" hidden="1"/>
    <col min="14189" max="14189" width="3" style="1237" hidden="1"/>
    <col min="14190" max="14429" width="8.6640625" style="1237" hidden="1"/>
    <col min="14430" max="14435" width="14.88671875" style="1237" hidden="1"/>
    <col min="14436" max="14437" width="15.88671875" style="1237" hidden="1"/>
    <col min="14438" max="14443" width="16.109375" style="1237" hidden="1"/>
    <col min="14444" max="14444" width="6.109375" style="1237" hidden="1"/>
    <col min="14445" max="14445" width="3" style="1237" hidden="1"/>
    <col min="14446" max="14685" width="8.6640625" style="1237" hidden="1"/>
    <col min="14686" max="14691" width="14.88671875" style="1237" hidden="1"/>
    <col min="14692" max="14693" width="15.88671875" style="1237" hidden="1"/>
    <col min="14694" max="14699" width="16.109375" style="1237" hidden="1"/>
    <col min="14700" max="14700" width="6.109375" style="1237" hidden="1"/>
    <col min="14701" max="14701" width="3" style="1237" hidden="1"/>
    <col min="14702" max="14941" width="8.6640625" style="1237" hidden="1"/>
    <col min="14942" max="14947" width="14.88671875" style="1237" hidden="1"/>
    <col min="14948" max="14949" width="15.88671875" style="1237" hidden="1"/>
    <col min="14950" max="14955" width="16.109375" style="1237" hidden="1"/>
    <col min="14956" max="14956" width="6.109375" style="1237" hidden="1"/>
    <col min="14957" max="14957" width="3" style="1237" hidden="1"/>
    <col min="14958" max="15197" width="8.6640625" style="1237" hidden="1"/>
    <col min="15198" max="15203" width="14.88671875" style="1237" hidden="1"/>
    <col min="15204" max="15205" width="15.88671875" style="1237" hidden="1"/>
    <col min="15206" max="15211" width="16.109375" style="1237" hidden="1"/>
    <col min="15212" max="15212" width="6.109375" style="1237" hidden="1"/>
    <col min="15213" max="15213" width="3" style="1237" hidden="1"/>
    <col min="15214" max="15453" width="8.6640625" style="1237" hidden="1"/>
    <col min="15454" max="15459" width="14.88671875" style="1237" hidden="1"/>
    <col min="15460" max="15461" width="15.88671875" style="1237" hidden="1"/>
    <col min="15462" max="15467" width="16.109375" style="1237" hidden="1"/>
    <col min="15468" max="15468" width="6.109375" style="1237" hidden="1"/>
    <col min="15469" max="15469" width="3" style="1237" hidden="1"/>
    <col min="15470" max="15709" width="8.6640625" style="1237" hidden="1"/>
    <col min="15710" max="15715" width="14.88671875" style="1237" hidden="1"/>
    <col min="15716" max="15717" width="15.88671875" style="1237" hidden="1"/>
    <col min="15718" max="15723" width="16.109375" style="1237" hidden="1"/>
    <col min="15724" max="15724" width="6.109375" style="1237" hidden="1"/>
    <col min="15725" max="15725" width="3" style="1237" hidden="1"/>
    <col min="15726" max="15965" width="8.6640625" style="1237" hidden="1"/>
    <col min="15966" max="15971" width="14.88671875" style="1237" hidden="1"/>
    <col min="15972" max="15973" width="15.88671875" style="1237" hidden="1"/>
    <col min="15974" max="15979" width="16.109375" style="1237" hidden="1"/>
    <col min="15980" max="15980" width="6.109375" style="1237" hidden="1"/>
    <col min="15981" max="15981" width="3" style="1237" hidden="1"/>
    <col min="15982" max="16221" width="8.6640625" style="1237" hidden="1"/>
    <col min="16222" max="16227" width="14.88671875" style="1237" hidden="1"/>
    <col min="16228" max="16229" width="15.88671875" style="1237" hidden="1"/>
    <col min="16230" max="16235" width="16.109375" style="1237" hidden="1"/>
    <col min="16236" max="16236" width="6.109375" style="1237" hidden="1"/>
    <col min="16237" max="16237" width="3" style="1237" hidden="1"/>
    <col min="16238" max="16384" width="8.6640625" style="1237" hidden="1"/>
  </cols>
  <sheetData>
    <row r="1" spans="1:143" ht="42.75" customHeight="1">
      <c r="A1" s="1298"/>
      <c r="B1" s="1297"/>
      <c r="DD1" s="1237"/>
      <c r="DE1" s="1237"/>
    </row>
    <row r="2" spans="1:143" ht="25.5" customHeight="1">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37"/>
      <c r="DE2" s="1237"/>
    </row>
    <row r="3" spans="1:143" ht="25.5" customHeight="1">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37"/>
      <c r="DE3" s="1237"/>
    </row>
    <row r="4" spans="1:143" s="270" customFormat="1" ht="13.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71"/>
      <c r="DG4" s="271"/>
      <c r="DH4" s="271"/>
      <c r="DI4" s="271"/>
      <c r="DJ4" s="271"/>
      <c r="DK4" s="271"/>
      <c r="DL4" s="271"/>
      <c r="DM4" s="271"/>
      <c r="DN4" s="271"/>
      <c r="DO4" s="271"/>
      <c r="DP4" s="271"/>
      <c r="DQ4" s="271"/>
      <c r="DR4" s="271"/>
      <c r="DS4" s="271"/>
      <c r="DT4" s="271"/>
      <c r="DU4" s="271"/>
      <c r="DV4" s="271"/>
      <c r="DW4" s="271"/>
    </row>
    <row r="5" spans="1:143" s="270" customFormat="1" ht="13.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71"/>
      <c r="DG5" s="271"/>
      <c r="DH5" s="271"/>
      <c r="DI5" s="271"/>
      <c r="DJ5" s="271"/>
      <c r="DK5" s="271"/>
      <c r="DL5" s="271"/>
      <c r="DM5" s="271"/>
      <c r="DN5" s="271"/>
      <c r="DO5" s="271"/>
      <c r="DP5" s="271"/>
      <c r="DQ5" s="271"/>
      <c r="DR5" s="271"/>
      <c r="DS5" s="271"/>
      <c r="DT5" s="271"/>
      <c r="DU5" s="271"/>
      <c r="DV5" s="271"/>
      <c r="DW5" s="271"/>
    </row>
    <row r="6" spans="1:143" s="270" customFormat="1" ht="13.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71"/>
      <c r="DG6" s="271"/>
      <c r="DH6" s="271"/>
      <c r="DI6" s="271"/>
      <c r="DJ6" s="271"/>
      <c r="DK6" s="271"/>
      <c r="DL6" s="271"/>
      <c r="DM6" s="271"/>
      <c r="DN6" s="271"/>
      <c r="DO6" s="271"/>
      <c r="DP6" s="271"/>
      <c r="DQ6" s="271"/>
      <c r="DR6" s="271"/>
      <c r="DS6" s="271"/>
      <c r="DT6" s="271"/>
      <c r="DU6" s="271"/>
      <c r="DV6" s="271"/>
      <c r="DW6" s="271"/>
    </row>
    <row r="7" spans="1:143" s="270" customFormat="1" ht="13.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71"/>
      <c r="DG7" s="271"/>
      <c r="DH7" s="271"/>
      <c r="DI7" s="271"/>
      <c r="DJ7" s="271"/>
      <c r="DK7" s="271"/>
      <c r="DL7" s="271"/>
      <c r="DM7" s="271"/>
      <c r="DN7" s="271"/>
      <c r="DO7" s="271"/>
      <c r="DP7" s="271"/>
      <c r="DQ7" s="271"/>
      <c r="DR7" s="271"/>
      <c r="DS7" s="271"/>
      <c r="DT7" s="271"/>
      <c r="DU7" s="271"/>
      <c r="DV7" s="271"/>
      <c r="DW7" s="271"/>
    </row>
    <row r="8" spans="1:143" s="270" customFormat="1" ht="13.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71"/>
      <c r="DG8" s="271"/>
      <c r="DH8" s="271"/>
      <c r="DI8" s="271"/>
      <c r="DJ8" s="271"/>
      <c r="DK8" s="271"/>
      <c r="DL8" s="271"/>
      <c r="DM8" s="271"/>
      <c r="DN8" s="271"/>
      <c r="DO8" s="271"/>
      <c r="DP8" s="271"/>
      <c r="DQ8" s="271"/>
      <c r="DR8" s="271"/>
      <c r="DS8" s="271"/>
      <c r="DT8" s="271"/>
      <c r="DU8" s="271"/>
      <c r="DV8" s="271"/>
      <c r="DW8" s="271"/>
    </row>
    <row r="9" spans="1:143" s="270" customFormat="1" ht="13.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71"/>
      <c r="DG9" s="271"/>
      <c r="DH9" s="271"/>
      <c r="DI9" s="271"/>
      <c r="DJ9" s="271"/>
      <c r="DK9" s="271"/>
      <c r="DL9" s="271"/>
      <c r="DM9" s="271"/>
      <c r="DN9" s="271"/>
      <c r="DO9" s="271"/>
      <c r="DP9" s="271"/>
      <c r="DQ9" s="271"/>
      <c r="DR9" s="271"/>
      <c r="DS9" s="271"/>
      <c r="DT9" s="271"/>
      <c r="DU9" s="271"/>
      <c r="DV9" s="271"/>
      <c r="DW9" s="271"/>
    </row>
    <row r="10" spans="1:143" s="270" customFormat="1" ht="13.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7"/>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7"/>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7"/>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7"/>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71"/>
      <c r="DG18" s="271"/>
      <c r="DH18" s="271"/>
      <c r="DI18" s="271"/>
      <c r="DJ18" s="271"/>
      <c r="DK18" s="271"/>
      <c r="DL18" s="271"/>
      <c r="DM18" s="271"/>
      <c r="DN18" s="271"/>
      <c r="DO18" s="271"/>
      <c r="DP18" s="271"/>
      <c r="DQ18" s="271"/>
      <c r="DR18" s="271"/>
      <c r="DS18" s="271"/>
      <c r="DT18" s="271"/>
      <c r="DU18" s="271"/>
      <c r="DV18" s="271"/>
      <c r="DW18" s="271"/>
    </row>
    <row r="19" spans="1:351" ht="13.2">
      <c r="DD19" s="1237"/>
      <c r="DE19" s="1237"/>
    </row>
    <row r="20" spans="1:351" ht="13.2">
      <c r="DD20" s="1237"/>
      <c r="DE20" s="1237"/>
    </row>
    <row r="21" spans="1:351" ht="16.2">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37"/>
      <c r="MM21" s="1293"/>
    </row>
    <row r="22" spans="1:351" ht="16.2">
      <c r="B22" s="1238"/>
      <c r="MM22" s="1293"/>
    </row>
    <row r="23" spans="1:351" ht="13.2">
      <c r="B23" s="1238"/>
    </row>
    <row r="24" spans="1:351" ht="13.2">
      <c r="B24" s="1238"/>
    </row>
    <row r="25" spans="1:351" ht="13.2">
      <c r="B25" s="1238"/>
    </row>
    <row r="26" spans="1:351" ht="13.2">
      <c r="B26" s="1238"/>
    </row>
    <row r="27" spans="1:351" ht="13.2">
      <c r="B27" s="1238"/>
    </row>
    <row r="28" spans="1:351" ht="13.2">
      <c r="B28" s="1238"/>
    </row>
    <row r="29" spans="1:351" ht="13.2">
      <c r="B29" s="1238"/>
    </row>
    <row r="30" spans="1:351" ht="13.2">
      <c r="B30" s="1238"/>
    </row>
    <row r="31" spans="1:351" ht="13.2">
      <c r="B31" s="1238"/>
    </row>
    <row r="32" spans="1:351" ht="13.2">
      <c r="B32" s="1238"/>
    </row>
    <row r="33" spans="2:109" ht="13.2">
      <c r="B33" s="1238"/>
    </row>
    <row r="34" spans="2:109" ht="13.2">
      <c r="B34" s="1238"/>
    </row>
    <row r="35" spans="2:109" ht="13.2">
      <c r="B35" s="1238"/>
    </row>
    <row r="36" spans="2:109" ht="13.2">
      <c r="B36" s="1238"/>
    </row>
    <row r="37" spans="2:109" ht="13.2">
      <c r="B37" s="1238"/>
    </row>
    <row r="38" spans="2:109" ht="13.2">
      <c r="B38" s="1238"/>
    </row>
    <row r="39" spans="2:109" ht="13.2">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2">
      <c r="B40" s="1279"/>
      <c r="DD40" s="1279"/>
      <c r="DE40" s="1237"/>
    </row>
    <row r="41" spans="2:109" ht="16.2">
      <c r="B41" s="1292" t="s">
        <v>591</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2">
      <c r="B42" s="1238"/>
      <c r="G42" s="1275"/>
      <c r="I42" s="1274"/>
      <c r="J42" s="1274"/>
      <c r="K42" s="1274"/>
      <c r="AM42" s="1275"/>
      <c r="AN42" s="1275" t="s">
        <v>587</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89" t="s">
        <v>590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2">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2">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2">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2">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2">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2">
      <c r="B49" s="1238"/>
      <c r="AN49" s="1237" t="s">
        <v>585</v>
      </c>
    </row>
    <row r="50" spans="1:109" ht="13.2">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543</v>
      </c>
      <c r="BQ50" s="1247"/>
      <c r="BR50" s="1247"/>
      <c r="BS50" s="1247"/>
      <c r="BT50" s="1247"/>
      <c r="BU50" s="1247"/>
      <c r="BV50" s="1247"/>
      <c r="BW50" s="1247"/>
      <c r="BX50" s="1247" t="s">
        <v>544</v>
      </c>
      <c r="BY50" s="1247"/>
      <c r="BZ50" s="1247"/>
      <c r="CA50" s="1247"/>
      <c r="CB50" s="1247"/>
      <c r="CC50" s="1247"/>
      <c r="CD50" s="1247"/>
      <c r="CE50" s="1247"/>
      <c r="CF50" s="1247" t="s">
        <v>545</v>
      </c>
      <c r="CG50" s="1247"/>
      <c r="CH50" s="1247"/>
      <c r="CI50" s="1247"/>
      <c r="CJ50" s="1247"/>
      <c r="CK50" s="1247"/>
      <c r="CL50" s="1247"/>
      <c r="CM50" s="1247"/>
      <c r="CN50" s="1247" t="s">
        <v>546</v>
      </c>
      <c r="CO50" s="1247"/>
      <c r="CP50" s="1247"/>
      <c r="CQ50" s="1247"/>
      <c r="CR50" s="1247"/>
      <c r="CS50" s="1247"/>
      <c r="CT50" s="1247"/>
      <c r="CU50" s="1247"/>
      <c r="CV50" s="1247" t="s">
        <v>547</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584</v>
      </c>
      <c r="AO51" s="1246"/>
      <c r="AP51" s="1246"/>
      <c r="AQ51" s="1246"/>
      <c r="AR51" s="1246"/>
      <c r="AS51" s="1246"/>
      <c r="AT51" s="1246"/>
      <c r="AU51" s="1246"/>
      <c r="AV51" s="1246"/>
      <c r="AW51" s="1246"/>
      <c r="AX51" s="1246"/>
      <c r="AY51" s="1246"/>
      <c r="AZ51" s="1246"/>
      <c r="BA51" s="1246"/>
      <c r="BB51" s="1246" t="s">
        <v>582</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37.9</v>
      </c>
      <c r="CG51" s="1245"/>
      <c r="CH51" s="1245"/>
      <c r="CI51" s="1245"/>
      <c r="CJ51" s="1245"/>
      <c r="CK51" s="1245"/>
      <c r="CL51" s="1245"/>
      <c r="CM51" s="1245"/>
      <c r="CN51" s="1245">
        <v>36.5</v>
      </c>
      <c r="CO51" s="1245"/>
      <c r="CP51" s="1245"/>
      <c r="CQ51" s="1245"/>
      <c r="CR51" s="1245"/>
      <c r="CS51" s="1245"/>
      <c r="CT51" s="1245"/>
      <c r="CU51" s="1245"/>
      <c r="CV51" s="1245">
        <v>39</v>
      </c>
      <c r="CW51" s="1245"/>
      <c r="CX51" s="1245"/>
      <c r="CY51" s="1245"/>
      <c r="CZ51" s="1245"/>
      <c r="DA51" s="1245"/>
      <c r="DB51" s="1245"/>
      <c r="DC51" s="1245"/>
    </row>
    <row r="52" spans="1:109" ht="13.2">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589</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59.9</v>
      </c>
      <c r="CG53" s="1245"/>
      <c r="CH53" s="1245"/>
      <c r="CI53" s="1245"/>
      <c r="CJ53" s="1245"/>
      <c r="CK53" s="1245"/>
      <c r="CL53" s="1245"/>
      <c r="CM53" s="1245"/>
      <c r="CN53" s="1245">
        <v>61.8</v>
      </c>
      <c r="CO53" s="1245"/>
      <c r="CP53" s="1245"/>
      <c r="CQ53" s="1245"/>
      <c r="CR53" s="1245"/>
      <c r="CS53" s="1245"/>
      <c r="CT53" s="1245"/>
      <c r="CU53" s="1245"/>
      <c r="CV53" s="1245">
        <v>63.4</v>
      </c>
      <c r="CW53" s="1245"/>
      <c r="CX53" s="1245"/>
      <c r="CY53" s="1245"/>
      <c r="CZ53" s="1245"/>
      <c r="DA53" s="1245"/>
      <c r="DB53" s="1245"/>
      <c r="DC53" s="1245"/>
    </row>
    <row r="54" spans="1:109" ht="13.2">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c r="A55" s="1274"/>
      <c r="B55" s="1238"/>
      <c r="G55" s="1250"/>
      <c r="H55" s="1250"/>
      <c r="I55" s="1250"/>
      <c r="J55" s="1250"/>
      <c r="K55" s="1253"/>
      <c r="L55" s="1253"/>
      <c r="M55" s="1253"/>
      <c r="N55" s="1253"/>
      <c r="AN55" s="1247" t="s">
        <v>583</v>
      </c>
      <c r="AO55" s="1247"/>
      <c r="AP55" s="1247"/>
      <c r="AQ55" s="1247"/>
      <c r="AR55" s="1247"/>
      <c r="AS55" s="1247"/>
      <c r="AT55" s="1247"/>
      <c r="AU55" s="1247"/>
      <c r="AV55" s="1247"/>
      <c r="AW55" s="1247"/>
      <c r="AX55" s="1247"/>
      <c r="AY55" s="1247"/>
      <c r="AZ55" s="1247"/>
      <c r="BA55" s="1247"/>
      <c r="BB55" s="1246" t="s">
        <v>582</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124.2</v>
      </c>
      <c r="CG55" s="1245"/>
      <c r="CH55" s="1245"/>
      <c r="CI55" s="1245"/>
      <c r="CJ55" s="1245"/>
      <c r="CK55" s="1245"/>
      <c r="CL55" s="1245"/>
      <c r="CM55" s="1245"/>
      <c r="CN55" s="1245">
        <v>115.7</v>
      </c>
      <c r="CO55" s="1245"/>
      <c r="CP55" s="1245"/>
      <c r="CQ55" s="1245"/>
      <c r="CR55" s="1245"/>
      <c r="CS55" s="1245"/>
      <c r="CT55" s="1245"/>
      <c r="CU55" s="1245"/>
      <c r="CV55" s="1245">
        <v>106</v>
      </c>
      <c r="CW55" s="1245"/>
      <c r="CX55" s="1245"/>
      <c r="CY55" s="1245"/>
      <c r="CZ55" s="1245"/>
      <c r="DA55" s="1245"/>
      <c r="DB55" s="1245"/>
      <c r="DC55" s="1245"/>
    </row>
    <row r="56" spans="1:109" ht="13.2">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2">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589</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59.4</v>
      </c>
      <c r="CG57" s="1245"/>
      <c r="CH57" s="1245"/>
      <c r="CI57" s="1245"/>
      <c r="CJ57" s="1245"/>
      <c r="CK57" s="1245"/>
      <c r="CL57" s="1245"/>
      <c r="CM57" s="1245"/>
      <c r="CN57" s="1245">
        <v>61</v>
      </c>
      <c r="CO57" s="1245"/>
      <c r="CP57" s="1245"/>
      <c r="CQ57" s="1245"/>
      <c r="CR57" s="1245"/>
      <c r="CS57" s="1245"/>
      <c r="CT57" s="1245"/>
      <c r="CU57" s="1245"/>
      <c r="CV57" s="1245">
        <v>62</v>
      </c>
      <c r="CW57" s="1245"/>
      <c r="CX57" s="1245"/>
      <c r="CY57" s="1245"/>
      <c r="CZ57" s="1245"/>
      <c r="DA57" s="1245"/>
      <c r="DB57" s="1245"/>
      <c r="DC57" s="1245"/>
      <c r="DD57" s="1285"/>
      <c r="DE57" s="1280"/>
    </row>
    <row r="58" spans="1:109" s="1274" customFormat="1" ht="13.2">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2">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2">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2">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2">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6.2">
      <c r="B63" s="1278" t="s">
        <v>588</v>
      </c>
    </row>
    <row r="64" spans="1:109" ht="13.2">
      <c r="B64" s="1238"/>
      <c r="G64" s="1275"/>
      <c r="I64" s="1277"/>
      <c r="J64" s="1277"/>
      <c r="K64" s="1277"/>
      <c r="L64" s="1277"/>
      <c r="M64" s="1277"/>
      <c r="N64" s="1276"/>
      <c r="AM64" s="1275"/>
      <c r="AN64" s="1275" t="s">
        <v>587</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2">
      <c r="B65" s="1238"/>
      <c r="AN65" s="1273" t="s">
        <v>586</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2">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2">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2">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2">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2">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2">
      <c r="B71" s="1238"/>
      <c r="G71" s="1260"/>
      <c r="I71" s="1263"/>
      <c r="J71" s="1262"/>
      <c r="K71" s="1262"/>
      <c r="L71" s="1261"/>
      <c r="M71" s="1262"/>
      <c r="N71" s="1261"/>
      <c r="AM71" s="1260"/>
      <c r="AN71" s="1237" t="s">
        <v>585</v>
      </c>
    </row>
    <row r="72" spans="2:107" ht="13.2">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543</v>
      </c>
      <c r="BQ72" s="1247"/>
      <c r="BR72" s="1247"/>
      <c r="BS72" s="1247"/>
      <c r="BT72" s="1247"/>
      <c r="BU72" s="1247"/>
      <c r="BV72" s="1247"/>
      <c r="BW72" s="1247"/>
      <c r="BX72" s="1247" t="s">
        <v>544</v>
      </c>
      <c r="BY72" s="1247"/>
      <c r="BZ72" s="1247"/>
      <c r="CA72" s="1247"/>
      <c r="CB72" s="1247"/>
      <c r="CC72" s="1247"/>
      <c r="CD72" s="1247"/>
      <c r="CE72" s="1247"/>
      <c r="CF72" s="1247" t="s">
        <v>545</v>
      </c>
      <c r="CG72" s="1247"/>
      <c r="CH72" s="1247"/>
      <c r="CI72" s="1247"/>
      <c r="CJ72" s="1247"/>
      <c r="CK72" s="1247"/>
      <c r="CL72" s="1247"/>
      <c r="CM72" s="1247"/>
      <c r="CN72" s="1247" t="s">
        <v>546</v>
      </c>
      <c r="CO72" s="1247"/>
      <c r="CP72" s="1247"/>
      <c r="CQ72" s="1247"/>
      <c r="CR72" s="1247"/>
      <c r="CS72" s="1247"/>
      <c r="CT72" s="1247"/>
      <c r="CU72" s="1247"/>
      <c r="CV72" s="1247" t="s">
        <v>547</v>
      </c>
      <c r="CW72" s="1247"/>
      <c r="CX72" s="1247"/>
      <c r="CY72" s="1247"/>
      <c r="CZ72" s="1247"/>
      <c r="DA72" s="1247"/>
      <c r="DB72" s="1247"/>
      <c r="DC72" s="1247"/>
    </row>
    <row r="73" spans="2:107" ht="13.2">
      <c r="B73" s="1238"/>
      <c r="G73" s="1254"/>
      <c r="H73" s="1254"/>
      <c r="I73" s="1254"/>
      <c r="J73" s="1254"/>
      <c r="K73" s="1251"/>
      <c r="L73" s="1251"/>
      <c r="M73" s="1251"/>
      <c r="N73" s="1251"/>
      <c r="AM73" s="1252"/>
      <c r="AN73" s="1246" t="s">
        <v>584</v>
      </c>
      <c r="AO73" s="1246"/>
      <c r="AP73" s="1246"/>
      <c r="AQ73" s="1246"/>
      <c r="AR73" s="1246"/>
      <c r="AS73" s="1246"/>
      <c r="AT73" s="1246"/>
      <c r="AU73" s="1246"/>
      <c r="AV73" s="1246"/>
      <c r="AW73" s="1246"/>
      <c r="AX73" s="1246"/>
      <c r="AY73" s="1246"/>
      <c r="AZ73" s="1246"/>
      <c r="BA73" s="1246"/>
      <c r="BB73" s="1246" t="s">
        <v>582</v>
      </c>
      <c r="BC73" s="1246"/>
      <c r="BD73" s="1246"/>
      <c r="BE73" s="1246"/>
      <c r="BF73" s="1246"/>
      <c r="BG73" s="1246"/>
      <c r="BH73" s="1246"/>
      <c r="BI73" s="1246"/>
      <c r="BJ73" s="1246"/>
      <c r="BK73" s="1246"/>
      <c r="BL73" s="1246"/>
      <c r="BM73" s="1246"/>
      <c r="BN73" s="1246"/>
      <c r="BO73" s="1246"/>
      <c r="BP73" s="1245">
        <v>39.799999999999997</v>
      </c>
      <c r="BQ73" s="1245"/>
      <c r="BR73" s="1245"/>
      <c r="BS73" s="1245"/>
      <c r="BT73" s="1245"/>
      <c r="BU73" s="1245"/>
      <c r="BV73" s="1245"/>
      <c r="BW73" s="1245"/>
      <c r="BX73" s="1245">
        <v>40.200000000000003</v>
      </c>
      <c r="BY73" s="1245"/>
      <c r="BZ73" s="1245"/>
      <c r="CA73" s="1245"/>
      <c r="CB73" s="1245"/>
      <c r="CC73" s="1245"/>
      <c r="CD73" s="1245"/>
      <c r="CE73" s="1245"/>
      <c r="CF73" s="1245">
        <v>37.9</v>
      </c>
      <c r="CG73" s="1245"/>
      <c r="CH73" s="1245"/>
      <c r="CI73" s="1245"/>
      <c r="CJ73" s="1245"/>
      <c r="CK73" s="1245"/>
      <c r="CL73" s="1245"/>
      <c r="CM73" s="1245"/>
      <c r="CN73" s="1245">
        <v>36.5</v>
      </c>
      <c r="CO73" s="1245"/>
      <c r="CP73" s="1245"/>
      <c r="CQ73" s="1245"/>
      <c r="CR73" s="1245"/>
      <c r="CS73" s="1245"/>
      <c r="CT73" s="1245"/>
      <c r="CU73" s="1245"/>
      <c r="CV73" s="1245">
        <v>39</v>
      </c>
      <c r="CW73" s="1245"/>
      <c r="CX73" s="1245"/>
      <c r="CY73" s="1245"/>
      <c r="CZ73" s="1245"/>
      <c r="DA73" s="1245"/>
      <c r="DB73" s="1245"/>
      <c r="DC73" s="1245"/>
    </row>
    <row r="74" spans="2:107" ht="13.2">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581</v>
      </c>
      <c r="BC75" s="1246"/>
      <c r="BD75" s="1246"/>
      <c r="BE75" s="1246"/>
      <c r="BF75" s="1246"/>
      <c r="BG75" s="1246"/>
      <c r="BH75" s="1246"/>
      <c r="BI75" s="1246"/>
      <c r="BJ75" s="1246"/>
      <c r="BK75" s="1246"/>
      <c r="BL75" s="1246"/>
      <c r="BM75" s="1246"/>
      <c r="BN75" s="1246"/>
      <c r="BO75" s="1246"/>
      <c r="BP75" s="1245">
        <v>3.9</v>
      </c>
      <c r="BQ75" s="1245"/>
      <c r="BR75" s="1245"/>
      <c r="BS75" s="1245"/>
      <c r="BT75" s="1245"/>
      <c r="BU75" s="1245"/>
      <c r="BV75" s="1245"/>
      <c r="BW75" s="1245"/>
      <c r="BX75" s="1245">
        <v>3.4</v>
      </c>
      <c r="BY75" s="1245"/>
      <c r="BZ75" s="1245"/>
      <c r="CA75" s="1245"/>
      <c r="CB75" s="1245"/>
      <c r="CC75" s="1245"/>
      <c r="CD75" s="1245"/>
      <c r="CE75" s="1245"/>
      <c r="CF75" s="1245">
        <v>3.2</v>
      </c>
      <c r="CG75" s="1245"/>
      <c r="CH75" s="1245"/>
      <c r="CI75" s="1245"/>
      <c r="CJ75" s="1245"/>
      <c r="CK75" s="1245"/>
      <c r="CL75" s="1245"/>
      <c r="CM75" s="1245"/>
      <c r="CN75" s="1245">
        <v>2.9</v>
      </c>
      <c r="CO75" s="1245"/>
      <c r="CP75" s="1245"/>
      <c r="CQ75" s="1245"/>
      <c r="CR75" s="1245"/>
      <c r="CS75" s="1245"/>
      <c r="CT75" s="1245"/>
      <c r="CU75" s="1245"/>
      <c r="CV75" s="1245">
        <v>2.9</v>
      </c>
      <c r="CW75" s="1245"/>
      <c r="CX75" s="1245"/>
      <c r="CY75" s="1245"/>
      <c r="CZ75" s="1245"/>
      <c r="DA75" s="1245"/>
      <c r="DB75" s="1245"/>
      <c r="DC75" s="1245"/>
    </row>
    <row r="76" spans="2:107" ht="13.2">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c r="B77" s="1238"/>
      <c r="G77" s="1250"/>
      <c r="H77" s="1250"/>
      <c r="I77" s="1250"/>
      <c r="J77" s="1250"/>
      <c r="K77" s="1251"/>
      <c r="L77" s="1251"/>
      <c r="M77" s="1251"/>
      <c r="N77" s="1251"/>
      <c r="AN77" s="1247" t="s">
        <v>583</v>
      </c>
      <c r="AO77" s="1247"/>
      <c r="AP77" s="1247"/>
      <c r="AQ77" s="1247"/>
      <c r="AR77" s="1247"/>
      <c r="AS77" s="1247"/>
      <c r="AT77" s="1247"/>
      <c r="AU77" s="1247"/>
      <c r="AV77" s="1247"/>
      <c r="AW77" s="1247"/>
      <c r="AX77" s="1247"/>
      <c r="AY77" s="1247"/>
      <c r="AZ77" s="1247"/>
      <c r="BA77" s="1247"/>
      <c r="BB77" s="1246" t="s">
        <v>582</v>
      </c>
      <c r="BC77" s="1246"/>
      <c r="BD77" s="1246"/>
      <c r="BE77" s="1246"/>
      <c r="BF77" s="1246"/>
      <c r="BG77" s="1246"/>
      <c r="BH77" s="1246"/>
      <c r="BI77" s="1246"/>
      <c r="BJ77" s="1246"/>
      <c r="BK77" s="1246"/>
      <c r="BL77" s="1246"/>
      <c r="BM77" s="1246"/>
      <c r="BN77" s="1246"/>
      <c r="BO77" s="1246"/>
      <c r="BP77" s="1245">
        <v>139</v>
      </c>
      <c r="BQ77" s="1245"/>
      <c r="BR77" s="1245"/>
      <c r="BS77" s="1245"/>
      <c r="BT77" s="1245"/>
      <c r="BU77" s="1245"/>
      <c r="BV77" s="1245"/>
      <c r="BW77" s="1245"/>
      <c r="BX77" s="1245">
        <v>132.4</v>
      </c>
      <c r="BY77" s="1245"/>
      <c r="BZ77" s="1245"/>
      <c r="CA77" s="1245"/>
      <c r="CB77" s="1245"/>
      <c r="CC77" s="1245"/>
      <c r="CD77" s="1245"/>
      <c r="CE77" s="1245"/>
      <c r="CF77" s="1245">
        <v>124.2</v>
      </c>
      <c r="CG77" s="1245"/>
      <c r="CH77" s="1245"/>
      <c r="CI77" s="1245"/>
      <c r="CJ77" s="1245"/>
      <c r="CK77" s="1245"/>
      <c r="CL77" s="1245"/>
      <c r="CM77" s="1245"/>
      <c r="CN77" s="1245">
        <v>115.7</v>
      </c>
      <c r="CO77" s="1245"/>
      <c r="CP77" s="1245"/>
      <c r="CQ77" s="1245"/>
      <c r="CR77" s="1245"/>
      <c r="CS77" s="1245"/>
      <c r="CT77" s="1245"/>
      <c r="CU77" s="1245"/>
      <c r="CV77" s="1245">
        <v>106</v>
      </c>
      <c r="CW77" s="1245"/>
      <c r="CX77" s="1245"/>
      <c r="CY77" s="1245"/>
      <c r="CZ77" s="1245"/>
      <c r="DA77" s="1245"/>
      <c r="DB77" s="1245"/>
      <c r="DC77" s="1245"/>
    </row>
    <row r="78" spans="2:107" ht="13.2">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581</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11.2</v>
      </c>
      <c r="BY79" s="1245"/>
      <c r="BZ79" s="1245"/>
      <c r="CA79" s="1245"/>
      <c r="CB79" s="1245"/>
      <c r="CC79" s="1245"/>
      <c r="CD79" s="1245"/>
      <c r="CE79" s="1245"/>
      <c r="CF79" s="1245">
        <v>10.9</v>
      </c>
      <c r="CG79" s="1245"/>
      <c r="CH79" s="1245"/>
      <c r="CI79" s="1245"/>
      <c r="CJ79" s="1245"/>
      <c r="CK79" s="1245"/>
      <c r="CL79" s="1245"/>
      <c r="CM79" s="1245"/>
      <c r="CN79" s="1245">
        <v>10.3</v>
      </c>
      <c r="CO79" s="1245"/>
      <c r="CP79" s="1245"/>
      <c r="CQ79" s="1245"/>
      <c r="CR79" s="1245"/>
      <c r="CS79" s="1245"/>
      <c r="CT79" s="1245"/>
      <c r="CU79" s="1245"/>
      <c r="CV79" s="1245">
        <v>9</v>
      </c>
      <c r="CW79" s="1245"/>
      <c r="CX79" s="1245"/>
      <c r="CY79" s="1245"/>
      <c r="CZ79" s="1245"/>
      <c r="DA79" s="1245"/>
      <c r="DB79" s="1245"/>
      <c r="DC79" s="1245"/>
    </row>
    <row r="80" spans="2:107" ht="13.2">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c r="B81" s="1238"/>
    </row>
    <row r="82" spans="2:109" ht="16.2">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2">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2">
      <c r="DD84" s="1237"/>
      <c r="DE84" s="1237"/>
    </row>
    <row r="85" spans="2:109" ht="13.2">
      <c r="DD85" s="1237"/>
      <c r="DE85" s="1237"/>
    </row>
    <row r="86" spans="2:109" ht="13.2" hidden="1">
      <c r="DD86" s="1237"/>
      <c r="DE86" s="1237"/>
    </row>
    <row r="87" spans="2:109" ht="13.2" hidden="1">
      <c r="K87" s="1240"/>
      <c r="AQ87" s="1240"/>
      <c r="BC87" s="1240"/>
      <c r="BO87" s="1240"/>
      <c r="CA87" s="1240"/>
      <c r="CM87" s="1240"/>
      <c r="CY87" s="1240"/>
      <c r="DD87" s="1237"/>
      <c r="DE87" s="1237"/>
    </row>
    <row r="88" spans="2:109" ht="13.2" hidden="1">
      <c r="DD88" s="1237"/>
      <c r="DE88" s="1237"/>
    </row>
    <row r="89" spans="2:109" ht="13.2" hidden="1">
      <c r="DD89" s="1237"/>
      <c r="DE89" s="1237"/>
    </row>
    <row r="90" spans="2:109" ht="13.2" hidden="1">
      <c r="DD90" s="1237"/>
      <c r="DE90" s="1237"/>
    </row>
    <row r="91" spans="2:109" ht="13.2"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gOdYnf6ZAjfExugfgfy7NzkjpCADTIrsKP0ibIYCVL3toHdEQa9eqyARmxW2zixD+NuHwyD5uJ04rx+uEAIOw==" saltValue="SbMTFsFbX+GWgzSoF+SlU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85" zoomScale="85" zoomScaleNormal="85" zoomScaleSheetLayoutView="70" workbookViewId="0">
      <selection activeCell="AN65" sqref="AN65:DC69"/>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dN3lmvKNBz63W4w9LfbHtacpePuTiJTPYsOlLts0bJ1GmGnnPx7xURbvPjwr0uVs5CCsozSHPUiIkKJfmaFzA==" saltValue="PZrahSgnaQD65XQW0zDgT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AN65" sqref="AN65:DC69"/>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yjGfhA1aHdZ7mMCx4eUnIpn8pHfPsYfGWXY7yFEuQWp6Wa1Wmr3BX31EHiPA1wjOjK6YD+jZGIoKZKkjQIxBQ==" saltValue="p0IkZ3elzcgbUYW5jCbMA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45</v>
      </c>
      <c r="E2" s="134"/>
      <c r="F2" s="135" t="s">
        <v>540</v>
      </c>
      <c r="G2" s="136"/>
      <c r="H2" s="137"/>
    </row>
    <row r="3" spans="1:8">
      <c r="A3" s="133" t="s">
        <v>533</v>
      </c>
      <c r="B3" s="138"/>
      <c r="C3" s="139"/>
      <c r="D3" s="140">
        <v>45453</v>
      </c>
      <c r="E3" s="141"/>
      <c r="F3" s="142">
        <v>50848</v>
      </c>
      <c r="G3" s="143"/>
      <c r="H3" s="144"/>
    </row>
    <row r="4" spans="1:8">
      <c r="A4" s="145"/>
      <c r="B4" s="146"/>
      <c r="C4" s="147"/>
      <c r="D4" s="148">
        <v>22205</v>
      </c>
      <c r="E4" s="149"/>
      <c r="F4" s="150">
        <v>22583</v>
      </c>
      <c r="G4" s="151"/>
      <c r="H4" s="152"/>
    </row>
    <row r="5" spans="1:8">
      <c r="A5" s="133" t="s">
        <v>535</v>
      </c>
      <c r="B5" s="138"/>
      <c r="C5" s="139"/>
      <c r="D5" s="140">
        <v>42531</v>
      </c>
      <c r="E5" s="141"/>
      <c r="F5" s="142">
        <v>53572</v>
      </c>
      <c r="G5" s="143"/>
      <c r="H5" s="144"/>
    </row>
    <row r="6" spans="1:8">
      <c r="A6" s="145"/>
      <c r="B6" s="146"/>
      <c r="C6" s="147"/>
      <c r="D6" s="148">
        <v>22878</v>
      </c>
      <c r="E6" s="149"/>
      <c r="F6" s="150">
        <v>25259</v>
      </c>
      <c r="G6" s="151"/>
      <c r="H6" s="152"/>
    </row>
    <row r="7" spans="1:8">
      <c r="A7" s="133" t="s">
        <v>536</v>
      </c>
      <c r="B7" s="138"/>
      <c r="C7" s="139"/>
      <c r="D7" s="140">
        <v>33612</v>
      </c>
      <c r="E7" s="141"/>
      <c r="F7" s="142">
        <v>51898</v>
      </c>
      <c r="G7" s="143"/>
      <c r="H7" s="144"/>
    </row>
    <row r="8" spans="1:8">
      <c r="A8" s="145"/>
      <c r="B8" s="146"/>
      <c r="C8" s="147"/>
      <c r="D8" s="148">
        <v>17252</v>
      </c>
      <c r="E8" s="149"/>
      <c r="F8" s="150">
        <v>25986</v>
      </c>
      <c r="G8" s="151"/>
      <c r="H8" s="152"/>
    </row>
    <row r="9" spans="1:8">
      <c r="A9" s="133" t="s">
        <v>537</v>
      </c>
      <c r="B9" s="138"/>
      <c r="C9" s="139"/>
      <c r="D9" s="140">
        <v>24118</v>
      </c>
      <c r="E9" s="141"/>
      <c r="F9" s="142">
        <v>51684</v>
      </c>
      <c r="G9" s="143"/>
      <c r="H9" s="144"/>
    </row>
    <row r="10" spans="1:8">
      <c r="A10" s="145"/>
      <c r="B10" s="146"/>
      <c r="C10" s="147"/>
      <c r="D10" s="148">
        <v>13072</v>
      </c>
      <c r="E10" s="149"/>
      <c r="F10" s="150">
        <v>26671</v>
      </c>
      <c r="G10" s="151"/>
      <c r="H10" s="152"/>
    </row>
    <row r="11" spans="1:8">
      <c r="A11" s="133" t="s">
        <v>538</v>
      </c>
      <c r="B11" s="138"/>
      <c r="C11" s="139"/>
      <c r="D11" s="140">
        <v>26829</v>
      </c>
      <c r="E11" s="141"/>
      <c r="F11" s="142">
        <v>52897</v>
      </c>
      <c r="G11" s="143"/>
      <c r="H11" s="144"/>
    </row>
    <row r="12" spans="1:8">
      <c r="A12" s="145"/>
      <c r="B12" s="146"/>
      <c r="C12" s="153"/>
      <c r="D12" s="148">
        <v>14885</v>
      </c>
      <c r="E12" s="149"/>
      <c r="F12" s="150">
        <v>27013</v>
      </c>
      <c r="G12" s="151"/>
      <c r="H12" s="152"/>
    </row>
    <row r="13" spans="1:8">
      <c r="A13" s="133"/>
      <c r="B13" s="138"/>
      <c r="C13" s="154"/>
      <c r="D13" s="155">
        <v>34509</v>
      </c>
      <c r="E13" s="156"/>
      <c r="F13" s="157">
        <v>52180</v>
      </c>
      <c r="G13" s="158"/>
      <c r="H13" s="144"/>
    </row>
    <row r="14" spans="1:8">
      <c r="A14" s="145"/>
      <c r="B14" s="146"/>
      <c r="C14" s="147"/>
      <c r="D14" s="148">
        <v>18058</v>
      </c>
      <c r="E14" s="149"/>
      <c r="F14" s="150">
        <v>25502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5.03</v>
      </c>
      <c r="C19" s="159">
        <f>ROUND(VALUE(SUBSTITUTE(実質収支比率等に係る経年分析!G$48,"▲","-")),2)</f>
        <v>4.93</v>
      </c>
      <c r="D19" s="159">
        <f>ROUND(VALUE(SUBSTITUTE(実質収支比率等に係る経年分析!H$48,"▲","-")),2)</f>
        <v>5.07</v>
      </c>
      <c r="E19" s="159">
        <f>ROUND(VALUE(SUBSTITUTE(実質収支比率等に係る経年分析!I$48,"▲","-")),2)</f>
        <v>4.47</v>
      </c>
      <c r="F19" s="159">
        <f>ROUND(VALUE(SUBSTITUTE(実質収支比率等に係る経年分析!J$48,"▲","-")),2)</f>
        <v>4.66</v>
      </c>
    </row>
    <row r="20" spans="1:11">
      <c r="A20" s="159" t="s">
        <v>48</v>
      </c>
      <c r="B20" s="159">
        <f>ROUND(VALUE(SUBSTITUTE(実質収支比率等に係る経年分析!F$47,"▲","-")),2)</f>
        <v>9.6999999999999993</v>
      </c>
      <c r="C20" s="159">
        <f>ROUND(VALUE(SUBSTITUTE(実質収支比率等に係る経年分析!G$47,"▲","-")),2)</f>
        <v>8.82</v>
      </c>
      <c r="D20" s="159">
        <f>ROUND(VALUE(SUBSTITUTE(実質収支比率等に係る経年分析!H$47,"▲","-")),2)</f>
        <v>7.86</v>
      </c>
      <c r="E20" s="159">
        <f>ROUND(VALUE(SUBSTITUTE(実質収支比率等に係る経年分析!I$47,"▲","-")),2)</f>
        <v>4.9000000000000004</v>
      </c>
      <c r="F20" s="159">
        <f>ROUND(VALUE(SUBSTITUTE(実質収支比率等に係る経年分析!J$47,"▲","-")),2)</f>
        <v>3.7</v>
      </c>
    </row>
    <row r="21" spans="1:11">
      <c r="A21" s="159" t="s">
        <v>49</v>
      </c>
      <c r="B21" s="159">
        <f>IF(ISNUMBER(VALUE(SUBSTITUTE(実質収支比率等に係る経年分析!F$49,"▲","-"))),ROUND(VALUE(SUBSTITUTE(実質収支比率等に係る経年分析!F$49,"▲","-")),2),NA())</f>
        <v>-1.54</v>
      </c>
      <c r="C21" s="159">
        <f>IF(ISNUMBER(VALUE(SUBSTITUTE(実質収支比率等に係る経年分析!G$49,"▲","-"))),ROUND(VALUE(SUBSTITUTE(実質収支比率等に係る経年分析!G$49,"▲","-")),2),NA())</f>
        <v>-3.69</v>
      </c>
      <c r="D21" s="159">
        <f>IF(ISNUMBER(VALUE(SUBSTITUTE(実質収支比率等に係る経年分析!H$49,"▲","-"))),ROUND(VALUE(SUBSTITUTE(実質収支比率等に係る経年分析!H$49,"▲","-")),2),NA())</f>
        <v>-3.34</v>
      </c>
      <c r="E21" s="159">
        <f>IF(ISNUMBER(VALUE(SUBSTITUTE(実質収支比率等に係る経年分析!I$49,"▲","-"))),ROUND(VALUE(SUBSTITUTE(実質収支比率等に係る経年分析!I$49,"▲","-")),2),NA())</f>
        <v>-6.38</v>
      </c>
      <c r="F21" s="159">
        <f>IF(ISNUMBER(VALUE(SUBSTITUTE(実質収支比率等に係る経年分析!J$49,"▲","-"))),ROUND(VALUE(SUBSTITUTE(実質収支比率等に係る経年分析!J$49,"▲","-")),2),NA())</f>
        <v>-1.89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国民健康保険事業特別会計（直営診療勘定）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自動車駐車場事業特別会計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0.68</v>
      </c>
    </row>
    <row r="35" spans="1:16">
      <c r="A35" s="160" t="str">
        <f>IF(連結実質赤字比率に係る赤字・黒字の構成分析!C$35="",NA(),連結実質赤字比率に係る赤字・黒字の構成分析!C$35)</f>
        <v>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5.0199999999999996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5.0599999999999996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23409</v>
      </c>
      <c r="E42" s="161"/>
      <c r="F42" s="161"/>
      <c r="G42" s="161">
        <f>'実質公債費比率（分子）の構造'!L$52</f>
        <v>24960</v>
      </c>
      <c r="H42" s="161"/>
      <c r="I42" s="161"/>
      <c r="J42" s="161">
        <f>'実質公債費比率（分子）の構造'!M$52</f>
        <v>24935</v>
      </c>
      <c r="K42" s="161"/>
      <c r="L42" s="161"/>
      <c r="M42" s="161">
        <f>'実質公債費比率（分子）の構造'!N$52</f>
        <v>25834</v>
      </c>
      <c r="N42" s="161"/>
      <c r="O42" s="161"/>
      <c r="P42" s="161">
        <f>'実質公債費比率（分子）の構造'!O$52</f>
        <v>26060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1485</v>
      </c>
      <c r="C44" s="161"/>
      <c r="D44" s="161"/>
      <c r="E44" s="161">
        <f>'実質公債費比率（分子）の構造'!L$50</f>
        <v>1472</v>
      </c>
      <c r="F44" s="161"/>
      <c r="G44" s="161"/>
      <c r="H44" s="161">
        <f>'実質公債費比率（分子）の構造'!M$50</f>
        <v>1366</v>
      </c>
      <c r="I44" s="161"/>
      <c r="J44" s="161"/>
      <c r="K44" s="161">
        <f>'実質公債費比率（分子）の構造'!N$50</f>
        <v>979</v>
      </c>
      <c r="L44" s="161"/>
      <c r="M44" s="161"/>
      <c r="N44" s="161">
        <f>'実質公債費比率（分子）の構造'!O$50</f>
        <v>977</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4260</v>
      </c>
      <c r="C46" s="161"/>
      <c r="D46" s="161"/>
      <c r="E46" s="161">
        <f>'実質公債費比率（分子）の構造'!L$48</f>
        <v>4178</v>
      </c>
      <c r="F46" s="161"/>
      <c r="G46" s="161"/>
      <c r="H46" s="161">
        <f>'実質公債費比率（分子）の構造'!M$48</f>
        <v>4329</v>
      </c>
      <c r="I46" s="161"/>
      <c r="J46" s="161"/>
      <c r="K46" s="161">
        <f>'実質公債費比率（分子）の構造'!N$48</f>
        <v>4571</v>
      </c>
      <c r="L46" s="161"/>
      <c r="M46" s="161"/>
      <c r="N46" s="161">
        <f>'実質公債費比率（分子）の構造'!O$48</f>
        <v>4451</v>
      </c>
      <c r="O46" s="161"/>
      <c r="P46" s="161"/>
    </row>
    <row r="47" spans="1:16">
      <c r="A47" s="161" t="s">
        <v>61</v>
      </c>
      <c r="B47" s="161">
        <f>'実質公債費比率（分子）の構造'!K$47</f>
        <v>1167</v>
      </c>
      <c r="C47" s="161"/>
      <c r="D47" s="161"/>
      <c r="E47" s="161">
        <f>'実質公債費比率（分子）の構造'!L$47</f>
        <v>1500</v>
      </c>
      <c r="F47" s="161"/>
      <c r="G47" s="161"/>
      <c r="H47" s="161">
        <f>'実質公債費比率（分子）の構造'!M$47</f>
        <v>1833</v>
      </c>
      <c r="I47" s="161"/>
      <c r="J47" s="161"/>
      <c r="K47" s="161">
        <f>'実質公債費比率（分子）の構造'!N$47</f>
        <v>2160</v>
      </c>
      <c r="L47" s="161"/>
      <c r="M47" s="161"/>
      <c r="N47" s="161">
        <f>'実質公債費比率（分子）の構造'!O$47</f>
        <v>2460</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21465</v>
      </c>
      <c r="C49" s="161"/>
      <c r="D49" s="161"/>
      <c r="E49" s="161">
        <f>'実質公債費比率（分子）の構造'!L$45</f>
        <v>21210</v>
      </c>
      <c r="F49" s="161"/>
      <c r="G49" s="161"/>
      <c r="H49" s="161">
        <f>'実質公債費比率（分子）の構造'!M$45</f>
        <v>21100</v>
      </c>
      <c r="I49" s="161"/>
      <c r="J49" s="161"/>
      <c r="K49" s="161">
        <f>'実質公債費比率（分子）の構造'!N$45</f>
        <v>21827</v>
      </c>
      <c r="L49" s="161"/>
      <c r="M49" s="161"/>
      <c r="N49" s="161">
        <f>'実質公債費比率（分子）の構造'!O$45</f>
        <v>22371</v>
      </c>
      <c r="O49" s="161"/>
      <c r="P49" s="161"/>
    </row>
    <row r="50" spans="1:16">
      <c r="A50" s="161" t="s">
        <v>64</v>
      </c>
      <c r="B50" s="161" t="e">
        <f>NA()</f>
        <v>#N/A</v>
      </c>
      <c r="C50" s="161">
        <f>IF(ISNUMBER('実質公債費比率（分子）の構造'!K$53),'実質公債費比率（分子）の構造'!K$53,NA())</f>
        <v>4968</v>
      </c>
      <c r="D50" s="161" t="e">
        <f>NA()</f>
        <v>#N/A</v>
      </c>
      <c r="E50" s="161" t="e">
        <f>NA()</f>
        <v>#N/A</v>
      </c>
      <c r="F50" s="161">
        <f>IF(ISNUMBER('実質公債費比率（分子）の構造'!L$53),'実質公債費比率（分子）の構造'!L$53,NA())</f>
        <v>3400</v>
      </c>
      <c r="G50" s="161" t="e">
        <f>NA()</f>
        <v>#N/A</v>
      </c>
      <c r="H50" s="161" t="e">
        <f>NA()</f>
        <v>#N/A</v>
      </c>
      <c r="I50" s="161">
        <f>IF(ISNUMBER('実質公債費比率（分子）の構造'!M$53),'実質公債費比率（分子）の構造'!M$53,NA())</f>
        <v>3693</v>
      </c>
      <c r="J50" s="161" t="e">
        <f>NA()</f>
        <v>#N/A</v>
      </c>
      <c r="K50" s="161" t="e">
        <f>NA()</f>
        <v>#N/A</v>
      </c>
      <c r="L50" s="161">
        <f>IF(ISNUMBER('実質公債費比率（分子）の構造'!N$53),'実質公債費比率（分子）の構造'!N$53,NA())</f>
        <v>3703</v>
      </c>
      <c r="M50" s="161" t="e">
        <f>NA()</f>
        <v>#N/A</v>
      </c>
      <c r="N50" s="161" t="e">
        <f>NA()</f>
        <v>#N/A</v>
      </c>
      <c r="O50" s="161">
        <f>IF(ISNUMBER('実質公債費比率（分子）の構造'!O$53),'実質公債費比率（分子）の構造'!O$53,NA())</f>
        <v>4199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211738</v>
      </c>
      <c r="E56" s="160"/>
      <c r="F56" s="160"/>
      <c r="G56" s="160">
        <f>'将来負担比率（分子）の構造'!J$52</f>
        <v>219547</v>
      </c>
      <c r="H56" s="160"/>
      <c r="I56" s="160"/>
      <c r="J56" s="160">
        <f>'将来負担比率（分子）の構造'!K$52</f>
        <v>221372</v>
      </c>
      <c r="K56" s="160"/>
      <c r="L56" s="160"/>
      <c r="M56" s="160">
        <f>'将来負担比率（分子）の構造'!L$52</f>
        <v>222324</v>
      </c>
      <c r="N56" s="160"/>
      <c r="O56" s="160"/>
      <c r="P56" s="160">
        <f>'将来負担比率（分子）の構造'!M$52</f>
        <v>227998</v>
      </c>
    </row>
    <row r="57" spans="1:16">
      <c r="A57" s="160" t="s">
        <v>35</v>
      </c>
      <c r="B57" s="160"/>
      <c r="C57" s="160"/>
      <c r="D57" s="160">
        <f>'将来負担比率（分子）の構造'!I$51</f>
        <v>91428</v>
      </c>
      <c r="E57" s="160"/>
      <c r="F57" s="160"/>
      <c r="G57" s="160">
        <f>'将来負担比率（分子）の構造'!J$51</f>
        <v>87667</v>
      </c>
      <c r="H57" s="160"/>
      <c r="I57" s="160"/>
      <c r="J57" s="160">
        <f>'将来負担比率（分子）の構造'!K$51</f>
        <v>82545</v>
      </c>
      <c r="K57" s="160"/>
      <c r="L57" s="160"/>
      <c r="M57" s="160">
        <f>'将来負担比率（分子）の構造'!L$51</f>
        <v>78352</v>
      </c>
      <c r="N57" s="160"/>
      <c r="O57" s="160"/>
      <c r="P57" s="160">
        <f>'将来負担比率（分子）の構造'!M$51</f>
        <v>73694</v>
      </c>
    </row>
    <row r="58" spans="1:16">
      <c r="A58" s="160" t="s">
        <v>34</v>
      </c>
      <c r="B58" s="160"/>
      <c r="C58" s="160"/>
      <c r="D58" s="160">
        <f>'将来負担比率（分子）の構造'!I$50</f>
        <v>25847</v>
      </c>
      <c r="E58" s="160"/>
      <c r="F58" s="160"/>
      <c r="G58" s="160">
        <f>'将来負担比率（分子）の構造'!J$50</f>
        <v>26076</v>
      </c>
      <c r="H58" s="160"/>
      <c r="I58" s="160"/>
      <c r="J58" s="160">
        <f>'将来負担比率（分子）の構造'!K$50</f>
        <v>26426</v>
      </c>
      <c r="K58" s="160"/>
      <c r="L58" s="160"/>
      <c r="M58" s="160">
        <f>'将来負担比率（分子）の構造'!L$50</f>
        <v>25043</v>
      </c>
      <c r="N58" s="160"/>
      <c r="O58" s="160"/>
      <c r="P58" s="160">
        <f>'将来負担比率（分子）の構造'!M$50</f>
        <v>28669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2773</v>
      </c>
      <c r="C61" s="160"/>
      <c r="D61" s="160"/>
      <c r="E61" s="160">
        <f>'将来負担比率（分子）の構造'!J$46</f>
        <v>3027</v>
      </c>
      <c r="F61" s="160"/>
      <c r="G61" s="160"/>
      <c r="H61" s="160">
        <f>'将来負担比率（分子）の構造'!K$46</f>
        <v>2603</v>
      </c>
      <c r="I61" s="160"/>
      <c r="J61" s="160"/>
      <c r="K61" s="160">
        <f>'将来負担比率（分子）の構造'!L$46</f>
        <v>2612</v>
      </c>
      <c r="L61" s="160"/>
      <c r="M61" s="160"/>
      <c r="N61" s="160">
        <f>'将来負担比率（分子）の構造'!M$46</f>
        <v>2462</v>
      </c>
      <c r="O61" s="160"/>
      <c r="P61" s="160"/>
    </row>
    <row r="62" spans="1:16">
      <c r="A62" s="160" t="s">
        <v>28</v>
      </c>
      <c r="B62" s="160">
        <f>'将来負担比率（分子）の構造'!I$45</f>
        <v>38453</v>
      </c>
      <c r="C62" s="160"/>
      <c r="D62" s="160"/>
      <c r="E62" s="160">
        <f>'将来負担比率（分子）の構造'!J$45</f>
        <v>35157</v>
      </c>
      <c r="F62" s="160"/>
      <c r="G62" s="160"/>
      <c r="H62" s="160">
        <f>'将来負担比率（分子）の構造'!K$45</f>
        <v>32428</v>
      </c>
      <c r="I62" s="160"/>
      <c r="J62" s="160"/>
      <c r="K62" s="160">
        <f>'将来負担比率（分子）の構造'!L$45</f>
        <v>31721</v>
      </c>
      <c r="L62" s="160"/>
      <c r="M62" s="160"/>
      <c r="N62" s="160">
        <f>'将来負担比率（分子）の構造'!M$45</f>
        <v>46361</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48059</v>
      </c>
      <c r="C64" s="160"/>
      <c r="D64" s="160"/>
      <c r="E64" s="160">
        <f>'将来負担比率（分子）の構造'!J$43</f>
        <v>45796</v>
      </c>
      <c r="F64" s="160"/>
      <c r="G64" s="160"/>
      <c r="H64" s="160">
        <f>'将来負担比率（分子）の構造'!K$43</f>
        <v>43155</v>
      </c>
      <c r="I64" s="160"/>
      <c r="J64" s="160"/>
      <c r="K64" s="160">
        <f>'将来負担比率（分子）の構造'!L$43</f>
        <v>41289</v>
      </c>
      <c r="L64" s="160"/>
      <c r="M64" s="160"/>
      <c r="N64" s="160">
        <f>'将来負担比率（分子）の構造'!M$43</f>
        <v>40798</v>
      </c>
      <c r="O64" s="160"/>
      <c r="P64" s="160"/>
    </row>
    <row r="65" spans="1:16">
      <c r="A65" s="160" t="s">
        <v>25</v>
      </c>
      <c r="B65" s="160">
        <f>'将来負担比率（分子）の構造'!I$42</f>
        <v>34541</v>
      </c>
      <c r="C65" s="160"/>
      <c r="D65" s="160"/>
      <c r="E65" s="160">
        <f>'将来負担比率（分子）の構造'!J$42</f>
        <v>31542</v>
      </c>
      <c r="F65" s="160"/>
      <c r="G65" s="160"/>
      <c r="H65" s="160">
        <f>'将来負担比率（分子）の構造'!K$42</f>
        <v>28798</v>
      </c>
      <c r="I65" s="160"/>
      <c r="J65" s="160"/>
      <c r="K65" s="160">
        <f>'将来負担比率（分子）の構造'!L$42</f>
        <v>26353</v>
      </c>
      <c r="L65" s="160"/>
      <c r="M65" s="160"/>
      <c r="N65" s="160">
        <f>'将来負担比率（分子）の構造'!M$42</f>
        <v>23816</v>
      </c>
      <c r="O65" s="160"/>
      <c r="P65" s="160"/>
    </row>
    <row r="66" spans="1:16">
      <c r="A66" s="160" t="s">
        <v>24</v>
      </c>
      <c r="B66" s="160">
        <f>'将来負担比率（分子）の構造'!I$41</f>
        <v>253620</v>
      </c>
      <c r="C66" s="160"/>
      <c r="D66" s="160"/>
      <c r="E66" s="160">
        <f>'将来負担比率（分子）の構造'!J$41</f>
        <v>266630</v>
      </c>
      <c r="F66" s="160"/>
      <c r="G66" s="160"/>
      <c r="H66" s="160">
        <f>'将来負担比率（分子）の構造'!K$41</f>
        <v>270808</v>
      </c>
      <c r="I66" s="160"/>
      <c r="J66" s="160"/>
      <c r="K66" s="160">
        <f>'将来負担比率（分子）の構造'!L$41</f>
        <v>269193</v>
      </c>
      <c r="L66" s="160"/>
      <c r="M66" s="160"/>
      <c r="N66" s="160">
        <f>'将来負担比率（分子）の構造'!M$41</f>
        <v>275797</v>
      </c>
      <c r="O66" s="160"/>
      <c r="P66" s="160"/>
    </row>
    <row r="67" spans="1:16">
      <c r="A67" s="160" t="s">
        <v>68</v>
      </c>
      <c r="B67" s="160" t="e">
        <f>NA()</f>
        <v>#N/A</v>
      </c>
      <c r="C67" s="160">
        <f>IF(ISNUMBER('将来負担比率（分子）の構造'!I$53), IF('将来負担比率（分子）の構造'!I$53 &lt; 0, 0, '将来負担比率（分子）の構造'!I$53), NA())</f>
        <v>48434</v>
      </c>
      <c r="D67" s="160" t="e">
        <f>NA()</f>
        <v>#N/A</v>
      </c>
      <c r="E67" s="160" t="e">
        <f>NA()</f>
        <v>#N/A</v>
      </c>
      <c r="F67" s="160">
        <f>IF(ISNUMBER('将来負担比率（分子）の構造'!J$53), IF('将来負担比率（分子）の構造'!J$53 &lt; 0, 0, '将来負担比率（分子）の構造'!J$53), NA())</f>
        <v>48863</v>
      </c>
      <c r="G67" s="160" t="e">
        <f>NA()</f>
        <v>#N/A</v>
      </c>
      <c r="H67" s="160" t="e">
        <f>NA()</f>
        <v>#N/A</v>
      </c>
      <c r="I67" s="160">
        <f>IF(ISNUMBER('将来負担比率（分子）の構造'!K$53), IF('将来負担比率（分子）の構造'!K$53 &lt; 0, 0, '将来負担比率（分子）の構造'!K$53), NA())</f>
        <v>47450</v>
      </c>
      <c r="J67" s="160" t="e">
        <f>NA()</f>
        <v>#N/A</v>
      </c>
      <c r="K67" s="160" t="e">
        <f>NA()</f>
        <v>#N/A</v>
      </c>
      <c r="L67" s="160">
        <f>IF(ISNUMBER('将来負担比率（分子）の構造'!L$53), IF('将来負担比率（分子）の構造'!L$53 &lt; 0, 0, '将来負担比率（分子）の構造'!L$53), NA())</f>
        <v>45450</v>
      </c>
      <c r="M67" s="160" t="e">
        <f>NA()</f>
        <v>#N/A</v>
      </c>
      <c r="N67" s="160" t="e">
        <f>NA()</f>
        <v>#N/A</v>
      </c>
      <c r="O67" s="160">
        <f>IF(ISNUMBER('将来負担比率（分子）の構造'!M$53), IF('将来負担比率（分子）の構造'!M$53 &lt; 0, 0, '将来負担比率（分子）の構造'!M$53), NA())</f>
        <v>58873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11125</v>
      </c>
      <c r="C72" s="164">
        <f>基金残高に係る経年分析!G55</f>
        <v>6933</v>
      </c>
      <c r="D72" s="164">
        <f>基金残高に係る経年分析!H55</f>
        <v>6238</v>
      </c>
    </row>
    <row r="73" spans="1:16">
      <c r="A73" s="163" t="s">
        <v>71</v>
      </c>
      <c r="B73" s="164">
        <f>基金残高に係る経年分析!F56</f>
        <v>123</v>
      </c>
      <c r="C73" s="164">
        <f>基金残高に係る経年分析!G56</f>
        <v>156</v>
      </c>
      <c r="D73" s="164">
        <f>基金残高に係る経年分析!H56</f>
        <v>293</v>
      </c>
    </row>
    <row r="74" spans="1:16">
      <c r="A74" s="163" t="s">
        <v>72</v>
      </c>
      <c r="B74" s="164">
        <f>基金残高に係る経年分析!F57</f>
        <v>5058</v>
      </c>
      <c r="C74" s="164">
        <f>基金残高に係る経年分析!G57</f>
        <v>5214</v>
      </c>
      <c r="D74" s="164">
        <f>基金残高に係る経年分析!H57</f>
        <v>6241</v>
      </c>
    </row>
  </sheetData>
  <sheetProtection algorithmName="SHA-512" hashValue="1ovOdq5tAz6v1AaCToeGuZwo8yMQ4mKx477bjWoitRPU0EPuaNkIqZFhwUdUSRgOa7V6065jTYEx44dqTM5lIA==" saltValue="hWADf3NGzHDHNFPWnKVe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219</v>
      </c>
      <c r="C5" s="703"/>
      <c r="D5" s="703"/>
      <c r="E5" s="703"/>
      <c r="F5" s="703"/>
      <c r="G5" s="703"/>
      <c r="H5" s="703"/>
      <c r="I5" s="703"/>
      <c r="J5" s="703"/>
      <c r="K5" s="703"/>
      <c r="L5" s="703"/>
      <c r="M5" s="703"/>
      <c r="N5" s="703"/>
      <c r="O5" s="703"/>
      <c r="P5" s="703"/>
      <c r="Q5" s="704"/>
      <c r="R5" s="668">
        <v>114349520</v>
      </c>
      <c r="S5" s="669"/>
      <c r="T5" s="669"/>
      <c r="U5" s="669"/>
      <c r="V5" s="669"/>
      <c r="W5" s="669"/>
      <c r="X5" s="669"/>
      <c r="Y5" s="715"/>
      <c r="Z5" s="733">
        <v>39.1</v>
      </c>
      <c r="AA5" s="733"/>
      <c r="AB5" s="733"/>
      <c r="AC5" s="733"/>
      <c r="AD5" s="734">
        <v>105296189</v>
      </c>
      <c r="AE5" s="734"/>
      <c r="AF5" s="734"/>
      <c r="AG5" s="734"/>
      <c r="AH5" s="734"/>
      <c r="AI5" s="734"/>
      <c r="AJ5" s="734"/>
      <c r="AK5" s="734"/>
      <c r="AL5" s="716">
        <v>68.3</v>
      </c>
      <c r="AM5" s="685"/>
      <c r="AN5" s="685"/>
      <c r="AO5" s="717"/>
      <c r="AP5" s="702" t="s">
        <v>220</v>
      </c>
      <c r="AQ5" s="703"/>
      <c r="AR5" s="703"/>
      <c r="AS5" s="703"/>
      <c r="AT5" s="703"/>
      <c r="AU5" s="703"/>
      <c r="AV5" s="703"/>
      <c r="AW5" s="703"/>
      <c r="AX5" s="703"/>
      <c r="AY5" s="703"/>
      <c r="AZ5" s="703"/>
      <c r="BA5" s="703"/>
      <c r="BB5" s="703"/>
      <c r="BC5" s="703"/>
      <c r="BD5" s="703"/>
      <c r="BE5" s="703"/>
      <c r="BF5" s="704"/>
      <c r="BG5" s="603">
        <v>102105109</v>
      </c>
      <c r="BH5" s="606"/>
      <c r="BI5" s="606"/>
      <c r="BJ5" s="606"/>
      <c r="BK5" s="606"/>
      <c r="BL5" s="606"/>
      <c r="BM5" s="606"/>
      <c r="BN5" s="607"/>
      <c r="BO5" s="665">
        <v>89.3</v>
      </c>
      <c r="BP5" s="665"/>
      <c r="BQ5" s="665"/>
      <c r="BR5" s="665"/>
      <c r="BS5" s="666">
        <v>539397</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c r="B6" s="600" t="s">
        <v>224</v>
      </c>
      <c r="C6" s="601"/>
      <c r="D6" s="601"/>
      <c r="E6" s="601"/>
      <c r="F6" s="601"/>
      <c r="G6" s="601"/>
      <c r="H6" s="601"/>
      <c r="I6" s="601"/>
      <c r="J6" s="601"/>
      <c r="K6" s="601"/>
      <c r="L6" s="601"/>
      <c r="M6" s="601"/>
      <c r="N6" s="601"/>
      <c r="O6" s="601"/>
      <c r="P6" s="601"/>
      <c r="Q6" s="602"/>
      <c r="R6" s="603">
        <v>1700626</v>
      </c>
      <c r="S6" s="606"/>
      <c r="T6" s="606"/>
      <c r="U6" s="606"/>
      <c r="V6" s="606"/>
      <c r="W6" s="606"/>
      <c r="X6" s="606"/>
      <c r="Y6" s="607"/>
      <c r="Z6" s="665">
        <v>0.6</v>
      </c>
      <c r="AA6" s="665"/>
      <c r="AB6" s="665"/>
      <c r="AC6" s="665"/>
      <c r="AD6" s="666">
        <v>1700626</v>
      </c>
      <c r="AE6" s="666"/>
      <c r="AF6" s="666"/>
      <c r="AG6" s="666"/>
      <c r="AH6" s="666"/>
      <c r="AI6" s="666"/>
      <c r="AJ6" s="666"/>
      <c r="AK6" s="666"/>
      <c r="AL6" s="608">
        <v>1.1000000000000001</v>
      </c>
      <c r="AM6" s="609"/>
      <c r="AN6" s="609"/>
      <c r="AO6" s="667"/>
      <c r="AP6" s="600" t="s">
        <v>225</v>
      </c>
      <c r="AQ6" s="601"/>
      <c r="AR6" s="601"/>
      <c r="AS6" s="601"/>
      <c r="AT6" s="601"/>
      <c r="AU6" s="601"/>
      <c r="AV6" s="601"/>
      <c r="AW6" s="601"/>
      <c r="AX6" s="601"/>
      <c r="AY6" s="601"/>
      <c r="AZ6" s="601"/>
      <c r="BA6" s="601"/>
      <c r="BB6" s="601"/>
      <c r="BC6" s="601"/>
      <c r="BD6" s="601"/>
      <c r="BE6" s="601"/>
      <c r="BF6" s="602"/>
      <c r="BG6" s="603">
        <v>102105109</v>
      </c>
      <c r="BH6" s="606"/>
      <c r="BI6" s="606"/>
      <c r="BJ6" s="606"/>
      <c r="BK6" s="606"/>
      <c r="BL6" s="606"/>
      <c r="BM6" s="606"/>
      <c r="BN6" s="607"/>
      <c r="BO6" s="665">
        <v>89.3</v>
      </c>
      <c r="BP6" s="665"/>
      <c r="BQ6" s="665"/>
      <c r="BR6" s="665"/>
      <c r="BS6" s="666">
        <v>539397</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935640</v>
      </c>
      <c r="CS6" s="606"/>
      <c r="CT6" s="606"/>
      <c r="CU6" s="606"/>
      <c r="CV6" s="606"/>
      <c r="CW6" s="606"/>
      <c r="CX6" s="606"/>
      <c r="CY6" s="607"/>
      <c r="CZ6" s="716">
        <v>0.3</v>
      </c>
      <c r="DA6" s="685"/>
      <c r="DB6" s="685"/>
      <c r="DC6" s="719"/>
      <c r="DD6" s="611" t="s">
        <v>227</v>
      </c>
      <c r="DE6" s="606"/>
      <c r="DF6" s="606"/>
      <c r="DG6" s="606"/>
      <c r="DH6" s="606"/>
      <c r="DI6" s="606"/>
      <c r="DJ6" s="606"/>
      <c r="DK6" s="606"/>
      <c r="DL6" s="606"/>
      <c r="DM6" s="606"/>
      <c r="DN6" s="606"/>
      <c r="DO6" s="606"/>
      <c r="DP6" s="607"/>
      <c r="DQ6" s="611">
        <v>935451</v>
      </c>
      <c r="DR6" s="606"/>
      <c r="DS6" s="606"/>
      <c r="DT6" s="606"/>
      <c r="DU6" s="606"/>
      <c r="DV6" s="606"/>
      <c r="DW6" s="606"/>
      <c r="DX6" s="606"/>
      <c r="DY6" s="606"/>
      <c r="DZ6" s="606"/>
      <c r="EA6" s="606"/>
      <c r="EB6" s="606"/>
      <c r="EC6" s="646"/>
    </row>
    <row r="7" spans="2:143" ht="11.25" customHeight="1">
      <c r="B7" s="600" t="s">
        <v>228</v>
      </c>
      <c r="C7" s="601"/>
      <c r="D7" s="601"/>
      <c r="E7" s="601"/>
      <c r="F7" s="601"/>
      <c r="G7" s="601"/>
      <c r="H7" s="601"/>
      <c r="I7" s="601"/>
      <c r="J7" s="601"/>
      <c r="K7" s="601"/>
      <c r="L7" s="601"/>
      <c r="M7" s="601"/>
      <c r="N7" s="601"/>
      <c r="O7" s="601"/>
      <c r="P7" s="601"/>
      <c r="Q7" s="602"/>
      <c r="R7" s="603">
        <v>135125</v>
      </c>
      <c r="S7" s="606"/>
      <c r="T7" s="606"/>
      <c r="U7" s="606"/>
      <c r="V7" s="606"/>
      <c r="W7" s="606"/>
      <c r="X7" s="606"/>
      <c r="Y7" s="607"/>
      <c r="Z7" s="665">
        <v>0</v>
      </c>
      <c r="AA7" s="665"/>
      <c r="AB7" s="665"/>
      <c r="AC7" s="665"/>
      <c r="AD7" s="666">
        <v>135125</v>
      </c>
      <c r="AE7" s="666"/>
      <c r="AF7" s="666"/>
      <c r="AG7" s="666"/>
      <c r="AH7" s="666"/>
      <c r="AI7" s="666"/>
      <c r="AJ7" s="666"/>
      <c r="AK7" s="666"/>
      <c r="AL7" s="608">
        <v>0.1</v>
      </c>
      <c r="AM7" s="609"/>
      <c r="AN7" s="609"/>
      <c r="AO7" s="667"/>
      <c r="AP7" s="600" t="s">
        <v>229</v>
      </c>
      <c r="AQ7" s="601"/>
      <c r="AR7" s="601"/>
      <c r="AS7" s="601"/>
      <c r="AT7" s="601"/>
      <c r="AU7" s="601"/>
      <c r="AV7" s="601"/>
      <c r="AW7" s="601"/>
      <c r="AX7" s="601"/>
      <c r="AY7" s="601"/>
      <c r="AZ7" s="601"/>
      <c r="BA7" s="601"/>
      <c r="BB7" s="601"/>
      <c r="BC7" s="601"/>
      <c r="BD7" s="601"/>
      <c r="BE7" s="601"/>
      <c r="BF7" s="602"/>
      <c r="BG7" s="603">
        <v>51959033</v>
      </c>
      <c r="BH7" s="606"/>
      <c r="BI7" s="606"/>
      <c r="BJ7" s="606"/>
      <c r="BK7" s="606"/>
      <c r="BL7" s="606"/>
      <c r="BM7" s="606"/>
      <c r="BN7" s="607"/>
      <c r="BO7" s="665">
        <v>45.4</v>
      </c>
      <c r="BP7" s="665"/>
      <c r="BQ7" s="665"/>
      <c r="BR7" s="665"/>
      <c r="BS7" s="666">
        <v>539397</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22459092</v>
      </c>
      <c r="CS7" s="606"/>
      <c r="CT7" s="606"/>
      <c r="CU7" s="606"/>
      <c r="CV7" s="606"/>
      <c r="CW7" s="606"/>
      <c r="CX7" s="606"/>
      <c r="CY7" s="607"/>
      <c r="CZ7" s="665">
        <v>7.9</v>
      </c>
      <c r="DA7" s="665"/>
      <c r="DB7" s="665"/>
      <c r="DC7" s="665"/>
      <c r="DD7" s="611">
        <v>68710</v>
      </c>
      <c r="DE7" s="606"/>
      <c r="DF7" s="606"/>
      <c r="DG7" s="606"/>
      <c r="DH7" s="606"/>
      <c r="DI7" s="606"/>
      <c r="DJ7" s="606"/>
      <c r="DK7" s="606"/>
      <c r="DL7" s="606"/>
      <c r="DM7" s="606"/>
      <c r="DN7" s="606"/>
      <c r="DO7" s="606"/>
      <c r="DP7" s="607"/>
      <c r="DQ7" s="611">
        <v>20311769</v>
      </c>
      <c r="DR7" s="606"/>
      <c r="DS7" s="606"/>
      <c r="DT7" s="606"/>
      <c r="DU7" s="606"/>
      <c r="DV7" s="606"/>
      <c r="DW7" s="606"/>
      <c r="DX7" s="606"/>
      <c r="DY7" s="606"/>
      <c r="DZ7" s="606"/>
      <c r="EA7" s="606"/>
      <c r="EB7" s="606"/>
      <c r="EC7" s="646"/>
    </row>
    <row r="8" spans="2:143" ht="11.25" customHeight="1">
      <c r="B8" s="600" t="s">
        <v>231</v>
      </c>
      <c r="C8" s="601"/>
      <c r="D8" s="601"/>
      <c r="E8" s="601"/>
      <c r="F8" s="601"/>
      <c r="G8" s="601"/>
      <c r="H8" s="601"/>
      <c r="I8" s="601"/>
      <c r="J8" s="601"/>
      <c r="K8" s="601"/>
      <c r="L8" s="601"/>
      <c r="M8" s="601"/>
      <c r="N8" s="601"/>
      <c r="O8" s="601"/>
      <c r="P8" s="601"/>
      <c r="Q8" s="602"/>
      <c r="R8" s="603">
        <v>635866</v>
      </c>
      <c r="S8" s="606"/>
      <c r="T8" s="606"/>
      <c r="U8" s="606"/>
      <c r="V8" s="606"/>
      <c r="W8" s="606"/>
      <c r="X8" s="606"/>
      <c r="Y8" s="607"/>
      <c r="Z8" s="665">
        <v>0.2</v>
      </c>
      <c r="AA8" s="665"/>
      <c r="AB8" s="665"/>
      <c r="AC8" s="665"/>
      <c r="AD8" s="666">
        <v>635866</v>
      </c>
      <c r="AE8" s="666"/>
      <c r="AF8" s="666"/>
      <c r="AG8" s="666"/>
      <c r="AH8" s="666"/>
      <c r="AI8" s="666"/>
      <c r="AJ8" s="666"/>
      <c r="AK8" s="666"/>
      <c r="AL8" s="608">
        <v>0.4</v>
      </c>
      <c r="AM8" s="609"/>
      <c r="AN8" s="609"/>
      <c r="AO8" s="667"/>
      <c r="AP8" s="600" t="s">
        <v>232</v>
      </c>
      <c r="AQ8" s="601"/>
      <c r="AR8" s="601"/>
      <c r="AS8" s="601"/>
      <c r="AT8" s="601"/>
      <c r="AU8" s="601"/>
      <c r="AV8" s="601"/>
      <c r="AW8" s="601"/>
      <c r="AX8" s="601"/>
      <c r="AY8" s="601"/>
      <c r="AZ8" s="601"/>
      <c r="BA8" s="601"/>
      <c r="BB8" s="601"/>
      <c r="BC8" s="601"/>
      <c r="BD8" s="601"/>
      <c r="BE8" s="601"/>
      <c r="BF8" s="602"/>
      <c r="BG8" s="603">
        <v>1266016</v>
      </c>
      <c r="BH8" s="606"/>
      <c r="BI8" s="606"/>
      <c r="BJ8" s="606"/>
      <c r="BK8" s="606"/>
      <c r="BL8" s="606"/>
      <c r="BM8" s="606"/>
      <c r="BN8" s="607"/>
      <c r="BO8" s="665">
        <v>1.1000000000000001</v>
      </c>
      <c r="BP8" s="665"/>
      <c r="BQ8" s="665"/>
      <c r="BR8" s="665"/>
      <c r="BS8" s="611" t="s">
        <v>227</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116815729</v>
      </c>
      <c r="CS8" s="606"/>
      <c r="CT8" s="606"/>
      <c r="CU8" s="606"/>
      <c r="CV8" s="606"/>
      <c r="CW8" s="606"/>
      <c r="CX8" s="606"/>
      <c r="CY8" s="607"/>
      <c r="CZ8" s="665">
        <v>41.2</v>
      </c>
      <c r="DA8" s="665"/>
      <c r="DB8" s="665"/>
      <c r="DC8" s="665"/>
      <c r="DD8" s="611">
        <v>565077</v>
      </c>
      <c r="DE8" s="606"/>
      <c r="DF8" s="606"/>
      <c r="DG8" s="606"/>
      <c r="DH8" s="606"/>
      <c r="DI8" s="606"/>
      <c r="DJ8" s="606"/>
      <c r="DK8" s="606"/>
      <c r="DL8" s="606"/>
      <c r="DM8" s="606"/>
      <c r="DN8" s="606"/>
      <c r="DO8" s="606"/>
      <c r="DP8" s="607"/>
      <c r="DQ8" s="611">
        <v>57758030</v>
      </c>
      <c r="DR8" s="606"/>
      <c r="DS8" s="606"/>
      <c r="DT8" s="606"/>
      <c r="DU8" s="606"/>
      <c r="DV8" s="606"/>
      <c r="DW8" s="606"/>
      <c r="DX8" s="606"/>
      <c r="DY8" s="606"/>
      <c r="DZ8" s="606"/>
      <c r="EA8" s="606"/>
      <c r="EB8" s="606"/>
      <c r="EC8" s="646"/>
    </row>
    <row r="9" spans="2:143" ht="11.25" customHeight="1">
      <c r="B9" s="600" t="s">
        <v>234</v>
      </c>
      <c r="C9" s="601"/>
      <c r="D9" s="601"/>
      <c r="E9" s="601"/>
      <c r="F9" s="601"/>
      <c r="G9" s="601"/>
      <c r="H9" s="601"/>
      <c r="I9" s="601"/>
      <c r="J9" s="601"/>
      <c r="K9" s="601"/>
      <c r="L9" s="601"/>
      <c r="M9" s="601"/>
      <c r="N9" s="601"/>
      <c r="O9" s="601"/>
      <c r="P9" s="601"/>
      <c r="Q9" s="602"/>
      <c r="R9" s="603">
        <v>685490</v>
      </c>
      <c r="S9" s="606"/>
      <c r="T9" s="606"/>
      <c r="U9" s="606"/>
      <c r="V9" s="606"/>
      <c r="W9" s="606"/>
      <c r="X9" s="606"/>
      <c r="Y9" s="607"/>
      <c r="Z9" s="665">
        <v>0.2</v>
      </c>
      <c r="AA9" s="665"/>
      <c r="AB9" s="665"/>
      <c r="AC9" s="665"/>
      <c r="AD9" s="666">
        <v>685490</v>
      </c>
      <c r="AE9" s="666"/>
      <c r="AF9" s="666"/>
      <c r="AG9" s="666"/>
      <c r="AH9" s="666"/>
      <c r="AI9" s="666"/>
      <c r="AJ9" s="666"/>
      <c r="AK9" s="666"/>
      <c r="AL9" s="608">
        <v>0.4</v>
      </c>
      <c r="AM9" s="609"/>
      <c r="AN9" s="609"/>
      <c r="AO9" s="667"/>
      <c r="AP9" s="600" t="s">
        <v>235</v>
      </c>
      <c r="AQ9" s="601"/>
      <c r="AR9" s="601"/>
      <c r="AS9" s="601"/>
      <c r="AT9" s="601"/>
      <c r="AU9" s="601"/>
      <c r="AV9" s="601"/>
      <c r="AW9" s="601"/>
      <c r="AX9" s="601"/>
      <c r="AY9" s="601"/>
      <c r="AZ9" s="601"/>
      <c r="BA9" s="601"/>
      <c r="BB9" s="601"/>
      <c r="BC9" s="601"/>
      <c r="BD9" s="601"/>
      <c r="BE9" s="601"/>
      <c r="BF9" s="602"/>
      <c r="BG9" s="603">
        <v>43892746</v>
      </c>
      <c r="BH9" s="606"/>
      <c r="BI9" s="606"/>
      <c r="BJ9" s="606"/>
      <c r="BK9" s="606"/>
      <c r="BL9" s="606"/>
      <c r="BM9" s="606"/>
      <c r="BN9" s="607"/>
      <c r="BO9" s="665">
        <v>38.4</v>
      </c>
      <c r="BP9" s="665"/>
      <c r="BQ9" s="665"/>
      <c r="BR9" s="665"/>
      <c r="BS9" s="611" t="s">
        <v>123</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20910030</v>
      </c>
      <c r="CS9" s="606"/>
      <c r="CT9" s="606"/>
      <c r="CU9" s="606"/>
      <c r="CV9" s="606"/>
      <c r="CW9" s="606"/>
      <c r="CX9" s="606"/>
      <c r="CY9" s="607"/>
      <c r="CZ9" s="665">
        <v>7.4</v>
      </c>
      <c r="DA9" s="665"/>
      <c r="DB9" s="665"/>
      <c r="DC9" s="665"/>
      <c r="DD9" s="611">
        <v>610117</v>
      </c>
      <c r="DE9" s="606"/>
      <c r="DF9" s="606"/>
      <c r="DG9" s="606"/>
      <c r="DH9" s="606"/>
      <c r="DI9" s="606"/>
      <c r="DJ9" s="606"/>
      <c r="DK9" s="606"/>
      <c r="DL9" s="606"/>
      <c r="DM9" s="606"/>
      <c r="DN9" s="606"/>
      <c r="DO9" s="606"/>
      <c r="DP9" s="607"/>
      <c r="DQ9" s="611">
        <v>16685981</v>
      </c>
      <c r="DR9" s="606"/>
      <c r="DS9" s="606"/>
      <c r="DT9" s="606"/>
      <c r="DU9" s="606"/>
      <c r="DV9" s="606"/>
      <c r="DW9" s="606"/>
      <c r="DX9" s="606"/>
      <c r="DY9" s="606"/>
      <c r="DZ9" s="606"/>
      <c r="EA9" s="606"/>
      <c r="EB9" s="606"/>
      <c r="EC9" s="646"/>
    </row>
    <row r="10" spans="2:143" ht="11.25" customHeight="1">
      <c r="B10" s="600" t="s">
        <v>237</v>
      </c>
      <c r="C10" s="601"/>
      <c r="D10" s="601"/>
      <c r="E10" s="601"/>
      <c r="F10" s="601"/>
      <c r="G10" s="601"/>
      <c r="H10" s="601"/>
      <c r="I10" s="601"/>
      <c r="J10" s="601"/>
      <c r="K10" s="601"/>
      <c r="L10" s="601"/>
      <c r="M10" s="601"/>
      <c r="N10" s="601"/>
      <c r="O10" s="601"/>
      <c r="P10" s="601"/>
      <c r="Q10" s="602"/>
      <c r="R10" s="603">
        <v>118395</v>
      </c>
      <c r="S10" s="606"/>
      <c r="T10" s="606"/>
      <c r="U10" s="606"/>
      <c r="V10" s="606"/>
      <c r="W10" s="606"/>
      <c r="X10" s="606"/>
      <c r="Y10" s="607"/>
      <c r="Z10" s="665">
        <v>0</v>
      </c>
      <c r="AA10" s="665"/>
      <c r="AB10" s="665"/>
      <c r="AC10" s="665"/>
      <c r="AD10" s="666">
        <v>118395</v>
      </c>
      <c r="AE10" s="666"/>
      <c r="AF10" s="666"/>
      <c r="AG10" s="666"/>
      <c r="AH10" s="666"/>
      <c r="AI10" s="666"/>
      <c r="AJ10" s="666"/>
      <c r="AK10" s="666"/>
      <c r="AL10" s="608">
        <v>0.1</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1789971</v>
      </c>
      <c r="BH10" s="606"/>
      <c r="BI10" s="606"/>
      <c r="BJ10" s="606"/>
      <c r="BK10" s="606"/>
      <c r="BL10" s="606"/>
      <c r="BM10" s="606"/>
      <c r="BN10" s="607"/>
      <c r="BO10" s="665">
        <v>1.6</v>
      </c>
      <c r="BP10" s="665"/>
      <c r="BQ10" s="665"/>
      <c r="BR10" s="665"/>
      <c r="BS10" s="611" t="s">
        <v>123</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v>688320</v>
      </c>
      <c r="CS10" s="606"/>
      <c r="CT10" s="606"/>
      <c r="CU10" s="606"/>
      <c r="CV10" s="606"/>
      <c r="CW10" s="606"/>
      <c r="CX10" s="606"/>
      <c r="CY10" s="607"/>
      <c r="CZ10" s="665">
        <v>0.2</v>
      </c>
      <c r="DA10" s="665"/>
      <c r="DB10" s="665"/>
      <c r="DC10" s="665"/>
      <c r="DD10" s="611" t="s">
        <v>227</v>
      </c>
      <c r="DE10" s="606"/>
      <c r="DF10" s="606"/>
      <c r="DG10" s="606"/>
      <c r="DH10" s="606"/>
      <c r="DI10" s="606"/>
      <c r="DJ10" s="606"/>
      <c r="DK10" s="606"/>
      <c r="DL10" s="606"/>
      <c r="DM10" s="606"/>
      <c r="DN10" s="606"/>
      <c r="DO10" s="606"/>
      <c r="DP10" s="607"/>
      <c r="DQ10" s="611">
        <v>246967</v>
      </c>
      <c r="DR10" s="606"/>
      <c r="DS10" s="606"/>
      <c r="DT10" s="606"/>
      <c r="DU10" s="606"/>
      <c r="DV10" s="606"/>
      <c r="DW10" s="606"/>
      <c r="DX10" s="606"/>
      <c r="DY10" s="606"/>
      <c r="DZ10" s="606"/>
      <c r="EA10" s="606"/>
      <c r="EB10" s="606"/>
      <c r="EC10" s="646"/>
    </row>
    <row r="11" spans="2:143" ht="11.25" customHeight="1">
      <c r="B11" s="600" t="s">
        <v>240</v>
      </c>
      <c r="C11" s="601"/>
      <c r="D11" s="601"/>
      <c r="E11" s="601"/>
      <c r="F11" s="601"/>
      <c r="G11" s="601"/>
      <c r="H11" s="601"/>
      <c r="I11" s="601"/>
      <c r="J11" s="601"/>
      <c r="K11" s="601"/>
      <c r="L11" s="601"/>
      <c r="M11" s="601"/>
      <c r="N11" s="601"/>
      <c r="O11" s="601"/>
      <c r="P11" s="601"/>
      <c r="Q11" s="602"/>
      <c r="R11" s="603">
        <v>14026455</v>
      </c>
      <c r="S11" s="606"/>
      <c r="T11" s="606"/>
      <c r="U11" s="606"/>
      <c r="V11" s="606"/>
      <c r="W11" s="606"/>
      <c r="X11" s="606"/>
      <c r="Y11" s="607"/>
      <c r="Z11" s="665">
        <v>4.8</v>
      </c>
      <c r="AA11" s="665"/>
      <c r="AB11" s="665"/>
      <c r="AC11" s="665"/>
      <c r="AD11" s="666">
        <v>14026455</v>
      </c>
      <c r="AE11" s="666"/>
      <c r="AF11" s="666"/>
      <c r="AG11" s="666"/>
      <c r="AH11" s="666"/>
      <c r="AI11" s="666"/>
      <c r="AJ11" s="666"/>
      <c r="AK11" s="666"/>
      <c r="AL11" s="608">
        <v>9.1</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5010300</v>
      </c>
      <c r="BH11" s="606"/>
      <c r="BI11" s="606"/>
      <c r="BJ11" s="606"/>
      <c r="BK11" s="606"/>
      <c r="BL11" s="606"/>
      <c r="BM11" s="606"/>
      <c r="BN11" s="607"/>
      <c r="BO11" s="665">
        <v>4.4000000000000004</v>
      </c>
      <c r="BP11" s="665"/>
      <c r="BQ11" s="665"/>
      <c r="BR11" s="665"/>
      <c r="BS11" s="611">
        <v>539397</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851558</v>
      </c>
      <c r="CS11" s="606"/>
      <c r="CT11" s="606"/>
      <c r="CU11" s="606"/>
      <c r="CV11" s="606"/>
      <c r="CW11" s="606"/>
      <c r="CX11" s="606"/>
      <c r="CY11" s="607"/>
      <c r="CZ11" s="665">
        <v>0.3</v>
      </c>
      <c r="DA11" s="665"/>
      <c r="DB11" s="665"/>
      <c r="DC11" s="665"/>
      <c r="DD11" s="611">
        <v>223249</v>
      </c>
      <c r="DE11" s="606"/>
      <c r="DF11" s="606"/>
      <c r="DG11" s="606"/>
      <c r="DH11" s="606"/>
      <c r="DI11" s="606"/>
      <c r="DJ11" s="606"/>
      <c r="DK11" s="606"/>
      <c r="DL11" s="606"/>
      <c r="DM11" s="606"/>
      <c r="DN11" s="606"/>
      <c r="DO11" s="606"/>
      <c r="DP11" s="607"/>
      <c r="DQ11" s="611">
        <v>569090</v>
      </c>
      <c r="DR11" s="606"/>
      <c r="DS11" s="606"/>
      <c r="DT11" s="606"/>
      <c r="DU11" s="606"/>
      <c r="DV11" s="606"/>
      <c r="DW11" s="606"/>
      <c r="DX11" s="606"/>
      <c r="DY11" s="606"/>
      <c r="DZ11" s="606"/>
      <c r="EA11" s="606"/>
      <c r="EB11" s="606"/>
      <c r="EC11" s="646"/>
    </row>
    <row r="12" spans="2:143" ht="11.25" customHeight="1">
      <c r="B12" s="600" t="s">
        <v>243</v>
      </c>
      <c r="C12" s="601"/>
      <c r="D12" s="601"/>
      <c r="E12" s="601"/>
      <c r="F12" s="601"/>
      <c r="G12" s="601"/>
      <c r="H12" s="601"/>
      <c r="I12" s="601"/>
      <c r="J12" s="601"/>
      <c r="K12" s="601"/>
      <c r="L12" s="601"/>
      <c r="M12" s="601"/>
      <c r="N12" s="601"/>
      <c r="O12" s="601"/>
      <c r="P12" s="601"/>
      <c r="Q12" s="602"/>
      <c r="R12" s="603">
        <v>11601691</v>
      </c>
      <c r="S12" s="606"/>
      <c r="T12" s="606"/>
      <c r="U12" s="606"/>
      <c r="V12" s="606"/>
      <c r="W12" s="606"/>
      <c r="X12" s="606"/>
      <c r="Y12" s="607"/>
      <c r="Z12" s="665">
        <v>4</v>
      </c>
      <c r="AA12" s="665"/>
      <c r="AB12" s="665"/>
      <c r="AC12" s="665"/>
      <c r="AD12" s="666">
        <v>11601691</v>
      </c>
      <c r="AE12" s="666"/>
      <c r="AF12" s="666"/>
      <c r="AG12" s="666"/>
      <c r="AH12" s="666"/>
      <c r="AI12" s="666"/>
      <c r="AJ12" s="666"/>
      <c r="AK12" s="666"/>
      <c r="AL12" s="608">
        <v>7.5</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44882127</v>
      </c>
      <c r="BH12" s="606"/>
      <c r="BI12" s="606"/>
      <c r="BJ12" s="606"/>
      <c r="BK12" s="606"/>
      <c r="BL12" s="606"/>
      <c r="BM12" s="606"/>
      <c r="BN12" s="607"/>
      <c r="BO12" s="665">
        <v>39.200000000000003</v>
      </c>
      <c r="BP12" s="665"/>
      <c r="BQ12" s="665"/>
      <c r="BR12" s="665"/>
      <c r="BS12" s="611" t="s">
        <v>227</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13758226</v>
      </c>
      <c r="CS12" s="606"/>
      <c r="CT12" s="606"/>
      <c r="CU12" s="606"/>
      <c r="CV12" s="606"/>
      <c r="CW12" s="606"/>
      <c r="CX12" s="606"/>
      <c r="CY12" s="607"/>
      <c r="CZ12" s="665">
        <v>4.9000000000000004</v>
      </c>
      <c r="DA12" s="665"/>
      <c r="DB12" s="665"/>
      <c r="DC12" s="665"/>
      <c r="DD12" s="611">
        <v>387175</v>
      </c>
      <c r="DE12" s="606"/>
      <c r="DF12" s="606"/>
      <c r="DG12" s="606"/>
      <c r="DH12" s="606"/>
      <c r="DI12" s="606"/>
      <c r="DJ12" s="606"/>
      <c r="DK12" s="606"/>
      <c r="DL12" s="606"/>
      <c r="DM12" s="606"/>
      <c r="DN12" s="606"/>
      <c r="DO12" s="606"/>
      <c r="DP12" s="607"/>
      <c r="DQ12" s="611">
        <v>2338027</v>
      </c>
      <c r="DR12" s="606"/>
      <c r="DS12" s="606"/>
      <c r="DT12" s="606"/>
      <c r="DU12" s="606"/>
      <c r="DV12" s="606"/>
      <c r="DW12" s="606"/>
      <c r="DX12" s="606"/>
      <c r="DY12" s="606"/>
      <c r="DZ12" s="606"/>
      <c r="EA12" s="606"/>
      <c r="EB12" s="606"/>
      <c r="EC12" s="646"/>
    </row>
    <row r="13" spans="2:143" ht="11.25" customHeight="1">
      <c r="B13" s="600" t="s">
        <v>246</v>
      </c>
      <c r="C13" s="601"/>
      <c r="D13" s="601"/>
      <c r="E13" s="601"/>
      <c r="F13" s="601"/>
      <c r="G13" s="601"/>
      <c r="H13" s="601"/>
      <c r="I13" s="601"/>
      <c r="J13" s="601"/>
      <c r="K13" s="601"/>
      <c r="L13" s="601"/>
      <c r="M13" s="601"/>
      <c r="N13" s="601"/>
      <c r="O13" s="601"/>
      <c r="P13" s="601"/>
      <c r="Q13" s="602"/>
      <c r="R13" s="603">
        <v>169751</v>
      </c>
      <c r="S13" s="606"/>
      <c r="T13" s="606"/>
      <c r="U13" s="606"/>
      <c r="V13" s="606"/>
      <c r="W13" s="606"/>
      <c r="X13" s="606"/>
      <c r="Y13" s="607"/>
      <c r="Z13" s="665">
        <v>0.1</v>
      </c>
      <c r="AA13" s="665"/>
      <c r="AB13" s="665"/>
      <c r="AC13" s="665"/>
      <c r="AD13" s="666">
        <v>169751</v>
      </c>
      <c r="AE13" s="666"/>
      <c r="AF13" s="666"/>
      <c r="AG13" s="666"/>
      <c r="AH13" s="666"/>
      <c r="AI13" s="666"/>
      <c r="AJ13" s="666"/>
      <c r="AK13" s="666"/>
      <c r="AL13" s="608">
        <v>0.1</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43838070</v>
      </c>
      <c r="BH13" s="606"/>
      <c r="BI13" s="606"/>
      <c r="BJ13" s="606"/>
      <c r="BK13" s="606"/>
      <c r="BL13" s="606"/>
      <c r="BM13" s="606"/>
      <c r="BN13" s="607"/>
      <c r="BO13" s="665">
        <v>38.299999999999997</v>
      </c>
      <c r="BP13" s="665"/>
      <c r="BQ13" s="665"/>
      <c r="BR13" s="665"/>
      <c r="BS13" s="611" t="s">
        <v>123</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25958874</v>
      </c>
      <c r="CS13" s="606"/>
      <c r="CT13" s="606"/>
      <c r="CU13" s="606"/>
      <c r="CV13" s="606"/>
      <c r="CW13" s="606"/>
      <c r="CX13" s="606"/>
      <c r="CY13" s="607"/>
      <c r="CZ13" s="665">
        <v>9.1999999999999993</v>
      </c>
      <c r="DA13" s="665"/>
      <c r="DB13" s="665"/>
      <c r="DC13" s="665"/>
      <c r="DD13" s="611">
        <v>11514643</v>
      </c>
      <c r="DE13" s="606"/>
      <c r="DF13" s="606"/>
      <c r="DG13" s="606"/>
      <c r="DH13" s="606"/>
      <c r="DI13" s="606"/>
      <c r="DJ13" s="606"/>
      <c r="DK13" s="606"/>
      <c r="DL13" s="606"/>
      <c r="DM13" s="606"/>
      <c r="DN13" s="606"/>
      <c r="DO13" s="606"/>
      <c r="DP13" s="607"/>
      <c r="DQ13" s="611">
        <v>16042054</v>
      </c>
      <c r="DR13" s="606"/>
      <c r="DS13" s="606"/>
      <c r="DT13" s="606"/>
      <c r="DU13" s="606"/>
      <c r="DV13" s="606"/>
      <c r="DW13" s="606"/>
      <c r="DX13" s="606"/>
      <c r="DY13" s="606"/>
      <c r="DZ13" s="606"/>
      <c r="EA13" s="606"/>
      <c r="EB13" s="606"/>
      <c r="EC13" s="646"/>
    </row>
    <row r="14" spans="2:143" ht="11.25" customHeight="1">
      <c r="B14" s="600" t="s">
        <v>249</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132</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936073</v>
      </c>
      <c r="BH14" s="606"/>
      <c r="BI14" s="606"/>
      <c r="BJ14" s="606"/>
      <c r="BK14" s="606"/>
      <c r="BL14" s="606"/>
      <c r="BM14" s="606"/>
      <c r="BN14" s="607"/>
      <c r="BO14" s="665">
        <v>0.8</v>
      </c>
      <c r="BP14" s="665"/>
      <c r="BQ14" s="665"/>
      <c r="BR14" s="665"/>
      <c r="BS14" s="611" t="s">
        <v>227</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7883892</v>
      </c>
      <c r="CS14" s="606"/>
      <c r="CT14" s="606"/>
      <c r="CU14" s="606"/>
      <c r="CV14" s="606"/>
      <c r="CW14" s="606"/>
      <c r="CX14" s="606"/>
      <c r="CY14" s="607"/>
      <c r="CZ14" s="665">
        <v>2.8</v>
      </c>
      <c r="DA14" s="665"/>
      <c r="DB14" s="665"/>
      <c r="DC14" s="665"/>
      <c r="DD14" s="611">
        <v>855310</v>
      </c>
      <c r="DE14" s="606"/>
      <c r="DF14" s="606"/>
      <c r="DG14" s="606"/>
      <c r="DH14" s="606"/>
      <c r="DI14" s="606"/>
      <c r="DJ14" s="606"/>
      <c r="DK14" s="606"/>
      <c r="DL14" s="606"/>
      <c r="DM14" s="606"/>
      <c r="DN14" s="606"/>
      <c r="DO14" s="606"/>
      <c r="DP14" s="607"/>
      <c r="DQ14" s="611">
        <v>7322798</v>
      </c>
      <c r="DR14" s="606"/>
      <c r="DS14" s="606"/>
      <c r="DT14" s="606"/>
      <c r="DU14" s="606"/>
      <c r="DV14" s="606"/>
      <c r="DW14" s="606"/>
      <c r="DX14" s="606"/>
      <c r="DY14" s="606"/>
      <c r="DZ14" s="606"/>
      <c r="EA14" s="606"/>
      <c r="EB14" s="606"/>
      <c r="EC14" s="646"/>
    </row>
    <row r="15" spans="2:143" ht="11.25" customHeight="1">
      <c r="B15" s="600" t="s">
        <v>252</v>
      </c>
      <c r="C15" s="601"/>
      <c r="D15" s="601"/>
      <c r="E15" s="601"/>
      <c r="F15" s="601"/>
      <c r="G15" s="601"/>
      <c r="H15" s="601"/>
      <c r="I15" s="601"/>
      <c r="J15" s="601"/>
      <c r="K15" s="601"/>
      <c r="L15" s="601"/>
      <c r="M15" s="601"/>
      <c r="N15" s="601"/>
      <c r="O15" s="601"/>
      <c r="P15" s="601"/>
      <c r="Q15" s="602"/>
      <c r="R15" s="603">
        <v>1016125</v>
      </c>
      <c r="S15" s="606"/>
      <c r="T15" s="606"/>
      <c r="U15" s="606"/>
      <c r="V15" s="606"/>
      <c r="W15" s="606"/>
      <c r="X15" s="606"/>
      <c r="Y15" s="607"/>
      <c r="Z15" s="665">
        <v>0.3</v>
      </c>
      <c r="AA15" s="665"/>
      <c r="AB15" s="665"/>
      <c r="AC15" s="665"/>
      <c r="AD15" s="666">
        <v>1016125</v>
      </c>
      <c r="AE15" s="666"/>
      <c r="AF15" s="666"/>
      <c r="AG15" s="666"/>
      <c r="AH15" s="666"/>
      <c r="AI15" s="666"/>
      <c r="AJ15" s="666"/>
      <c r="AK15" s="666"/>
      <c r="AL15" s="608">
        <v>0.7</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4327876</v>
      </c>
      <c r="BH15" s="606"/>
      <c r="BI15" s="606"/>
      <c r="BJ15" s="606"/>
      <c r="BK15" s="606"/>
      <c r="BL15" s="606"/>
      <c r="BM15" s="606"/>
      <c r="BN15" s="607"/>
      <c r="BO15" s="665">
        <v>3.8</v>
      </c>
      <c r="BP15" s="665"/>
      <c r="BQ15" s="665"/>
      <c r="BR15" s="665"/>
      <c r="BS15" s="611" t="s">
        <v>123</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47679662</v>
      </c>
      <c r="CS15" s="606"/>
      <c r="CT15" s="606"/>
      <c r="CU15" s="606"/>
      <c r="CV15" s="606"/>
      <c r="CW15" s="606"/>
      <c r="CX15" s="606"/>
      <c r="CY15" s="607"/>
      <c r="CZ15" s="665">
        <v>16.8</v>
      </c>
      <c r="DA15" s="665"/>
      <c r="DB15" s="665"/>
      <c r="DC15" s="665"/>
      <c r="DD15" s="611">
        <v>5043993</v>
      </c>
      <c r="DE15" s="606"/>
      <c r="DF15" s="606"/>
      <c r="DG15" s="606"/>
      <c r="DH15" s="606"/>
      <c r="DI15" s="606"/>
      <c r="DJ15" s="606"/>
      <c r="DK15" s="606"/>
      <c r="DL15" s="606"/>
      <c r="DM15" s="606"/>
      <c r="DN15" s="606"/>
      <c r="DO15" s="606"/>
      <c r="DP15" s="607"/>
      <c r="DQ15" s="611">
        <v>35761684</v>
      </c>
      <c r="DR15" s="606"/>
      <c r="DS15" s="606"/>
      <c r="DT15" s="606"/>
      <c r="DU15" s="606"/>
      <c r="DV15" s="606"/>
      <c r="DW15" s="606"/>
      <c r="DX15" s="606"/>
      <c r="DY15" s="606"/>
      <c r="DZ15" s="606"/>
      <c r="EA15" s="606"/>
      <c r="EB15" s="606"/>
      <c r="EC15" s="646"/>
    </row>
    <row r="16" spans="2:143" ht="11.25" customHeight="1">
      <c r="B16" s="600" t="s">
        <v>255</v>
      </c>
      <c r="C16" s="601"/>
      <c r="D16" s="601"/>
      <c r="E16" s="601"/>
      <c r="F16" s="601"/>
      <c r="G16" s="601"/>
      <c r="H16" s="601"/>
      <c r="I16" s="601"/>
      <c r="J16" s="601"/>
      <c r="K16" s="601"/>
      <c r="L16" s="601"/>
      <c r="M16" s="601"/>
      <c r="N16" s="601"/>
      <c r="O16" s="601"/>
      <c r="P16" s="601"/>
      <c r="Q16" s="602"/>
      <c r="R16" s="603">
        <v>3107304</v>
      </c>
      <c r="S16" s="606"/>
      <c r="T16" s="606"/>
      <c r="U16" s="606"/>
      <c r="V16" s="606"/>
      <c r="W16" s="606"/>
      <c r="X16" s="606"/>
      <c r="Y16" s="607"/>
      <c r="Z16" s="665">
        <v>1.1000000000000001</v>
      </c>
      <c r="AA16" s="665"/>
      <c r="AB16" s="665"/>
      <c r="AC16" s="665"/>
      <c r="AD16" s="666">
        <v>3107304</v>
      </c>
      <c r="AE16" s="666"/>
      <c r="AF16" s="666"/>
      <c r="AG16" s="666"/>
      <c r="AH16" s="666"/>
      <c r="AI16" s="666"/>
      <c r="AJ16" s="666"/>
      <c r="AK16" s="666"/>
      <c r="AL16" s="608">
        <v>2</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227</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149873</v>
      </c>
      <c r="CS16" s="606"/>
      <c r="CT16" s="606"/>
      <c r="CU16" s="606"/>
      <c r="CV16" s="606"/>
      <c r="CW16" s="606"/>
      <c r="CX16" s="606"/>
      <c r="CY16" s="607"/>
      <c r="CZ16" s="665">
        <v>0.1</v>
      </c>
      <c r="DA16" s="665"/>
      <c r="DB16" s="665"/>
      <c r="DC16" s="665"/>
      <c r="DD16" s="611" t="s">
        <v>132</v>
      </c>
      <c r="DE16" s="606"/>
      <c r="DF16" s="606"/>
      <c r="DG16" s="606"/>
      <c r="DH16" s="606"/>
      <c r="DI16" s="606"/>
      <c r="DJ16" s="606"/>
      <c r="DK16" s="606"/>
      <c r="DL16" s="606"/>
      <c r="DM16" s="606"/>
      <c r="DN16" s="606"/>
      <c r="DO16" s="606"/>
      <c r="DP16" s="607"/>
      <c r="DQ16" s="611">
        <v>149873</v>
      </c>
      <c r="DR16" s="606"/>
      <c r="DS16" s="606"/>
      <c r="DT16" s="606"/>
      <c r="DU16" s="606"/>
      <c r="DV16" s="606"/>
      <c r="DW16" s="606"/>
      <c r="DX16" s="606"/>
      <c r="DY16" s="606"/>
      <c r="DZ16" s="606"/>
      <c r="EA16" s="606"/>
      <c r="EB16" s="606"/>
      <c r="EC16" s="646"/>
    </row>
    <row r="17" spans="2:133" ht="11.25" customHeight="1">
      <c r="B17" s="600" t="s">
        <v>258</v>
      </c>
      <c r="C17" s="601"/>
      <c r="D17" s="601"/>
      <c r="E17" s="601"/>
      <c r="F17" s="601"/>
      <c r="G17" s="601"/>
      <c r="H17" s="601"/>
      <c r="I17" s="601"/>
      <c r="J17" s="601"/>
      <c r="K17" s="601"/>
      <c r="L17" s="601"/>
      <c r="M17" s="601"/>
      <c r="N17" s="601"/>
      <c r="O17" s="601"/>
      <c r="P17" s="601"/>
      <c r="Q17" s="602"/>
      <c r="R17" s="603">
        <v>776318</v>
      </c>
      <c r="S17" s="606"/>
      <c r="T17" s="606"/>
      <c r="U17" s="606"/>
      <c r="V17" s="606"/>
      <c r="W17" s="606"/>
      <c r="X17" s="606"/>
      <c r="Y17" s="607"/>
      <c r="Z17" s="665">
        <v>0.3</v>
      </c>
      <c r="AA17" s="665"/>
      <c r="AB17" s="665"/>
      <c r="AC17" s="665"/>
      <c r="AD17" s="666">
        <v>776318</v>
      </c>
      <c r="AE17" s="666"/>
      <c r="AF17" s="666"/>
      <c r="AG17" s="666"/>
      <c r="AH17" s="666"/>
      <c r="AI17" s="666"/>
      <c r="AJ17" s="666"/>
      <c r="AK17" s="666"/>
      <c r="AL17" s="608">
        <v>0.5</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227</v>
      </c>
      <c r="BH17" s="606"/>
      <c r="BI17" s="606"/>
      <c r="BJ17" s="606"/>
      <c r="BK17" s="606"/>
      <c r="BL17" s="606"/>
      <c r="BM17" s="606"/>
      <c r="BN17" s="607"/>
      <c r="BO17" s="665" t="s">
        <v>123</v>
      </c>
      <c r="BP17" s="665"/>
      <c r="BQ17" s="665"/>
      <c r="BR17" s="665"/>
      <c r="BS17" s="611" t="s">
        <v>227</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25456914</v>
      </c>
      <c r="CS17" s="606"/>
      <c r="CT17" s="606"/>
      <c r="CU17" s="606"/>
      <c r="CV17" s="606"/>
      <c r="CW17" s="606"/>
      <c r="CX17" s="606"/>
      <c r="CY17" s="607"/>
      <c r="CZ17" s="665">
        <v>9</v>
      </c>
      <c r="DA17" s="665"/>
      <c r="DB17" s="665"/>
      <c r="DC17" s="665"/>
      <c r="DD17" s="611" t="s">
        <v>227</v>
      </c>
      <c r="DE17" s="606"/>
      <c r="DF17" s="606"/>
      <c r="DG17" s="606"/>
      <c r="DH17" s="606"/>
      <c r="DI17" s="606"/>
      <c r="DJ17" s="606"/>
      <c r="DK17" s="606"/>
      <c r="DL17" s="606"/>
      <c r="DM17" s="606"/>
      <c r="DN17" s="606"/>
      <c r="DO17" s="606"/>
      <c r="DP17" s="607"/>
      <c r="DQ17" s="611">
        <v>25101357</v>
      </c>
      <c r="DR17" s="606"/>
      <c r="DS17" s="606"/>
      <c r="DT17" s="606"/>
      <c r="DU17" s="606"/>
      <c r="DV17" s="606"/>
      <c r="DW17" s="606"/>
      <c r="DX17" s="606"/>
      <c r="DY17" s="606"/>
      <c r="DZ17" s="606"/>
      <c r="EA17" s="606"/>
      <c r="EB17" s="606"/>
      <c r="EC17" s="646"/>
    </row>
    <row r="18" spans="2:133" ht="11.25" customHeight="1">
      <c r="B18" s="600" t="s">
        <v>261</v>
      </c>
      <c r="C18" s="601"/>
      <c r="D18" s="601"/>
      <c r="E18" s="601"/>
      <c r="F18" s="601"/>
      <c r="G18" s="601"/>
      <c r="H18" s="601"/>
      <c r="I18" s="601"/>
      <c r="J18" s="601"/>
      <c r="K18" s="601"/>
      <c r="L18" s="601"/>
      <c r="M18" s="601"/>
      <c r="N18" s="601"/>
      <c r="O18" s="601"/>
      <c r="P18" s="601"/>
      <c r="Q18" s="602"/>
      <c r="R18" s="603">
        <v>13579919</v>
      </c>
      <c r="S18" s="606"/>
      <c r="T18" s="606"/>
      <c r="U18" s="606"/>
      <c r="V18" s="606"/>
      <c r="W18" s="606"/>
      <c r="X18" s="606"/>
      <c r="Y18" s="607"/>
      <c r="Z18" s="665">
        <v>4.5999999999999996</v>
      </c>
      <c r="AA18" s="665"/>
      <c r="AB18" s="665"/>
      <c r="AC18" s="665"/>
      <c r="AD18" s="666">
        <v>12658195</v>
      </c>
      <c r="AE18" s="666"/>
      <c r="AF18" s="666"/>
      <c r="AG18" s="666"/>
      <c r="AH18" s="666"/>
      <c r="AI18" s="666"/>
      <c r="AJ18" s="666"/>
      <c r="AK18" s="666"/>
      <c r="AL18" s="608">
        <v>8.1999999999999993</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227</v>
      </c>
      <c r="BH18" s="606"/>
      <c r="BI18" s="606"/>
      <c r="BJ18" s="606"/>
      <c r="BK18" s="606"/>
      <c r="BL18" s="606"/>
      <c r="BM18" s="606"/>
      <c r="BN18" s="607"/>
      <c r="BO18" s="665" t="s">
        <v>227</v>
      </c>
      <c r="BP18" s="665"/>
      <c r="BQ18" s="665"/>
      <c r="BR18" s="665"/>
      <c r="BS18" s="611" t="s">
        <v>227</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227</v>
      </c>
      <c r="DA18" s="665"/>
      <c r="DB18" s="665"/>
      <c r="DC18" s="665"/>
      <c r="DD18" s="611" t="s">
        <v>123</v>
      </c>
      <c r="DE18" s="606"/>
      <c r="DF18" s="606"/>
      <c r="DG18" s="606"/>
      <c r="DH18" s="606"/>
      <c r="DI18" s="606"/>
      <c r="DJ18" s="606"/>
      <c r="DK18" s="606"/>
      <c r="DL18" s="606"/>
      <c r="DM18" s="606"/>
      <c r="DN18" s="606"/>
      <c r="DO18" s="606"/>
      <c r="DP18" s="607"/>
      <c r="DQ18" s="611" t="s">
        <v>132</v>
      </c>
      <c r="DR18" s="606"/>
      <c r="DS18" s="606"/>
      <c r="DT18" s="606"/>
      <c r="DU18" s="606"/>
      <c r="DV18" s="606"/>
      <c r="DW18" s="606"/>
      <c r="DX18" s="606"/>
      <c r="DY18" s="606"/>
      <c r="DZ18" s="606"/>
      <c r="EA18" s="606"/>
      <c r="EB18" s="606"/>
      <c r="EC18" s="646"/>
    </row>
    <row r="19" spans="2:133" ht="11.25" customHeight="1">
      <c r="B19" s="600" t="s">
        <v>264</v>
      </c>
      <c r="C19" s="601"/>
      <c r="D19" s="601"/>
      <c r="E19" s="601"/>
      <c r="F19" s="601"/>
      <c r="G19" s="601"/>
      <c r="H19" s="601"/>
      <c r="I19" s="601"/>
      <c r="J19" s="601"/>
      <c r="K19" s="601"/>
      <c r="L19" s="601"/>
      <c r="M19" s="601"/>
      <c r="N19" s="601"/>
      <c r="O19" s="601"/>
      <c r="P19" s="601"/>
      <c r="Q19" s="602"/>
      <c r="R19" s="603">
        <v>12658195</v>
      </c>
      <c r="S19" s="606"/>
      <c r="T19" s="606"/>
      <c r="U19" s="606"/>
      <c r="V19" s="606"/>
      <c r="W19" s="606"/>
      <c r="X19" s="606"/>
      <c r="Y19" s="607"/>
      <c r="Z19" s="665">
        <v>4.3</v>
      </c>
      <c r="AA19" s="665"/>
      <c r="AB19" s="665"/>
      <c r="AC19" s="665"/>
      <c r="AD19" s="666">
        <v>12658195</v>
      </c>
      <c r="AE19" s="666"/>
      <c r="AF19" s="666"/>
      <c r="AG19" s="666"/>
      <c r="AH19" s="666"/>
      <c r="AI19" s="666"/>
      <c r="AJ19" s="666"/>
      <c r="AK19" s="666"/>
      <c r="AL19" s="608">
        <v>8.1999999999999993</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12244411</v>
      </c>
      <c r="BH19" s="606"/>
      <c r="BI19" s="606"/>
      <c r="BJ19" s="606"/>
      <c r="BK19" s="606"/>
      <c r="BL19" s="606"/>
      <c r="BM19" s="606"/>
      <c r="BN19" s="607"/>
      <c r="BO19" s="665">
        <v>10.7</v>
      </c>
      <c r="BP19" s="665"/>
      <c r="BQ19" s="665"/>
      <c r="BR19" s="665"/>
      <c r="BS19" s="611" t="s">
        <v>123</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227</v>
      </c>
      <c r="DA19" s="665"/>
      <c r="DB19" s="665"/>
      <c r="DC19" s="665"/>
      <c r="DD19" s="611" t="s">
        <v>123</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c r="B20" s="600" t="s">
        <v>267</v>
      </c>
      <c r="C20" s="601"/>
      <c r="D20" s="601"/>
      <c r="E20" s="601"/>
      <c r="F20" s="601"/>
      <c r="G20" s="601"/>
      <c r="H20" s="601"/>
      <c r="I20" s="601"/>
      <c r="J20" s="601"/>
      <c r="K20" s="601"/>
      <c r="L20" s="601"/>
      <c r="M20" s="601"/>
      <c r="N20" s="601"/>
      <c r="O20" s="601"/>
      <c r="P20" s="601"/>
      <c r="Q20" s="602"/>
      <c r="R20" s="603">
        <v>921474</v>
      </c>
      <c r="S20" s="606"/>
      <c r="T20" s="606"/>
      <c r="U20" s="606"/>
      <c r="V20" s="606"/>
      <c r="W20" s="606"/>
      <c r="X20" s="606"/>
      <c r="Y20" s="607"/>
      <c r="Z20" s="665">
        <v>0.3</v>
      </c>
      <c r="AA20" s="665"/>
      <c r="AB20" s="665"/>
      <c r="AC20" s="665"/>
      <c r="AD20" s="666" t="s">
        <v>227</v>
      </c>
      <c r="AE20" s="666"/>
      <c r="AF20" s="666"/>
      <c r="AG20" s="666"/>
      <c r="AH20" s="666"/>
      <c r="AI20" s="666"/>
      <c r="AJ20" s="666"/>
      <c r="AK20" s="666"/>
      <c r="AL20" s="608" t="s">
        <v>123</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12244411</v>
      </c>
      <c r="BH20" s="606"/>
      <c r="BI20" s="606"/>
      <c r="BJ20" s="606"/>
      <c r="BK20" s="606"/>
      <c r="BL20" s="606"/>
      <c r="BM20" s="606"/>
      <c r="BN20" s="607"/>
      <c r="BO20" s="665">
        <v>10.7</v>
      </c>
      <c r="BP20" s="665"/>
      <c r="BQ20" s="665"/>
      <c r="BR20" s="665"/>
      <c r="BS20" s="611" t="s">
        <v>227</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283547810</v>
      </c>
      <c r="CS20" s="606"/>
      <c r="CT20" s="606"/>
      <c r="CU20" s="606"/>
      <c r="CV20" s="606"/>
      <c r="CW20" s="606"/>
      <c r="CX20" s="606"/>
      <c r="CY20" s="607"/>
      <c r="CZ20" s="665">
        <v>100</v>
      </c>
      <c r="DA20" s="665"/>
      <c r="DB20" s="665"/>
      <c r="DC20" s="665"/>
      <c r="DD20" s="611">
        <v>19268274</v>
      </c>
      <c r="DE20" s="606"/>
      <c r="DF20" s="606"/>
      <c r="DG20" s="606"/>
      <c r="DH20" s="606"/>
      <c r="DI20" s="606"/>
      <c r="DJ20" s="606"/>
      <c r="DK20" s="606"/>
      <c r="DL20" s="606"/>
      <c r="DM20" s="606"/>
      <c r="DN20" s="606"/>
      <c r="DO20" s="606"/>
      <c r="DP20" s="607"/>
      <c r="DQ20" s="611">
        <v>183223081</v>
      </c>
      <c r="DR20" s="606"/>
      <c r="DS20" s="606"/>
      <c r="DT20" s="606"/>
      <c r="DU20" s="606"/>
      <c r="DV20" s="606"/>
      <c r="DW20" s="606"/>
      <c r="DX20" s="606"/>
      <c r="DY20" s="606"/>
      <c r="DZ20" s="606"/>
      <c r="EA20" s="606"/>
      <c r="EB20" s="606"/>
      <c r="EC20" s="646"/>
    </row>
    <row r="21" spans="2:133" ht="11.25" customHeight="1">
      <c r="B21" s="600" t="s">
        <v>270</v>
      </c>
      <c r="C21" s="601"/>
      <c r="D21" s="601"/>
      <c r="E21" s="601"/>
      <c r="F21" s="601"/>
      <c r="G21" s="601"/>
      <c r="H21" s="601"/>
      <c r="I21" s="601"/>
      <c r="J21" s="601"/>
      <c r="K21" s="601"/>
      <c r="L21" s="601"/>
      <c r="M21" s="601"/>
      <c r="N21" s="601"/>
      <c r="O21" s="601"/>
      <c r="P21" s="601"/>
      <c r="Q21" s="602"/>
      <c r="R21" s="603">
        <v>250</v>
      </c>
      <c r="S21" s="606"/>
      <c r="T21" s="606"/>
      <c r="U21" s="606"/>
      <c r="V21" s="606"/>
      <c r="W21" s="606"/>
      <c r="X21" s="606"/>
      <c r="Y21" s="607"/>
      <c r="Z21" s="665">
        <v>0</v>
      </c>
      <c r="AA21" s="665"/>
      <c r="AB21" s="665"/>
      <c r="AC21" s="665"/>
      <c r="AD21" s="666" t="s">
        <v>132</v>
      </c>
      <c r="AE21" s="666"/>
      <c r="AF21" s="666"/>
      <c r="AG21" s="666"/>
      <c r="AH21" s="666"/>
      <c r="AI21" s="666"/>
      <c r="AJ21" s="666"/>
      <c r="AK21" s="666"/>
      <c r="AL21" s="608" t="s">
        <v>123</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123</v>
      </c>
      <c r="BH21" s="606"/>
      <c r="BI21" s="606"/>
      <c r="BJ21" s="606"/>
      <c r="BK21" s="606"/>
      <c r="BL21" s="606"/>
      <c r="BM21" s="606"/>
      <c r="BN21" s="607"/>
      <c r="BO21" s="665" t="s">
        <v>227</v>
      </c>
      <c r="BP21" s="665"/>
      <c r="BQ21" s="665"/>
      <c r="BR21" s="665"/>
      <c r="BS21" s="611" t="s">
        <v>132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272</v>
      </c>
      <c r="C22" s="601"/>
      <c r="D22" s="601"/>
      <c r="E22" s="601"/>
      <c r="F22" s="601"/>
      <c r="G22" s="601"/>
      <c r="H22" s="601"/>
      <c r="I22" s="601"/>
      <c r="J22" s="601"/>
      <c r="K22" s="601"/>
      <c r="L22" s="601"/>
      <c r="M22" s="601"/>
      <c r="N22" s="601"/>
      <c r="O22" s="601"/>
      <c r="P22" s="601"/>
      <c r="Q22" s="602"/>
      <c r="R22" s="603">
        <v>161902585</v>
      </c>
      <c r="S22" s="606"/>
      <c r="T22" s="606"/>
      <c r="U22" s="606"/>
      <c r="V22" s="606"/>
      <c r="W22" s="606"/>
      <c r="X22" s="606"/>
      <c r="Y22" s="607"/>
      <c r="Z22" s="665">
        <v>55.3</v>
      </c>
      <c r="AA22" s="665"/>
      <c r="AB22" s="665"/>
      <c r="AC22" s="665"/>
      <c r="AD22" s="666">
        <v>151927530</v>
      </c>
      <c r="AE22" s="666"/>
      <c r="AF22" s="666"/>
      <c r="AG22" s="666"/>
      <c r="AH22" s="666"/>
      <c r="AI22" s="666"/>
      <c r="AJ22" s="666"/>
      <c r="AK22" s="666"/>
      <c r="AL22" s="608">
        <v>98.5</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v>3191080</v>
      </c>
      <c r="BH22" s="606"/>
      <c r="BI22" s="606"/>
      <c r="BJ22" s="606"/>
      <c r="BK22" s="606"/>
      <c r="BL22" s="606"/>
      <c r="BM22" s="606"/>
      <c r="BN22" s="607"/>
      <c r="BO22" s="665">
        <v>2.8</v>
      </c>
      <c r="BP22" s="665"/>
      <c r="BQ22" s="665"/>
      <c r="BR22" s="665"/>
      <c r="BS22" s="611" t="s">
        <v>227</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275</v>
      </c>
      <c r="C23" s="601"/>
      <c r="D23" s="601"/>
      <c r="E23" s="601"/>
      <c r="F23" s="601"/>
      <c r="G23" s="601"/>
      <c r="H23" s="601"/>
      <c r="I23" s="601"/>
      <c r="J23" s="601"/>
      <c r="K23" s="601"/>
      <c r="L23" s="601"/>
      <c r="M23" s="601"/>
      <c r="N23" s="601"/>
      <c r="O23" s="601"/>
      <c r="P23" s="601"/>
      <c r="Q23" s="602"/>
      <c r="R23" s="603">
        <v>216212</v>
      </c>
      <c r="S23" s="606"/>
      <c r="T23" s="606"/>
      <c r="U23" s="606"/>
      <c r="V23" s="606"/>
      <c r="W23" s="606"/>
      <c r="X23" s="606"/>
      <c r="Y23" s="607"/>
      <c r="Z23" s="665">
        <v>0.1</v>
      </c>
      <c r="AA23" s="665"/>
      <c r="AB23" s="665"/>
      <c r="AC23" s="665"/>
      <c r="AD23" s="666">
        <v>216212</v>
      </c>
      <c r="AE23" s="666"/>
      <c r="AF23" s="666"/>
      <c r="AG23" s="666"/>
      <c r="AH23" s="666"/>
      <c r="AI23" s="666"/>
      <c r="AJ23" s="666"/>
      <c r="AK23" s="666"/>
      <c r="AL23" s="608">
        <v>0.1</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v>9053331</v>
      </c>
      <c r="BH23" s="606"/>
      <c r="BI23" s="606"/>
      <c r="BJ23" s="606"/>
      <c r="BK23" s="606"/>
      <c r="BL23" s="606"/>
      <c r="BM23" s="606"/>
      <c r="BN23" s="607"/>
      <c r="BO23" s="665">
        <v>7.9</v>
      </c>
      <c r="BP23" s="665"/>
      <c r="BQ23" s="665"/>
      <c r="BR23" s="665"/>
      <c r="BS23" s="611" t="s">
        <v>227</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c r="B24" s="600" t="s">
        <v>282</v>
      </c>
      <c r="C24" s="601"/>
      <c r="D24" s="601"/>
      <c r="E24" s="601"/>
      <c r="F24" s="601"/>
      <c r="G24" s="601"/>
      <c r="H24" s="601"/>
      <c r="I24" s="601"/>
      <c r="J24" s="601"/>
      <c r="K24" s="601"/>
      <c r="L24" s="601"/>
      <c r="M24" s="601"/>
      <c r="N24" s="601"/>
      <c r="O24" s="601"/>
      <c r="P24" s="601"/>
      <c r="Q24" s="602"/>
      <c r="R24" s="603">
        <v>2533237</v>
      </c>
      <c r="S24" s="606"/>
      <c r="T24" s="606"/>
      <c r="U24" s="606"/>
      <c r="V24" s="606"/>
      <c r="W24" s="606"/>
      <c r="X24" s="606"/>
      <c r="Y24" s="607"/>
      <c r="Z24" s="665">
        <v>0.9</v>
      </c>
      <c r="AA24" s="665"/>
      <c r="AB24" s="665"/>
      <c r="AC24" s="665"/>
      <c r="AD24" s="666" t="s">
        <v>227</v>
      </c>
      <c r="AE24" s="666"/>
      <c r="AF24" s="666"/>
      <c r="AG24" s="666"/>
      <c r="AH24" s="666"/>
      <c r="AI24" s="666"/>
      <c r="AJ24" s="666"/>
      <c r="AK24" s="666"/>
      <c r="AL24" s="608" t="s">
        <v>227</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227</v>
      </c>
      <c r="BP24" s="665"/>
      <c r="BQ24" s="665"/>
      <c r="BR24" s="665"/>
      <c r="BS24" s="611" t="s">
        <v>123</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175201094</v>
      </c>
      <c r="CS24" s="669"/>
      <c r="CT24" s="669"/>
      <c r="CU24" s="669"/>
      <c r="CV24" s="669"/>
      <c r="CW24" s="669"/>
      <c r="CX24" s="669"/>
      <c r="CY24" s="715"/>
      <c r="CZ24" s="716">
        <v>61.8</v>
      </c>
      <c r="DA24" s="685"/>
      <c r="DB24" s="685"/>
      <c r="DC24" s="719"/>
      <c r="DD24" s="714">
        <v>114751097</v>
      </c>
      <c r="DE24" s="669"/>
      <c r="DF24" s="669"/>
      <c r="DG24" s="669"/>
      <c r="DH24" s="669"/>
      <c r="DI24" s="669"/>
      <c r="DJ24" s="669"/>
      <c r="DK24" s="715"/>
      <c r="DL24" s="714">
        <v>114734073</v>
      </c>
      <c r="DM24" s="669"/>
      <c r="DN24" s="669"/>
      <c r="DO24" s="669"/>
      <c r="DP24" s="669"/>
      <c r="DQ24" s="669"/>
      <c r="DR24" s="669"/>
      <c r="DS24" s="669"/>
      <c r="DT24" s="669"/>
      <c r="DU24" s="669"/>
      <c r="DV24" s="715"/>
      <c r="DW24" s="716">
        <v>66.5</v>
      </c>
      <c r="DX24" s="685"/>
      <c r="DY24" s="685"/>
      <c r="DZ24" s="685"/>
      <c r="EA24" s="685"/>
      <c r="EB24" s="685"/>
      <c r="EC24" s="717"/>
    </row>
    <row r="25" spans="2:133" ht="11.25" customHeight="1">
      <c r="B25" s="600" t="s">
        <v>285</v>
      </c>
      <c r="C25" s="601"/>
      <c r="D25" s="601"/>
      <c r="E25" s="601"/>
      <c r="F25" s="601"/>
      <c r="G25" s="601"/>
      <c r="H25" s="601"/>
      <c r="I25" s="601"/>
      <c r="J25" s="601"/>
      <c r="K25" s="601"/>
      <c r="L25" s="601"/>
      <c r="M25" s="601"/>
      <c r="N25" s="601"/>
      <c r="O25" s="601"/>
      <c r="P25" s="601"/>
      <c r="Q25" s="602"/>
      <c r="R25" s="603">
        <v>3561357</v>
      </c>
      <c r="S25" s="606"/>
      <c r="T25" s="606"/>
      <c r="U25" s="606"/>
      <c r="V25" s="606"/>
      <c r="W25" s="606"/>
      <c r="X25" s="606"/>
      <c r="Y25" s="607"/>
      <c r="Z25" s="665">
        <v>1.2</v>
      </c>
      <c r="AA25" s="665"/>
      <c r="AB25" s="665"/>
      <c r="AC25" s="665"/>
      <c r="AD25" s="666">
        <v>690193</v>
      </c>
      <c r="AE25" s="666"/>
      <c r="AF25" s="666"/>
      <c r="AG25" s="666"/>
      <c r="AH25" s="666"/>
      <c r="AI25" s="666"/>
      <c r="AJ25" s="666"/>
      <c r="AK25" s="666"/>
      <c r="AL25" s="608">
        <v>0.4</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132</v>
      </c>
      <c r="BH25" s="606"/>
      <c r="BI25" s="606"/>
      <c r="BJ25" s="606"/>
      <c r="BK25" s="606"/>
      <c r="BL25" s="606"/>
      <c r="BM25" s="606"/>
      <c r="BN25" s="607"/>
      <c r="BO25" s="665" t="s">
        <v>227</v>
      </c>
      <c r="BP25" s="665"/>
      <c r="BQ25" s="665"/>
      <c r="BR25" s="665"/>
      <c r="BS25" s="611" t="s">
        <v>227</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69745522</v>
      </c>
      <c r="CS25" s="604"/>
      <c r="CT25" s="604"/>
      <c r="CU25" s="604"/>
      <c r="CV25" s="604"/>
      <c r="CW25" s="604"/>
      <c r="CX25" s="604"/>
      <c r="CY25" s="605"/>
      <c r="CZ25" s="608">
        <v>24.6</v>
      </c>
      <c r="DA25" s="637"/>
      <c r="DB25" s="637"/>
      <c r="DC25" s="638"/>
      <c r="DD25" s="611">
        <v>60775552</v>
      </c>
      <c r="DE25" s="604"/>
      <c r="DF25" s="604"/>
      <c r="DG25" s="604"/>
      <c r="DH25" s="604"/>
      <c r="DI25" s="604"/>
      <c r="DJ25" s="604"/>
      <c r="DK25" s="605"/>
      <c r="DL25" s="611">
        <v>60758528</v>
      </c>
      <c r="DM25" s="604"/>
      <c r="DN25" s="604"/>
      <c r="DO25" s="604"/>
      <c r="DP25" s="604"/>
      <c r="DQ25" s="604"/>
      <c r="DR25" s="604"/>
      <c r="DS25" s="604"/>
      <c r="DT25" s="604"/>
      <c r="DU25" s="604"/>
      <c r="DV25" s="605"/>
      <c r="DW25" s="608">
        <v>35.200000000000003</v>
      </c>
      <c r="DX25" s="637"/>
      <c r="DY25" s="637"/>
      <c r="DZ25" s="637"/>
      <c r="EA25" s="637"/>
      <c r="EB25" s="637"/>
      <c r="EC25" s="639"/>
    </row>
    <row r="26" spans="2:133" ht="11.25" customHeight="1">
      <c r="B26" s="600" t="s">
        <v>288</v>
      </c>
      <c r="C26" s="601"/>
      <c r="D26" s="601"/>
      <c r="E26" s="601"/>
      <c r="F26" s="601"/>
      <c r="G26" s="601"/>
      <c r="H26" s="601"/>
      <c r="I26" s="601"/>
      <c r="J26" s="601"/>
      <c r="K26" s="601"/>
      <c r="L26" s="601"/>
      <c r="M26" s="601"/>
      <c r="N26" s="601"/>
      <c r="O26" s="601"/>
      <c r="P26" s="601"/>
      <c r="Q26" s="602"/>
      <c r="R26" s="603">
        <v>1902391</v>
      </c>
      <c r="S26" s="606"/>
      <c r="T26" s="606"/>
      <c r="U26" s="606"/>
      <c r="V26" s="606"/>
      <c r="W26" s="606"/>
      <c r="X26" s="606"/>
      <c r="Y26" s="607"/>
      <c r="Z26" s="665">
        <v>0.7</v>
      </c>
      <c r="AA26" s="665"/>
      <c r="AB26" s="665"/>
      <c r="AC26" s="665"/>
      <c r="AD26" s="666" t="s">
        <v>227</v>
      </c>
      <c r="AE26" s="666"/>
      <c r="AF26" s="666"/>
      <c r="AG26" s="666"/>
      <c r="AH26" s="666"/>
      <c r="AI26" s="666"/>
      <c r="AJ26" s="666"/>
      <c r="AK26" s="666"/>
      <c r="AL26" s="608" t="s">
        <v>123</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227</v>
      </c>
      <c r="BH26" s="606"/>
      <c r="BI26" s="606"/>
      <c r="BJ26" s="606"/>
      <c r="BK26" s="606"/>
      <c r="BL26" s="606"/>
      <c r="BM26" s="606"/>
      <c r="BN26" s="607"/>
      <c r="BO26" s="665" t="s">
        <v>227</v>
      </c>
      <c r="BP26" s="665"/>
      <c r="BQ26" s="665"/>
      <c r="BR26" s="665"/>
      <c r="BS26" s="611" t="s">
        <v>123</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50268131</v>
      </c>
      <c r="CS26" s="606"/>
      <c r="CT26" s="606"/>
      <c r="CU26" s="606"/>
      <c r="CV26" s="606"/>
      <c r="CW26" s="606"/>
      <c r="CX26" s="606"/>
      <c r="CY26" s="607"/>
      <c r="CZ26" s="608">
        <v>17.7</v>
      </c>
      <c r="DA26" s="637"/>
      <c r="DB26" s="637"/>
      <c r="DC26" s="638"/>
      <c r="DD26" s="611">
        <v>42825072</v>
      </c>
      <c r="DE26" s="606"/>
      <c r="DF26" s="606"/>
      <c r="DG26" s="606"/>
      <c r="DH26" s="606"/>
      <c r="DI26" s="606"/>
      <c r="DJ26" s="606"/>
      <c r="DK26" s="607"/>
      <c r="DL26" s="611" t="s">
        <v>132</v>
      </c>
      <c r="DM26" s="606"/>
      <c r="DN26" s="606"/>
      <c r="DO26" s="606"/>
      <c r="DP26" s="606"/>
      <c r="DQ26" s="606"/>
      <c r="DR26" s="606"/>
      <c r="DS26" s="606"/>
      <c r="DT26" s="606"/>
      <c r="DU26" s="606"/>
      <c r="DV26" s="607"/>
      <c r="DW26" s="608" t="s">
        <v>132</v>
      </c>
      <c r="DX26" s="637"/>
      <c r="DY26" s="637"/>
      <c r="DZ26" s="637"/>
      <c r="EA26" s="637"/>
      <c r="EB26" s="637"/>
      <c r="EC26" s="639"/>
    </row>
    <row r="27" spans="2:133" ht="11.25" customHeight="1">
      <c r="B27" s="600" t="s">
        <v>291</v>
      </c>
      <c r="C27" s="601"/>
      <c r="D27" s="601"/>
      <c r="E27" s="601"/>
      <c r="F27" s="601"/>
      <c r="G27" s="601"/>
      <c r="H27" s="601"/>
      <c r="I27" s="601"/>
      <c r="J27" s="601"/>
      <c r="K27" s="601"/>
      <c r="L27" s="601"/>
      <c r="M27" s="601"/>
      <c r="N27" s="601"/>
      <c r="O27" s="601"/>
      <c r="P27" s="601"/>
      <c r="Q27" s="602"/>
      <c r="R27" s="603">
        <v>54091357</v>
      </c>
      <c r="S27" s="606"/>
      <c r="T27" s="606"/>
      <c r="U27" s="606"/>
      <c r="V27" s="606"/>
      <c r="W27" s="606"/>
      <c r="X27" s="606"/>
      <c r="Y27" s="607"/>
      <c r="Z27" s="665">
        <v>18.5</v>
      </c>
      <c r="AA27" s="665"/>
      <c r="AB27" s="665"/>
      <c r="AC27" s="665"/>
      <c r="AD27" s="666" t="s">
        <v>132</v>
      </c>
      <c r="AE27" s="666"/>
      <c r="AF27" s="666"/>
      <c r="AG27" s="666"/>
      <c r="AH27" s="666"/>
      <c r="AI27" s="666"/>
      <c r="AJ27" s="666"/>
      <c r="AK27" s="666"/>
      <c r="AL27" s="608" t="s">
        <v>123</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114349520</v>
      </c>
      <c r="BH27" s="606"/>
      <c r="BI27" s="606"/>
      <c r="BJ27" s="606"/>
      <c r="BK27" s="606"/>
      <c r="BL27" s="606"/>
      <c r="BM27" s="606"/>
      <c r="BN27" s="607"/>
      <c r="BO27" s="665">
        <v>100</v>
      </c>
      <c r="BP27" s="665"/>
      <c r="BQ27" s="665"/>
      <c r="BR27" s="665"/>
      <c r="BS27" s="611">
        <v>539397</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80044076</v>
      </c>
      <c r="CS27" s="604"/>
      <c r="CT27" s="604"/>
      <c r="CU27" s="604"/>
      <c r="CV27" s="604"/>
      <c r="CW27" s="604"/>
      <c r="CX27" s="604"/>
      <c r="CY27" s="605"/>
      <c r="CZ27" s="608">
        <v>28.2</v>
      </c>
      <c r="DA27" s="637"/>
      <c r="DB27" s="637"/>
      <c r="DC27" s="638"/>
      <c r="DD27" s="611">
        <v>28919606</v>
      </c>
      <c r="DE27" s="604"/>
      <c r="DF27" s="604"/>
      <c r="DG27" s="604"/>
      <c r="DH27" s="604"/>
      <c r="DI27" s="604"/>
      <c r="DJ27" s="604"/>
      <c r="DK27" s="605"/>
      <c r="DL27" s="611">
        <v>28919606</v>
      </c>
      <c r="DM27" s="604"/>
      <c r="DN27" s="604"/>
      <c r="DO27" s="604"/>
      <c r="DP27" s="604"/>
      <c r="DQ27" s="604"/>
      <c r="DR27" s="604"/>
      <c r="DS27" s="604"/>
      <c r="DT27" s="604"/>
      <c r="DU27" s="604"/>
      <c r="DV27" s="605"/>
      <c r="DW27" s="608">
        <v>16.8</v>
      </c>
      <c r="DX27" s="637"/>
      <c r="DY27" s="637"/>
      <c r="DZ27" s="637"/>
      <c r="EA27" s="637"/>
      <c r="EB27" s="637"/>
      <c r="EC27" s="639"/>
    </row>
    <row r="28" spans="2:133" ht="11.25" customHeight="1">
      <c r="B28" s="708" t="s">
        <v>294</v>
      </c>
      <c r="C28" s="709"/>
      <c r="D28" s="709"/>
      <c r="E28" s="709"/>
      <c r="F28" s="709"/>
      <c r="G28" s="709"/>
      <c r="H28" s="709"/>
      <c r="I28" s="709"/>
      <c r="J28" s="709"/>
      <c r="K28" s="709"/>
      <c r="L28" s="709"/>
      <c r="M28" s="709"/>
      <c r="N28" s="709"/>
      <c r="O28" s="709"/>
      <c r="P28" s="709"/>
      <c r="Q28" s="710"/>
      <c r="R28" s="603">
        <v>1312740</v>
      </c>
      <c r="S28" s="606"/>
      <c r="T28" s="606"/>
      <c r="U28" s="606"/>
      <c r="V28" s="606"/>
      <c r="W28" s="606"/>
      <c r="X28" s="606"/>
      <c r="Y28" s="607"/>
      <c r="Z28" s="665">
        <v>0.4</v>
      </c>
      <c r="AA28" s="665"/>
      <c r="AB28" s="665"/>
      <c r="AC28" s="665"/>
      <c r="AD28" s="666">
        <v>1312740</v>
      </c>
      <c r="AE28" s="666"/>
      <c r="AF28" s="666"/>
      <c r="AG28" s="666"/>
      <c r="AH28" s="666"/>
      <c r="AI28" s="666"/>
      <c r="AJ28" s="666"/>
      <c r="AK28" s="666"/>
      <c r="AL28" s="608">
        <v>0.9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25411496</v>
      </c>
      <c r="CS28" s="606"/>
      <c r="CT28" s="606"/>
      <c r="CU28" s="606"/>
      <c r="CV28" s="606"/>
      <c r="CW28" s="606"/>
      <c r="CX28" s="606"/>
      <c r="CY28" s="607"/>
      <c r="CZ28" s="608">
        <v>9</v>
      </c>
      <c r="DA28" s="637"/>
      <c r="DB28" s="637"/>
      <c r="DC28" s="638"/>
      <c r="DD28" s="611">
        <v>25055939</v>
      </c>
      <c r="DE28" s="606"/>
      <c r="DF28" s="606"/>
      <c r="DG28" s="606"/>
      <c r="DH28" s="606"/>
      <c r="DI28" s="606"/>
      <c r="DJ28" s="606"/>
      <c r="DK28" s="607"/>
      <c r="DL28" s="611">
        <v>25055939</v>
      </c>
      <c r="DM28" s="606"/>
      <c r="DN28" s="606"/>
      <c r="DO28" s="606"/>
      <c r="DP28" s="606"/>
      <c r="DQ28" s="606"/>
      <c r="DR28" s="606"/>
      <c r="DS28" s="606"/>
      <c r="DT28" s="606"/>
      <c r="DU28" s="606"/>
      <c r="DV28" s="607"/>
      <c r="DW28" s="608">
        <v>14.5</v>
      </c>
      <c r="DX28" s="637"/>
      <c r="DY28" s="637"/>
      <c r="DZ28" s="637"/>
      <c r="EA28" s="637"/>
      <c r="EB28" s="637"/>
      <c r="EC28" s="639"/>
    </row>
    <row r="29" spans="2:133" ht="11.25" customHeight="1">
      <c r="B29" s="600" t="s">
        <v>296</v>
      </c>
      <c r="C29" s="601"/>
      <c r="D29" s="601"/>
      <c r="E29" s="601"/>
      <c r="F29" s="601"/>
      <c r="G29" s="601"/>
      <c r="H29" s="601"/>
      <c r="I29" s="601"/>
      <c r="J29" s="601"/>
      <c r="K29" s="601"/>
      <c r="L29" s="601"/>
      <c r="M29" s="601"/>
      <c r="N29" s="601"/>
      <c r="O29" s="601"/>
      <c r="P29" s="601"/>
      <c r="Q29" s="602"/>
      <c r="R29" s="603">
        <v>14178400</v>
      </c>
      <c r="S29" s="606"/>
      <c r="T29" s="606"/>
      <c r="U29" s="606"/>
      <c r="V29" s="606"/>
      <c r="W29" s="606"/>
      <c r="X29" s="606"/>
      <c r="Y29" s="607"/>
      <c r="Z29" s="665">
        <v>4.8</v>
      </c>
      <c r="AA29" s="665"/>
      <c r="AB29" s="665"/>
      <c r="AC29" s="665"/>
      <c r="AD29" s="666" t="s">
        <v>227</v>
      </c>
      <c r="AE29" s="666"/>
      <c r="AF29" s="666"/>
      <c r="AG29" s="666"/>
      <c r="AH29" s="666"/>
      <c r="AI29" s="666"/>
      <c r="AJ29" s="666"/>
      <c r="AK29" s="666"/>
      <c r="AL29" s="608" t="s">
        <v>132</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25411496</v>
      </c>
      <c r="CS29" s="604"/>
      <c r="CT29" s="604"/>
      <c r="CU29" s="604"/>
      <c r="CV29" s="604"/>
      <c r="CW29" s="604"/>
      <c r="CX29" s="604"/>
      <c r="CY29" s="605"/>
      <c r="CZ29" s="608">
        <v>9</v>
      </c>
      <c r="DA29" s="637"/>
      <c r="DB29" s="637"/>
      <c r="DC29" s="638"/>
      <c r="DD29" s="611">
        <v>25055939</v>
      </c>
      <c r="DE29" s="604"/>
      <c r="DF29" s="604"/>
      <c r="DG29" s="604"/>
      <c r="DH29" s="604"/>
      <c r="DI29" s="604"/>
      <c r="DJ29" s="604"/>
      <c r="DK29" s="605"/>
      <c r="DL29" s="611">
        <v>25055939</v>
      </c>
      <c r="DM29" s="604"/>
      <c r="DN29" s="604"/>
      <c r="DO29" s="604"/>
      <c r="DP29" s="604"/>
      <c r="DQ29" s="604"/>
      <c r="DR29" s="604"/>
      <c r="DS29" s="604"/>
      <c r="DT29" s="604"/>
      <c r="DU29" s="604"/>
      <c r="DV29" s="605"/>
      <c r="DW29" s="608">
        <v>14.5</v>
      </c>
      <c r="DX29" s="637"/>
      <c r="DY29" s="637"/>
      <c r="DZ29" s="637"/>
      <c r="EA29" s="637"/>
      <c r="EB29" s="637"/>
      <c r="EC29" s="639"/>
    </row>
    <row r="30" spans="2:133" ht="11.25" customHeight="1">
      <c r="B30" s="600" t="s">
        <v>301</v>
      </c>
      <c r="C30" s="601"/>
      <c r="D30" s="601"/>
      <c r="E30" s="601"/>
      <c r="F30" s="601"/>
      <c r="G30" s="601"/>
      <c r="H30" s="601"/>
      <c r="I30" s="601"/>
      <c r="J30" s="601"/>
      <c r="K30" s="601"/>
      <c r="L30" s="601"/>
      <c r="M30" s="601"/>
      <c r="N30" s="601"/>
      <c r="O30" s="601"/>
      <c r="P30" s="601"/>
      <c r="Q30" s="602"/>
      <c r="R30" s="603">
        <v>312665</v>
      </c>
      <c r="S30" s="606"/>
      <c r="T30" s="606"/>
      <c r="U30" s="606"/>
      <c r="V30" s="606"/>
      <c r="W30" s="606"/>
      <c r="X30" s="606"/>
      <c r="Y30" s="607"/>
      <c r="Z30" s="665">
        <v>0.1</v>
      </c>
      <c r="AA30" s="665"/>
      <c r="AB30" s="665"/>
      <c r="AC30" s="665"/>
      <c r="AD30" s="666">
        <v>74463</v>
      </c>
      <c r="AE30" s="666"/>
      <c r="AF30" s="666"/>
      <c r="AG30" s="666"/>
      <c r="AH30" s="666"/>
      <c r="AI30" s="666"/>
      <c r="AJ30" s="666"/>
      <c r="AK30" s="666"/>
      <c r="AL30" s="608">
        <v>0</v>
      </c>
      <c r="AM30" s="609"/>
      <c r="AN30" s="609"/>
      <c r="AO30" s="667"/>
      <c r="AP30" s="693" t="s">
        <v>302</v>
      </c>
      <c r="AQ30" s="694"/>
      <c r="AR30" s="694"/>
      <c r="AS30" s="694"/>
      <c r="AT30" s="699" t="s">
        <v>303</v>
      </c>
      <c r="AU30" s="210"/>
      <c r="AV30" s="210"/>
      <c r="AW30" s="210"/>
      <c r="AX30" s="702" t="s">
        <v>180</v>
      </c>
      <c r="AY30" s="703"/>
      <c r="AZ30" s="703"/>
      <c r="BA30" s="703"/>
      <c r="BB30" s="703"/>
      <c r="BC30" s="703"/>
      <c r="BD30" s="703"/>
      <c r="BE30" s="703"/>
      <c r="BF30" s="704"/>
      <c r="BG30" s="683">
        <v>99</v>
      </c>
      <c r="BH30" s="684"/>
      <c r="BI30" s="684"/>
      <c r="BJ30" s="684"/>
      <c r="BK30" s="684"/>
      <c r="BL30" s="684"/>
      <c r="BM30" s="685">
        <v>97</v>
      </c>
      <c r="BN30" s="684"/>
      <c r="BO30" s="684"/>
      <c r="BP30" s="684"/>
      <c r="BQ30" s="686"/>
      <c r="BR30" s="683">
        <v>98.9</v>
      </c>
      <c r="BS30" s="684"/>
      <c r="BT30" s="684"/>
      <c r="BU30" s="684"/>
      <c r="BV30" s="684"/>
      <c r="BW30" s="684"/>
      <c r="BX30" s="685">
        <v>96.5</v>
      </c>
      <c r="BY30" s="684"/>
      <c r="BZ30" s="684"/>
      <c r="CA30" s="684"/>
      <c r="CB30" s="686"/>
      <c r="CD30" s="689"/>
      <c r="CE30" s="690"/>
      <c r="CF30" s="647" t="s">
        <v>304</v>
      </c>
      <c r="CG30" s="644"/>
      <c r="CH30" s="644"/>
      <c r="CI30" s="644"/>
      <c r="CJ30" s="644"/>
      <c r="CK30" s="644"/>
      <c r="CL30" s="644"/>
      <c r="CM30" s="644"/>
      <c r="CN30" s="644"/>
      <c r="CO30" s="644"/>
      <c r="CP30" s="644"/>
      <c r="CQ30" s="645"/>
      <c r="CR30" s="603">
        <v>23192480</v>
      </c>
      <c r="CS30" s="606"/>
      <c r="CT30" s="606"/>
      <c r="CU30" s="606"/>
      <c r="CV30" s="606"/>
      <c r="CW30" s="606"/>
      <c r="CX30" s="606"/>
      <c r="CY30" s="607"/>
      <c r="CZ30" s="608">
        <v>8.1999999999999993</v>
      </c>
      <c r="DA30" s="637"/>
      <c r="DB30" s="637"/>
      <c r="DC30" s="638"/>
      <c r="DD30" s="611">
        <v>22889275</v>
      </c>
      <c r="DE30" s="606"/>
      <c r="DF30" s="606"/>
      <c r="DG30" s="606"/>
      <c r="DH30" s="606"/>
      <c r="DI30" s="606"/>
      <c r="DJ30" s="606"/>
      <c r="DK30" s="607"/>
      <c r="DL30" s="611">
        <v>22889275</v>
      </c>
      <c r="DM30" s="606"/>
      <c r="DN30" s="606"/>
      <c r="DO30" s="606"/>
      <c r="DP30" s="606"/>
      <c r="DQ30" s="606"/>
      <c r="DR30" s="606"/>
      <c r="DS30" s="606"/>
      <c r="DT30" s="606"/>
      <c r="DU30" s="606"/>
      <c r="DV30" s="607"/>
      <c r="DW30" s="608">
        <v>13.3</v>
      </c>
      <c r="DX30" s="637"/>
      <c r="DY30" s="637"/>
      <c r="DZ30" s="637"/>
      <c r="EA30" s="637"/>
      <c r="EB30" s="637"/>
      <c r="EC30" s="639"/>
    </row>
    <row r="31" spans="2:133" ht="11.25" customHeight="1">
      <c r="B31" s="600" t="s">
        <v>305</v>
      </c>
      <c r="C31" s="601"/>
      <c r="D31" s="601"/>
      <c r="E31" s="601"/>
      <c r="F31" s="601"/>
      <c r="G31" s="601"/>
      <c r="H31" s="601"/>
      <c r="I31" s="601"/>
      <c r="J31" s="601"/>
      <c r="K31" s="601"/>
      <c r="L31" s="601"/>
      <c r="M31" s="601"/>
      <c r="N31" s="601"/>
      <c r="O31" s="601"/>
      <c r="P31" s="601"/>
      <c r="Q31" s="602"/>
      <c r="R31" s="603">
        <v>233477</v>
      </c>
      <c r="S31" s="606"/>
      <c r="T31" s="606"/>
      <c r="U31" s="606"/>
      <c r="V31" s="606"/>
      <c r="W31" s="606"/>
      <c r="X31" s="606"/>
      <c r="Y31" s="607"/>
      <c r="Z31" s="665">
        <v>0.1</v>
      </c>
      <c r="AA31" s="665"/>
      <c r="AB31" s="665"/>
      <c r="AC31" s="665"/>
      <c r="AD31" s="666" t="s">
        <v>227</v>
      </c>
      <c r="AE31" s="666"/>
      <c r="AF31" s="666"/>
      <c r="AG31" s="666"/>
      <c r="AH31" s="666"/>
      <c r="AI31" s="666"/>
      <c r="AJ31" s="666"/>
      <c r="AK31" s="666"/>
      <c r="AL31" s="608" t="s">
        <v>227</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98.6</v>
      </c>
      <c r="BH31" s="604"/>
      <c r="BI31" s="604"/>
      <c r="BJ31" s="604"/>
      <c r="BK31" s="604"/>
      <c r="BL31" s="604"/>
      <c r="BM31" s="609">
        <v>95.5</v>
      </c>
      <c r="BN31" s="682"/>
      <c r="BO31" s="682"/>
      <c r="BP31" s="682"/>
      <c r="BQ31" s="643"/>
      <c r="BR31" s="681">
        <v>98.5</v>
      </c>
      <c r="BS31" s="604"/>
      <c r="BT31" s="604"/>
      <c r="BU31" s="604"/>
      <c r="BV31" s="604"/>
      <c r="BW31" s="604"/>
      <c r="BX31" s="609">
        <v>94.7</v>
      </c>
      <c r="BY31" s="682"/>
      <c r="BZ31" s="682"/>
      <c r="CA31" s="682"/>
      <c r="CB31" s="643"/>
      <c r="CD31" s="689"/>
      <c r="CE31" s="690"/>
      <c r="CF31" s="647" t="s">
        <v>308</v>
      </c>
      <c r="CG31" s="644"/>
      <c r="CH31" s="644"/>
      <c r="CI31" s="644"/>
      <c r="CJ31" s="644"/>
      <c r="CK31" s="644"/>
      <c r="CL31" s="644"/>
      <c r="CM31" s="644"/>
      <c r="CN31" s="644"/>
      <c r="CO31" s="644"/>
      <c r="CP31" s="644"/>
      <c r="CQ31" s="645"/>
      <c r="CR31" s="603">
        <v>2219016</v>
      </c>
      <c r="CS31" s="604"/>
      <c r="CT31" s="604"/>
      <c r="CU31" s="604"/>
      <c r="CV31" s="604"/>
      <c r="CW31" s="604"/>
      <c r="CX31" s="604"/>
      <c r="CY31" s="605"/>
      <c r="CZ31" s="608">
        <v>0.8</v>
      </c>
      <c r="DA31" s="637"/>
      <c r="DB31" s="637"/>
      <c r="DC31" s="638"/>
      <c r="DD31" s="611">
        <v>2166664</v>
      </c>
      <c r="DE31" s="604"/>
      <c r="DF31" s="604"/>
      <c r="DG31" s="604"/>
      <c r="DH31" s="604"/>
      <c r="DI31" s="604"/>
      <c r="DJ31" s="604"/>
      <c r="DK31" s="605"/>
      <c r="DL31" s="611">
        <v>2166664</v>
      </c>
      <c r="DM31" s="604"/>
      <c r="DN31" s="604"/>
      <c r="DO31" s="604"/>
      <c r="DP31" s="604"/>
      <c r="DQ31" s="604"/>
      <c r="DR31" s="604"/>
      <c r="DS31" s="604"/>
      <c r="DT31" s="604"/>
      <c r="DU31" s="604"/>
      <c r="DV31" s="605"/>
      <c r="DW31" s="608">
        <v>1.3</v>
      </c>
      <c r="DX31" s="637"/>
      <c r="DY31" s="637"/>
      <c r="DZ31" s="637"/>
      <c r="EA31" s="637"/>
      <c r="EB31" s="637"/>
      <c r="EC31" s="639"/>
    </row>
    <row r="32" spans="2:133" ht="11.25" customHeight="1">
      <c r="B32" s="600" t="s">
        <v>309</v>
      </c>
      <c r="C32" s="601"/>
      <c r="D32" s="601"/>
      <c r="E32" s="601"/>
      <c r="F32" s="601"/>
      <c r="G32" s="601"/>
      <c r="H32" s="601"/>
      <c r="I32" s="601"/>
      <c r="J32" s="601"/>
      <c r="K32" s="601"/>
      <c r="L32" s="601"/>
      <c r="M32" s="601"/>
      <c r="N32" s="601"/>
      <c r="O32" s="601"/>
      <c r="P32" s="601"/>
      <c r="Q32" s="602"/>
      <c r="R32" s="603">
        <v>5144057</v>
      </c>
      <c r="S32" s="606"/>
      <c r="T32" s="606"/>
      <c r="U32" s="606"/>
      <c r="V32" s="606"/>
      <c r="W32" s="606"/>
      <c r="X32" s="606"/>
      <c r="Y32" s="607"/>
      <c r="Z32" s="665">
        <v>1.8</v>
      </c>
      <c r="AA32" s="665"/>
      <c r="AB32" s="665"/>
      <c r="AC32" s="665"/>
      <c r="AD32" s="666" t="s">
        <v>227</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99.4</v>
      </c>
      <c r="BH32" s="619"/>
      <c r="BI32" s="619"/>
      <c r="BJ32" s="619"/>
      <c r="BK32" s="619"/>
      <c r="BL32" s="619"/>
      <c r="BM32" s="663">
        <v>98</v>
      </c>
      <c r="BN32" s="619"/>
      <c r="BO32" s="619"/>
      <c r="BP32" s="619"/>
      <c r="BQ32" s="656"/>
      <c r="BR32" s="680">
        <v>99.3</v>
      </c>
      <c r="BS32" s="619"/>
      <c r="BT32" s="619"/>
      <c r="BU32" s="619"/>
      <c r="BV32" s="619"/>
      <c r="BW32" s="619"/>
      <c r="BX32" s="663">
        <v>97.8</v>
      </c>
      <c r="BY32" s="619"/>
      <c r="BZ32" s="619"/>
      <c r="CA32" s="619"/>
      <c r="CB32" s="656"/>
      <c r="CD32" s="691"/>
      <c r="CE32" s="692"/>
      <c r="CF32" s="647" t="s">
        <v>311</v>
      </c>
      <c r="CG32" s="644"/>
      <c r="CH32" s="644"/>
      <c r="CI32" s="644"/>
      <c r="CJ32" s="644"/>
      <c r="CK32" s="644"/>
      <c r="CL32" s="644"/>
      <c r="CM32" s="644"/>
      <c r="CN32" s="644"/>
      <c r="CO32" s="644"/>
      <c r="CP32" s="644"/>
      <c r="CQ32" s="645"/>
      <c r="CR32" s="603" t="s">
        <v>227</v>
      </c>
      <c r="CS32" s="606"/>
      <c r="CT32" s="606"/>
      <c r="CU32" s="606"/>
      <c r="CV32" s="606"/>
      <c r="CW32" s="606"/>
      <c r="CX32" s="606"/>
      <c r="CY32" s="607"/>
      <c r="CZ32" s="608" t="s">
        <v>227</v>
      </c>
      <c r="DA32" s="637"/>
      <c r="DB32" s="637"/>
      <c r="DC32" s="638"/>
      <c r="DD32" s="611" t="s">
        <v>123</v>
      </c>
      <c r="DE32" s="606"/>
      <c r="DF32" s="606"/>
      <c r="DG32" s="606"/>
      <c r="DH32" s="606"/>
      <c r="DI32" s="606"/>
      <c r="DJ32" s="606"/>
      <c r="DK32" s="607"/>
      <c r="DL32" s="611" t="s">
        <v>227</v>
      </c>
      <c r="DM32" s="606"/>
      <c r="DN32" s="606"/>
      <c r="DO32" s="606"/>
      <c r="DP32" s="606"/>
      <c r="DQ32" s="606"/>
      <c r="DR32" s="606"/>
      <c r="DS32" s="606"/>
      <c r="DT32" s="606"/>
      <c r="DU32" s="606"/>
      <c r="DV32" s="607"/>
      <c r="DW32" s="608" t="s">
        <v>132</v>
      </c>
      <c r="DX32" s="637"/>
      <c r="DY32" s="637"/>
      <c r="DZ32" s="637"/>
      <c r="EA32" s="637"/>
      <c r="EB32" s="637"/>
      <c r="EC32" s="639"/>
    </row>
    <row r="33" spans="2:133" ht="11.25" customHeight="1">
      <c r="B33" s="600" t="s">
        <v>312</v>
      </c>
      <c r="C33" s="601"/>
      <c r="D33" s="601"/>
      <c r="E33" s="601"/>
      <c r="F33" s="601"/>
      <c r="G33" s="601"/>
      <c r="H33" s="601"/>
      <c r="I33" s="601"/>
      <c r="J33" s="601"/>
      <c r="K33" s="601"/>
      <c r="L33" s="601"/>
      <c r="M33" s="601"/>
      <c r="N33" s="601"/>
      <c r="O33" s="601"/>
      <c r="P33" s="601"/>
      <c r="Q33" s="602"/>
      <c r="R33" s="603">
        <v>3215156</v>
      </c>
      <c r="S33" s="606"/>
      <c r="T33" s="606"/>
      <c r="U33" s="606"/>
      <c r="V33" s="606"/>
      <c r="W33" s="606"/>
      <c r="X33" s="606"/>
      <c r="Y33" s="607"/>
      <c r="Z33" s="665">
        <v>1.1000000000000001</v>
      </c>
      <c r="AA33" s="665"/>
      <c r="AB33" s="665"/>
      <c r="AC33" s="665"/>
      <c r="AD33" s="666" t="s">
        <v>227</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88928569</v>
      </c>
      <c r="CS33" s="604"/>
      <c r="CT33" s="604"/>
      <c r="CU33" s="604"/>
      <c r="CV33" s="604"/>
      <c r="CW33" s="604"/>
      <c r="CX33" s="604"/>
      <c r="CY33" s="605"/>
      <c r="CZ33" s="608">
        <v>31.4</v>
      </c>
      <c r="DA33" s="637"/>
      <c r="DB33" s="637"/>
      <c r="DC33" s="638"/>
      <c r="DD33" s="611">
        <v>63190933</v>
      </c>
      <c r="DE33" s="604"/>
      <c r="DF33" s="604"/>
      <c r="DG33" s="604"/>
      <c r="DH33" s="604"/>
      <c r="DI33" s="604"/>
      <c r="DJ33" s="604"/>
      <c r="DK33" s="605"/>
      <c r="DL33" s="611">
        <v>54910906</v>
      </c>
      <c r="DM33" s="604"/>
      <c r="DN33" s="604"/>
      <c r="DO33" s="604"/>
      <c r="DP33" s="604"/>
      <c r="DQ33" s="604"/>
      <c r="DR33" s="604"/>
      <c r="DS33" s="604"/>
      <c r="DT33" s="604"/>
      <c r="DU33" s="604"/>
      <c r="DV33" s="605"/>
      <c r="DW33" s="608">
        <v>31.8</v>
      </c>
      <c r="DX33" s="637"/>
      <c r="DY33" s="637"/>
      <c r="DZ33" s="637"/>
      <c r="EA33" s="637"/>
      <c r="EB33" s="637"/>
      <c r="EC33" s="639"/>
    </row>
    <row r="34" spans="2:133" ht="11.25" customHeight="1">
      <c r="B34" s="600" t="s">
        <v>314</v>
      </c>
      <c r="C34" s="601"/>
      <c r="D34" s="601"/>
      <c r="E34" s="601"/>
      <c r="F34" s="601"/>
      <c r="G34" s="601"/>
      <c r="H34" s="601"/>
      <c r="I34" s="601"/>
      <c r="J34" s="601"/>
      <c r="K34" s="601"/>
      <c r="L34" s="601"/>
      <c r="M34" s="601"/>
      <c r="N34" s="601"/>
      <c r="O34" s="601"/>
      <c r="P34" s="601"/>
      <c r="Q34" s="602"/>
      <c r="R34" s="603">
        <v>16468678</v>
      </c>
      <c r="S34" s="606"/>
      <c r="T34" s="606"/>
      <c r="U34" s="606"/>
      <c r="V34" s="606"/>
      <c r="W34" s="606"/>
      <c r="X34" s="606"/>
      <c r="Y34" s="607"/>
      <c r="Z34" s="665">
        <v>5.6</v>
      </c>
      <c r="AA34" s="665"/>
      <c r="AB34" s="665"/>
      <c r="AC34" s="665"/>
      <c r="AD34" s="666">
        <v>53</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34959458</v>
      </c>
      <c r="CS34" s="606"/>
      <c r="CT34" s="606"/>
      <c r="CU34" s="606"/>
      <c r="CV34" s="606"/>
      <c r="CW34" s="606"/>
      <c r="CX34" s="606"/>
      <c r="CY34" s="607"/>
      <c r="CZ34" s="608">
        <v>12.3</v>
      </c>
      <c r="DA34" s="637"/>
      <c r="DB34" s="637"/>
      <c r="DC34" s="638"/>
      <c r="DD34" s="611">
        <v>27775837</v>
      </c>
      <c r="DE34" s="606"/>
      <c r="DF34" s="606"/>
      <c r="DG34" s="606"/>
      <c r="DH34" s="606"/>
      <c r="DI34" s="606"/>
      <c r="DJ34" s="606"/>
      <c r="DK34" s="607"/>
      <c r="DL34" s="611">
        <v>27433234</v>
      </c>
      <c r="DM34" s="606"/>
      <c r="DN34" s="606"/>
      <c r="DO34" s="606"/>
      <c r="DP34" s="606"/>
      <c r="DQ34" s="606"/>
      <c r="DR34" s="606"/>
      <c r="DS34" s="606"/>
      <c r="DT34" s="606"/>
      <c r="DU34" s="606"/>
      <c r="DV34" s="607"/>
      <c r="DW34" s="608">
        <v>15.9</v>
      </c>
      <c r="DX34" s="637"/>
      <c r="DY34" s="637"/>
      <c r="DZ34" s="637"/>
      <c r="EA34" s="637"/>
      <c r="EB34" s="637"/>
      <c r="EC34" s="639"/>
    </row>
    <row r="35" spans="2:133" ht="11.25" customHeight="1">
      <c r="B35" s="600" t="s">
        <v>318</v>
      </c>
      <c r="C35" s="601"/>
      <c r="D35" s="601"/>
      <c r="E35" s="601"/>
      <c r="F35" s="601"/>
      <c r="G35" s="601"/>
      <c r="H35" s="601"/>
      <c r="I35" s="601"/>
      <c r="J35" s="601"/>
      <c r="K35" s="601"/>
      <c r="L35" s="601"/>
      <c r="M35" s="601"/>
      <c r="N35" s="601"/>
      <c r="O35" s="601"/>
      <c r="P35" s="601"/>
      <c r="Q35" s="602"/>
      <c r="R35" s="603">
        <v>27486300</v>
      </c>
      <c r="S35" s="606"/>
      <c r="T35" s="606"/>
      <c r="U35" s="606"/>
      <c r="V35" s="606"/>
      <c r="W35" s="606"/>
      <c r="X35" s="606"/>
      <c r="Y35" s="607"/>
      <c r="Z35" s="665">
        <v>9.4</v>
      </c>
      <c r="AA35" s="665"/>
      <c r="AB35" s="665"/>
      <c r="AC35" s="665"/>
      <c r="AD35" s="666" t="s">
        <v>132</v>
      </c>
      <c r="AE35" s="666"/>
      <c r="AF35" s="666"/>
      <c r="AG35" s="666"/>
      <c r="AH35" s="666"/>
      <c r="AI35" s="666"/>
      <c r="AJ35" s="666"/>
      <c r="AK35" s="666"/>
      <c r="AL35" s="608" t="s">
        <v>123</v>
      </c>
      <c r="AM35" s="609"/>
      <c r="AN35" s="609"/>
      <c r="AO35" s="667"/>
      <c r="AP35" s="214"/>
      <c r="AQ35" s="671" t="s">
        <v>319</v>
      </c>
      <c r="AR35" s="672"/>
      <c r="AS35" s="672"/>
      <c r="AT35" s="672"/>
      <c r="AU35" s="672"/>
      <c r="AV35" s="672"/>
      <c r="AW35" s="672"/>
      <c r="AX35" s="672"/>
      <c r="AY35" s="673"/>
      <c r="AZ35" s="668">
        <v>26025813</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3547159</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3383334</v>
      </c>
      <c r="CS35" s="604"/>
      <c r="CT35" s="604"/>
      <c r="CU35" s="604"/>
      <c r="CV35" s="604"/>
      <c r="CW35" s="604"/>
      <c r="CX35" s="604"/>
      <c r="CY35" s="605"/>
      <c r="CZ35" s="608">
        <v>1.2</v>
      </c>
      <c r="DA35" s="637"/>
      <c r="DB35" s="637"/>
      <c r="DC35" s="638"/>
      <c r="DD35" s="611">
        <v>3130955</v>
      </c>
      <c r="DE35" s="604"/>
      <c r="DF35" s="604"/>
      <c r="DG35" s="604"/>
      <c r="DH35" s="604"/>
      <c r="DI35" s="604"/>
      <c r="DJ35" s="604"/>
      <c r="DK35" s="605"/>
      <c r="DL35" s="611">
        <v>3125476</v>
      </c>
      <c r="DM35" s="604"/>
      <c r="DN35" s="604"/>
      <c r="DO35" s="604"/>
      <c r="DP35" s="604"/>
      <c r="DQ35" s="604"/>
      <c r="DR35" s="604"/>
      <c r="DS35" s="604"/>
      <c r="DT35" s="604"/>
      <c r="DU35" s="604"/>
      <c r="DV35" s="605"/>
      <c r="DW35" s="608">
        <v>1.8</v>
      </c>
      <c r="DX35" s="637"/>
      <c r="DY35" s="637"/>
      <c r="DZ35" s="637"/>
      <c r="EA35" s="637"/>
      <c r="EB35" s="637"/>
      <c r="EC35" s="639"/>
    </row>
    <row r="36" spans="2:133" ht="11.25" customHeight="1">
      <c r="B36" s="600" t="s">
        <v>322</v>
      </c>
      <c r="C36" s="601"/>
      <c r="D36" s="601"/>
      <c r="E36" s="601"/>
      <c r="F36" s="601"/>
      <c r="G36" s="601"/>
      <c r="H36" s="601"/>
      <c r="I36" s="601"/>
      <c r="J36" s="601"/>
      <c r="K36" s="601"/>
      <c r="L36" s="601"/>
      <c r="M36" s="601"/>
      <c r="N36" s="601"/>
      <c r="O36" s="601"/>
      <c r="P36" s="601"/>
      <c r="Q36" s="602"/>
      <c r="R36" s="603" t="s">
        <v>227</v>
      </c>
      <c r="S36" s="606"/>
      <c r="T36" s="606"/>
      <c r="U36" s="606"/>
      <c r="V36" s="606"/>
      <c r="W36" s="606"/>
      <c r="X36" s="606"/>
      <c r="Y36" s="607"/>
      <c r="Z36" s="665" t="s">
        <v>132</v>
      </c>
      <c r="AA36" s="665"/>
      <c r="AB36" s="665"/>
      <c r="AC36" s="665"/>
      <c r="AD36" s="666" t="s">
        <v>132</v>
      </c>
      <c r="AE36" s="666"/>
      <c r="AF36" s="666"/>
      <c r="AG36" s="666"/>
      <c r="AH36" s="666"/>
      <c r="AI36" s="666"/>
      <c r="AJ36" s="666"/>
      <c r="AK36" s="666"/>
      <c r="AL36" s="608" t="s">
        <v>123</v>
      </c>
      <c r="AM36" s="609"/>
      <c r="AN36" s="609"/>
      <c r="AO36" s="667"/>
      <c r="AQ36" s="640" t="s">
        <v>323</v>
      </c>
      <c r="AR36" s="641"/>
      <c r="AS36" s="641"/>
      <c r="AT36" s="641"/>
      <c r="AU36" s="641"/>
      <c r="AV36" s="641"/>
      <c r="AW36" s="641"/>
      <c r="AX36" s="641"/>
      <c r="AY36" s="642"/>
      <c r="AZ36" s="603">
        <v>4750000</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1003927</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15817281</v>
      </c>
      <c r="CS36" s="606"/>
      <c r="CT36" s="606"/>
      <c r="CU36" s="606"/>
      <c r="CV36" s="606"/>
      <c r="CW36" s="606"/>
      <c r="CX36" s="606"/>
      <c r="CY36" s="607"/>
      <c r="CZ36" s="608">
        <v>5.6</v>
      </c>
      <c r="DA36" s="637"/>
      <c r="DB36" s="637"/>
      <c r="DC36" s="638"/>
      <c r="DD36" s="611">
        <v>12881662</v>
      </c>
      <c r="DE36" s="606"/>
      <c r="DF36" s="606"/>
      <c r="DG36" s="606"/>
      <c r="DH36" s="606"/>
      <c r="DI36" s="606"/>
      <c r="DJ36" s="606"/>
      <c r="DK36" s="607"/>
      <c r="DL36" s="611">
        <v>11356985</v>
      </c>
      <c r="DM36" s="606"/>
      <c r="DN36" s="606"/>
      <c r="DO36" s="606"/>
      <c r="DP36" s="606"/>
      <c r="DQ36" s="606"/>
      <c r="DR36" s="606"/>
      <c r="DS36" s="606"/>
      <c r="DT36" s="606"/>
      <c r="DU36" s="606"/>
      <c r="DV36" s="607"/>
      <c r="DW36" s="608">
        <v>6.6</v>
      </c>
      <c r="DX36" s="637"/>
      <c r="DY36" s="637"/>
      <c r="DZ36" s="637"/>
      <c r="EA36" s="637"/>
      <c r="EB36" s="637"/>
      <c r="EC36" s="639"/>
    </row>
    <row r="37" spans="2:133" ht="11.25" customHeight="1">
      <c r="B37" s="600" t="s">
        <v>326</v>
      </c>
      <c r="C37" s="601"/>
      <c r="D37" s="601"/>
      <c r="E37" s="601"/>
      <c r="F37" s="601"/>
      <c r="G37" s="601"/>
      <c r="H37" s="601"/>
      <c r="I37" s="601"/>
      <c r="J37" s="601"/>
      <c r="K37" s="601"/>
      <c r="L37" s="601"/>
      <c r="M37" s="601"/>
      <c r="N37" s="601"/>
      <c r="O37" s="601"/>
      <c r="P37" s="601"/>
      <c r="Q37" s="602"/>
      <c r="R37" s="603">
        <v>18227700</v>
      </c>
      <c r="S37" s="606"/>
      <c r="T37" s="606"/>
      <c r="U37" s="606"/>
      <c r="V37" s="606"/>
      <c r="W37" s="606"/>
      <c r="X37" s="606"/>
      <c r="Y37" s="607"/>
      <c r="Z37" s="665">
        <v>6.2</v>
      </c>
      <c r="AA37" s="665"/>
      <c r="AB37" s="665"/>
      <c r="AC37" s="665"/>
      <c r="AD37" s="666" t="s">
        <v>227</v>
      </c>
      <c r="AE37" s="666"/>
      <c r="AF37" s="666"/>
      <c r="AG37" s="666"/>
      <c r="AH37" s="666"/>
      <c r="AI37" s="666"/>
      <c r="AJ37" s="666"/>
      <c r="AK37" s="666"/>
      <c r="AL37" s="608" t="s">
        <v>123</v>
      </c>
      <c r="AM37" s="609"/>
      <c r="AN37" s="609"/>
      <c r="AO37" s="667"/>
      <c r="AQ37" s="640" t="s">
        <v>327</v>
      </c>
      <c r="AR37" s="641"/>
      <c r="AS37" s="641"/>
      <c r="AT37" s="641"/>
      <c r="AU37" s="641"/>
      <c r="AV37" s="641"/>
      <c r="AW37" s="641"/>
      <c r="AX37" s="641"/>
      <c r="AY37" s="642"/>
      <c r="AZ37" s="603">
        <v>801297</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107968</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31494</v>
      </c>
      <c r="CS37" s="604"/>
      <c r="CT37" s="604"/>
      <c r="CU37" s="604"/>
      <c r="CV37" s="604"/>
      <c r="CW37" s="604"/>
      <c r="CX37" s="604"/>
      <c r="CY37" s="605"/>
      <c r="CZ37" s="608">
        <v>0</v>
      </c>
      <c r="DA37" s="637"/>
      <c r="DB37" s="637"/>
      <c r="DC37" s="638"/>
      <c r="DD37" s="611">
        <v>31494</v>
      </c>
      <c r="DE37" s="604"/>
      <c r="DF37" s="604"/>
      <c r="DG37" s="604"/>
      <c r="DH37" s="604"/>
      <c r="DI37" s="604"/>
      <c r="DJ37" s="604"/>
      <c r="DK37" s="605"/>
      <c r="DL37" s="611">
        <v>31494</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330</v>
      </c>
      <c r="C38" s="616"/>
      <c r="D38" s="616"/>
      <c r="E38" s="616"/>
      <c r="F38" s="616"/>
      <c r="G38" s="616"/>
      <c r="H38" s="616"/>
      <c r="I38" s="616"/>
      <c r="J38" s="616"/>
      <c r="K38" s="616"/>
      <c r="L38" s="616"/>
      <c r="M38" s="616"/>
      <c r="N38" s="616"/>
      <c r="O38" s="616"/>
      <c r="P38" s="616"/>
      <c r="Q38" s="617"/>
      <c r="R38" s="618">
        <v>292558612</v>
      </c>
      <c r="S38" s="655"/>
      <c r="T38" s="655"/>
      <c r="U38" s="655"/>
      <c r="V38" s="655"/>
      <c r="W38" s="655"/>
      <c r="X38" s="655"/>
      <c r="Y38" s="660"/>
      <c r="Z38" s="661">
        <v>100</v>
      </c>
      <c r="AA38" s="661"/>
      <c r="AB38" s="661"/>
      <c r="AC38" s="661"/>
      <c r="AD38" s="662">
        <v>154221191</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69000</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169023</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21275813</v>
      </c>
      <c r="CS38" s="606"/>
      <c r="CT38" s="606"/>
      <c r="CU38" s="606"/>
      <c r="CV38" s="606"/>
      <c r="CW38" s="606"/>
      <c r="CX38" s="606"/>
      <c r="CY38" s="607"/>
      <c r="CZ38" s="608">
        <v>7.5</v>
      </c>
      <c r="DA38" s="637"/>
      <c r="DB38" s="637"/>
      <c r="DC38" s="638"/>
      <c r="DD38" s="611">
        <v>18096259</v>
      </c>
      <c r="DE38" s="606"/>
      <c r="DF38" s="606"/>
      <c r="DG38" s="606"/>
      <c r="DH38" s="606"/>
      <c r="DI38" s="606"/>
      <c r="DJ38" s="606"/>
      <c r="DK38" s="607"/>
      <c r="DL38" s="611">
        <v>12896791</v>
      </c>
      <c r="DM38" s="606"/>
      <c r="DN38" s="606"/>
      <c r="DO38" s="606"/>
      <c r="DP38" s="606"/>
      <c r="DQ38" s="606"/>
      <c r="DR38" s="606"/>
      <c r="DS38" s="606"/>
      <c r="DT38" s="606"/>
      <c r="DU38" s="606"/>
      <c r="DV38" s="607"/>
      <c r="DW38" s="608">
        <v>7.5</v>
      </c>
      <c r="DX38" s="637"/>
      <c r="DY38" s="637"/>
      <c r="DZ38" s="637"/>
      <c r="EA38" s="637"/>
      <c r="EB38" s="637"/>
      <c r="EC38" s="639"/>
    </row>
    <row r="39" spans="2:133" ht="11.25" customHeight="1">
      <c r="AQ39" s="640" t="s">
        <v>334</v>
      </c>
      <c r="AR39" s="641"/>
      <c r="AS39" s="641"/>
      <c r="AT39" s="641"/>
      <c r="AU39" s="641"/>
      <c r="AV39" s="641"/>
      <c r="AW39" s="641"/>
      <c r="AX39" s="641"/>
      <c r="AY39" s="642"/>
      <c r="AZ39" s="603" t="s">
        <v>123</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93</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1563250</v>
      </c>
      <c r="CS39" s="604"/>
      <c r="CT39" s="604"/>
      <c r="CU39" s="604"/>
      <c r="CV39" s="604"/>
      <c r="CW39" s="604"/>
      <c r="CX39" s="604"/>
      <c r="CY39" s="605"/>
      <c r="CZ39" s="608">
        <v>0.6</v>
      </c>
      <c r="DA39" s="637"/>
      <c r="DB39" s="637"/>
      <c r="DC39" s="638"/>
      <c r="DD39" s="611">
        <v>1202800</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c r="AQ40" s="640" t="s">
        <v>338</v>
      </c>
      <c r="AR40" s="641"/>
      <c r="AS40" s="641"/>
      <c r="AT40" s="641"/>
      <c r="AU40" s="641"/>
      <c r="AV40" s="641"/>
      <c r="AW40" s="641"/>
      <c r="AX40" s="641"/>
      <c r="AY40" s="642"/>
      <c r="AZ40" s="603">
        <v>7958000</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95</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11929433</v>
      </c>
      <c r="CS40" s="606"/>
      <c r="CT40" s="606"/>
      <c r="CU40" s="606"/>
      <c r="CV40" s="606"/>
      <c r="CW40" s="606"/>
      <c r="CX40" s="606"/>
      <c r="CY40" s="607"/>
      <c r="CZ40" s="608">
        <v>4.2</v>
      </c>
      <c r="DA40" s="637"/>
      <c r="DB40" s="637"/>
      <c r="DC40" s="638"/>
      <c r="DD40" s="611">
        <v>103420</v>
      </c>
      <c r="DE40" s="606"/>
      <c r="DF40" s="606"/>
      <c r="DG40" s="606"/>
      <c r="DH40" s="606"/>
      <c r="DI40" s="606"/>
      <c r="DJ40" s="606"/>
      <c r="DK40" s="607"/>
      <c r="DL40" s="611">
        <v>98420</v>
      </c>
      <c r="DM40" s="606"/>
      <c r="DN40" s="606"/>
      <c r="DO40" s="606"/>
      <c r="DP40" s="606"/>
      <c r="DQ40" s="606"/>
      <c r="DR40" s="606"/>
      <c r="DS40" s="606"/>
      <c r="DT40" s="606"/>
      <c r="DU40" s="606"/>
      <c r="DV40" s="607"/>
      <c r="DW40" s="608">
        <v>0.1</v>
      </c>
      <c r="DX40" s="637"/>
      <c r="DY40" s="637"/>
      <c r="DZ40" s="637"/>
      <c r="EA40" s="637"/>
      <c r="EB40" s="637"/>
      <c r="EC40" s="639"/>
    </row>
    <row r="41" spans="2:133" ht="11.25" customHeight="1">
      <c r="AQ41" s="652" t="s">
        <v>341</v>
      </c>
      <c r="AR41" s="653"/>
      <c r="AS41" s="653"/>
      <c r="AT41" s="653"/>
      <c r="AU41" s="653"/>
      <c r="AV41" s="653"/>
      <c r="AW41" s="653"/>
      <c r="AX41" s="653"/>
      <c r="AY41" s="654"/>
      <c r="AZ41" s="618">
        <v>12447516</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290</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132</v>
      </c>
      <c r="DA41" s="637"/>
      <c r="DB41" s="637"/>
      <c r="DC41" s="638"/>
      <c r="DD41" s="611" t="s">
        <v>132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19418147</v>
      </c>
      <c r="CS42" s="606"/>
      <c r="CT42" s="606"/>
      <c r="CU42" s="606"/>
      <c r="CV42" s="606"/>
      <c r="CW42" s="606"/>
      <c r="CX42" s="606"/>
      <c r="CY42" s="607"/>
      <c r="CZ42" s="608">
        <v>6.8</v>
      </c>
      <c r="DA42" s="609"/>
      <c r="DB42" s="609"/>
      <c r="DC42" s="610"/>
      <c r="DD42" s="611">
        <v>5281051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636099</v>
      </c>
      <c r="CS43" s="604"/>
      <c r="CT43" s="604"/>
      <c r="CU43" s="604"/>
      <c r="CV43" s="604"/>
      <c r="CW43" s="604"/>
      <c r="CX43" s="604"/>
      <c r="CY43" s="605"/>
      <c r="CZ43" s="608">
        <v>0.2</v>
      </c>
      <c r="DA43" s="637"/>
      <c r="DB43" s="637"/>
      <c r="DC43" s="638"/>
      <c r="DD43" s="611">
        <v>629312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299</v>
      </c>
      <c r="CE44" s="632"/>
      <c r="CF44" s="600" t="s">
        <v>349</v>
      </c>
      <c r="CG44" s="601"/>
      <c r="CH44" s="601"/>
      <c r="CI44" s="601"/>
      <c r="CJ44" s="601"/>
      <c r="CK44" s="601"/>
      <c r="CL44" s="601"/>
      <c r="CM44" s="601"/>
      <c r="CN44" s="601"/>
      <c r="CO44" s="601"/>
      <c r="CP44" s="601"/>
      <c r="CQ44" s="602"/>
      <c r="CR44" s="603">
        <v>19268274</v>
      </c>
      <c r="CS44" s="606"/>
      <c r="CT44" s="606"/>
      <c r="CU44" s="606"/>
      <c r="CV44" s="606"/>
      <c r="CW44" s="606"/>
      <c r="CX44" s="606"/>
      <c r="CY44" s="607"/>
      <c r="CZ44" s="608">
        <v>6.8</v>
      </c>
      <c r="DA44" s="609"/>
      <c r="DB44" s="609"/>
      <c r="DC44" s="610"/>
      <c r="DD44" s="611">
        <v>5131178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7526568</v>
      </c>
      <c r="CS45" s="604"/>
      <c r="CT45" s="604"/>
      <c r="CU45" s="604"/>
      <c r="CV45" s="604"/>
      <c r="CW45" s="604"/>
      <c r="CX45" s="604"/>
      <c r="CY45" s="605"/>
      <c r="CZ45" s="608">
        <v>2.7</v>
      </c>
      <c r="DA45" s="637"/>
      <c r="DB45" s="637"/>
      <c r="DC45" s="638"/>
      <c r="DD45" s="611">
        <v>513066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10690321</v>
      </c>
      <c r="CS46" s="606"/>
      <c r="CT46" s="606"/>
      <c r="CU46" s="606"/>
      <c r="CV46" s="606"/>
      <c r="CW46" s="606"/>
      <c r="CX46" s="606"/>
      <c r="CY46" s="607"/>
      <c r="CZ46" s="608">
        <v>3.8</v>
      </c>
      <c r="DA46" s="609"/>
      <c r="DB46" s="609"/>
      <c r="DC46" s="610"/>
      <c r="DD46" s="611">
        <v>3920602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v>149873</v>
      </c>
      <c r="CS47" s="604"/>
      <c r="CT47" s="604"/>
      <c r="CU47" s="604"/>
      <c r="CV47" s="604"/>
      <c r="CW47" s="604"/>
      <c r="CX47" s="604"/>
      <c r="CY47" s="605"/>
      <c r="CZ47" s="608">
        <v>0.1</v>
      </c>
      <c r="DA47" s="637"/>
      <c r="DB47" s="637"/>
      <c r="DC47" s="638"/>
      <c r="DD47" s="611">
        <v>149873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c r="CD48" s="635"/>
      <c r="CE48" s="636"/>
      <c r="CF48" s="600" t="s">
        <v>353</v>
      </c>
      <c r="CG48" s="601"/>
      <c r="CH48" s="601"/>
      <c r="CI48" s="601"/>
      <c r="CJ48" s="601"/>
      <c r="CK48" s="601"/>
      <c r="CL48" s="601"/>
      <c r="CM48" s="601"/>
      <c r="CN48" s="601"/>
      <c r="CO48" s="601"/>
      <c r="CP48" s="601"/>
      <c r="CQ48" s="602"/>
      <c r="CR48" s="603" t="s">
        <v>132</v>
      </c>
      <c r="CS48" s="606"/>
      <c r="CT48" s="606"/>
      <c r="CU48" s="606"/>
      <c r="CV48" s="606"/>
      <c r="CW48" s="606"/>
      <c r="CX48" s="606"/>
      <c r="CY48" s="607"/>
      <c r="CZ48" s="608" t="s">
        <v>132</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283547810</v>
      </c>
      <c r="CS49" s="619"/>
      <c r="CT49" s="619"/>
      <c r="CU49" s="619"/>
      <c r="CV49" s="619"/>
      <c r="CW49" s="619"/>
      <c r="CX49" s="619"/>
      <c r="CY49" s="620"/>
      <c r="CZ49" s="621">
        <v>100</v>
      </c>
      <c r="DA49" s="622"/>
      <c r="DB49" s="622"/>
      <c r="DC49" s="623"/>
      <c r="DD49" s="624">
        <v>183223081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row r="51" spans="82:133" ht="10.8" hidden="1"/>
    <row r="52" spans="82:133" ht="10.8" hidden="1"/>
    <row r="53" spans="82:133" ht="10.8" hidden="1"/>
  </sheetData>
  <sheetProtection algorithmName="SHA-512" hashValue="hAESjqdybObI7wb++4FYwz2k2OjAkDoo9v6cwQup/1BsEzju1H90CCaJL5bbtDqDmboa+pkAQkGu1TyDAe/a7g==" saltValue="y4AqJPeY2WHRlgLgR3h6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35">
        <v>289959</v>
      </c>
      <c r="R7" s="1136"/>
      <c r="S7" s="1136"/>
      <c r="T7" s="1136"/>
      <c r="U7" s="1136"/>
      <c r="V7" s="1136">
        <v>281325</v>
      </c>
      <c r="W7" s="1136"/>
      <c r="X7" s="1136"/>
      <c r="Y7" s="1136"/>
      <c r="Z7" s="1136"/>
      <c r="AA7" s="1136">
        <v>8634</v>
      </c>
      <c r="AB7" s="1136"/>
      <c r="AC7" s="1136"/>
      <c r="AD7" s="1136"/>
      <c r="AE7" s="1137"/>
      <c r="AF7" s="1138">
        <v>8028</v>
      </c>
      <c r="AG7" s="1139"/>
      <c r="AH7" s="1139"/>
      <c r="AI7" s="1139"/>
      <c r="AJ7" s="1140"/>
      <c r="AK7" s="1122"/>
      <c r="AL7" s="1123"/>
      <c r="AM7" s="1123"/>
      <c r="AN7" s="1123"/>
      <c r="AO7" s="1123"/>
      <c r="AP7" s="1123">
        <v>268585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575</v>
      </c>
      <c r="BS7" s="1126" t="s">
        <v>563</v>
      </c>
      <c r="BT7" s="1127"/>
      <c r="BU7" s="1127"/>
      <c r="BV7" s="1127"/>
      <c r="BW7" s="1127"/>
      <c r="BX7" s="1127"/>
      <c r="BY7" s="1127"/>
      <c r="BZ7" s="1127"/>
      <c r="CA7" s="1127"/>
      <c r="CB7" s="1127"/>
      <c r="CC7" s="1127"/>
      <c r="CD7" s="1127"/>
      <c r="CE7" s="1127"/>
      <c r="CF7" s="1127"/>
      <c r="CG7" s="1128"/>
      <c r="CH7" s="1119">
        <v>7</v>
      </c>
      <c r="CI7" s="1120"/>
      <c r="CJ7" s="1120"/>
      <c r="CK7" s="1120"/>
      <c r="CL7" s="1121"/>
      <c r="CM7" s="1119">
        <v>299</v>
      </c>
      <c r="CN7" s="1120"/>
      <c r="CO7" s="1120"/>
      <c r="CP7" s="1120"/>
      <c r="CQ7" s="1121"/>
      <c r="CR7" s="1119">
        <v>10</v>
      </c>
      <c r="CS7" s="1120"/>
      <c r="CT7" s="1120"/>
      <c r="CU7" s="1120"/>
      <c r="CV7" s="1121"/>
      <c r="CW7" s="1119">
        <v>0</v>
      </c>
      <c r="CX7" s="1120"/>
      <c r="CY7" s="1120"/>
      <c r="CZ7" s="1120"/>
      <c r="DA7" s="1121"/>
      <c r="DB7" s="1119">
        <v>463</v>
      </c>
      <c r="DC7" s="1120"/>
      <c r="DD7" s="1120"/>
      <c r="DE7" s="1120"/>
      <c r="DF7" s="1121"/>
      <c r="DG7" s="1119">
        <v>6576</v>
      </c>
      <c r="DH7" s="1120"/>
      <c r="DI7" s="1120"/>
      <c r="DJ7" s="1120"/>
      <c r="DK7" s="1121"/>
      <c r="DL7" s="1119">
        <v>0</v>
      </c>
      <c r="DM7" s="1120"/>
      <c r="DN7" s="1120"/>
      <c r="DO7" s="1120"/>
      <c r="DP7" s="1121"/>
      <c r="DQ7" s="1119">
        <v>1732</v>
      </c>
      <c r="DR7" s="1120"/>
      <c r="DS7" s="1120"/>
      <c r="DT7" s="1120"/>
      <c r="DU7" s="1121"/>
      <c r="DV7" s="1146"/>
      <c r="DW7" s="1147"/>
      <c r="DX7" s="1147"/>
      <c r="DY7" s="1147"/>
      <c r="DZ7" s="1148"/>
      <c r="EA7" s="234"/>
    </row>
    <row r="8" spans="1:131" s="235" customFormat="1" ht="26.25" customHeight="1">
      <c r="A8" s="241">
        <v>2</v>
      </c>
      <c r="B8" s="1068" t="s">
        <v>378</v>
      </c>
      <c r="C8" s="1069"/>
      <c r="D8" s="1069"/>
      <c r="E8" s="1069"/>
      <c r="F8" s="1069"/>
      <c r="G8" s="1069"/>
      <c r="H8" s="1069"/>
      <c r="I8" s="1069"/>
      <c r="J8" s="1069"/>
      <c r="K8" s="1069"/>
      <c r="L8" s="1069"/>
      <c r="M8" s="1069"/>
      <c r="N8" s="1069"/>
      <c r="O8" s="1069"/>
      <c r="P8" s="1070"/>
      <c r="Q8" s="1074">
        <v>366</v>
      </c>
      <c r="R8" s="1075"/>
      <c r="S8" s="1075"/>
      <c r="T8" s="1075"/>
      <c r="U8" s="1075"/>
      <c r="V8" s="1075">
        <v>152</v>
      </c>
      <c r="W8" s="1075"/>
      <c r="X8" s="1075"/>
      <c r="Y8" s="1075"/>
      <c r="Z8" s="1075"/>
      <c r="AA8" s="1075">
        <v>214</v>
      </c>
      <c r="AB8" s="1075"/>
      <c r="AC8" s="1075"/>
      <c r="AD8" s="1075"/>
      <c r="AE8" s="1076"/>
      <c r="AF8" s="1050" t="s">
        <v>123</v>
      </c>
      <c r="AG8" s="1051"/>
      <c r="AH8" s="1051"/>
      <c r="AI8" s="1051"/>
      <c r="AJ8" s="1052"/>
      <c r="AK8" s="1117"/>
      <c r="AL8" s="1118"/>
      <c r="AM8" s="1118"/>
      <c r="AN8" s="1118"/>
      <c r="AO8" s="1118"/>
      <c r="AP8" s="1118">
        <v>1107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575</v>
      </c>
      <c r="BS8" s="1045" t="s">
        <v>564</v>
      </c>
      <c r="BT8" s="1046"/>
      <c r="BU8" s="1046"/>
      <c r="BV8" s="1046"/>
      <c r="BW8" s="1046"/>
      <c r="BX8" s="1046"/>
      <c r="BY8" s="1046"/>
      <c r="BZ8" s="1046"/>
      <c r="CA8" s="1046"/>
      <c r="CB8" s="1046"/>
      <c r="CC8" s="1046"/>
      <c r="CD8" s="1046"/>
      <c r="CE8" s="1046"/>
      <c r="CF8" s="1046"/>
      <c r="CG8" s="1047"/>
      <c r="CH8" s="1020">
        <v>477</v>
      </c>
      <c r="CI8" s="1021"/>
      <c r="CJ8" s="1021"/>
      <c r="CK8" s="1021"/>
      <c r="CL8" s="1022"/>
      <c r="CM8" s="1020">
        <v>4888</v>
      </c>
      <c r="CN8" s="1021"/>
      <c r="CO8" s="1021"/>
      <c r="CP8" s="1021"/>
      <c r="CQ8" s="1022"/>
      <c r="CR8" s="1020">
        <v>202</v>
      </c>
      <c r="CS8" s="1021"/>
      <c r="CT8" s="1021"/>
      <c r="CU8" s="1021"/>
      <c r="CV8" s="1022"/>
      <c r="CW8" s="1020">
        <v>74</v>
      </c>
      <c r="CX8" s="1021"/>
      <c r="CY8" s="1021"/>
      <c r="CZ8" s="1021"/>
      <c r="DA8" s="1022"/>
      <c r="DB8" s="1020">
        <v>0</v>
      </c>
      <c r="DC8" s="1021"/>
      <c r="DD8" s="1021"/>
      <c r="DE8" s="1021"/>
      <c r="DF8" s="1022"/>
      <c r="DG8" s="1020">
        <v>0</v>
      </c>
      <c r="DH8" s="1021"/>
      <c r="DI8" s="1021"/>
      <c r="DJ8" s="1021"/>
      <c r="DK8" s="1022"/>
      <c r="DL8" s="1020">
        <v>1240</v>
      </c>
      <c r="DM8" s="1021"/>
      <c r="DN8" s="1021"/>
      <c r="DO8" s="1021"/>
      <c r="DP8" s="1022"/>
      <c r="DQ8" s="1020">
        <v>124</v>
      </c>
      <c r="DR8" s="1021"/>
      <c r="DS8" s="1021"/>
      <c r="DT8" s="1021"/>
      <c r="DU8" s="1022"/>
      <c r="DV8" s="1023"/>
      <c r="DW8" s="1024"/>
      <c r="DX8" s="1024"/>
      <c r="DY8" s="1024"/>
      <c r="DZ8" s="1025"/>
      <c r="EA8" s="234"/>
    </row>
    <row r="9" spans="1:131" s="235" customFormat="1" ht="26.25" customHeight="1">
      <c r="A9" s="241">
        <v>3</v>
      </c>
      <c r="B9" s="1068" t="s">
        <v>379</v>
      </c>
      <c r="C9" s="1069"/>
      <c r="D9" s="1069"/>
      <c r="E9" s="1069"/>
      <c r="F9" s="1069"/>
      <c r="G9" s="1069"/>
      <c r="H9" s="1069"/>
      <c r="I9" s="1069"/>
      <c r="J9" s="1069"/>
      <c r="K9" s="1069"/>
      <c r="L9" s="1069"/>
      <c r="M9" s="1069"/>
      <c r="N9" s="1069"/>
      <c r="O9" s="1069"/>
      <c r="P9" s="1070"/>
      <c r="Q9" s="1074">
        <v>41543</v>
      </c>
      <c r="R9" s="1075"/>
      <c r="S9" s="1075"/>
      <c r="T9" s="1075"/>
      <c r="U9" s="1075"/>
      <c r="V9" s="1075">
        <v>41543</v>
      </c>
      <c r="W9" s="1075"/>
      <c r="X9" s="1075"/>
      <c r="Y9" s="1075"/>
      <c r="Z9" s="1075"/>
      <c r="AA9" s="1075" t="s">
        <v>501</v>
      </c>
      <c r="AB9" s="1075"/>
      <c r="AC9" s="1075"/>
      <c r="AD9" s="1075"/>
      <c r="AE9" s="1076"/>
      <c r="AF9" s="1050" t="s">
        <v>123</v>
      </c>
      <c r="AG9" s="1051"/>
      <c r="AH9" s="1051"/>
      <c r="AI9" s="1051"/>
      <c r="AJ9" s="1052"/>
      <c r="AK9" s="1117"/>
      <c r="AL9" s="1118"/>
      <c r="AM9" s="1118"/>
      <c r="AN9" s="1118"/>
      <c r="AO9" s="1118"/>
      <c r="AP9" s="1118" t="s">
        <v>501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t="s">
        <v>575</v>
      </c>
      <c r="BS9" s="1045" t="s">
        <v>565</v>
      </c>
      <c r="BT9" s="1046"/>
      <c r="BU9" s="1046"/>
      <c r="BV9" s="1046"/>
      <c r="BW9" s="1046"/>
      <c r="BX9" s="1046"/>
      <c r="BY9" s="1046"/>
      <c r="BZ9" s="1046"/>
      <c r="CA9" s="1046"/>
      <c r="CB9" s="1046"/>
      <c r="CC9" s="1046"/>
      <c r="CD9" s="1046"/>
      <c r="CE9" s="1046"/>
      <c r="CF9" s="1046"/>
      <c r="CG9" s="1047"/>
      <c r="CH9" s="1020">
        <v>-30</v>
      </c>
      <c r="CI9" s="1021"/>
      <c r="CJ9" s="1021"/>
      <c r="CK9" s="1021"/>
      <c r="CL9" s="1022"/>
      <c r="CM9" s="1020">
        <v>1100</v>
      </c>
      <c r="CN9" s="1021"/>
      <c r="CO9" s="1021"/>
      <c r="CP9" s="1021"/>
      <c r="CQ9" s="1022"/>
      <c r="CR9" s="1020">
        <v>0</v>
      </c>
      <c r="CS9" s="1021"/>
      <c r="CT9" s="1021"/>
      <c r="CU9" s="1021"/>
      <c r="CV9" s="1022"/>
      <c r="CW9" s="1020">
        <v>520</v>
      </c>
      <c r="CX9" s="1021"/>
      <c r="CY9" s="1021"/>
      <c r="CZ9" s="1021"/>
      <c r="DA9" s="1022"/>
      <c r="DB9" s="1020">
        <v>0</v>
      </c>
      <c r="DC9" s="1021"/>
      <c r="DD9" s="1021"/>
      <c r="DE9" s="1021"/>
      <c r="DF9" s="1022"/>
      <c r="DG9" s="1020">
        <v>0</v>
      </c>
      <c r="DH9" s="1021"/>
      <c r="DI9" s="1021"/>
      <c r="DJ9" s="1021"/>
      <c r="DK9" s="1022"/>
      <c r="DL9" s="1020">
        <v>674</v>
      </c>
      <c r="DM9" s="1021"/>
      <c r="DN9" s="1021"/>
      <c r="DO9" s="1021"/>
      <c r="DP9" s="1022"/>
      <c r="DQ9" s="1020">
        <v>607</v>
      </c>
      <c r="DR9" s="1021"/>
      <c r="DS9" s="1021"/>
      <c r="DT9" s="1021"/>
      <c r="DU9" s="1022"/>
      <c r="DV9" s="1023"/>
      <c r="DW9" s="1024"/>
      <c r="DX9" s="1024"/>
      <c r="DY9" s="1024"/>
      <c r="DZ9" s="1025"/>
      <c r="EA9" s="234"/>
    </row>
    <row r="10" spans="1:131" s="235" customFormat="1" ht="26.25" customHeight="1">
      <c r="A10" s="241">
        <v>4</v>
      </c>
      <c r="B10" s="1068" t="s">
        <v>380</v>
      </c>
      <c r="C10" s="1069"/>
      <c r="D10" s="1069"/>
      <c r="E10" s="1069"/>
      <c r="F10" s="1069"/>
      <c r="G10" s="1069"/>
      <c r="H10" s="1069"/>
      <c r="I10" s="1069"/>
      <c r="J10" s="1069"/>
      <c r="K10" s="1069"/>
      <c r="L10" s="1069"/>
      <c r="M10" s="1069"/>
      <c r="N10" s="1069"/>
      <c r="O10" s="1069"/>
      <c r="P10" s="1070"/>
      <c r="Q10" s="1074">
        <v>1247</v>
      </c>
      <c r="R10" s="1075"/>
      <c r="S10" s="1075"/>
      <c r="T10" s="1075"/>
      <c r="U10" s="1075"/>
      <c r="V10" s="1075">
        <v>1247</v>
      </c>
      <c r="W10" s="1075"/>
      <c r="X10" s="1075"/>
      <c r="Y10" s="1075"/>
      <c r="Z10" s="1075"/>
      <c r="AA10" s="1075" t="s">
        <v>501</v>
      </c>
      <c r="AB10" s="1075"/>
      <c r="AC10" s="1075"/>
      <c r="AD10" s="1075"/>
      <c r="AE10" s="1076"/>
      <c r="AF10" s="1050" t="s">
        <v>123</v>
      </c>
      <c r="AG10" s="1051"/>
      <c r="AH10" s="1051"/>
      <c r="AI10" s="1051"/>
      <c r="AJ10" s="1052"/>
      <c r="AK10" s="1117"/>
      <c r="AL10" s="1118"/>
      <c r="AM10" s="1118"/>
      <c r="AN10" s="1118"/>
      <c r="AO10" s="1118"/>
      <c r="AP10" s="1118">
        <v>5248</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566</v>
      </c>
      <c r="BT10" s="1046"/>
      <c r="BU10" s="1046"/>
      <c r="BV10" s="1046"/>
      <c r="BW10" s="1046"/>
      <c r="BX10" s="1046"/>
      <c r="BY10" s="1046"/>
      <c r="BZ10" s="1046"/>
      <c r="CA10" s="1046"/>
      <c r="CB10" s="1046"/>
      <c r="CC10" s="1046"/>
      <c r="CD10" s="1046"/>
      <c r="CE10" s="1046"/>
      <c r="CF10" s="1046"/>
      <c r="CG10" s="1047"/>
      <c r="CH10" s="1020">
        <v>7</v>
      </c>
      <c r="CI10" s="1021"/>
      <c r="CJ10" s="1021"/>
      <c r="CK10" s="1021"/>
      <c r="CL10" s="1022"/>
      <c r="CM10" s="1020">
        <v>581</v>
      </c>
      <c r="CN10" s="1021"/>
      <c r="CO10" s="1021"/>
      <c r="CP10" s="1021"/>
      <c r="CQ10" s="1022"/>
      <c r="CR10" s="1020">
        <v>100</v>
      </c>
      <c r="CS10" s="1021"/>
      <c r="CT10" s="1021"/>
      <c r="CU10" s="1021"/>
      <c r="CV10" s="1022"/>
      <c r="CW10" s="1020">
        <v>102</v>
      </c>
      <c r="CX10" s="1021"/>
      <c r="CY10" s="1021"/>
      <c r="CZ10" s="1021"/>
      <c r="DA10" s="1022"/>
      <c r="DB10" s="1020">
        <v>0</v>
      </c>
      <c r="DC10" s="1021"/>
      <c r="DD10" s="1021"/>
      <c r="DE10" s="1021"/>
      <c r="DF10" s="1022"/>
      <c r="DG10" s="1020">
        <v>0</v>
      </c>
      <c r="DH10" s="1021"/>
      <c r="DI10" s="1021"/>
      <c r="DJ10" s="1021"/>
      <c r="DK10" s="1022"/>
      <c r="DL10" s="1020">
        <v>0</v>
      </c>
      <c r="DM10" s="1021"/>
      <c r="DN10" s="1021"/>
      <c r="DO10" s="1021"/>
      <c r="DP10" s="1022"/>
      <c r="DQ10" s="1020">
        <v>0</v>
      </c>
      <c r="DR10" s="1021"/>
      <c r="DS10" s="1021"/>
      <c r="DT10" s="1021"/>
      <c r="DU10" s="1022"/>
      <c r="DV10" s="1023"/>
      <c r="DW10" s="1024"/>
      <c r="DX10" s="1024"/>
      <c r="DY10" s="1024"/>
      <c r="DZ10" s="1025"/>
      <c r="EA10" s="234"/>
    </row>
    <row r="11" spans="1:131" s="235" customFormat="1" ht="26.25" customHeight="1">
      <c r="A11" s="241">
        <v>5</v>
      </c>
      <c r="B11" s="1068" t="s">
        <v>381</v>
      </c>
      <c r="C11" s="1069"/>
      <c r="D11" s="1069"/>
      <c r="E11" s="1069"/>
      <c r="F11" s="1069"/>
      <c r="G11" s="1069"/>
      <c r="H11" s="1069"/>
      <c r="I11" s="1069"/>
      <c r="J11" s="1069"/>
      <c r="K11" s="1069"/>
      <c r="L11" s="1069"/>
      <c r="M11" s="1069"/>
      <c r="N11" s="1069"/>
      <c r="O11" s="1069"/>
      <c r="P11" s="1070"/>
      <c r="Q11" s="1074">
        <v>1963</v>
      </c>
      <c r="R11" s="1075"/>
      <c r="S11" s="1075"/>
      <c r="T11" s="1075"/>
      <c r="U11" s="1075"/>
      <c r="V11" s="1075">
        <v>1731</v>
      </c>
      <c r="W11" s="1075"/>
      <c r="X11" s="1075"/>
      <c r="Y11" s="1075"/>
      <c r="Z11" s="1075"/>
      <c r="AA11" s="1075">
        <v>232</v>
      </c>
      <c r="AB11" s="1075"/>
      <c r="AC11" s="1075"/>
      <c r="AD11" s="1075"/>
      <c r="AE11" s="1076"/>
      <c r="AF11" s="1050">
        <v>1</v>
      </c>
      <c r="AG11" s="1051"/>
      <c r="AH11" s="1051"/>
      <c r="AI11" s="1051"/>
      <c r="AJ11" s="1052"/>
      <c r="AK11" s="1117"/>
      <c r="AL11" s="1118"/>
      <c r="AM11" s="1118"/>
      <c r="AN11" s="1118"/>
      <c r="AO11" s="1118"/>
      <c r="AP11" s="1118">
        <v>857</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567</v>
      </c>
      <c r="BT11" s="1046"/>
      <c r="BU11" s="1046"/>
      <c r="BV11" s="1046"/>
      <c r="BW11" s="1046"/>
      <c r="BX11" s="1046"/>
      <c r="BY11" s="1046"/>
      <c r="BZ11" s="1046"/>
      <c r="CA11" s="1046"/>
      <c r="CB11" s="1046"/>
      <c r="CC11" s="1046"/>
      <c r="CD11" s="1046"/>
      <c r="CE11" s="1046"/>
      <c r="CF11" s="1046"/>
      <c r="CG11" s="1047"/>
      <c r="CH11" s="1020">
        <v>3</v>
      </c>
      <c r="CI11" s="1021"/>
      <c r="CJ11" s="1021"/>
      <c r="CK11" s="1021"/>
      <c r="CL11" s="1022"/>
      <c r="CM11" s="1020">
        <v>251</v>
      </c>
      <c r="CN11" s="1021"/>
      <c r="CO11" s="1021"/>
      <c r="CP11" s="1021"/>
      <c r="CQ11" s="1022"/>
      <c r="CR11" s="1020">
        <v>49</v>
      </c>
      <c r="CS11" s="1021"/>
      <c r="CT11" s="1021"/>
      <c r="CU11" s="1021"/>
      <c r="CV11" s="1022"/>
      <c r="CW11" s="1020">
        <v>73</v>
      </c>
      <c r="CX11" s="1021"/>
      <c r="CY11" s="1021"/>
      <c r="CZ11" s="1021"/>
      <c r="DA11" s="1022"/>
      <c r="DB11" s="1020">
        <v>0</v>
      </c>
      <c r="DC11" s="1021"/>
      <c r="DD11" s="1021"/>
      <c r="DE11" s="1021"/>
      <c r="DF11" s="1022"/>
      <c r="DG11" s="1020">
        <v>0</v>
      </c>
      <c r="DH11" s="1021"/>
      <c r="DI11" s="1021"/>
      <c r="DJ11" s="1021"/>
      <c r="DK11" s="1022"/>
      <c r="DL11" s="1020">
        <v>0</v>
      </c>
      <c r="DM11" s="1021"/>
      <c r="DN11" s="1021"/>
      <c r="DO11" s="1021"/>
      <c r="DP11" s="1022"/>
      <c r="DQ11" s="1020">
        <v>0</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568</v>
      </c>
      <c r="BT12" s="1046"/>
      <c r="BU12" s="1046"/>
      <c r="BV12" s="1046"/>
      <c r="BW12" s="1046"/>
      <c r="BX12" s="1046"/>
      <c r="BY12" s="1046"/>
      <c r="BZ12" s="1046"/>
      <c r="CA12" s="1046"/>
      <c r="CB12" s="1046"/>
      <c r="CC12" s="1046"/>
      <c r="CD12" s="1046"/>
      <c r="CE12" s="1046"/>
      <c r="CF12" s="1046"/>
      <c r="CG12" s="1047"/>
      <c r="CH12" s="1020">
        <v>-16</v>
      </c>
      <c r="CI12" s="1021"/>
      <c r="CJ12" s="1021"/>
      <c r="CK12" s="1021"/>
      <c r="CL12" s="1022"/>
      <c r="CM12" s="1020">
        <v>617</v>
      </c>
      <c r="CN12" s="1021"/>
      <c r="CO12" s="1021"/>
      <c r="CP12" s="1021"/>
      <c r="CQ12" s="1022"/>
      <c r="CR12" s="1020">
        <v>80</v>
      </c>
      <c r="CS12" s="1021"/>
      <c r="CT12" s="1021"/>
      <c r="CU12" s="1021"/>
      <c r="CV12" s="1022"/>
      <c r="CW12" s="1020">
        <v>41</v>
      </c>
      <c r="CX12" s="1021"/>
      <c r="CY12" s="1021"/>
      <c r="CZ12" s="1021"/>
      <c r="DA12" s="1022"/>
      <c r="DB12" s="1020">
        <v>0</v>
      </c>
      <c r="DC12" s="1021"/>
      <c r="DD12" s="1021"/>
      <c r="DE12" s="1021"/>
      <c r="DF12" s="1022"/>
      <c r="DG12" s="1020">
        <v>0</v>
      </c>
      <c r="DH12" s="1021"/>
      <c r="DI12" s="1021"/>
      <c r="DJ12" s="1021"/>
      <c r="DK12" s="1022"/>
      <c r="DL12" s="1020">
        <v>0</v>
      </c>
      <c r="DM12" s="1021"/>
      <c r="DN12" s="1021"/>
      <c r="DO12" s="1021"/>
      <c r="DP12" s="1022"/>
      <c r="DQ12" s="1020">
        <v>0</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569</v>
      </c>
      <c r="BT13" s="1046"/>
      <c r="BU13" s="1046"/>
      <c r="BV13" s="1046"/>
      <c r="BW13" s="1046"/>
      <c r="BX13" s="1046"/>
      <c r="BY13" s="1046"/>
      <c r="BZ13" s="1046"/>
      <c r="CA13" s="1046"/>
      <c r="CB13" s="1046"/>
      <c r="CC13" s="1046"/>
      <c r="CD13" s="1046"/>
      <c r="CE13" s="1046"/>
      <c r="CF13" s="1046"/>
      <c r="CG13" s="1047"/>
      <c r="CH13" s="1020">
        <v>1</v>
      </c>
      <c r="CI13" s="1021"/>
      <c r="CJ13" s="1021"/>
      <c r="CK13" s="1021"/>
      <c r="CL13" s="1022"/>
      <c r="CM13" s="1020">
        <v>239</v>
      </c>
      <c r="CN13" s="1021"/>
      <c r="CO13" s="1021"/>
      <c r="CP13" s="1021"/>
      <c r="CQ13" s="1022"/>
      <c r="CR13" s="1020">
        <v>80</v>
      </c>
      <c r="CS13" s="1021"/>
      <c r="CT13" s="1021"/>
      <c r="CU13" s="1021"/>
      <c r="CV13" s="1022"/>
      <c r="CW13" s="1020">
        <v>74</v>
      </c>
      <c r="CX13" s="1021"/>
      <c r="CY13" s="1021"/>
      <c r="CZ13" s="1021"/>
      <c r="DA13" s="1022"/>
      <c r="DB13" s="1020">
        <v>0</v>
      </c>
      <c r="DC13" s="1021"/>
      <c r="DD13" s="1021"/>
      <c r="DE13" s="1021"/>
      <c r="DF13" s="1022"/>
      <c r="DG13" s="1020">
        <v>0</v>
      </c>
      <c r="DH13" s="1021"/>
      <c r="DI13" s="1021"/>
      <c r="DJ13" s="1021"/>
      <c r="DK13" s="1022"/>
      <c r="DL13" s="1020">
        <v>0</v>
      </c>
      <c r="DM13" s="1021"/>
      <c r="DN13" s="1021"/>
      <c r="DO13" s="1021"/>
      <c r="DP13" s="1022"/>
      <c r="DQ13" s="1020">
        <v>0</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570</v>
      </c>
      <c r="BT14" s="1046"/>
      <c r="BU14" s="1046"/>
      <c r="BV14" s="1046"/>
      <c r="BW14" s="1046"/>
      <c r="BX14" s="1046"/>
      <c r="BY14" s="1046"/>
      <c r="BZ14" s="1046"/>
      <c r="CA14" s="1046"/>
      <c r="CB14" s="1046"/>
      <c r="CC14" s="1046"/>
      <c r="CD14" s="1046"/>
      <c r="CE14" s="1046"/>
      <c r="CF14" s="1046"/>
      <c r="CG14" s="1047"/>
      <c r="CH14" s="1020">
        <v>3</v>
      </c>
      <c r="CI14" s="1021"/>
      <c r="CJ14" s="1021"/>
      <c r="CK14" s="1021"/>
      <c r="CL14" s="1022"/>
      <c r="CM14" s="1020">
        <v>75</v>
      </c>
      <c r="CN14" s="1021"/>
      <c r="CO14" s="1021"/>
      <c r="CP14" s="1021"/>
      <c r="CQ14" s="1022"/>
      <c r="CR14" s="1020">
        <v>0</v>
      </c>
      <c r="CS14" s="1021"/>
      <c r="CT14" s="1021"/>
      <c r="CU14" s="1021"/>
      <c r="CV14" s="1022"/>
      <c r="CW14" s="1020">
        <v>68</v>
      </c>
      <c r="CX14" s="1021"/>
      <c r="CY14" s="1021"/>
      <c r="CZ14" s="1021"/>
      <c r="DA14" s="1022"/>
      <c r="DB14" s="1020">
        <v>28</v>
      </c>
      <c r="DC14" s="1021"/>
      <c r="DD14" s="1021"/>
      <c r="DE14" s="1021"/>
      <c r="DF14" s="1022"/>
      <c r="DG14" s="1020">
        <v>0</v>
      </c>
      <c r="DH14" s="1021"/>
      <c r="DI14" s="1021"/>
      <c r="DJ14" s="1021"/>
      <c r="DK14" s="1022"/>
      <c r="DL14" s="1020">
        <v>0</v>
      </c>
      <c r="DM14" s="1021"/>
      <c r="DN14" s="1021"/>
      <c r="DO14" s="1021"/>
      <c r="DP14" s="1022"/>
      <c r="DQ14" s="1020">
        <v>0</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571</v>
      </c>
      <c r="BT15" s="1046"/>
      <c r="BU15" s="1046"/>
      <c r="BV15" s="1046"/>
      <c r="BW15" s="1046"/>
      <c r="BX15" s="1046"/>
      <c r="BY15" s="1046"/>
      <c r="BZ15" s="1046"/>
      <c r="CA15" s="1046"/>
      <c r="CB15" s="1046"/>
      <c r="CC15" s="1046"/>
      <c r="CD15" s="1046"/>
      <c r="CE15" s="1046"/>
      <c r="CF15" s="1046"/>
      <c r="CG15" s="1047"/>
      <c r="CH15" s="1020">
        <v>-2</v>
      </c>
      <c r="CI15" s="1021"/>
      <c r="CJ15" s="1021"/>
      <c r="CK15" s="1021"/>
      <c r="CL15" s="1022"/>
      <c r="CM15" s="1020">
        <v>12</v>
      </c>
      <c r="CN15" s="1021"/>
      <c r="CO15" s="1021"/>
      <c r="CP15" s="1021"/>
      <c r="CQ15" s="1022"/>
      <c r="CR15" s="1020">
        <v>0</v>
      </c>
      <c r="CS15" s="1021"/>
      <c r="CT15" s="1021"/>
      <c r="CU15" s="1021"/>
      <c r="CV15" s="1022"/>
      <c r="CW15" s="1020">
        <v>15</v>
      </c>
      <c r="CX15" s="1021"/>
      <c r="CY15" s="1021"/>
      <c r="CZ15" s="1021"/>
      <c r="DA15" s="1022"/>
      <c r="DB15" s="1020">
        <v>0</v>
      </c>
      <c r="DC15" s="1021"/>
      <c r="DD15" s="1021"/>
      <c r="DE15" s="1021"/>
      <c r="DF15" s="1022"/>
      <c r="DG15" s="1020">
        <v>0</v>
      </c>
      <c r="DH15" s="1021"/>
      <c r="DI15" s="1021"/>
      <c r="DJ15" s="1021"/>
      <c r="DK15" s="1022"/>
      <c r="DL15" s="1020">
        <v>0</v>
      </c>
      <c r="DM15" s="1021"/>
      <c r="DN15" s="1021"/>
      <c r="DO15" s="1021"/>
      <c r="DP15" s="1022"/>
      <c r="DQ15" s="1020">
        <v>0</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572</v>
      </c>
      <c r="BT16" s="1046"/>
      <c r="BU16" s="1046"/>
      <c r="BV16" s="1046"/>
      <c r="BW16" s="1046"/>
      <c r="BX16" s="1046"/>
      <c r="BY16" s="1046"/>
      <c r="BZ16" s="1046"/>
      <c r="CA16" s="1046"/>
      <c r="CB16" s="1046"/>
      <c r="CC16" s="1046"/>
      <c r="CD16" s="1046"/>
      <c r="CE16" s="1046"/>
      <c r="CF16" s="1046"/>
      <c r="CG16" s="1047"/>
      <c r="CH16" s="1020">
        <v>29</v>
      </c>
      <c r="CI16" s="1021"/>
      <c r="CJ16" s="1021"/>
      <c r="CK16" s="1021"/>
      <c r="CL16" s="1022"/>
      <c r="CM16" s="1020">
        <v>2474</v>
      </c>
      <c r="CN16" s="1021"/>
      <c r="CO16" s="1021"/>
      <c r="CP16" s="1021"/>
      <c r="CQ16" s="1022"/>
      <c r="CR16" s="1020">
        <v>1135</v>
      </c>
      <c r="CS16" s="1021"/>
      <c r="CT16" s="1021"/>
      <c r="CU16" s="1021"/>
      <c r="CV16" s="1022"/>
      <c r="CW16" s="1020">
        <v>18</v>
      </c>
      <c r="CX16" s="1021"/>
      <c r="CY16" s="1021"/>
      <c r="CZ16" s="1021"/>
      <c r="DA16" s="1022"/>
      <c r="DB16" s="1020">
        <v>0</v>
      </c>
      <c r="DC16" s="1021"/>
      <c r="DD16" s="1021"/>
      <c r="DE16" s="1021"/>
      <c r="DF16" s="1022"/>
      <c r="DG16" s="1020">
        <v>0</v>
      </c>
      <c r="DH16" s="1021"/>
      <c r="DI16" s="1021"/>
      <c r="DJ16" s="1021"/>
      <c r="DK16" s="1022"/>
      <c r="DL16" s="1020">
        <v>0</v>
      </c>
      <c r="DM16" s="1021"/>
      <c r="DN16" s="1021"/>
      <c r="DO16" s="1021"/>
      <c r="DP16" s="1022"/>
      <c r="DQ16" s="1020">
        <v>0</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573</v>
      </c>
      <c r="BT17" s="1046"/>
      <c r="BU17" s="1046"/>
      <c r="BV17" s="1046"/>
      <c r="BW17" s="1046"/>
      <c r="BX17" s="1046"/>
      <c r="BY17" s="1046"/>
      <c r="BZ17" s="1046"/>
      <c r="CA17" s="1046"/>
      <c r="CB17" s="1046"/>
      <c r="CC17" s="1046"/>
      <c r="CD17" s="1046"/>
      <c r="CE17" s="1046"/>
      <c r="CF17" s="1046"/>
      <c r="CG17" s="1047"/>
      <c r="CH17" s="1020">
        <v>172</v>
      </c>
      <c r="CI17" s="1021"/>
      <c r="CJ17" s="1021"/>
      <c r="CK17" s="1021"/>
      <c r="CL17" s="1022"/>
      <c r="CM17" s="1020">
        <v>482</v>
      </c>
      <c r="CN17" s="1021"/>
      <c r="CO17" s="1021"/>
      <c r="CP17" s="1021"/>
      <c r="CQ17" s="1022"/>
      <c r="CR17" s="1020">
        <v>3</v>
      </c>
      <c r="CS17" s="1021"/>
      <c r="CT17" s="1021"/>
      <c r="CU17" s="1021"/>
      <c r="CV17" s="1022"/>
      <c r="CW17" s="1020">
        <v>45</v>
      </c>
      <c r="CX17" s="1021"/>
      <c r="CY17" s="1021"/>
      <c r="CZ17" s="1021"/>
      <c r="DA17" s="1022"/>
      <c r="DB17" s="1020">
        <v>0</v>
      </c>
      <c r="DC17" s="1021"/>
      <c r="DD17" s="1021"/>
      <c r="DE17" s="1021"/>
      <c r="DF17" s="1022"/>
      <c r="DG17" s="1020">
        <v>0</v>
      </c>
      <c r="DH17" s="1021"/>
      <c r="DI17" s="1021"/>
      <c r="DJ17" s="1021"/>
      <c r="DK17" s="1022"/>
      <c r="DL17" s="1020">
        <v>0</v>
      </c>
      <c r="DM17" s="1021"/>
      <c r="DN17" s="1021"/>
      <c r="DO17" s="1021"/>
      <c r="DP17" s="1022"/>
      <c r="DQ17" s="1020">
        <v>0</v>
      </c>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t="s">
        <v>574</v>
      </c>
      <c r="BT18" s="1046"/>
      <c r="BU18" s="1046"/>
      <c r="BV18" s="1046"/>
      <c r="BW18" s="1046"/>
      <c r="BX18" s="1046"/>
      <c r="BY18" s="1046"/>
      <c r="BZ18" s="1046"/>
      <c r="CA18" s="1046"/>
      <c r="CB18" s="1046"/>
      <c r="CC18" s="1046"/>
      <c r="CD18" s="1046"/>
      <c r="CE18" s="1046"/>
      <c r="CF18" s="1046"/>
      <c r="CG18" s="1047"/>
      <c r="CH18" s="1020">
        <v>45</v>
      </c>
      <c r="CI18" s="1021"/>
      <c r="CJ18" s="1021"/>
      <c r="CK18" s="1021"/>
      <c r="CL18" s="1022"/>
      <c r="CM18" s="1020">
        <v>204</v>
      </c>
      <c r="CN18" s="1021"/>
      <c r="CO18" s="1021"/>
      <c r="CP18" s="1021"/>
      <c r="CQ18" s="1022"/>
      <c r="CR18" s="1020">
        <v>1</v>
      </c>
      <c r="CS18" s="1021"/>
      <c r="CT18" s="1021"/>
      <c r="CU18" s="1021"/>
      <c r="CV18" s="1022"/>
      <c r="CW18" s="1020">
        <v>125</v>
      </c>
      <c r="CX18" s="1021"/>
      <c r="CY18" s="1021"/>
      <c r="CZ18" s="1021"/>
      <c r="DA18" s="1022"/>
      <c r="DB18" s="1020">
        <v>0</v>
      </c>
      <c r="DC18" s="1021"/>
      <c r="DD18" s="1021"/>
      <c r="DE18" s="1021"/>
      <c r="DF18" s="1022"/>
      <c r="DG18" s="1020">
        <v>0</v>
      </c>
      <c r="DH18" s="1021"/>
      <c r="DI18" s="1021"/>
      <c r="DJ18" s="1021"/>
      <c r="DK18" s="1022"/>
      <c r="DL18" s="1020">
        <v>0</v>
      </c>
      <c r="DM18" s="1021"/>
      <c r="DN18" s="1021"/>
      <c r="DO18" s="1021"/>
      <c r="DP18" s="1022"/>
      <c r="DQ18" s="1020">
        <v>0</v>
      </c>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309024</v>
      </c>
      <c r="R23" s="1100"/>
      <c r="S23" s="1100"/>
      <c r="T23" s="1100"/>
      <c r="U23" s="1100"/>
      <c r="V23" s="1100">
        <v>299945</v>
      </c>
      <c r="W23" s="1100"/>
      <c r="X23" s="1100"/>
      <c r="Y23" s="1100"/>
      <c r="Z23" s="1100"/>
      <c r="AA23" s="1100">
        <v>9079</v>
      </c>
      <c r="AB23" s="1100"/>
      <c r="AC23" s="1100"/>
      <c r="AD23" s="1100"/>
      <c r="AE23" s="1101"/>
      <c r="AF23" s="1102">
        <v>8029</v>
      </c>
      <c r="AG23" s="1100"/>
      <c r="AH23" s="1100"/>
      <c r="AI23" s="1100"/>
      <c r="AJ23" s="1103"/>
      <c r="AK23" s="1104"/>
      <c r="AL23" s="1105"/>
      <c r="AM23" s="1105"/>
      <c r="AN23" s="1105"/>
      <c r="AO23" s="1105"/>
      <c r="AP23" s="1100">
        <v>275797</v>
      </c>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85898</v>
      </c>
      <c r="R28" s="1085"/>
      <c r="S28" s="1085"/>
      <c r="T28" s="1085"/>
      <c r="U28" s="1085"/>
      <c r="V28" s="1085">
        <v>82351</v>
      </c>
      <c r="W28" s="1085"/>
      <c r="X28" s="1085"/>
      <c r="Y28" s="1085"/>
      <c r="Z28" s="1085"/>
      <c r="AA28" s="1085">
        <v>3547</v>
      </c>
      <c r="AB28" s="1085"/>
      <c r="AC28" s="1085"/>
      <c r="AD28" s="1085"/>
      <c r="AE28" s="1086"/>
      <c r="AF28" s="1087">
        <v>3547</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222</v>
      </c>
      <c r="R29" s="1075"/>
      <c r="S29" s="1075"/>
      <c r="T29" s="1075"/>
      <c r="U29" s="1075"/>
      <c r="V29" s="1075">
        <v>214</v>
      </c>
      <c r="W29" s="1075"/>
      <c r="X29" s="1075"/>
      <c r="Y29" s="1075"/>
      <c r="Z29" s="1075"/>
      <c r="AA29" s="1075">
        <v>8</v>
      </c>
      <c r="AB29" s="1075"/>
      <c r="AC29" s="1075"/>
      <c r="AD29" s="1075"/>
      <c r="AE29" s="1076"/>
      <c r="AF29" s="1050">
        <v>8</v>
      </c>
      <c r="AG29" s="1051"/>
      <c r="AH29" s="1051"/>
      <c r="AI29" s="1051"/>
      <c r="AJ29" s="1052"/>
      <c r="AK29" s="1011"/>
      <c r="AL29" s="1002"/>
      <c r="AM29" s="1002"/>
      <c r="AN29" s="1002"/>
      <c r="AO29" s="1002"/>
      <c r="AP29" s="1002">
        <v>98</v>
      </c>
      <c r="AQ29" s="1002"/>
      <c r="AR29" s="1002"/>
      <c r="AS29" s="1002"/>
      <c r="AT29" s="1002"/>
      <c r="AU29" s="1002"/>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1998</v>
      </c>
      <c r="R30" s="1075"/>
      <c r="S30" s="1075"/>
      <c r="T30" s="1075"/>
      <c r="U30" s="1075"/>
      <c r="V30" s="1075">
        <v>1890</v>
      </c>
      <c r="W30" s="1075"/>
      <c r="X30" s="1075"/>
      <c r="Y30" s="1075"/>
      <c r="Z30" s="1075"/>
      <c r="AA30" s="1075">
        <v>108</v>
      </c>
      <c r="AB30" s="1075"/>
      <c r="AC30" s="1075"/>
      <c r="AD30" s="1075"/>
      <c r="AE30" s="1076"/>
      <c r="AF30" s="1050">
        <v>108</v>
      </c>
      <c r="AG30" s="1051"/>
      <c r="AH30" s="1051"/>
      <c r="AI30" s="1051"/>
      <c r="AJ30" s="1052"/>
      <c r="AK30" s="1011"/>
      <c r="AL30" s="1002"/>
      <c r="AM30" s="1002"/>
      <c r="AN30" s="1002"/>
      <c r="AO30" s="1002"/>
      <c r="AP30" s="1002">
        <v>7910</v>
      </c>
      <c r="AQ30" s="1002"/>
      <c r="AR30" s="1002"/>
      <c r="AS30" s="1002"/>
      <c r="AT30" s="1002"/>
      <c r="AU30" s="1002"/>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398</v>
      </c>
      <c r="C31" s="1069"/>
      <c r="D31" s="1069"/>
      <c r="E31" s="1069"/>
      <c r="F31" s="1069"/>
      <c r="G31" s="1069"/>
      <c r="H31" s="1069"/>
      <c r="I31" s="1069"/>
      <c r="J31" s="1069"/>
      <c r="K31" s="1069"/>
      <c r="L31" s="1069"/>
      <c r="M31" s="1069"/>
      <c r="N31" s="1069"/>
      <c r="O31" s="1069"/>
      <c r="P31" s="1070"/>
      <c r="Q31" s="1074">
        <v>46457</v>
      </c>
      <c r="R31" s="1075"/>
      <c r="S31" s="1075"/>
      <c r="T31" s="1075"/>
      <c r="U31" s="1075"/>
      <c r="V31" s="1075">
        <v>45801</v>
      </c>
      <c r="W31" s="1075"/>
      <c r="X31" s="1075"/>
      <c r="Y31" s="1075"/>
      <c r="Z31" s="1075"/>
      <c r="AA31" s="1075">
        <v>656</v>
      </c>
      <c r="AB31" s="1075"/>
      <c r="AC31" s="1075"/>
      <c r="AD31" s="1075"/>
      <c r="AE31" s="1076"/>
      <c r="AF31" s="1050">
        <v>656</v>
      </c>
      <c r="AG31" s="1051"/>
      <c r="AH31" s="1051"/>
      <c r="AI31" s="1051"/>
      <c r="AJ31" s="1052"/>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399</v>
      </c>
      <c r="C32" s="1069"/>
      <c r="D32" s="1069"/>
      <c r="E32" s="1069"/>
      <c r="F32" s="1069"/>
      <c r="G32" s="1069"/>
      <c r="H32" s="1069"/>
      <c r="I32" s="1069"/>
      <c r="J32" s="1069"/>
      <c r="K32" s="1069"/>
      <c r="L32" s="1069"/>
      <c r="M32" s="1069"/>
      <c r="N32" s="1069"/>
      <c r="O32" s="1069"/>
      <c r="P32" s="1070"/>
      <c r="Q32" s="1074">
        <v>8332</v>
      </c>
      <c r="R32" s="1075"/>
      <c r="S32" s="1075"/>
      <c r="T32" s="1075"/>
      <c r="U32" s="1075"/>
      <c r="V32" s="1075">
        <v>7988</v>
      </c>
      <c r="W32" s="1075"/>
      <c r="X32" s="1075"/>
      <c r="Y32" s="1075"/>
      <c r="Z32" s="1075"/>
      <c r="AA32" s="1075">
        <v>344</v>
      </c>
      <c r="AB32" s="1075"/>
      <c r="AC32" s="1075"/>
      <c r="AD32" s="1075"/>
      <c r="AE32" s="1076"/>
      <c r="AF32" s="1050">
        <v>344</v>
      </c>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400</v>
      </c>
      <c r="C33" s="1069"/>
      <c r="D33" s="1069"/>
      <c r="E33" s="1069"/>
      <c r="F33" s="1069"/>
      <c r="G33" s="1069"/>
      <c r="H33" s="1069"/>
      <c r="I33" s="1069"/>
      <c r="J33" s="1069"/>
      <c r="K33" s="1069"/>
      <c r="L33" s="1069"/>
      <c r="M33" s="1069"/>
      <c r="N33" s="1069"/>
      <c r="O33" s="1069"/>
      <c r="P33" s="1070"/>
      <c r="Q33" s="1074">
        <v>0</v>
      </c>
      <c r="R33" s="1075"/>
      <c r="S33" s="1075"/>
      <c r="T33" s="1075"/>
      <c r="U33" s="1075"/>
      <c r="V33" s="1075">
        <v>0</v>
      </c>
      <c r="W33" s="1075"/>
      <c r="X33" s="1075"/>
      <c r="Y33" s="1075"/>
      <c r="Z33" s="1075"/>
      <c r="AA33" s="1075"/>
      <c r="AB33" s="1075"/>
      <c r="AC33" s="1075"/>
      <c r="AD33" s="1075"/>
      <c r="AE33" s="1076"/>
      <c r="AF33" s="1050">
        <v>1149</v>
      </c>
      <c r="AG33" s="1051"/>
      <c r="AH33" s="1051"/>
      <c r="AI33" s="1051"/>
      <c r="AJ33" s="1052"/>
      <c r="AK33" s="1011"/>
      <c r="AL33" s="1002"/>
      <c r="AM33" s="1002"/>
      <c r="AN33" s="1002"/>
      <c r="AO33" s="1002"/>
      <c r="AP33" s="1002">
        <v>86346</v>
      </c>
      <c r="AQ33" s="1002"/>
      <c r="AR33" s="1002"/>
      <c r="AS33" s="1002"/>
      <c r="AT33" s="1002"/>
      <c r="AU33" s="1002"/>
      <c r="AV33" s="1002"/>
      <c r="AW33" s="1002"/>
      <c r="AX33" s="1002"/>
      <c r="AY33" s="1002"/>
      <c r="AZ33" s="1073"/>
      <c r="BA33" s="1073"/>
      <c r="BB33" s="1073"/>
      <c r="BC33" s="1073"/>
      <c r="BD33" s="1073"/>
      <c r="BE33" s="1063" t="s">
        <v>401</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402</v>
      </c>
      <c r="C34" s="1069"/>
      <c r="D34" s="1069"/>
      <c r="E34" s="1069"/>
      <c r="F34" s="1069"/>
      <c r="G34" s="1069"/>
      <c r="H34" s="1069"/>
      <c r="I34" s="1069"/>
      <c r="J34" s="1069"/>
      <c r="K34" s="1069"/>
      <c r="L34" s="1069"/>
      <c r="M34" s="1069"/>
      <c r="N34" s="1069"/>
      <c r="O34" s="1069"/>
      <c r="P34" s="1070"/>
      <c r="Q34" s="1074">
        <v>0</v>
      </c>
      <c r="R34" s="1075"/>
      <c r="S34" s="1075"/>
      <c r="T34" s="1075"/>
      <c r="U34" s="1075"/>
      <c r="V34" s="1075">
        <v>0</v>
      </c>
      <c r="W34" s="1075"/>
      <c r="X34" s="1075"/>
      <c r="Y34" s="1075"/>
      <c r="Z34" s="1075"/>
      <c r="AA34" s="1075"/>
      <c r="AB34" s="1075"/>
      <c r="AC34" s="1075"/>
      <c r="AD34" s="1075"/>
      <c r="AE34" s="1076"/>
      <c r="AF34" s="1050">
        <v>30</v>
      </c>
      <c r="AG34" s="1051"/>
      <c r="AH34" s="1051"/>
      <c r="AI34" s="1051"/>
      <c r="AJ34" s="1052"/>
      <c r="AK34" s="1011"/>
      <c r="AL34" s="1002"/>
      <c r="AM34" s="1002"/>
      <c r="AN34" s="1002"/>
      <c r="AO34" s="1002"/>
      <c r="AP34" s="1002">
        <v>1072</v>
      </c>
      <c r="AQ34" s="1002"/>
      <c r="AR34" s="1002"/>
      <c r="AS34" s="1002"/>
      <c r="AT34" s="1002"/>
      <c r="AU34" s="1002"/>
      <c r="AV34" s="1002"/>
      <c r="AW34" s="1002"/>
      <c r="AX34" s="1002"/>
      <c r="AY34" s="1002"/>
      <c r="AZ34" s="1073"/>
      <c r="BA34" s="1073"/>
      <c r="BB34" s="1073"/>
      <c r="BC34" s="1073"/>
      <c r="BD34" s="1073"/>
      <c r="BE34" s="1063" t="s">
        <v>403</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5842</v>
      </c>
      <c r="AG63" s="990"/>
      <c r="AH63" s="990"/>
      <c r="AI63" s="990"/>
      <c r="AJ63" s="1061"/>
      <c r="AK63" s="1062"/>
      <c r="AL63" s="994"/>
      <c r="AM63" s="994"/>
      <c r="AN63" s="994"/>
      <c r="AO63" s="994"/>
      <c r="AP63" s="990">
        <v>95426</v>
      </c>
      <c r="AQ63" s="990"/>
      <c r="AR63" s="990"/>
      <c r="AS63" s="990"/>
      <c r="AT63" s="990"/>
      <c r="AU63" s="990"/>
      <c r="AV63" s="990"/>
      <c r="AW63" s="990"/>
      <c r="AX63" s="990"/>
      <c r="AY63" s="990"/>
      <c r="AZ63" s="1056"/>
      <c r="BA63" s="1056"/>
      <c r="BB63" s="1056"/>
      <c r="BC63" s="1056"/>
      <c r="BD63" s="1056"/>
      <c r="BE63" s="991"/>
      <c r="BF63" s="991"/>
      <c r="BG63" s="991"/>
      <c r="BH63" s="991"/>
      <c r="BI63" s="992"/>
      <c r="BJ63" s="1057" t="s">
        <v>123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407</v>
      </c>
      <c r="B66" s="1027"/>
      <c r="C66" s="1027"/>
      <c r="D66" s="1027"/>
      <c r="E66" s="1027"/>
      <c r="F66" s="1027"/>
      <c r="G66" s="1027"/>
      <c r="H66" s="1027"/>
      <c r="I66" s="1027"/>
      <c r="J66" s="1027"/>
      <c r="K66" s="1027"/>
      <c r="L66" s="1027"/>
      <c r="M66" s="1027"/>
      <c r="N66" s="1027"/>
      <c r="O66" s="1027"/>
      <c r="P66" s="1028"/>
      <c r="Q66" s="1032" t="s">
        <v>387</v>
      </c>
      <c r="R66" s="1033"/>
      <c r="S66" s="1033"/>
      <c r="T66" s="1033"/>
      <c r="U66" s="1034"/>
      <c r="V66" s="1032" t="s">
        <v>408</v>
      </c>
      <c r="W66" s="1033"/>
      <c r="X66" s="1033"/>
      <c r="Y66" s="1033"/>
      <c r="Z66" s="1034"/>
      <c r="AA66" s="1032" t="s">
        <v>389</v>
      </c>
      <c r="AB66" s="1033"/>
      <c r="AC66" s="1033"/>
      <c r="AD66" s="1033"/>
      <c r="AE66" s="1034"/>
      <c r="AF66" s="1038" t="s">
        <v>390</v>
      </c>
      <c r="AG66" s="1039"/>
      <c r="AH66" s="1039"/>
      <c r="AI66" s="1039"/>
      <c r="AJ66" s="1040"/>
      <c r="AK66" s="1032" t="s">
        <v>391</v>
      </c>
      <c r="AL66" s="1027"/>
      <c r="AM66" s="1027"/>
      <c r="AN66" s="1027"/>
      <c r="AO66" s="1028"/>
      <c r="AP66" s="1032" t="s">
        <v>392</v>
      </c>
      <c r="AQ66" s="1033"/>
      <c r="AR66" s="1033"/>
      <c r="AS66" s="1033"/>
      <c r="AT66" s="1034"/>
      <c r="AU66" s="1032" t="s">
        <v>409</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1660</v>
      </c>
      <c r="CS102" s="982"/>
      <c r="CT102" s="982"/>
      <c r="CU102" s="982"/>
      <c r="CV102" s="983"/>
      <c r="CW102" s="981">
        <v>1155</v>
      </c>
      <c r="CX102" s="982"/>
      <c r="CY102" s="982"/>
      <c r="CZ102" s="982"/>
      <c r="DA102" s="983"/>
      <c r="DB102" s="981">
        <v>491</v>
      </c>
      <c r="DC102" s="982"/>
      <c r="DD102" s="982"/>
      <c r="DE102" s="982"/>
      <c r="DF102" s="983"/>
      <c r="DG102" s="981">
        <v>6575</v>
      </c>
      <c r="DH102" s="982"/>
      <c r="DI102" s="982"/>
      <c r="DJ102" s="982"/>
      <c r="DK102" s="983"/>
      <c r="DL102" s="981">
        <v>1914</v>
      </c>
      <c r="DM102" s="982"/>
      <c r="DN102" s="982"/>
      <c r="DO102" s="982"/>
      <c r="DP102" s="983"/>
      <c r="DQ102" s="981">
        <v>2463</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298</v>
      </c>
      <c r="AG109" s="925"/>
      <c r="AH109" s="925"/>
      <c r="AI109" s="925"/>
      <c r="AJ109" s="926"/>
      <c r="AK109" s="927" t="s">
        <v>297</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298</v>
      </c>
      <c r="BW109" s="925"/>
      <c r="BX109" s="925"/>
      <c r="BY109" s="925"/>
      <c r="BZ109" s="926"/>
      <c r="CA109" s="927" t="s">
        <v>297</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298</v>
      </c>
      <c r="DM109" s="925"/>
      <c r="DN109" s="925"/>
      <c r="DO109" s="925"/>
      <c r="DP109" s="926"/>
      <c r="DQ109" s="927" t="s">
        <v>297</v>
      </c>
      <c r="DR109" s="925"/>
      <c r="DS109" s="925"/>
      <c r="DT109" s="925"/>
      <c r="DU109" s="926"/>
      <c r="DV109" s="927" t="s">
        <v>420</v>
      </c>
      <c r="DW109" s="925"/>
      <c r="DX109" s="925"/>
      <c r="DY109" s="925"/>
      <c r="DZ109" s="956"/>
    </row>
    <row r="110" spans="1:131" s="226" customFormat="1" ht="26.25" customHeight="1">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21099822</v>
      </c>
      <c r="AB110" s="918"/>
      <c r="AC110" s="918"/>
      <c r="AD110" s="918"/>
      <c r="AE110" s="919"/>
      <c r="AF110" s="920">
        <v>21826690</v>
      </c>
      <c r="AG110" s="918"/>
      <c r="AH110" s="918"/>
      <c r="AI110" s="918"/>
      <c r="AJ110" s="919"/>
      <c r="AK110" s="920">
        <v>22371237</v>
      </c>
      <c r="AL110" s="918"/>
      <c r="AM110" s="918"/>
      <c r="AN110" s="918"/>
      <c r="AO110" s="919"/>
      <c r="AP110" s="921">
        <v>14.8</v>
      </c>
      <c r="AQ110" s="922"/>
      <c r="AR110" s="922"/>
      <c r="AS110" s="922"/>
      <c r="AT110" s="923"/>
      <c r="AU110" s="957" t="s">
        <v>66</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270808475</v>
      </c>
      <c r="BR110" s="865"/>
      <c r="BS110" s="865"/>
      <c r="BT110" s="865"/>
      <c r="BU110" s="865"/>
      <c r="BV110" s="865">
        <v>269192517</v>
      </c>
      <c r="BW110" s="865"/>
      <c r="BX110" s="865"/>
      <c r="BY110" s="865"/>
      <c r="BZ110" s="865"/>
      <c r="CA110" s="865">
        <v>275796696</v>
      </c>
      <c r="CB110" s="865"/>
      <c r="CC110" s="865"/>
      <c r="CD110" s="865"/>
      <c r="CE110" s="865"/>
      <c r="CF110" s="889">
        <v>182.8</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426</v>
      </c>
      <c r="DH110" s="865"/>
      <c r="DI110" s="865"/>
      <c r="DJ110" s="865"/>
      <c r="DK110" s="865"/>
      <c r="DL110" s="865" t="s">
        <v>426</v>
      </c>
      <c r="DM110" s="865"/>
      <c r="DN110" s="865"/>
      <c r="DO110" s="865"/>
      <c r="DP110" s="865"/>
      <c r="DQ110" s="865" t="s">
        <v>426</v>
      </c>
      <c r="DR110" s="865"/>
      <c r="DS110" s="865"/>
      <c r="DT110" s="865"/>
      <c r="DU110" s="865"/>
      <c r="DV110" s="866" t="s">
        <v>426</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426</v>
      </c>
      <c r="AL111" s="946"/>
      <c r="AM111" s="946"/>
      <c r="AN111" s="946"/>
      <c r="AO111" s="947"/>
      <c r="AP111" s="949" t="s">
        <v>123</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28797602</v>
      </c>
      <c r="BR111" s="837"/>
      <c r="BS111" s="837"/>
      <c r="BT111" s="837"/>
      <c r="BU111" s="837"/>
      <c r="BV111" s="837">
        <v>26353304</v>
      </c>
      <c r="BW111" s="837"/>
      <c r="BX111" s="837"/>
      <c r="BY111" s="837"/>
      <c r="BZ111" s="837"/>
      <c r="CA111" s="837">
        <v>23815795</v>
      </c>
      <c r="CB111" s="837"/>
      <c r="CC111" s="837"/>
      <c r="CD111" s="837"/>
      <c r="CE111" s="837"/>
      <c r="CF111" s="898">
        <v>15.8</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426</v>
      </c>
      <c r="DH111" s="837"/>
      <c r="DI111" s="837"/>
      <c r="DJ111" s="837"/>
      <c r="DK111" s="837"/>
      <c r="DL111" s="837" t="s">
        <v>426</v>
      </c>
      <c r="DM111" s="837"/>
      <c r="DN111" s="837"/>
      <c r="DO111" s="837"/>
      <c r="DP111" s="837"/>
      <c r="DQ111" s="837" t="s">
        <v>426</v>
      </c>
      <c r="DR111" s="837"/>
      <c r="DS111" s="837"/>
      <c r="DT111" s="837"/>
      <c r="DU111" s="837"/>
      <c r="DV111" s="814" t="s">
        <v>426</v>
      </c>
      <c r="DW111" s="814"/>
      <c r="DX111" s="814"/>
      <c r="DY111" s="814"/>
      <c r="DZ111" s="815"/>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1833333</v>
      </c>
      <c r="AB112" s="800"/>
      <c r="AC112" s="800"/>
      <c r="AD112" s="800"/>
      <c r="AE112" s="801"/>
      <c r="AF112" s="802">
        <v>2160000</v>
      </c>
      <c r="AG112" s="800"/>
      <c r="AH112" s="800"/>
      <c r="AI112" s="800"/>
      <c r="AJ112" s="801"/>
      <c r="AK112" s="802">
        <v>2460000</v>
      </c>
      <c r="AL112" s="800"/>
      <c r="AM112" s="800"/>
      <c r="AN112" s="800"/>
      <c r="AO112" s="801"/>
      <c r="AP112" s="847">
        <v>1.6</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43154648</v>
      </c>
      <c r="BR112" s="837"/>
      <c r="BS112" s="837"/>
      <c r="BT112" s="837"/>
      <c r="BU112" s="837"/>
      <c r="BV112" s="837">
        <v>41288933</v>
      </c>
      <c r="BW112" s="837"/>
      <c r="BX112" s="837"/>
      <c r="BY112" s="837"/>
      <c r="BZ112" s="837"/>
      <c r="CA112" s="837">
        <v>40798102</v>
      </c>
      <c r="CB112" s="837"/>
      <c r="CC112" s="837"/>
      <c r="CD112" s="837"/>
      <c r="CE112" s="837"/>
      <c r="CF112" s="898">
        <v>27</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434</v>
      </c>
      <c r="DH112" s="837"/>
      <c r="DI112" s="837"/>
      <c r="DJ112" s="837"/>
      <c r="DK112" s="837"/>
      <c r="DL112" s="837" t="s">
        <v>123</v>
      </c>
      <c r="DM112" s="837"/>
      <c r="DN112" s="837"/>
      <c r="DO112" s="837"/>
      <c r="DP112" s="837"/>
      <c r="DQ112" s="837" t="s">
        <v>123</v>
      </c>
      <c r="DR112" s="837"/>
      <c r="DS112" s="837"/>
      <c r="DT112" s="837"/>
      <c r="DU112" s="837"/>
      <c r="DV112" s="814" t="s">
        <v>426</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4329148</v>
      </c>
      <c r="AB113" s="946"/>
      <c r="AC113" s="946"/>
      <c r="AD113" s="946"/>
      <c r="AE113" s="947"/>
      <c r="AF113" s="948">
        <v>4570586</v>
      </c>
      <c r="AG113" s="946"/>
      <c r="AH113" s="946"/>
      <c r="AI113" s="946"/>
      <c r="AJ113" s="947"/>
      <c r="AK113" s="948">
        <v>4450647</v>
      </c>
      <c r="AL113" s="946"/>
      <c r="AM113" s="946"/>
      <c r="AN113" s="946"/>
      <c r="AO113" s="947"/>
      <c r="AP113" s="949">
        <v>3</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t="s">
        <v>123</v>
      </c>
      <c r="BR113" s="837"/>
      <c r="BS113" s="837"/>
      <c r="BT113" s="837"/>
      <c r="BU113" s="837"/>
      <c r="BV113" s="837" t="s">
        <v>123</v>
      </c>
      <c r="BW113" s="837"/>
      <c r="BX113" s="837"/>
      <c r="BY113" s="837"/>
      <c r="BZ113" s="837"/>
      <c r="CA113" s="837" t="s">
        <v>123</v>
      </c>
      <c r="CB113" s="837"/>
      <c r="CC113" s="837"/>
      <c r="CD113" s="837"/>
      <c r="CE113" s="837"/>
      <c r="CF113" s="898" t="s">
        <v>123</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426</v>
      </c>
      <c r="DH113" s="800"/>
      <c r="DI113" s="800"/>
      <c r="DJ113" s="800"/>
      <c r="DK113" s="801"/>
      <c r="DL113" s="802" t="s">
        <v>426</v>
      </c>
      <c r="DM113" s="800"/>
      <c r="DN113" s="800"/>
      <c r="DO113" s="800"/>
      <c r="DP113" s="801"/>
      <c r="DQ113" s="802" t="s">
        <v>426</v>
      </c>
      <c r="DR113" s="800"/>
      <c r="DS113" s="800"/>
      <c r="DT113" s="800"/>
      <c r="DU113" s="801"/>
      <c r="DV113" s="847" t="s">
        <v>426</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123</v>
      </c>
      <c r="AB114" s="800"/>
      <c r="AC114" s="800"/>
      <c r="AD114" s="800"/>
      <c r="AE114" s="801"/>
      <c r="AF114" s="802" t="s">
        <v>123</v>
      </c>
      <c r="AG114" s="800"/>
      <c r="AH114" s="800"/>
      <c r="AI114" s="800"/>
      <c r="AJ114" s="801"/>
      <c r="AK114" s="802" t="s">
        <v>426</v>
      </c>
      <c r="AL114" s="800"/>
      <c r="AM114" s="800"/>
      <c r="AN114" s="800"/>
      <c r="AO114" s="801"/>
      <c r="AP114" s="847" t="s">
        <v>123</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32427922</v>
      </c>
      <c r="BR114" s="837"/>
      <c r="BS114" s="837"/>
      <c r="BT114" s="837"/>
      <c r="BU114" s="837"/>
      <c r="BV114" s="837">
        <v>31721377</v>
      </c>
      <c r="BW114" s="837"/>
      <c r="BX114" s="837"/>
      <c r="BY114" s="837"/>
      <c r="BZ114" s="837"/>
      <c r="CA114" s="837">
        <v>46361214</v>
      </c>
      <c r="CB114" s="837"/>
      <c r="CC114" s="837"/>
      <c r="CD114" s="837"/>
      <c r="CE114" s="837"/>
      <c r="CF114" s="898">
        <v>30.7</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123</v>
      </c>
      <c r="DH114" s="800"/>
      <c r="DI114" s="800"/>
      <c r="DJ114" s="800"/>
      <c r="DK114" s="801"/>
      <c r="DL114" s="802" t="s">
        <v>426</v>
      </c>
      <c r="DM114" s="800"/>
      <c r="DN114" s="800"/>
      <c r="DO114" s="800"/>
      <c r="DP114" s="801"/>
      <c r="DQ114" s="802" t="s">
        <v>123</v>
      </c>
      <c r="DR114" s="800"/>
      <c r="DS114" s="800"/>
      <c r="DT114" s="800"/>
      <c r="DU114" s="801"/>
      <c r="DV114" s="847" t="s">
        <v>123</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1366452</v>
      </c>
      <c r="AB115" s="946"/>
      <c r="AC115" s="946"/>
      <c r="AD115" s="946"/>
      <c r="AE115" s="947"/>
      <c r="AF115" s="948">
        <v>979187</v>
      </c>
      <c r="AG115" s="946"/>
      <c r="AH115" s="946"/>
      <c r="AI115" s="946"/>
      <c r="AJ115" s="947"/>
      <c r="AK115" s="948">
        <v>976622</v>
      </c>
      <c r="AL115" s="946"/>
      <c r="AM115" s="946"/>
      <c r="AN115" s="946"/>
      <c r="AO115" s="947"/>
      <c r="AP115" s="949">
        <v>0.6</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v>2602879</v>
      </c>
      <c r="BR115" s="837"/>
      <c r="BS115" s="837"/>
      <c r="BT115" s="837"/>
      <c r="BU115" s="837"/>
      <c r="BV115" s="837">
        <v>2612110</v>
      </c>
      <c r="BW115" s="837"/>
      <c r="BX115" s="837"/>
      <c r="BY115" s="837"/>
      <c r="BZ115" s="837"/>
      <c r="CA115" s="837">
        <v>2462466</v>
      </c>
      <c r="CB115" s="837"/>
      <c r="CC115" s="837"/>
      <c r="CD115" s="837"/>
      <c r="CE115" s="837"/>
      <c r="CF115" s="898">
        <v>1.6</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8070948</v>
      </c>
      <c r="DH115" s="800"/>
      <c r="DI115" s="800"/>
      <c r="DJ115" s="800"/>
      <c r="DK115" s="801"/>
      <c r="DL115" s="802">
        <v>6575378</v>
      </c>
      <c r="DM115" s="800"/>
      <c r="DN115" s="800"/>
      <c r="DO115" s="800"/>
      <c r="DP115" s="801"/>
      <c r="DQ115" s="802">
        <v>4987677</v>
      </c>
      <c r="DR115" s="800"/>
      <c r="DS115" s="800"/>
      <c r="DT115" s="800"/>
      <c r="DU115" s="801"/>
      <c r="DV115" s="847">
        <v>3.3</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123</v>
      </c>
      <c r="AB116" s="800"/>
      <c r="AC116" s="800"/>
      <c r="AD116" s="800"/>
      <c r="AE116" s="801"/>
      <c r="AF116" s="802" t="s">
        <v>426</v>
      </c>
      <c r="AG116" s="800"/>
      <c r="AH116" s="800"/>
      <c r="AI116" s="800"/>
      <c r="AJ116" s="801"/>
      <c r="AK116" s="802" t="s">
        <v>426</v>
      </c>
      <c r="AL116" s="800"/>
      <c r="AM116" s="800"/>
      <c r="AN116" s="800"/>
      <c r="AO116" s="801"/>
      <c r="AP116" s="847" t="s">
        <v>123</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123</v>
      </c>
      <c r="CB116" s="837"/>
      <c r="CC116" s="837"/>
      <c r="CD116" s="837"/>
      <c r="CE116" s="837"/>
      <c r="CF116" s="898" t="s">
        <v>123</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123</v>
      </c>
      <c r="DH116" s="800"/>
      <c r="DI116" s="800"/>
      <c r="DJ116" s="800"/>
      <c r="DK116" s="801"/>
      <c r="DL116" s="802" t="s">
        <v>123</v>
      </c>
      <c r="DM116" s="800"/>
      <c r="DN116" s="800"/>
      <c r="DO116" s="800"/>
      <c r="DP116" s="801"/>
      <c r="DQ116" s="802" t="s">
        <v>123</v>
      </c>
      <c r="DR116" s="800"/>
      <c r="DS116" s="800"/>
      <c r="DT116" s="800"/>
      <c r="DU116" s="801"/>
      <c r="DV116" s="847" t="s">
        <v>123</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28628755</v>
      </c>
      <c r="AB117" s="932"/>
      <c r="AC117" s="932"/>
      <c r="AD117" s="932"/>
      <c r="AE117" s="933"/>
      <c r="AF117" s="934">
        <v>29536463</v>
      </c>
      <c r="AG117" s="932"/>
      <c r="AH117" s="932"/>
      <c r="AI117" s="932"/>
      <c r="AJ117" s="933"/>
      <c r="AK117" s="934">
        <v>30258506</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426</v>
      </c>
      <c r="BR117" s="837"/>
      <c r="BS117" s="837"/>
      <c r="BT117" s="837"/>
      <c r="BU117" s="837"/>
      <c r="BV117" s="837" t="s">
        <v>426</v>
      </c>
      <c r="BW117" s="837"/>
      <c r="BX117" s="837"/>
      <c r="BY117" s="837"/>
      <c r="BZ117" s="837"/>
      <c r="CA117" s="837" t="s">
        <v>123</v>
      </c>
      <c r="CB117" s="837"/>
      <c r="CC117" s="837"/>
      <c r="CD117" s="837"/>
      <c r="CE117" s="837"/>
      <c r="CF117" s="898" t="s">
        <v>426</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123</v>
      </c>
      <c r="DM117" s="800"/>
      <c r="DN117" s="800"/>
      <c r="DO117" s="800"/>
      <c r="DP117" s="801"/>
      <c r="DQ117" s="802" t="s">
        <v>426</v>
      </c>
      <c r="DR117" s="800"/>
      <c r="DS117" s="800"/>
      <c r="DT117" s="800"/>
      <c r="DU117" s="801"/>
      <c r="DV117" s="847" t="s">
        <v>123</v>
      </c>
      <c r="DW117" s="848"/>
      <c r="DX117" s="848"/>
      <c r="DY117" s="848"/>
      <c r="DZ117" s="849"/>
    </row>
    <row r="118" spans="1:130" s="226" customFormat="1" ht="26.25" customHeight="1">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298</v>
      </c>
      <c r="AG118" s="925"/>
      <c r="AH118" s="925"/>
      <c r="AI118" s="925"/>
      <c r="AJ118" s="926"/>
      <c r="AK118" s="927" t="s">
        <v>297</v>
      </c>
      <c r="AL118" s="925"/>
      <c r="AM118" s="925"/>
      <c r="AN118" s="925"/>
      <c r="AO118" s="926"/>
      <c r="AP118" s="928" t="s">
        <v>420</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426</v>
      </c>
      <c r="BR118" s="868"/>
      <c r="BS118" s="868"/>
      <c r="BT118" s="868"/>
      <c r="BU118" s="868"/>
      <c r="BV118" s="868" t="s">
        <v>426</v>
      </c>
      <c r="BW118" s="868"/>
      <c r="BX118" s="868"/>
      <c r="BY118" s="868"/>
      <c r="BZ118" s="868"/>
      <c r="CA118" s="868" t="s">
        <v>123</v>
      </c>
      <c r="CB118" s="868"/>
      <c r="CC118" s="868"/>
      <c r="CD118" s="868"/>
      <c r="CE118" s="868"/>
      <c r="CF118" s="898" t="s">
        <v>123</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426</v>
      </c>
      <c r="DM118" s="800"/>
      <c r="DN118" s="800"/>
      <c r="DO118" s="800"/>
      <c r="DP118" s="801"/>
      <c r="DQ118" s="802" t="s">
        <v>426</v>
      </c>
      <c r="DR118" s="800"/>
      <c r="DS118" s="800"/>
      <c r="DT118" s="800"/>
      <c r="DU118" s="801"/>
      <c r="DV118" s="847" t="s">
        <v>426</v>
      </c>
      <c r="DW118" s="848"/>
      <c r="DX118" s="848"/>
      <c r="DY118" s="848"/>
      <c r="DZ118" s="849"/>
    </row>
    <row r="119" spans="1:130" s="226" customFormat="1" ht="26.25" customHeight="1">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426</v>
      </c>
      <c r="AB119" s="918"/>
      <c r="AC119" s="918"/>
      <c r="AD119" s="918"/>
      <c r="AE119" s="919"/>
      <c r="AF119" s="920" t="s">
        <v>426</v>
      </c>
      <c r="AG119" s="918"/>
      <c r="AH119" s="918"/>
      <c r="AI119" s="918"/>
      <c r="AJ119" s="919"/>
      <c r="AK119" s="920" t="s">
        <v>426</v>
      </c>
      <c r="AL119" s="918"/>
      <c r="AM119" s="918"/>
      <c r="AN119" s="918"/>
      <c r="AO119" s="919"/>
      <c r="AP119" s="921" t="s">
        <v>426</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452</v>
      </c>
      <c r="BP119" s="901"/>
      <c r="BQ119" s="905">
        <v>377791526</v>
      </c>
      <c r="BR119" s="868"/>
      <c r="BS119" s="868"/>
      <c r="BT119" s="868"/>
      <c r="BU119" s="868"/>
      <c r="BV119" s="868">
        <v>371168241</v>
      </c>
      <c r="BW119" s="868"/>
      <c r="BX119" s="868"/>
      <c r="BY119" s="868"/>
      <c r="BZ119" s="868"/>
      <c r="CA119" s="868">
        <v>389234273</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20726654</v>
      </c>
      <c r="DH119" s="783"/>
      <c r="DI119" s="783"/>
      <c r="DJ119" s="783"/>
      <c r="DK119" s="784"/>
      <c r="DL119" s="785">
        <v>19777926</v>
      </c>
      <c r="DM119" s="783"/>
      <c r="DN119" s="783"/>
      <c r="DO119" s="783"/>
      <c r="DP119" s="784"/>
      <c r="DQ119" s="785">
        <v>18828118</v>
      </c>
      <c r="DR119" s="783"/>
      <c r="DS119" s="783"/>
      <c r="DT119" s="783"/>
      <c r="DU119" s="784"/>
      <c r="DV119" s="871">
        <v>12.5</v>
      </c>
      <c r="DW119" s="872"/>
      <c r="DX119" s="872"/>
      <c r="DY119" s="872"/>
      <c r="DZ119" s="873"/>
    </row>
    <row r="120" spans="1:130" s="226" customFormat="1" ht="26.25" customHeight="1">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123</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26425682</v>
      </c>
      <c r="BR120" s="865"/>
      <c r="BS120" s="865"/>
      <c r="BT120" s="865"/>
      <c r="BU120" s="865"/>
      <c r="BV120" s="865">
        <v>25043308</v>
      </c>
      <c r="BW120" s="865"/>
      <c r="BX120" s="865"/>
      <c r="BY120" s="865"/>
      <c r="BZ120" s="865"/>
      <c r="CA120" s="865">
        <v>28669286</v>
      </c>
      <c r="CB120" s="865"/>
      <c r="CC120" s="865"/>
      <c r="CD120" s="865"/>
      <c r="CE120" s="865"/>
      <c r="CF120" s="889">
        <v>19</v>
      </c>
      <c r="CG120" s="890"/>
      <c r="CH120" s="890"/>
      <c r="CI120" s="890"/>
      <c r="CJ120" s="890"/>
      <c r="CK120" s="891" t="s">
        <v>456</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38803074</v>
      </c>
      <c r="DH120" s="865"/>
      <c r="DI120" s="865"/>
      <c r="DJ120" s="865"/>
      <c r="DK120" s="865"/>
      <c r="DL120" s="865">
        <v>37053873</v>
      </c>
      <c r="DM120" s="865"/>
      <c r="DN120" s="865"/>
      <c r="DO120" s="865"/>
      <c r="DP120" s="865"/>
      <c r="DQ120" s="865">
        <v>36522983</v>
      </c>
      <c r="DR120" s="865"/>
      <c r="DS120" s="865"/>
      <c r="DT120" s="865"/>
      <c r="DU120" s="865"/>
      <c r="DV120" s="866">
        <v>24.2</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123</v>
      </c>
      <c r="AL121" s="800"/>
      <c r="AM121" s="800"/>
      <c r="AN121" s="800"/>
      <c r="AO121" s="801"/>
      <c r="AP121" s="847" t="s">
        <v>123</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82544791</v>
      </c>
      <c r="BR121" s="837"/>
      <c r="BS121" s="837"/>
      <c r="BT121" s="837"/>
      <c r="BU121" s="837"/>
      <c r="BV121" s="837">
        <v>78351708</v>
      </c>
      <c r="BW121" s="837"/>
      <c r="BX121" s="837"/>
      <c r="BY121" s="837"/>
      <c r="BZ121" s="837"/>
      <c r="CA121" s="837">
        <v>73694244</v>
      </c>
      <c r="CB121" s="837"/>
      <c r="CC121" s="837"/>
      <c r="CD121" s="837"/>
      <c r="CE121" s="837"/>
      <c r="CF121" s="898">
        <v>48.9</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v>3712961</v>
      </c>
      <c r="DH121" s="837"/>
      <c r="DI121" s="837"/>
      <c r="DJ121" s="837"/>
      <c r="DK121" s="837"/>
      <c r="DL121" s="837">
        <v>3422004</v>
      </c>
      <c r="DM121" s="837"/>
      <c r="DN121" s="837"/>
      <c r="DO121" s="837"/>
      <c r="DP121" s="837"/>
      <c r="DQ121" s="837">
        <v>3330224</v>
      </c>
      <c r="DR121" s="837"/>
      <c r="DS121" s="837"/>
      <c r="DT121" s="837"/>
      <c r="DU121" s="837"/>
      <c r="DV121" s="814">
        <v>2.2000000000000002</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123</v>
      </c>
      <c r="AG122" s="800"/>
      <c r="AH122" s="800"/>
      <c r="AI122" s="800"/>
      <c r="AJ122" s="801"/>
      <c r="AK122" s="802" t="s">
        <v>123</v>
      </c>
      <c r="AL122" s="800"/>
      <c r="AM122" s="800"/>
      <c r="AN122" s="800"/>
      <c r="AO122" s="801"/>
      <c r="AP122" s="847" t="s">
        <v>426</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221371533</v>
      </c>
      <c r="BR122" s="868"/>
      <c r="BS122" s="868"/>
      <c r="BT122" s="868"/>
      <c r="BU122" s="868"/>
      <c r="BV122" s="868">
        <v>222323723</v>
      </c>
      <c r="BW122" s="868"/>
      <c r="BX122" s="868"/>
      <c r="BY122" s="868"/>
      <c r="BZ122" s="868"/>
      <c r="CA122" s="868">
        <v>227997770</v>
      </c>
      <c r="CB122" s="868"/>
      <c r="CC122" s="868"/>
      <c r="CD122" s="868"/>
      <c r="CE122" s="868"/>
      <c r="CF122" s="869">
        <v>151.19999999999999</v>
      </c>
      <c r="CG122" s="870"/>
      <c r="CH122" s="870"/>
      <c r="CI122" s="870"/>
      <c r="CJ122" s="870"/>
      <c r="CK122" s="892"/>
      <c r="CL122" s="878"/>
      <c r="CM122" s="878"/>
      <c r="CN122" s="878"/>
      <c r="CO122" s="879"/>
      <c r="CP122" s="858" t="s">
        <v>402</v>
      </c>
      <c r="CQ122" s="859"/>
      <c r="CR122" s="859"/>
      <c r="CS122" s="859"/>
      <c r="CT122" s="859"/>
      <c r="CU122" s="859"/>
      <c r="CV122" s="859"/>
      <c r="CW122" s="859"/>
      <c r="CX122" s="859"/>
      <c r="CY122" s="859"/>
      <c r="CZ122" s="859"/>
      <c r="DA122" s="859"/>
      <c r="DB122" s="859"/>
      <c r="DC122" s="859"/>
      <c r="DD122" s="859"/>
      <c r="DE122" s="859"/>
      <c r="DF122" s="860"/>
      <c r="DG122" s="836">
        <v>556410</v>
      </c>
      <c r="DH122" s="837"/>
      <c r="DI122" s="837"/>
      <c r="DJ122" s="837"/>
      <c r="DK122" s="837"/>
      <c r="DL122" s="837">
        <v>741888</v>
      </c>
      <c r="DM122" s="837"/>
      <c r="DN122" s="837"/>
      <c r="DO122" s="837"/>
      <c r="DP122" s="837"/>
      <c r="DQ122" s="837">
        <v>884445</v>
      </c>
      <c r="DR122" s="837"/>
      <c r="DS122" s="837"/>
      <c r="DT122" s="837"/>
      <c r="DU122" s="837"/>
      <c r="DV122" s="814">
        <v>0.6</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460</v>
      </c>
      <c r="BP123" s="901"/>
      <c r="BQ123" s="855">
        <v>330342006</v>
      </c>
      <c r="BR123" s="856"/>
      <c r="BS123" s="856"/>
      <c r="BT123" s="856"/>
      <c r="BU123" s="856"/>
      <c r="BV123" s="856">
        <v>325718739</v>
      </c>
      <c r="BW123" s="856"/>
      <c r="BX123" s="856"/>
      <c r="BY123" s="856"/>
      <c r="BZ123" s="856"/>
      <c r="CA123" s="856">
        <v>330361300</v>
      </c>
      <c r="CB123" s="856"/>
      <c r="CC123" s="856"/>
      <c r="CD123" s="856"/>
      <c r="CE123" s="856"/>
      <c r="CF123" s="766"/>
      <c r="CG123" s="767"/>
      <c r="CH123" s="767"/>
      <c r="CI123" s="767"/>
      <c r="CJ123" s="857"/>
      <c r="CK123" s="892"/>
      <c r="CL123" s="878"/>
      <c r="CM123" s="878"/>
      <c r="CN123" s="878"/>
      <c r="CO123" s="879"/>
      <c r="CP123" s="858" t="s">
        <v>461</v>
      </c>
      <c r="CQ123" s="859"/>
      <c r="CR123" s="859"/>
      <c r="CS123" s="859"/>
      <c r="CT123" s="859"/>
      <c r="CU123" s="859"/>
      <c r="CV123" s="859"/>
      <c r="CW123" s="859"/>
      <c r="CX123" s="859"/>
      <c r="CY123" s="859"/>
      <c r="CZ123" s="859"/>
      <c r="DA123" s="859"/>
      <c r="DB123" s="859"/>
      <c r="DC123" s="859"/>
      <c r="DD123" s="859"/>
      <c r="DE123" s="859"/>
      <c r="DF123" s="860"/>
      <c r="DG123" s="799">
        <v>82203</v>
      </c>
      <c r="DH123" s="800"/>
      <c r="DI123" s="800"/>
      <c r="DJ123" s="800"/>
      <c r="DK123" s="801"/>
      <c r="DL123" s="802">
        <v>71168</v>
      </c>
      <c r="DM123" s="800"/>
      <c r="DN123" s="800"/>
      <c r="DO123" s="800"/>
      <c r="DP123" s="801"/>
      <c r="DQ123" s="802">
        <v>60450</v>
      </c>
      <c r="DR123" s="800"/>
      <c r="DS123" s="800"/>
      <c r="DT123" s="800"/>
      <c r="DU123" s="801"/>
      <c r="DV123" s="847">
        <v>0</v>
      </c>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462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37.9</v>
      </c>
      <c r="BR124" s="854"/>
      <c r="BS124" s="854"/>
      <c r="BT124" s="854"/>
      <c r="BU124" s="854"/>
      <c r="BV124" s="854">
        <v>36.5</v>
      </c>
      <c r="BW124" s="854"/>
      <c r="BX124" s="854"/>
      <c r="BY124" s="854"/>
      <c r="BZ124" s="854"/>
      <c r="CA124" s="854">
        <v>39</v>
      </c>
      <c r="CB124" s="854"/>
      <c r="CC124" s="854"/>
      <c r="CD124" s="854"/>
      <c r="CE124" s="854"/>
      <c r="CF124" s="744"/>
      <c r="CG124" s="745"/>
      <c r="CH124" s="745"/>
      <c r="CI124" s="745"/>
      <c r="CJ124" s="885"/>
      <c r="CK124" s="893"/>
      <c r="CL124" s="893"/>
      <c r="CM124" s="893"/>
      <c r="CN124" s="893"/>
      <c r="CO124" s="894"/>
      <c r="CP124" s="858" t="s">
        <v>463</v>
      </c>
      <c r="CQ124" s="859"/>
      <c r="CR124" s="859"/>
      <c r="CS124" s="859"/>
      <c r="CT124" s="859"/>
      <c r="CU124" s="859"/>
      <c r="CV124" s="859"/>
      <c r="CW124" s="859"/>
      <c r="CX124" s="859"/>
      <c r="CY124" s="859"/>
      <c r="CZ124" s="859"/>
      <c r="DA124" s="859"/>
      <c r="DB124" s="859"/>
      <c r="DC124" s="859"/>
      <c r="DD124" s="859"/>
      <c r="DE124" s="859"/>
      <c r="DF124" s="860"/>
      <c r="DG124" s="782" t="s">
        <v>434</v>
      </c>
      <c r="DH124" s="783"/>
      <c r="DI124" s="783"/>
      <c r="DJ124" s="783"/>
      <c r="DK124" s="784"/>
      <c r="DL124" s="785" t="s">
        <v>434</v>
      </c>
      <c r="DM124" s="783"/>
      <c r="DN124" s="783"/>
      <c r="DO124" s="783"/>
      <c r="DP124" s="784"/>
      <c r="DQ124" s="785" t="s">
        <v>434</v>
      </c>
      <c r="DR124" s="783"/>
      <c r="DS124" s="783"/>
      <c r="DT124" s="783"/>
      <c r="DU124" s="784"/>
      <c r="DV124" s="871" t="s">
        <v>434</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434</v>
      </c>
      <c r="AB125" s="800"/>
      <c r="AC125" s="800"/>
      <c r="AD125" s="800"/>
      <c r="AE125" s="801"/>
      <c r="AF125" s="802" t="s">
        <v>434</v>
      </c>
      <c r="AG125" s="800"/>
      <c r="AH125" s="800"/>
      <c r="AI125" s="800"/>
      <c r="AJ125" s="801"/>
      <c r="AK125" s="802" t="s">
        <v>434</v>
      </c>
      <c r="AL125" s="800"/>
      <c r="AM125" s="800"/>
      <c r="AN125" s="800"/>
      <c r="AO125" s="801"/>
      <c r="AP125" s="847" t="s">
        <v>434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434</v>
      </c>
      <c r="DH125" s="865"/>
      <c r="DI125" s="865"/>
      <c r="DJ125" s="865"/>
      <c r="DK125" s="865"/>
      <c r="DL125" s="865" t="s">
        <v>434</v>
      </c>
      <c r="DM125" s="865"/>
      <c r="DN125" s="865"/>
      <c r="DO125" s="865"/>
      <c r="DP125" s="865"/>
      <c r="DQ125" s="865" t="s">
        <v>434</v>
      </c>
      <c r="DR125" s="865"/>
      <c r="DS125" s="865"/>
      <c r="DT125" s="865"/>
      <c r="DU125" s="865"/>
      <c r="DV125" s="866" t="s">
        <v>434</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1366452</v>
      </c>
      <c r="AB126" s="800"/>
      <c r="AC126" s="800"/>
      <c r="AD126" s="800"/>
      <c r="AE126" s="801"/>
      <c r="AF126" s="802">
        <v>979187</v>
      </c>
      <c r="AG126" s="800"/>
      <c r="AH126" s="800"/>
      <c r="AI126" s="800"/>
      <c r="AJ126" s="801"/>
      <c r="AK126" s="802">
        <v>976622</v>
      </c>
      <c r="AL126" s="800"/>
      <c r="AM126" s="800"/>
      <c r="AN126" s="800"/>
      <c r="AO126" s="801"/>
      <c r="AP126" s="847">
        <v>0.6</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v>1867080</v>
      </c>
      <c r="DH126" s="837"/>
      <c r="DI126" s="837"/>
      <c r="DJ126" s="837"/>
      <c r="DK126" s="837"/>
      <c r="DL126" s="837">
        <v>1800159</v>
      </c>
      <c r="DM126" s="837"/>
      <c r="DN126" s="837"/>
      <c r="DO126" s="837"/>
      <c r="DP126" s="837"/>
      <c r="DQ126" s="837">
        <v>1731829</v>
      </c>
      <c r="DR126" s="837"/>
      <c r="DS126" s="837"/>
      <c r="DT126" s="837"/>
      <c r="DU126" s="837"/>
      <c r="DV126" s="814">
        <v>1.1000000000000001</v>
      </c>
      <c r="DW126" s="814"/>
      <c r="DX126" s="814"/>
      <c r="DY126" s="814"/>
      <c r="DZ126" s="815"/>
    </row>
    <row r="127" spans="1:130" s="226" customFormat="1" ht="26.25" customHeight="1">
      <c r="A127" s="842"/>
      <c r="B127" s="843"/>
      <c r="C127" s="861" t="s">
        <v>467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434</v>
      </c>
      <c r="AB127" s="800"/>
      <c r="AC127" s="800"/>
      <c r="AD127" s="800"/>
      <c r="AE127" s="801"/>
      <c r="AF127" s="802" t="s">
        <v>434</v>
      </c>
      <c r="AG127" s="800"/>
      <c r="AH127" s="800"/>
      <c r="AI127" s="800"/>
      <c r="AJ127" s="801"/>
      <c r="AK127" s="802" t="s">
        <v>434</v>
      </c>
      <c r="AL127" s="800"/>
      <c r="AM127" s="800"/>
      <c r="AN127" s="800"/>
      <c r="AO127" s="801"/>
      <c r="AP127" s="847" t="s">
        <v>434</v>
      </c>
      <c r="AQ127" s="848"/>
      <c r="AR127" s="848"/>
      <c r="AS127" s="848"/>
      <c r="AT127" s="849"/>
      <c r="AU127" s="262"/>
      <c r="AV127" s="262"/>
      <c r="AW127" s="262"/>
      <c r="AX127" s="864" t="s">
        <v>468</v>
      </c>
      <c r="AY127" s="832"/>
      <c r="AZ127" s="832"/>
      <c r="BA127" s="832"/>
      <c r="BB127" s="832"/>
      <c r="BC127" s="832"/>
      <c r="BD127" s="832"/>
      <c r="BE127" s="833"/>
      <c r="BF127" s="831" t="s">
        <v>469</v>
      </c>
      <c r="BG127" s="832"/>
      <c r="BH127" s="832"/>
      <c r="BI127" s="832"/>
      <c r="BJ127" s="832"/>
      <c r="BK127" s="832"/>
      <c r="BL127" s="833"/>
      <c r="BM127" s="831" t="s">
        <v>470</v>
      </c>
      <c r="BN127" s="832"/>
      <c r="BO127" s="832"/>
      <c r="BP127" s="832"/>
      <c r="BQ127" s="832"/>
      <c r="BR127" s="832"/>
      <c r="BS127" s="833"/>
      <c r="BT127" s="831" t="s">
        <v>471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472</v>
      </c>
      <c r="CQ127" s="770"/>
      <c r="CR127" s="770"/>
      <c r="CS127" s="770"/>
      <c r="CT127" s="770"/>
      <c r="CU127" s="770"/>
      <c r="CV127" s="770"/>
      <c r="CW127" s="770"/>
      <c r="CX127" s="770"/>
      <c r="CY127" s="770"/>
      <c r="CZ127" s="770"/>
      <c r="DA127" s="770"/>
      <c r="DB127" s="770"/>
      <c r="DC127" s="770"/>
      <c r="DD127" s="770"/>
      <c r="DE127" s="770"/>
      <c r="DF127" s="771"/>
      <c r="DG127" s="836" t="s">
        <v>434</v>
      </c>
      <c r="DH127" s="837"/>
      <c r="DI127" s="837"/>
      <c r="DJ127" s="837"/>
      <c r="DK127" s="837"/>
      <c r="DL127" s="837" t="s">
        <v>434</v>
      </c>
      <c r="DM127" s="837"/>
      <c r="DN127" s="837"/>
      <c r="DO127" s="837"/>
      <c r="DP127" s="837"/>
      <c r="DQ127" s="837" t="s">
        <v>434</v>
      </c>
      <c r="DR127" s="837"/>
      <c r="DS127" s="837"/>
      <c r="DT127" s="837"/>
      <c r="DU127" s="837"/>
      <c r="DV127" s="814" t="s">
        <v>434</v>
      </c>
      <c r="DW127" s="814"/>
      <c r="DX127" s="814"/>
      <c r="DY127" s="814"/>
      <c r="DZ127" s="815"/>
    </row>
    <row r="128" spans="1:130" s="226" customFormat="1" ht="26.25" customHeight="1" thickBot="1">
      <c r="A128" s="816" t="s">
        <v>473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474</v>
      </c>
      <c r="X128" s="818"/>
      <c r="Y128" s="818"/>
      <c r="Z128" s="819"/>
      <c r="AA128" s="820">
        <v>8278640</v>
      </c>
      <c r="AB128" s="821"/>
      <c r="AC128" s="821"/>
      <c r="AD128" s="821"/>
      <c r="AE128" s="822"/>
      <c r="AF128" s="823">
        <v>8530367</v>
      </c>
      <c r="AG128" s="821"/>
      <c r="AH128" s="821"/>
      <c r="AI128" s="821"/>
      <c r="AJ128" s="822"/>
      <c r="AK128" s="823">
        <v>8519827</v>
      </c>
      <c r="AL128" s="821"/>
      <c r="AM128" s="821"/>
      <c r="AN128" s="821"/>
      <c r="AO128" s="822"/>
      <c r="AP128" s="824"/>
      <c r="AQ128" s="825"/>
      <c r="AR128" s="825"/>
      <c r="AS128" s="825"/>
      <c r="AT128" s="826"/>
      <c r="AU128" s="262"/>
      <c r="AV128" s="262"/>
      <c r="AW128" s="262"/>
      <c r="AX128" s="827" t="s">
        <v>475</v>
      </c>
      <c r="AY128" s="828"/>
      <c r="AZ128" s="828"/>
      <c r="BA128" s="828"/>
      <c r="BB128" s="828"/>
      <c r="BC128" s="828"/>
      <c r="BD128" s="828"/>
      <c r="BE128" s="829"/>
      <c r="BF128" s="806" t="s">
        <v>476</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477</v>
      </c>
      <c r="CQ128" s="748"/>
      <c r="CR128" s="748"/>
      <c r="CS128" s="748"/>
      <c r="CT128" s="748"/>
      <c r="CU128" s="748"/>
      <c r="CV128" s="748"/>
      <c r="CW128" s="748"/>
      <c r="CX128" s="748"/>
      <c r="CY128" s="748"/>
      <c r="CZ128" s="748"/>
      <c r="DA128" s="748"/>
      <c r="DB128" s="748"/>
      <c r="DC128" s="748"/>
      <c r="DD128" s="748"/>
      <c r="DE128" s="748"/>
      <c r="DF128" s="749"/>
      <c r="DG128" s="810">
        <v>735799</v>
      </c>
      <c r="DH128" s="811"/>
      <c r="DI128" s="811"/>
      <c r="DJ128" s="811"/>
      <c r="DK128" s="811"/>
      <c r="DL128" s="811">
        <v>811951</v>
      </c>
      <c r="DM128" s="811"/>
      <c r="DN128" s="811"/>
      <c r="DO128" s="811"/>
      <c r="DP128" s="811"/>
      <c r="DQ128" s="811">
        <v>730637</v>
      </c>
      <c r="DR128" s="811"/>
      <c r="DS128" s="811"/>
      <c r="DT128" s="811"/>
      <c r="DU128" s="811"/>
      <c r="DV128" s="812">
        <v>0.5</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478</v>
      </c>
      <c r="X129" s="797"/>
      <c r="Y129" s="797"/>
      <c r="Z129" s="798"/>
      <c r="AA129" s="799">
        <v>141599001</v>
      </c>
      <c r="AB129" s="800"/>
      <c r="AC129" s="800"/>
      <c r="AD129" s="800"/>
      <c r="AE129" s="801"/>
      <c r="AF129" s="802">
        <v>141603637</v>
      </c>
      <c r="AG129" s="800"/>
      <c r="AH129" s="800"/>
      <c r="AI129" s="800"/>
      <c r="AJ129" s="801"/>
      <c r="AK129" s="802">
        <v>168376452</v>
      </c>
      <c r="AL129" s="800"/>
      <c r="AM129" s="800"/>
      <c r="AN129" s="800"/>
      <c r="AO129" s="801"/>
      <c r="AP129" s="803"/>
      <c r="AQ129" s="804"/>
      <c r="AR129" s="804"/>
      <c r="AS129" s="804"/>
      <c r="AT129" s="805"/>
      <c r="AU129" s="264"/>
      <c r="AV129" s="264"/>
      <c r="AW129" s="264"/>
      <c r="AX129" s="769" t="s">
        <v>479</v>
      </c>
      <c r="AY129" s="770"/>
      <c r="AZ129" s="770"/>
      <c r="BA129" s="770"/>
      <c r="BB129" s="770"/>
      <c r="BC129" s="770"/>
      <c r="BD129" s="770"/>
      <c r="BE129" s="771"/>
      <c r="BF129" s="789" t="s">
        <v>123</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481</v>
      </c>
      <c r="X130" s="797"/>
      <c r="Y130" s="797"/>
      <c r="Z130" s="798"/>
      <c r="AA130" s="799">
        <v>16655230</v>
      </c>
      <c r="AB130" s="800"/>
      <c r="AC130" s="800"/>
      <c r="AD130" s="800"/>
      <c r="AE130" s="801"/>
      <c r="AF130" s="802">
        <v>17303285</v>
      </c>
      <c r="AG130" s="800"/>
      <c r="AH130" s="800"/>
      <c r="AI130" s="800"/>
      <c r="AJ130" s="801"/>
      <c r="AK130" s="802">
        <v>17540407</v>
      </c>
      <c r="AL130" s="800"/>
      <c r="AM130" s="800"/>
      <c r="AN130" s="800"/>
      <c r="AO130" s="801"/>
      <c r="AP130" s="803"/>
      <c r="AQ130" s="804"/>
      <c r="AR130" s="804"/>
      <c r="AS130" s="804"/>
      <c r="AT130" s="805"/>
      <c r="AU130" s="264"/>
      <c r="AV130" s="264"/>
      <c r="AW130" s="264"/>
      <c r="AX130" s="769" t="s">
        <v>482</v>
      </c>
      <c r="AY130" s="770"/>
      <c r="AZ130" s="770"/>
      <c r="BA130" s="770"/>
      <c r="BB130" s="770"/>
      <c r="BC130" s="770"/>
      <c r="BD130" s="770"/>
      <c r="BE130" s="771"/>
      <c r="BF130" s="772">
        <v>2.9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483</v>
      </c>
      <c r="X131" s="780"/>
      <c r="Y131" s="780"/>
      <c r="Z131" s="781"/>
      <c r="AA131" s="782">
        <v>124943771</v>
      </c>
      <c r="AB131" s="783"/>
      <c r="AC131" s="783"/>
      <c r="AD131" s="783"/>
      <c r="AE131" s="784"/>
      <c r="AF131" s="785">
        <v>124300352</v>
      </c>
      <c r="AG131" s="783"/>
      <c r="AH131" s="783"/>
      <c r="AI131" s="783"/>
      <c r="AJ131" s="784"/>
      <c r="AK131" s="785">
        <v>150836045</v>
      </c>
      <c r="AL131" s="783"/>
      <c r="AM131" s="783"/>
      <c r="AN131" s="783"/>
      <c r="AO131" s="784"/>
      <c r="AP131" s="786"/>
      <c r="AQ131" s="787"/>
      <c r="AR131" s="787"/>
      <c r="AS131" s="787"/>
      <c r="AT131" s="788"/>
      <c r="AU131" s="264"/>
      <c r="AV131" s="264"/>
      <c r="AW131" s="264"/>
      <c r="AX131" s="747" t="s">
        <v>484</v>
      </c>
      <c r="AY131" s="748"/>
      <c r="AZ131" s="748"/>
      <c r="BA131" s="748"/>
      <c r="BB131" s="748"/>
      <c r="BC131" s="748"/>
      <c r="BD131" s="748"/>
      <c r="BE131" s="749"/>
      <c r="BF131" s="750">
        <v>39</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486</v>
      </c>
      <c r="W132" s="760"/>
      <c r="X132" s="760"/>
      <c r="Y132" s="760"/>
      <c r="Z132" s="761"/>
      <c r="AA132" s="762">
        <v>2.95723826</v>
      </c>
      <c r="AB132" s="763"/>
      <c r="AC132" s="763"/>
      <c r="AD132" s="763"/>
      <c r="AE132" s="764"/>
      <c r="AF132" s="765">
        <v>2.9789227669999998</v>
      </c>
      <c r="AG132" s="763"/>
      <c r="AH132" s="763"/>
      <c r="AI132" s="763"/>
      <c r="AJ132" s="764"/>
      <c r="AK132" s="765">
        <v>2.7833347129999999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487</v>
      </c>
      <c r="W133" s="739"/>
      <c r="X133" s="739"/>
      <c r="Y133" s="739"/>
      <c r="Z133" s="740"/>
      <c r="AA133" s="741">
        <v>3.2</v>
      </c>
      <c r="AB133" s="742"/>
      <c r="AC133" s="742"/>
      <c r="AD133" s="742"/>
      <c r="AE133" s="743"/>
      <c r="AF133" s="741">
        <v>2.9</v>
      </c>
      <c r="AG133" s="742"/>
      <c r="AH133" s="742"/>
      <c r="AI133" s="742"/>
      <c r="AJ133" s="743"/>
      <c r="AK133" s="741">
        <v>2.9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AFTDxVDUkMOF1dIADV+nX+MAB0N1FWGf+nmea+mqrcW4+5d/DJnhTUWGxsxkDpxVH9ZlQvPK5uNHpX2MoVc/w==" saltValue="CbdxoOdk3VvGyAEnlQhI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488</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KwxaHIxGtJiU59PItA31EAnz7B+Qc9tR65Chxbj7KT8TeozWYC+0XJeOO4yTi/Y6hRjCMOdSPhRLjxj/Xj3c5w==" saltValue="6rGFdFNkqDusESixdIOM0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bj1FyLncNlg4nofJkDQumqWx+fY5M0TzhmzlDFC12O4HNp2qf2RaJOO2CTl6z43lBCtEMVLV7+h1ImC8CKmzw==" saltValue="NNmdT3I0hXiZJqsEJfr0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491</v>
      </c>
      <c r="AP7" s="283"/>
      <c r="AQ7" s="284" t="s">
        <v>492</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493</v>
      </c>
      <c r="AQ8" s="290" t="s">
        <v>494</v>
      </c>
      <c r="AR8" s="291" t="s">
        <v>495</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496</v>
      </c>
      <c r="AL9" s="1169"/>
      <c r="AM9" s="1169"/>
      <c r="AN9" s="1170"/>
      <c r="AO9" s="292">
        <v>69745522</v>
      </c>
      <c r="AP9" s="292">
        <v>97113</v>
      </c>
      <c r="AQ9" s="293">
        <v>103239</v>
      </c>
      <c r="AR9" s="294">
        <v>-5.9</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497</v>
      </c>
      <c r="AL10" s="1169"/>
      <c r="AM10" s="1169"/>
      <c r="AN10" s="1170"/>
      <c r="AO10" s="295">
        <v>2743773</v>
      </c>
      <c r="AP10" s="295">
        <v>3820</v>
      </c>
      <c r="AQ10" s="296">
        <v>1489</v>
      </c>
      <c r="AR10" s="297">
        <v>156.5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498</v>
      </c>
      <c r="AL11" s="1169"/>
      <c r="AM11" s="1169"/>
      <c r="AN11" s="1170"/>
      <c r="AO11" s="295">
        <v>131</v>
      </c>
      <c r="AP11" s="295">
        <v>0</v>
      </c>
      <c r="AQ11" s="296">
        <v>133</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499</v>
      </c>
      <c r="AL12" s="1169"/>
      <c r="AM12" s="1169"/>
      <c r="AN12" s="1170"/>
      <c r="AO12" s="295">
        <v>167457</v>
      </c>
      <c r="AP12" s="295">
        <v>233</v>
      </c>
      <c r="AQ12" s="296">
        <v>1246</v>
      </c>
      <c r="AR12" s="297">
        <v>-81.3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500</v>
      </c>
      <c r="AL13" s="1169"/>
      <c r="AM13" s="1169"/>
      <c r="AN13" s="1170"/>
      <c r="AO13" s="295" t="s">
        <v>501</v>
      </c>
      <c r="AP13" s="295" t="s">
        <v>501</v>
      </c>
      <c r="AQ13" s="296">
        <v>5</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502</v>
      </c>
      <c r="AL14" s="1169"/>
      <c r="AM14" s="1169"/>
      <c r="AN14" s="1170"/>
      <c r="AO14" s="295">
        <v>903400</v>
      </c>
      <c r="AP14" s="295">
        <v>1258</v>
      </c>
      <c r="AQ14" s="296">
        <v>1915</v>
      </c>
      <c r="AR14" s="297">
        <v>-34.299999999999997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503</v>
      </c>
      <c r="AL15" s="1169"/>
      <c r="AM15" s="1169"/>
      <c r="AN15" s="1170"/>
      <c r="AO15" s="295">
        <v>636099</v>
      </c>
      <c r="AP15" s="295">
        <v>886</v>
      </c>
      <c r="AQ15" s="296">
        <v>1191</v>
      </c>
      <c r="AR15" s="297">
        <v>-25.6</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504</v>
      </c>
      <c r="AL16" s="1172"/>
      <c r="AM16" s="1172"/>
      <c r="AN16" s="1173"/>
      <c r="AO16" s="295">
        <v>-5965520</v>
      </c>
      <c r="AP16" s="295">
        <v>-8306</v>
      </c>
      <c r="AQ16" s="296">
        <v>-8217</v>
      </c>
      <c r="AR16" s="297">
        <v>1.1000000000000001</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68230862</v>
      </c>
      <c r="AP17" s="295">
        <v>95004</v>
      </c>
      <c r="AQ17" s="296">
        <v>101002</v>
      </c>
      <c r="AR17" s="297">
        <v>-5.9</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509</v>
      </c>
      <c r="AL21" s="1166"/>
      <c r="AM21" s="1166"/>
      <c r="AN21" s="1167"/>
      <c r="AO21" s="307">
        <v>10.3</v>
      </c>
      <c r="AP21" s="308">
        <v>10.73</v>
      </c>
      <c r="AQ21" s="309">
        <v>-0.43</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510</v>
      </c>
      <c r="AL22" s="1166"/>
      <c r="AM22" s="1166"/>
      <c r="AN22" s="1167"/>
      <c r="AO22" s="312">
        <v>99.9</v>
      </c>
      <c r="AP22" s="313">
        <v>99.9</v>
      </c>
      <c r="AQ22" s="314">
        <v>0</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512</v>
      </c>
      <c r="AO27" s="273"/>
      <c r="AP27" s="273"/>
      <c r="AQ27" s="273"/>
      <c r="AR27" s="273"/>
      <c r="AS27" s="273"/>
      <c r="AT27" s="273"/>
    </row>
    <row r="28" spans="1:46" ht="16.2">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491</v>
      </c>
      <c r="AP30" s="283"/>
      <c r="AQ30" s="284" t="s">
        <v>492</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515</v>
      </c>
      <c r="AL32" s="1157"/>
      <c r="AM32" s="1157"/>
      <c r="AN32" s="1158"/>
      <c r="AO32" s="322">
        <v>22371237</v>
      </c>
      <c r="AP32" s="322">
        <v>31149</v>
      </c>
      <c r="AQ32" s="323">
        <v>32104</v>
      </c>
      <c r="AR32" s="324">
        <v>-3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516</v>
      </c>
      <c r="AL33" s="1157"/>
      <c r="AM33" s="1157"/>
      <c r="AN33" s="1158"/>
      <c r="AO33" s="322" t="s">
        <v>501</v>
      </c>
      <c r="AP33" s="322" t="s">
        <v>501</v>
      </c>
      <c r="AQ33" s="323">
        <v>2346</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517</v>
      </c>
      <c r="AL34" s="1157"/>
      <c r="AM34" s="1157"/>
      <c r="AN34" s="1158"/>
      <c r="AO34" s="322">
        <v>2460000</v>
      </c>
      <c r="AP34" s="322">
        <v>3425</v>
      </c>
      <c r="AQ34" s="323">
        <v>20571</v>
      </c>
      <c r="AR34" s="324">
        <v>-83.4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518</v>
      </c>
      <c r="AL35" s="1157"/>
      <c r="AM35" s="1157"/>
      <c r="AN35" s="1158"/>
      <c r="AO35" s="322">
        <v>4450647</v>
      </c>
      <c r="AP35" s="322">
        <v>6197</v>
      </c>
      <c r="AQ35" s="323">
        <v>11957</v>
      </c>
      <c r="AR35" s="324">
        <v>-48.2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519</v>
      </c>
      <c r="AL36" s="1157"/>
      <c r="AM36" s="1157"/>
      <c r="AN36" s="1158"/>
      <c r="AO36" s="322" t="s">
        <v>501</v>
      </c>
      <c r="AP36" s="322" t="s">
        <v>501</v>
      </c>
      <c r="AQ36" s="323">
        <v>209</v>
      </c>
      <c r="AR36" s="324" t="s">
        <v>501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520</v>
      </c>
      <c r="AL37" s="1157"/>
      <c r="AM37" s="1157"/>
      <c r="AN37" s="1158"/>
      <c r="AO37" s="322">
        <v>976622</v>
      </c>
      <c r="AP37" s="322">
        <v>1360</v>
      </c>
      <c r="AQ37" s="323">
        <v>1143</v>
      </c>
      <c r="AR37" s="324">
        <v>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521</v>
      </c>
      <c r="AL38" s="1160"/>
      <c r="AM38" s="1160"/>
      <c r="AN38" s="1161"/>
      <c r="AO38" s="325" t="s">
        <v>501</v>
      </c>
      <c r="AP38" s="325" t="s">
        <v>501</v>
      </c>
      <c r="AQ38" s="326">
        <v>1</v>
      </c>
      <c r="AR38" s="314" t="s">
        <v>501</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522</v>
      </c>
      <c r="AL39" s="1160"/>
      <c r="AM39" s="1160"/>
      <c r="AN39" s="1161"/>
      <c r="AO39" s="322">
        <v>-8519827</v>
      </c>
      <c r="AP39" s="322">
        <v>-11863</v>
      </c>
      <c r="AQ39" s="323">
        <v>-17221</v>
      </c>
      <c r="AR39" s="324">
        <v>-31.1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523</v>
      </c>
      <c r="AL40" s="1157"/>
      <c r="AM40" s="1157"/>
      <c r="AN40" s="1158"/>
      <c r="AO40" s="322">
        <v>-17540407</v>
      </c>
      <c r="AP40" s="322">
        <v>-24423</v>
      </c>
      <c r="AQ40" s="323">
        <v>-34244</v>
      </c>
      <c r="AR40" s="324">
        <v>-28.7</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4198272</v>
      </c>
      <c r="AP41" s="322">
        <v>5846</v>
      </c>
      <c r="AQ41" s="323">
        <v>16865</v>
      </c>
      <c r="AR41" s="324">
        <v>-65.3</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491</v>
      </c>
      <c r="AN49" s="1151" t="s">
        <v>527</v>
      </c>
      <c r="AO49" s="1152"/>
      <c r="AP49" s="1152"/>
      <c r="AQ49" s="1152"/>
      <c r="AR49" s="1153"/>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528</v>
      </c>
      <c r="AO50" s="339" t="s">
        <v>529</v>
      </c>
      <c r="AP50" s="340" t="s">
        <v>530</v>
      </c>
      <c r="AQ50" s="341" t="s">
        <v>531</v>
      </c>
      <c r="AR50" s="342" t="s">
        <v>532</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32424115</v>
      </c>
      <c r="AN51" s="344">
        <v>45453</v>
      </c>
      <c r="AO51" s="345">
        <v>-24</v>
      </c>
      <c r="AP51" s="346">
        <v>50848</v>
      </c>
      <c r="AQ51" s="347">
        <v>7.9</v>
      </c>
      <c r="AR51" s="348">
        <v>-31.9</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15839883</v>
      </c>
      <c r="AN52" s="352">
        <v>22205</v>
      </c>
      <c r="AO52" s="353">
        <v>-11.9</v>
      </c>
      <c r="AP52" s="354">
        <v>22583</v>
      </c>
      <c r="AQ52" s="355">
        <v>-2.1</v>
      </c>
      <c r="AR52" s="356">
        <v>-9.8000000000000007</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30415955</v>
      </c>
      <c r="AN53" s="344">
        <v>42531</v>
      </c>
      <c r="AO53" s="345">
        <v>-6.4</v>
      </c>
      <c r="AP53" s="346">
        <v>53572</v>
      </c>
      <c r="AQ53" s="347">
        <v>5.4</v>
      </c>
      <c r="AR53" s="348">
        <v>-11.8</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16360954</v>
      </c>
      <c r="AN54" s="352">
        <v>22878</v>
      </c>
      <c r="AO54" s="353">
        <v>3</v>
      </c>
      <c r="AP54" s="354">
        <v>25259</v>
      </c>
      <c r="AQ54" s="355">
        <v>11.8</v>
      </c>
      <c r="AR54" s="356">
        <v>-8.8000000000000007</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24087552</v>
      </c>
      <c r="AN55" s="344">
        <v>33612</v>
      </c>
      <c r="AO55" s="345">
        <v>-21</v>
      </c>
      <c r="AP55" s="346">
        <v>51898</v>
      </c>
      <c r="AQ55" s="347">
        <v>-3.1</v>
      </c>
      <c r="AR55" s="348">
        <v>-17.899999999999999</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12363793</v>
      </c>
      <c r="AN56" s="352">
        <v>17252</v>
      </c>
      <c r="AO56" s="353">
        <v>-24.6</v>
      </c>
      <c r="AP56" s="354">
        <v>25986</v>
      </c>
      <c r="AQ56" s="355">
        <v>2.9</v>
      </c>
      <c r="AR56" s="356">
        <v>-27.5</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17291812</v>
      </c>
      <c r="AN57" s="344">
        <v>24118</v>
      </c>
      <c r="AO57" s="345">
        <v>-28.2</v>
      </c>
      <c r="AP57" s="346">
        <v>51684</v>
      </c>
      <c r="AQ57" s="347">
        <v>-0.4</v>
      </c>
      <c r="AR57" s="348">
        <v>-27.8</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9372112</v>
      </c>
      <c r="AN58" s="352">
        <v>13072</v>
      </c>
      <c r="AO58" s="353">
        <v>-24.2</v>
      </c>
      <c r="AP58" s="354">
        <v>26671</v>
      </c>
      <c r="AQ58" s="355">
        <v>2.6</v>
      </c>
      <c r="AR58" s="356">
        <v>-26.8</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19268274</v>
      </c>
      <c r="AN59" s="344">
        <v>26829</v>
      </c>
      <c r="AO59" s="345">
        <v>11.2</v>
      </c>
      <c r="AP59" s="346">
        <v>52897</v>
      </c>
      <c r="AQ59" s="347">
        <v>2.2999999999999998</v>
      </c>
      <c r="AR59" s="348">
        <v>8.9</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10690321</v>
      </c>
      <c r="AN60" s="352">
        <v>14885</v>
      </c>
      <c r="AO60" s="353">
        <v>13.9</v>
      </c>
      <c r="AP60" s="354">
        <v>27013</v>
      </c>
      <c r="AQ60" s="355">
        <v>1.3</v>
      </c>
      <c r="AR60" s="356">
        <v>12.6</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24697542</v>
      </c>
      <c r="AN61" s="359">
        <v>34509</v>
      </c>
      <c r="AO61" s="360">
        <v>-13.7</v>
      </c>
      <c r="AP61" s="361">
        <v>52180</v>
      </c>
      <c r="AQ61" s="362">
        <v>2.4</v>
      </c>
      <c r="AR61" s="348">
        <v>-16.100000000000001</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12925413</v>
      </c>
      <c r="AN62" s="352">
        <v>18058</v>
      </c>
      <c r="AO62" s="353">
        <v>-8.8000000000000007</v>
      </c>
      <c r="AP62" s="354">
        <v>25502</v>
      </c>
      <c r="AQ62" s="355">
        <v>3.3</v>
      </c>
      <c r="AR62" s="356">
        <v>-12.1</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NoA6w6vhfYfGNQc3s8EHDe0irU9A2WhNj5hff3Z1LIifJ+K596mgo2ZeaHgluNXFtLEh+TKfQ2cP/g9iY1bACA==" saltValue="IS94BGaNutxjpYlAoM+B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pGHcquMvJD1MOH5vEAEZ02u2KfJMiJeXZz2RtJK195bl+47hRb5mDpiLkTbyfJMSaUbiu5gBfww6Iy3EogCQ==" saltValue="Yei6bW7tX8qbbEPDZ6uj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4+9Sq9/Er6BzVSBoj5FOKcEv3M6bUuvpBHER5v3cq4VBnOuQMI7YonWtTozqct8Oil6MXz5Sa2qPMeWpuQ0QA==" saltValue="Zz2SstWq9kSzwHjqyEs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74" t="s">
        <v>3</v>
      </c>
      <c r="D47" s="1174"/>
      <c r="E47" s="1175"/>
      <c r="F47" s="11">
        <v>9.6999999999999993</v>
      </c>
      <c r="G47" s="12">
        <v>8.82</v>
      </c>
      <c r="H47" s="12">
        <v>7.86</v>
      </c>
      <c r="I47" s="12">
        <v>4.9000000000000004</v>
      </c>
      <c r="J47" s="13">
        <v>3.7</v>
      </c>
    </row>
    <row r="48" spans="2:10" ht="57.75" customHeight="1">
      <c r="B48" s="14"/>
      <c r="C48" s="1176" t="s">
        <v>4</v>
      </c>
      <c r="D48" s="1176"/>
      <c r="E48" s="1177"/>
      <c r="F48" s="15">
        <v>5.03</v>
      </c>
      <c r="G48" s="16">
        <v>4.93</v>
      </c>
      <c r="H48" s="16">
        <v>5.07</v>
      </c>
      <c r="I48" s="16">
        <v>4.47</v>
      </c>
      <c r="J48" s="17">
        <v>4.66</v>
      </c>
    </row>
    <row r="49" spans="2:10" ht="57.75" customHeight="1" thickBot="1">
      <c r="B49" s="18"/>
      <c r="C49" s="1178" t="s">
        <v>5</v>
      </c>
      <c r="D49" s="1178"/>
      <c r="E49" s="1179"/>
      <c r="F49" s="19" t="s">
        <v>548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b4ybXtIfB8tWgmZ0l7tfkwnX2vETQKVffFi6gQ38vK/QfsW/Pd8u5fags9aIDSjkJTyVCq6cHEKjV2KgFl4njw==" saltValue="pQ91LmpEkynaKN0bsYKz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2019-03-25T08:22:38Z</cp:lastPrinted>
  <dcterms:created xsi:type="dcterms:W3CDTF">2019-02-14T02:28:30Z</dcterms:created>
  <dcterms:modified xsi:type="dcterms:W3CDTF">2019-08-08T07:54:27Z</dcterms:modified>
  <cp:category/>
</cp:coreProperties>
</file>