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15360" windowHeight="7632" tabRatio="919"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1" i="12" l="1"/>
  <c r="AA10" i="12"/>
  <c r="AA8" i="12"/>
  <c r="AA7"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BE38" i="10"/>
  <c r="AM38" i="10"/>
  <c r="BE37" i="10"/>
  <c r="AM37" i="10"/>
  <c r="C34" i="10"/>
  <c r="C35" i="10" s="1"/>
  <c r="C36" i="10" s="1"/>
  <c r="C37" i="10" l="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c r="AM35" i="10" s="1"/>
  <c r="AM36" i="10" s="1"/>
  <c r="BE34" i="10" l="1"/>
  <c r="BE35" i="10" s="1"/>
  <c r="BE36" i="10" s="1"/>
  <c r="BW34" i="10" l="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<sst xmlns="http://schemas.openxmlformats.org/spreadsheetml/2006/main" count="1110" uniqueCount="614">
  <si>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</si>
  <si>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</si>
  <si>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</si>
  <si>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</si>
  <si>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</si>
  <si>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</si>
  <si>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</si>
  <si>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</si>
  <si>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</si>
  <si>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</si>
  <si>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</si>
  <si>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</si>
  <si>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</si>
  <si>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</si>
  <si>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</si>
  <si>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</si>
  <si>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</si>
  <si>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</si>
  <si>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</si>
  <si>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</si>
  <si>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</si>
  <si>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</si>
  <si>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</si>
  <si>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</si>
  <si>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</si>
  <si>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</si>
  <si>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</si>
  <si>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</si>
  <si>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</si>
  <si>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</si>
  <si>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</si>
  <si>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</si>
  <si>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</si>
  <si>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</si>
  <si>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</si>
  <si>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</si>
  <si>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</si>
  <si>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</si>
  <si>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</si>
  <si>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</si>
  <si>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</si>
  <si>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</si>
  <si>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</si>
  <si>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</si>
  <si>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</si>
  <si>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</si>
  <si>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</si>
  <si>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</si>
  <si>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</si>
  <si>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</si>
  <si>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</si>
  <si>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</si>
  <si>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</si>
  <si>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</si>
  <si>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</si>
  <si>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</si>
  <si>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</si>
  <si>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</si>
  <si>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</si>
  <si>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</si>
  <si>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</si>
  <si>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</si>
  <si>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</si>
  <si>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</si>
  <si>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</si>
  <si>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</si>
  <si>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</si>
  <si>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</si>
  <si>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</si>
  <si>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</si>
  <si>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</si>
  <si>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</si>
  <si>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</si>
  <si>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</si>
  <si>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</si>
  <si>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</si>
  <si>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</si>
  <si>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</si>
  <si>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</si>
  <si>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</si>
  <si>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</si>
  <si>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</si>
  <si>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</si>
  <si>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</si>
  <si>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</si>
  <si>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</si>
  <si>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</si>
  <si>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</si>
  <si>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</si>
  <si>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</si>
  <si>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</si>
  <si>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</si>
  <si>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</si>
  <si>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</si>
  <si>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</si>
  <si>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</si>
  <si>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</si>
  <si>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</si>
  <si>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</si>
  <si>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</si>
  <si>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</si>
  <si>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</si>
  <si>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</si>
  <si>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</si>
  <si>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</si>
  <si>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</si>
  <si>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</si>
  <si>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</si>
  <si>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</si>
  <si>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</si>
  <si>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</si>
  <si>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</si>
  <si>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</si>
  <si>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</si>
  <si>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</si>
  <si>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</si>
  <si>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</si>
  <si>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</si>
  <si>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</si>
  <si>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</si>
  <si>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</si>
  <si>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</si>
  <si>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</si>
  <si>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</si>
  <si>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</si>
  <si>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</si>
  <si>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</si>
  <si>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</si>
  <si>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</si>
  <si>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</si>
  <si>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</si>
  <si>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</si>
  <si>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</si>
  <si>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</si>
  <si>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</si>
  <si>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</si>
  <si>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</si>
  <si>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</si>
  <si>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</si>
  <si>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</si>
  <si>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</si>
  <si>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</si>
  <si>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</si>
  <si>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</si>
  <si>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</si>
  <si>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</si>
  <si>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</si>
  <si>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</si>
  <si>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</si>
  <si>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</si>
  <si>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</si>
  <si>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</si>
  <si>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</si>
  <si>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</si>
  <si>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</si>
  <si>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</si>
  <si>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</si>
  <si>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</si>
  <si>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</si>
  <si>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</si>
  <si>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</si>
  <si>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</si>
  <si>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</si>
  <si>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</si>
  <si>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</si>
  <si>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</si>
  <si>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</si>
  <si>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</si>
  <si>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</si>
  <si>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</si>
  <si>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</si>
  <si>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</si>
  <si>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</si>
  <si>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</si>
  <si>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</si>
  <si>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</si>
  <si>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</si>
  <si>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</si>
  <si>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</si>
  <si>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</si>
  <si>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</si>
  <si>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</si>
  <si>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</si>
  <si>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</si>
  <si>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</si>
  <si>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</si>
  <si>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</si>
  <si>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</si>
  <si>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</si>
  <si>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</si>
  <si>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</si>
  <si>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</si>
  <si>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</si>
  <si>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</si>
  <si>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</si>
  <si>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</si>
  <si>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</si>
  <si>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</si>
  <si>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</si>
  <si>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</si>
  <si>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</si>
  <si>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</si>
  <si>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</si>
  <si>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</si>
  <si>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</si>
  <si>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</si>
  <si>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</si>
  <si>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</si>
  <si>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静岡県浜松市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</si>
  <si>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</si>
  <si>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</si>
  <si>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</si>
  <si>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</si>
  <si>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</si>
  <si>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</si>
  <si>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</si>
  <si>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</si>
  <si>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</si>
  <si>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</si>
  <si>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</si>
  <si>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</si>
  <si>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</si>
  <si>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</si>
  <si>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</si>
  <si>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</si>
  <si>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</si>
  <si>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</si>
  <si>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</si>
  <si>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</si>
  <si>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</si>
  <si>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</si>
  <si>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</si>
  <si>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</si>
  <si>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</si>
  <si>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</si>
  <si>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</si>
  <si>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</si>
  <si>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</si>
  <si>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</si>
  <si>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</si>
  <si>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</si>
  <si>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</si>
  <si>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</si>
  <si>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</si>
  <si>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</si>
  <si>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</si>
  <si>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</si>
  <si>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</si>
  <si>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</si>
  <si>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</si>
  <si>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</si>
  <si>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</si>
  <si>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</si>
  <si>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</si>
  <si>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</si>
  <si>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</si>
  <si>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</si>
  <si>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</si>
  <si>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</si>
  <si>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</si>
  <si>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</si>
  <si>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</si>
  <si>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</si>
  <si>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</si>
  <si>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</si>
  <si>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</si>
  <si>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</si>
  <si>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</si>
  <si>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</si>
  <si>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</si>
  <si>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</si>
  <si>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</si>
  <si>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</si>
  <si>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</si>
  <si>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</si>
  <si>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</si>
  <si>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</si>
  <si>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</si>
  <si>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</si>
  <si>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</si>
  <si>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</si>
  <si>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</si>
  <si>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</si>
  <si>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</si>
  <si>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</si>
  <si>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</si>
  <si>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</si>
  <si>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</si>
  <si>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</si>
  <si>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</si>
  <si>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</si>
  <si>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</si>
  <si>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</si>
  <si>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</si>
  <si>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</si>
  <si>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</si>
  <si>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</si>
  <si>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</si>
  <si>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</si>
  <si>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</si>
  <si>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</si>
  <si>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</si>
  <si>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</si>
  <si>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</si>
  <si>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</si>
  <si>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</si>
  <si>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</si>
  <si>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</si>
  <si>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</si>
  <si>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</si>
  <si>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</si>
  <si>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</si>
  <si>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</si>
  <si>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</si>
  <si>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</si>
  <si>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</si>
  <si>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</si>
  <si>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</si>
  <si>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</si>
  <si>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</si>
  <si>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</si>
  <si>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</si>
  <si>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</si>
  <si>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</si>
  <si>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</si>
  <si>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</si>
  <si>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</si>
  <si>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</si>
  <si>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</si>
  <si>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</si>
  <si>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</si>
  <si>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</si>
  <si>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</si>
  <si>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</si>
  <si>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</si>
  <si>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</si>
  <si>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</si>
  <si>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</si>
  <si>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</si>
  <si>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</si>
  <si>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</si>
  <si>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</si>
  <si>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</si>
  <si>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</si>
  <si>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</si>
  <si>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</si>
  <si>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</si>
  <si>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</si>
  <si>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</si>
  <si>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</si>
  <si>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</si>
  <si>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</si>
  <si>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</si>
  <si>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</si>
  <si>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</si>
  <si>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</si>
  <si>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</si>
  <si>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静岡県浜松市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</si>
  <si>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</si>
  <si>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</si>
  <si>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</si>
  <si>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</si>
  <si>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</si>
  <si>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</si>
  <si>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</si>
  <si>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</si>
  <si>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</si>
  <si>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</si>
  <si>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</si>
  <si>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</si>
  <si>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</si>
  <si>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</si>
  <si>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</si>
  <si>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</si>
  <si>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</si>
  <si>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</si>
  <si>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</si>
  <si>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</si>
  <si>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</si>
  <si>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</si>
  <si>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育英事業</t>
    <phoneticPr fontId="5"/>
  </si>
  <si>
    <t>学童等災害共済事業</t>
    <phoneticPr fontId="5"/>
  </si>
  <si>
    <t>公債管理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</si>
  <si>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</si>
  <si>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</si>
  <si>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</si>
  <si>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</si>
  <si>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</si>
  <si>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</si>
  <si>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</si>
  <si>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</si>
  <si>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</si>
  <si>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</si>
  <si>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</si>
  <si>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</si>
  <si>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</si>
  <si>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</si>
  <si>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</si>
  <si>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</si>
  <si>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</si>
  <si>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</si>
  <si>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</si>
  <si>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</si>
  <si>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</si>
  <si>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</si>
  <si>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</si>
  <si>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</si>
  <si>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</si>
  <si>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</si>
  <si>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法非適用企業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</si>
  <si>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</si>
  <si>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</si>
  <si>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</si>
  <si>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</si>
  <si>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</si>
  <si>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</si>
  <si>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</si>
  <si>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</si>
  <si>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</si>
  <si>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</si>
  <si>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</si>
  <si>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</si>
  <si>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</si>
  <si>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</si>
  <si>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</si>
  <si>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</si>
  <si>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</si>
  <si>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</si>
  <si>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</si>
  <si>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</si>
  <si>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</si>
  <si>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</si>
  <si>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</si>
  <si>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</si>
  <si>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</si>
  <si>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</si>
  <si>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</si>
  <si>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</si>
  <si>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</si>
  <si>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</si>
  <si>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</si>
  <si>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</si>
  <si>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</si>
  <si>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</si>
  <si>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</si>
  <si>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</si>
  <si>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</si>
  <si>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</si>
  <si>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</si>
  <si>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</si>
  <si>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</si>
  <si>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</si>
  <si>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</si>
  <si>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</si>
  <si>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</si>
  <si>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</si>
  <si>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</si>
  <si>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</si>
  <si>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</si>
  <si>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</si>
  <si>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</si>
  <si>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</si>
  <si>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</si>
  <si>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</si>
  <si>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</si>
  <si>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</si>
  <si>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</si>
  <si>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</si>
  <si>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</si>
  <si>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</si>
  <si>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</si>
  <si>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</si>
  <si>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</si>
  <si>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</si>
  <si>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</si>
  <si>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</si>
  <si>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</si>
  <si>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</si>
  <si>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</si>
  <si>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</si>
  <si>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</si>
  <si>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</si>
  <si>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</si>
  <si>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</si>
  <si>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</si>
  <si>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</si>
  <si>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</si>
  <si>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</si>
  <si>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</si>
  <si>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</si>
  <si>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</si>
  <si>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</si>
  <si>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</si>
  <si>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</si>
  <si>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</si>
  <si>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</si>
  <si>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</si>
  <si>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</si>
  <si>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</si>
  <si>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</si>
  <si>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</si>
  <si>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</si>
  <si>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</si>
  <si>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</si>
  <si>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</si>
  <si>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</si>
  <si>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</si>
  <si>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</si>
  <si>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</si>
  <si>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</si>
  <si>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</si>
  <si>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</si>
  <si>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</si>
  <si>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</si>
  <si>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</si>
  <si>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</si>
  <si>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</si>
  <si>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</si>
  <si>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</si>
  <si>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</si>
  <si>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</si>
  <si>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</si>
  <si>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</si>
  <si>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</si>
  <si>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</si>
  <si>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</si>
  <si>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</si>
  <si>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</si>
  <si>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</si>
  <si>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</si>
  <si>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</si>
  <si>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</si>
  <si>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</si>
  <si>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</si>
  <si>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</si>
  <si>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</si>
  <si>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</si>
  <si>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</si>
  <si>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</si>
  <si>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</si>
  <si>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</si>
  <si>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</si>
  <si>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</si>
  <si>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</si>
  <si>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</si>
  <si>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</si>
  <si>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</si>
  <si>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</si>
  <si>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</si>
  <si>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</si>
  <si>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</si>
  <si>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</si>
  <si>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</si>
  <si>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</si>
  <si>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</si>
  <si>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</si>
  <si>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0.43</t>
  </si>
  <si>
    <t>▲ 0.39</t>
  </si>
  <si>
    <t>▲ 0.19</t>
  </si>
  <si>
    <t>水道事業</t>
  </si>
  <si>
    <t>一般会計</t>
  </si>
  <si>
    <t>国民健康保険事業</t>
  </si>
  <si>
    <t>病院事業</t>
  </si>
  <si>
    <t>下水道事業</t>
  </si>
  <si>
    <t>小型自動車競走事業</t>
  </si>
  <si>
    <t>介護保険事業</t>
  </si>
  <si>
    <t>母子父子寡婦福祉資金貸付事業</t>
  </si>
  <si>
    <t>その他会計（赤字）</t>
  </si>
  <si>
    <t>その他会計（黒字）</t>
  </si>
  <si>
    <t>-</t>
    <phoneticPr fontId="2"/>
  </si>
  <si>
    <t>-</t>
    <phoneticPr fontId="2"/>
  </si>
  <si>
    <t>浜名湖競艇企業団</t>
    <rPh sb="0" eb="3">
      <t>ハマナコ</t>
    </rPh>
    <rPh sb="3" eb="5">
      <t>キョウテイ</t>
    </rPh>
    <rPh sb="5" eb="7">
      <t>キギョウ</t>
    </rPh>
    <rPh sb="7" eb="8">
      <t>ダン</t>
    </rPh>
    <phoneticPr fontId="2"/>
  </si>
  <si>
    <t>東遠学園組合</t>
    <rPh sb="0" eb="1">
      <t>ヒガシ</t>
    </rPh>
    <rPh sb="1" eb="2">
      <t>トオシ</t>
    </rPh>
    <rPh sb="2" eb="4">
      <t>ガクエン</t>
    </rPh>
    <rPh sb="4" eb="6">
      <t>クミアイ</t>
    </rPh>
    <phoneticPr fontId="2"/>
  </si>
  <si>
    <t>浜名学園組合</t>
    <rPh sb="0" eb="2">
      <t>ハマナ</t>
    </rPh>
    <rPh sb="2" eb="4">
      <t>ガクエン</t>
    </rPh>
    <rPh sb="4" eb="6">
      <t>クミアイ</t>
    </rPh>
    <phoneticPr fontId="2"/>
  </si>
  <si>
    <t>養護老人ホームとよおか管理組合</t>
    <rPh sb="0" eb="2">
      <t>ヨウゴ</t>
    </rPh>
    <rPh sb="2" eb="4">
      <t>ロウジン</t>
    </rPh>
    <rPh sb="11" eb="13">
      <t>カンリ</t>
    </rPh>
    <rPh sb="13" eb="15">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</si>
  <si>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</si>
  <si>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</si>
  <si>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5">
      <t>チホウゼイ</t>
    </rPh>
    <rPh sb="5" eb="7">
      <t>タイノウ</t>
    </rPh>
    <rPh sb="7" eb="9">
      <t>セイリ</t>
    </rPh>
    <rPh sb="9" eb="11">
      <t>キコウ</t>
    </rPh>
    <phoneticPr fontId="2"/>
  </si>
  <si>
    <t>浜松市医療公社</t>
    <rPh sb="0" eb="3">
      <t>ハママツシ</t>
    </rPh>
    <rPh sb="3" eb="5">
      <t>イリョウ</t>
    </rPh>
    <rPh sb="5" eb="7">
      <t>コウシャ</t>
    </rPh>
    <phoneticPr fontId="2"/>
  </si>
  <si>
    <t>浜松市花みどり振興財団</t>
    <rPh sb="0" eb="3">
      <t>ハママツシ</t>
    </rPh>
    <rPh sb="3" eb="4">
      <t>ハナ</t>
    </rPh>
    <rPh sb="7" eb="9">
      <t>シンコウ</t>
    </rPh>
    <rPh sb="9" eb="11">
      <t>ザイダン</t>
    </rPh>
    <phoneticPr fontId="2"/>
  </si>
  <si>
    <t>浜松国際交流協会</t>
    <rPh sb="0" eb="2">
      <t>ハママツ</t>
    </rPh>
    <rPh sb="2" eb="4">
      <t>コクサイ</t>
    </rPh>
    <rPh sb="4" eb="6">
      <t>コウリュウ</t>
    </rPh>
    <rPh sb="6" eb="8">
      <t>キョウカイ</t>
    </rPh>
    <phoneticPr fontId="2"/>
  </si>
  <si>
    <t>浜松市勤労福祉協会</t>
    <rPh sb="0" eb="3">
      <t>ハママツシ</t>
    </rPh>
    <rPh sb="3" eb="5">
      <t>キンロウ</t>
    </rPh>
    <rPh sb="5" eb="7">
      <t>フクシ</t>
    </rPh>
    <rPh sb="7" eb="9">
      <t>キョウカイ</t>
    </rPh>
    <phoneticPr fontId="2"/>
  </si>
  <si>
    <t>浜松まちづくり公社</t>
    <rPh sb="0" eb="2">
      <t>ハママツ</t>
    </rPh>
    <rPh sb="7" eb="9">
      <t>コウシャ</t>
    </rPh>
    <phoneticPr fontId="2"/>
  </si>
  <si>
    <t>浜松市文化振興財団</t>
    <rPh sb="0" eb="3">
      <t>ハママツシ</t>
    </rPh>
    <rPh sb="3" eb="5">
      <t>ブンカ</t>
    </rPh>
    <rPh sb="5" eb="7">
      <t>シンコウ</t>
    </rPh>
    <rPh sb="7" eb="9">
      <t>ザイダン</t>
    </rPh>
    <phoneticPr fontId="2"/>
  </si>
  <si>
    <t>浜松交響楽団</t>
    <rPh sb="0" eb="2">
      <t>ハママツ</t>
    </rPh>
    <rPh sb="2" eb="4">
      <t>コウキョウ</t>
    </rPh>
    <rPh sb="4" eb="6">
      <t>ガクダン</t>
    </rPh>
    <phoneticPr fontId="2"/>
  </si>
  <si>
    <t>浜松市清掃公社</t>
    <rPh sb="0" eb="3">
      <t>ハママツシ</t>
    </rPh>
    <rPh sb="3" eb="5">
      <t>セイソウ</t>
    </rPh>
    <rPh sb="5" eb="7">
      <t>コウシャ</t>
    </rPh>
    <phoneticPr fontId="2"/>
  </si>
  <si>
    <t>なゆた浜北</t>
    <rPh sb="3" eb="5">
      <t>ハマキタ</t>
    </rPh>
    <phoneticPr fontId="2"/>
  </si>
  <si>
    <t>浜松地域イノベーション推進機構</t>
    <rPh sb="0" eb="2">
      <t>ハママツ</t>
    </rPh>
    <rPh sb="2" eb="4">
      <t>チイキ</t>
    </rPh>
    <rPh sb="11" eb="13">
      <t>スイシン</t>
    </rPh>
    <rPh sb="13" eb="15">
      <t>キコウ</t>
    </rPh>
    <phoneticPr fontId="2"/>
  </si>
  <si>
    <t>-</t>
    <phoneticPr fontId="2"/>
  </si>
  <si>
    <t>-</t>
    <phoneticPr fontId="2"/>
  </si>
  <si>
    <t>-</t>
    <phoneticPr fontId="2"/>
  </si>
  <si>
    <t>-</t>
    <phoneticPr fontId="2"/>
  </si>
  <si>
    <t>-</t>
    <phoneticPr fontId="2"/>
  </si>
  <si>
    <t>-</t>
    <phoneticPr fontId="2"/>
  </si>
  <si>
    <t>-</t>
    <phoneticPr fontId="2"/>
  </si>
  <si>
    <t>(資産管理基金(H29年度末現在))</t>
    <rPh sb="1" eb="3">
      <t>シサン</t>
    </rPh>
    <rPh sb="3" eb="5">
      <t>カンリ</t>
    </rPh>
    <rPh sb="5" eb="7">
      <t>キキン</t>
    </rPh>
    <rPh sb="11" eb="14">
      <t>ネンドマツ</t>
    </rPh>
    <rPh sb="14" eb="16">
      <t>ゲンザイ</t>
    </rPh>
    <phoneticPr fontId="11"/>
  </si>
  <si>
    <t>(一般廃棄物処理施設整備事業基金(H29年度末現在))</t>
    <rPh sb="1" eb="3">
      <t>イッパン</t>
    </rPh>
    <rPh sb="3" eb="6">
      <t>ハイキブツ</t>
    </rPh>
    <rPh sb="6" eb="8">
      <t>ショリ</t>
    </rPh>
    <rPh sb="8" eb="10">
      <t>シセツ</t>
    </rPh>
    <rPh sb="10" eb="12">
      <t>セイビ</t>
    </rPh>
    <rPh sb="12" eb="14">
      <t>ジギョウ</t>
    </rPh>
    <rPh sb="14" eb="16">
      <t>キキン</t>
    </rPh>
    <rPh sb="20" eb="23">
      <t>ネンドマツ</t>
    </rPh>
    <rPh sb="23" eb="25">
      <t>ゲンザイ</t>
    </rPh>
    <phoneticPr fontId="11"/>
  </si>
  <si>
    <t>(津波対策事業基金(H29年度末現在))</t>
    <rPh sb="1" eb="3">
      <t>ツナミ</t>
    </rPh>
    <rPh sb="3" eb="5">
      <t>タイサク</t>
    </rPh>
    <rPh sb="5" eb="7">
      <t>ジギョウ</t>
    </rPh>
    <rPh sb="7" eb="9">
      <t>キキン</t>
    </rPh>
    <rPh sb="13" eb="16">
      <t>ネンドマツ</t>
    </rPh>
    <rPh sb="16" eb="18">
      <t>ゲンザイ</t>
    </rPh>
    <phoneticPr fontId="11"/>
  </si>
  <si>
    <t>(地域振興等基金(H29年度末現在))</t>
    <rPh sb="1" eb="3">
      <t>チイキ</t>
    </rPh>
    <rPh sb="3" eb="5">
      <t>シンコウ</t>
    </rPh>
    <rPh sb="5" eb="6">
      <t>トウ</t>
    </rPh>
    <rPh sb="6" eb="8">
      <t>キキン</t>
    </rPh>
    <rPh sb="12" eb="15">
      <t>ネンドマツ</t>
    </rPh>
    <rPh sb="15" eb="17">
      <t>ゲンザイ</t>
    </rPh>
    <phoneticPr fontId="11"/>
  </si>
  <si>
    <t>(文化振興基金(H29年度末現在))</t>
    <rPh sb="1" eb="3">
      <t>ブンカ</t>
    </rPh>
    <rPh sb="3" eb="5">
      <t>シンコウ</t>
    </rPh>
    <rPh sb="5" eb="7">
      <t>キキン</t>
    </rPh>
    <rPh sb="11" eb="14">
      <t>ネンドマツ</t>
    </rPh>
    <rPh sb="14" eb="16">
      <t>ゲンザイ</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</si>
  <si>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</si>
  <si>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</si>
  <si>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</si>
  <si>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</si>
  <si>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</si>
  <si>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本市は、将来負担比率が極めて良好なのに対し、実質公債費比率が類似団体内平均値を下回っているのは、銀行等引受債を10年償還、市場公募地方債を10年償還（借換1回）とするなど、市債の借入の償還期間を短く設定しているため、他団体に比較して実質公債費比率が高くなる傾向があるためである。</t>
    <rPh sb="39" eb="40">
      <t>シタ</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</si>
  <si>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</si>
  <si>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</si>
  <si>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</si>
  <si>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</si>
  <si>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将来負担比率は、充当可能財源等が将来負担額を上回り、数値は算出されていない。近い将来大型投資案件を予定しているため、将来的には0％近傍になると見込んでいる。
組合わせ分析としては、将来負担比率が比較的良好なのに対し、有形固定資産減価償却率は類似団体内平均値を上回っており、公共施設等総合管理計画に基づき、持続可能な資産経営に向けた取り組みを推進していく。</t>
    <rPh sb="129" eb="130">
      <t>ウワ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</si>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</sst>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1761-4545-96EA-3912EDA637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54400</c:v>
                </c:pt>
                <c:pt idx="1">
                  <c:v>47365</c:v>
                </c:pt>
                <c:pt idx="2">
                  <c:v>59649</c:v>
                </c:pt>
                <c:pt idx="3">
                  <c:v>64501</c:v>
                </c:pt>
                <c:pt idx="4">
                  <c:v>54626</c:v>
                </c:pt>
              </c:numCache>
            </c:numRef>
          </c:val>
          <c:smooth val="0"/>
          <c:extLst>
            <c:ext xmlns:c16="http://schemas.microsoft.com/office/drawing/2014/chart" uri="{C3380CC4-5D6E-409C-BE32-E72D297353CC}">
              <c16:uniqueId val="{00000001-1761-4545-96EA-3912EDA63750}"/>
            </c:ext>
          </c:extLst>
        </c:ser>
        <c:dLbls>
          <c:showLegendKey val="0"/>
          <c:showVal val="0"/>
          <c:showCatName val="0"/>
          <c:showSerName val="0"/>
          <c:showPercent val="0"/>
          <c:showBubbleSize val="0"/>
        </c:dLbls>
        <c:marker val="1"/>
        <c:smooth val="0"/>
        <c:axId val="364217360"/>
        <c:axId val="364217752"/>
      </c:lineChart>
      <c:catAx>
        <c:axId val="364217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217752"/>
        <c:crosses val="autoZero"/>
        <c:auto val="1"/>
        <c:lblAlgn val="ctr"/>
        <c:lblOffset val="100"/>
        <c:tickLblSkip val="1"/>
        <c:tickMarkSkip val="1"/>
        <c:noMultiLvlLbl val="0"/>
      </c:catAx>
      <c:valAx>
        <c:axId val="3642177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21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3.74</c:v>
                </c:pt>
                <c:pt idx="1">
                  <c:v>3.29</c:v>
                </c:pt>
                <c:pt idx="2">
                  <c:v>4.29</c:v>
                </c:pt>
                <c:pt idx="3">
                  <c:v>3.87</c:v>
                </c:pt>
                <c:pt idx="4">
                  <c:v>3.11</c:v>
                </c:pt>
              </c:numCache>
            </c:numRef>
          </c:val>
          <c:extLst>
            <c:ext xmlns:c16="http://schemas.microsoft.com/office/drawing/2014/chart" uri="{C3380CC4-5D6E-409C-BE32-E72D297353CC}">
              <c16:uniqueId val="{00000000-E92E-4937-94AA-509270C6C5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8.5299999999999994</c:v>
                </c:pt>
                <c:pt idx="1">
                  <c:v>8.5399999999999991</c:v>
                </c:pt>
                <c:pt idx="2">
                  <c:v>8.5</c:v>
                </c:pt>
                <c:pt idx="3">
                  <c:v>8.5</c:v>
                </c:pt>
                <c:pt idx="4">
                  <c:v>7.28</c:v>
                </c:pt>
              </c:numCache>
            </c:numRef>
          </c:val>
          <c:extLst>
            <c:ext xmlns:c16="http://schemas.microsoft.com/office/drawing/2014/chart" uri="{C3380CC4-5D6E-409C-BE32-E72D297353CC}">
              <c16:uniqueId val="{00000001-E92E-4937-94AA-509270C6C56F}"/>
            </c:ext>
          </c:extLst>
        </c:ser>
        <c:dLbls>
          <c:showLegendKey val="0"/>
          <c:showVal val="0"/>
          <c:showCatName val="0"/>
          <c:showSerName val="0"/>
          <c:showPercent val="0"/>
          <c:showBubbleSize val="0"/>
        </c:dLbls>
        <c:gapWidth val="250"/>
        <c:overlap val="100"/>
        <c:axId val="364219320"/>
        <c:axId val="36421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-0.43</c:v>
                </c:pt>
                <c:pt idx="2">
                  <c:v>1.04</c:v>
                </c:pt>
                <c:pt idx="3">
                  <c:v>-0.39</c:v>
                </c:pt>
                <c:pt idx="4">
                  <c:v>-0.19</c:v>
                </c:pt>
              </c:numCache>
            </c:numRef>
          </c:val>
          <c:smooth val="0"/>
          <c:extLst>
            <c:ext xmlns:c16="http://schemas.microsoft.com/office/drawing/2014/chart" uri="{C3380CC4-5D6E-409C-BE32-E72D297353CC}">
              <c16:uniqueId val="{00000002-E92E-4937-94AA-509270C6C56F}"/>
            </c:ext>
          </c:extLst>
        </c:ser>
        <c:dLbls>
          <c:showLegendKey val="0"/>
          <c:showVal val="0"/>
          <c:showCatName val="0"/>
          <c:showSerName val="0"/>
          <c:showPercent val="0"/>
          <c:showBubbleSize val="0"/>
        </c:dLbls>
        <c:marker val="1"/>
        <c:smooth val="0"/>
        <c:axId val="364219320"/>
        <c:axId val="364219712"/>
      </c:lineChart>
      <c:catAx>
        <c:axId val="36421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219712"/>
        <c:crosses val="autoZero"/>
        <c:auto val="1"/>
        <c:lblAlgn val="ctr"/>
        <c:lblOffset val="100"/>
        <c:tickLblSkip val="1"/>
        <c:tickMarkSkip val="1"/>
        <c:noMultiLvlLbl val="0"/>
      </c:catAx>
      <c:valAx>
        <c:axId val="36421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1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0.23</c:v>
                </c:pt>
                <c:pt idx="4">
                  <c:v>#N/A</c:v>
                </c:pt>
                <c:pt idx="5">
                  <c:v>0.05</c:v>
                </c:pt>
                <c:pt idx="6">
                  <c:v>#N/A</c:v>
                </c:pt>
                <c:pt idx="7">
                  <c:v>0.13</c:v>
                </c:pt>
                <c:pt idx="8">
                  <c:v>#N/A</c:v>
                </c:pt>
                <c:pt idx="9">
                  <c:v>0.04</c:v>
                </c:pt>
              </c:numCache>
            </c:numRef>
          </c:val>
          <c:extLst>
            <c:ext xmlns:c16="http://schemas.microsoft.com/office/drawing/2014/chart" uri="{C3380CC4-5D6E-409C-BE32-E72D297353CC}">
              <c16:uniqueId val="{00000000-7B67-466A-91A6-F99E9AA9BA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67-466A-91A6-F99E9AA9BA33}"/>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0.06</c:v>
                </c:pt>
                <c:pt idx="8">
                  <c:v>#N/A</c:v>
                </c:pt>
                <c:pt idx="9">
                  <c:v>0.02</c:v>
                </c:pt>
              </c:numCache>
            </c:numRef>
          </c:val>
          <c:extLst>
            <c:ext xmlns:c16="http://schemas.microsoft.com/office/drawing/2014/chart" uri="{C3380CC4-5D6E-409C-BE32-E72D297353CC}">
              <c16:uniqueId val="{00000002-7B67-466A-91A6-F99E9AA9BA33}"/>
            </c:ext>
          </c:extLst>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0.24</c:v>
                </c:pt>
                <c:pt idx="2">
                  <c:v>#N/A</c:v>
                </c:pt>
                <c:pt idx="3">
                  <c:v>0.31</c:v>
                </c:pt>
                <c:pt idx="4">
                  <c:v>#N/A</c:v>
                </c:pt>
                <c:pt idx="5">
                  <c:v>0.25</c:v>
                </c:pt>
                <c:pt idx="6">
                  <c:v>#N/A</c:v>
                </c:pt>
                <c:pt idx="7">
                  <c:v>1.21</c:v>
                </c:pt>
                <c:pt idx="8">
                  <c:v>#N/A</c:v>
                </c:pt>
                <c:pt idx="9">
                  <c:v>0.24</c:v>
                </c:pt>
              </c:numCache>
            </c:numRef>
          </c:val>
          <c:extLst>
            <c:ext xmlns:c16="http://schemas.microsoft.com/office/drawing/2014/chart" uri="{C3380CC4-5D6E-409C-BE32-E72D297353CC}">
              <c16:uniqueId val="{00000003-7B67-466A-91A6-F99E9AA9BA33}"/>
            </c:ext>
          </c:extLst>
        </c:ser>
        <c:ser>
          <c:idx val="4"/>
          <c:order val="4"/>
          <c:tx>
            <c:strRef>
              <c:f>データシート!$A$31</c:f>
              <c:strCache>
                <c:ptCount val="1"/>
                <c:pt idx="0">
                  <c:v>小型自動車競走事業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0.38</c:v>
                </c:pt>
                <c:pt idx="2">
                  <c:v>#N/A</c:v>
                </c:pt>
                <c:pt idx="3">
                  <c:v>0.38</c:v>
                </c:pt>
                <c:pt idx="4">
                  <c:v>#N/A</c:v>
                </c:pt>
                <c:pt idx="5">
                  <c:v>0.38</c:v>
                </c:pt>
                <c:pt idx="6">
                  <c:v>#N/A</c:v>
                </c:pt>
                <c:pt idx="7">
                  <c:v>0.37</c:v>
                </c:pt>
                <c:pt idx="8">
                  <c:v>#N/A</c:v>
                </c:pt>
                <c:pt idx="9">
                  <c:v>0.32</c:v>
                </c:pt>
              </c:numCache>
            </c:numRef>
          </c:val>
          <c:extLst>
            <c:ext xmlns:c16="http://schemas.microsoft.com/office/drawing/2014/chart" uri="{C3380CC4-5D6E-409C-BE32-E72D297353CC}">
              <c16:uniqueId val="{00000004-7B67-466A-91A6-F99E9AA9BA33}"/>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c:v>
                </c:pt>
                <c:pt idx="2">
                  <c:v>#N/A</c:v>
                </c:pt>
                <c:pt idx="3">
                  <c:v>1.1200000000000001</c:v>
                </c:pt>
                <c:pt idx="4">
                  <c:v>#N/A</c:v>
                </c:pt>
                <c:pt idx="5">
                  <c:v>1.29</c:v>
                </c:pt>
                <c:pt idx="6">
                  <c:v>#N/A</c:v>
                </c:pt>
                <c:pt idx="7">
                  <c:v>1.01</c:v>
                </c:pt>
                <c:pt idx="8">
                  <c:v>#N/A</c:v>
                </c:pt>
                <c:pt idx="9">
                  <c:v>1.28</c:v>
                </c:pt>
              </c:numCache>
            </c:numRef>
          </c:val>
          <c:extLst>
            <c:ext xmlns:c16="http://schemas.microsoft.com/office/drawing/2014/chart" uri="{C3380CC4-5D6E-409C-BE32-E72D297353CC}">
              <c16:uniqueId val="{00000005-7B67-466A-91A6-F99E9AA9BA33}"/>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1.84</c:v>
                </c:pt>
                <c:pt idx="2">
                  <c:v>#N/A</c:v>
                </c:pt>
                <c:pt idx="3">
                  <c:v>1.66</c:v>
                </c:pt>
                <c:pt idx="4">
                  <c:v>#N/A</c:v>
                </c:pt>
                <c:pt idx="5">
                  <c:v>1.75</c:v>
                </c:pt>
                <c:pt idx="6">
                  <c:v>#N/A</c:v>
                </c:pt>
                <c:pt idx="7">
                  <c:v>1.55</c:v>
                </c:pt>
                <c:pt idx="8">
                  <c:v>#N/A</c:v>
                </c:pt>
                <c:pt idx="9">
                  <c:v>1.35</c:v>
                </c:pt>
              </c:numCache>
            </c:numRef>
          </c:val>
          <c:extLst>
            <c:ext xmlns:c16="http://schemas.microsoft.com/office/drawing/2014/chart" uri="{C3380CC4-5D6E-409C-BE32-E72D297353CC}">
              <c16:uniqueId val="{00000006-7B67-466A-91A6-F99E9AA9BA33}"/>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0.53</c:v>
                </c:pt>
                <c:pt idx="2">
                  <c:v>#N/A</c:v>
                </c:pt>
                <c:pt idx="3">
                  <c:v>0.62</c:v>
                </c:pt>
                <c:pt idx="4">
                  <c:v>#N/A</c:v>
                </c:pt>
                <c:pt idx="5">
                  <c:v>0.36</c:v>
                </c:pt>
                <c:pt idx="6">
                  <c:v>#N/A</c:v>
                </c:pt>
                <c:pt idx="7">
                  <c:v>0.47</c:v>
                </c:pt>
                <c:pt idx="8">
                  <c:v>#N/A</c:v>
                </c:pt>
                <c:pt idx="9">
                  <c:v>1.58</c:v>
                </c:pt>
              </c:numCache>
            </c:numRef>
          </c:val>
          <c:extLst>
            <c:ext xmlns:c16="http://schemas.microsoft.com/office/drawing/2014/chart" uri="{C3380CC4-5D6E-409C-BE32-E72D297353CC}">
              <c16:uniqueId val="{00000007-7B67-466A-91A6-F99E9AA9BA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3.73</c:v>
                </c:pt>
                <c:pt idx="2">
                  <c:v>#N/A</c:v>
                </c:pt>
                <c:pt idx="3">
                  <c:v>3.26</c:v>
                </c:pt>
                <c:pt idx="4">
                  <c:v>#N/A</c:v>
                </c:pt>
                <c:pt idx="5">
                  <c:v>4.25</c:v>
                </c:pt>
                <c:pt idx="6">
                  <c:v>#N/A</c:v>
                </c:pt>
                <c:pt idx="7">
                  <c:v>3.82</c:v>
                </c:pt>
                <c:pt idx="8">
                  <c:v>#N/A</c:v>
                </c:pt>
                <c:pt idx="9">
                  <c:v>3.08</c:v>
                </c:pt>
              </c:numCache>
            </c:numRef>
          </c:val>
          <c:extLst>
            <c:ext xmlns:c16="http://schemas.microsoft.com/office/drawing/2014/chart" uri="{C3380CC4-5D6E-409C-BE32-E72D297353CC}">
              <c16:uniqueId val="{00000008-7B67-466A-91A6-F99E9AA9BA33}"/>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5.89</c:v>
                </c:pt>
                <c:pt idx="2">
                  <c:v>#N/A</c:v>
                </c:pt>
                <c:pt idx="3">
                  <c:v>6.5</c:v>
                </c:pt>
                <c:pt idx="4">
                  <c:v>#N/A</c:v>
                </c:pt>
                <c:pt idx="5">
                  <c:v>6.83</c:v>
                </c:pt>
                <c:pt idx="6">
                  <c:v>#N/A</c:v>
                </c:pt>
                <c:pt idx="7">
                  <c:v>7.24</c:v>
                </c:pt>
                <c:pt idx="8">
                  <c:v>#N/A</c:v>
                </c:pt>
                <c:pt idx="9">
                  <c:v>6.02</c:v>
                </c:pt>
              </c:numCache>
            </c:numRef>
          </c:val>
          <c:extLst>
            <c:ext xmlns:c16="http://schemas.microsoft.com/office/drawing/2014/chart" uri="{C3380CC4-5D6E-409C-BE32-E72D297353CC}">
              <c16:uniqueId val="{00000009-7B67-466A-91A6-F99E9AA9BA33}"/>
            </c:ext>
          </c:extLst>
        </c:ser>
        <c:dLbls>
          <c:showLegendKey val="0"/>
          <c:showVal val="0"/>
          <c:showCatName val="0"/>
          <c:showSerName val="0"/>
          <c:showPercent val="0"/>
          <c:showBubbleSize val="0"/>
        </c:dLbls>
        <c:gapWidth val="150"/>
        <c:overlap val="100"/>
        <c:axId val="364220496"/>
        <c:axId val="369730560"/>
      </c:barChart>
      <c:catAx>
        <c:axId val="36422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730560"/>
        <c:crosses val="autoZero"/>
        <c:auto val="1"/>
        <c:lblAlgn val="ctr"/>
        <c:lblOffset val="100"/>
        <c:tickLblSkip val="1"/>
        <c:tickMarkSkip val="1"/>
        <c:noMultiLvlLbl val="0"/>
      </c:catAx>
      <c:valAx>
        <c:axId val="36973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20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33028</c:v>
                </c:pt>
                <c:pt idx="5">
                  <c:v>31433</c:v>
                </c:pt>
                <c:pt idx="8">
                  <c:v>31182</c:v>
                </c:pt>
                <c:pt idx="11">
                  <c:v>31638</c:v>
                </c:pt>
                <c:pt idx="14">
                  <c:v>32129</c:v>
                </c:pt>
              </c:numCache>
            </c:numRef>
          </c:val>
          <c:extLst>
            <c:ext xmlns:c16="http://schemas.microsoft.com/office/drawing/2014/chart" uri="{C3380CC4-5D6E-409C-BE32-E72D297353CC}">
              <c16:uniqueId val="{00000000-75BF-4BEB-AED3-4581292B8A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BF-4BEB-AED3-4581292B8A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4922</c:v>
                </c:pt>
                <c:pt idx="3">
                  <c:v>1296</c:v>
                </c:pt>
                <c:pt idx="6">
                  <c:v>1125</c:v>
                </c:pt>
                <c:pt idx="9">
                  <c:v>1194</c:v>
                </c:pt>
                <c:pt idx="12">
                  <c:v>1041</c:v>
                </c:pt>
              </c:numCache>
            </c:numRef>
          </c:val>
          <c:extLst>
            <c:ext xmlns:c16="http://schemas.microsoft.com/office/drawing/2014/chart" uri="{C3380CC4-5D6E-409C-BE32-E72D297353CC}">
              <c16:uniqueId val="{00000002-75BF-4BEB-AED3-4581292B8A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4</c:v>
                </c:pt>
                <c:pt idx="6">
                  <c:v>3</c:v>
                </c:pt>
                <c:pt idx="9">
                  <c:v>3</c:v>
                </c:pt>
                <c:pt idx="12">
                  <c:v>1</c:v>
                </c:pt>
              </c:numCache>
            </c:numRef>
          </c:val>
          <c:extLst>
            <c:ext xmlns:c16="http://schemas.microsoft.com/office/drawing/2014/chart" uri="{C3380CC4-5D6E-409C-BE32-E72D297353CC}">
              <c16:uniqueId val="{00000003-75BF-4BEB-AED3-4581292B8A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6427</c:v>
                </c:pt>
                <c:pt idx="3">
                  <c:v>6286</c:v>
                </c:pt>
                <c:pt idx="6">
                  <c:v>6216</c:v>
                </c:pt>
                <c:pt idx="9">
                  <c:v>6494</c:v>
                </c:pt>
                <c:pt idx="12">
                  <c:v>6185</c:v>
                </c:pt>
              </c:numCache>
            </c:numRef>
          </c:val>
          <c:extLst>
            <c:ext xmlns:c16="http://schemas.microsoft.com/office/drawing/2014/chart" uri="{C3380CC4-5D6E-409C-BE32-E72D297353CC}">
              <c16:uniqueId val="{00000004-75BF-4BEB-AED3-4581292B8A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2000</c:v>
                </c:pt>
                <c:pt idx="3">
                  <c:v>2333</c:v>
                </c:pt>
                <c:pt idx="6">
                  <c:v>2667</c:v>
                </c:pt>
                <c:pt idx="9">
                  <c:v>3000</c:v>
                </c:pt>
                <c:pt idx="12">
                  <c:v>3333</c:v>
                </c:pt>
              </c:numCache>
            </c:numRef>
          </c:val>
          <c:extLst>
            <c:ext xmlns:c16="http://schemas.microsoft.com/office/drawing/2014/chart" uri="{C3380CC4-5D6E-409C-BE32-E72D297353CC}">
              <c16:uniqueId val="{00000005-75BF-4BEB-AED3-4581292B8A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BF-4BEB-AED3-4581292B8A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34933</c:v>
                </c:pt>
                <c:pt idx="3">
                  <c:v>35577</c:v>
                </c:pt>
                <c:pt idx="6">
                  <c:v>33791</c:v>
                </c:pt>
                <c:pt idx="9">
                  <c:v>33241</c:v>
                </c:pt>
                <c:pt idx="12">
                  <c:v>32841</c:v>
                </c:pt>
              </c:numCache>
            </c:numRef>
          </c:val>
          <c:extLst>
            <c:ext xmlns:c16="http://schemas.microsoft.com/office/drawing/2014/chart" uri="{C3380CC4-5D6E-409C-BE32-E72D297353CC}">
              <c16:uniqueId val="{00000007-75BF-4BEB-AED3-4581292B8AB3}"/>
            </c:ext>
          </c:extLst>
        </c:ser>
        <c:dLbls>
          <c:showLegendKey val="0"/>
          <c:showVal val="0"/>
          <c:showCatName val="0"/>
          <c:showSerName val="0"/>
          <c:showPercent val="0"/>
          <c:showBubbleSize val="0"/>
        </c:dLbls>
        <c:gapWidth val="100"/>
        <c:overlap val="100"/>
        <c:axId val="369731344"/>
        <c:axId val="369731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15257</c:v>
                </c:pt>
                <c:pt idx="2">
                  <c:v>#N/A</c:v>
                </c:pt>
                <c:pt idx="3">
                  <c:v>#N/A</c:v>
                </c:pt>
                <c:pt idx="4">
                  <c:v>14063</c:v>
                </c:pt>
                <c:pt idx="5">
                  <c:v>#N/A</c:v>
                </c:pt>
                <c:pt idx="6">
                  <c:v>#N/A</c:v>
                </c:pt>
                <c:pt idx="7">
                  <c:v>12620</c:v>
                </c:pt>
                <c:pt idx="8">
                  <c:v>#N/A</c:v>
                </c:pt>
                <c:pt idx="9">
                  <c:v>#N/A</c:v>
                </c:pt>
                <c:pt idx="10">
                  <c:v>12294</c:v>
                </c:pt>
                <c:pt idx="11">
                  <c:v>#N/A</c:v>
                </c:pt>
                <c:pt idx="12">
                  <c:v>#N/A</c:v>
                </c:pt>
                <c:pt idx="13">
                  <c:v>11272</c:v>
                </c:pt>
                <c:pt idx="14">
                  <c:v>#N/A</c:v>
                </c:pt>
              </c:numCache>
            </c:numRef>
          </c:val>
          <c:smooth val="0"/>
          <c:extLst>
            <c:ext xmlns:c16="http://schemas.microsoft.com/office/drawing/2014/chart" uri="{C3380CC4-5D6E-409C-BE32-E72D297353CC}">
              <c16:uniqueId val="{00000008-75BF-4BEB-AED3-4581292B8AB3}"/>
            </c:ext>
          </c:extLst>
        </c:ser>
        <c:dLbls>
          <c:showLegendKey val="0"/>
          <c:showVal val="0"/>
          <c:showCatName val="0"/>
          <c:showSerName val="0"/>
          <c:showPercent val="0"/>
          <c:showBubbleSize val="0"/>
        </c:dLbls>
        <c:marker val="1"/>
        <c:smooth val="0"/>
        <c:axId val="369731344"/>
        <c:axId val="369731736"/>
      </c:lineChart>
      <c:catAx>
        <c:axId val="36973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731736"/>
        <c:crosses val="autoZero"/>
        <c:auto val="1"/>
        <c:lblAlgn val="ctr"/>
        <c:lblOffset val="100"/>
        <c:tickLblSkip val="1"/>
        <c:tickMarkSkip val="1"/>
        <c:noMultiLvlLbl val="0"/>
      </c:catAx>
      <c:valAx>
        <c:axId val="369731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73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312263</c:v>
                </c:pt>
                <c:pt idx="5">
                  <c:v>319411</c:v>
                </c:pt>
                <c:pt idx="8">
                  <c:v>321450</c:v>
                </c:pt>
                <c:pt idx="11">
                  <c:v>330413</c:v>
                </c:pt>
                <c:pt idx="14">
                  <c:v>339169</c:v>
                </c:pt>
              </c:numCache>
            </c:numRef>
          </c:val>
          <c:extLst>
            <c:ext xmlns:c16="http://schemas.microsoft.com/office/drawing/2014/chart" uri="{C3380CC4-5D6E-409C-BE32-E72D297353CC}">
              <c16:uniqueId val="{00000000-C7A5-4347-B8C8-A8401219C0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58690</c:v>
                </c:pt>
                <c:pt idx="5">
                  <c:v>57087</c:v>
                </c:pt>
                <c:pt idx="8">
                  <c:v>57590</c:v>
                </c:pt>
                <c:pt idx="11">
                  <c:v>58626</c:v>
                </c:pt>
                <c:pt idx="14">
                  <c:v>53843</c:v>
                </c:pt>
              </c:numCache>
            </c:numRef>
          </c:val>
          <c:extLst>
            <c:ext xmlns:c16="http://schemas.microsoft.com/office/drawing/2014/chart" uri="{C3380CC4-5D6E-409C-BE32-E72D297353CC}">
              <c16:uniqueId val="{00000001-C7A5-4347-B8C8-A8401219C0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56714</c:v>
                </c:pt>
                <c:pt idx="5">
                  <c:v>63039</c:v>
                </c:pt>
                <c:pt idx="8">
                  <c:v>63080</c:v>
                </c:pt>
                <c:pt idx="11">
                  <c:v>65273</c:v>
                </c:pt>
                <c:pt idx="14">
                  <c:v>69834</c:v>
                </c:pt>
              </c:numCache>
            </c:numRef>
          </c:val>
          <c:extLst>
            <c:ext xmlns:c16="http://schemas.microsoft.com/office/drawing/2014/chart" uri="{C3380CC4-5D6E-409C-BE32-E72D297353CC}">
              <c16:uniqueId val="{00000002-C7A5-4347-B8C8-A8401219C0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A5-4347-B8C8-A8401219C0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A5-4347-B8C8-A8401219C0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A5-4347-B8C8-A8401219C0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43509</c:v>
                </c:pt>
                <c:pt idx="3">
                  <c:v>39382</c:v>
                </c:pt>
                <c:pt idx="6">
                  <c:v>37202</c:v>
                </c:pt>
                <c:pt idx="9">
                  <c:v>37163</c:v>
                </c:pt>
                <c:pt idx="12">
                  <c:v>69090</c:v>
                </c:pt>
              </c:numCache>
            </c:numRef>
          </c:val>
          <c:extLst>
            <c:ext xmlns:c16="http://schemas.microsoft.com/office/drawing/2014/chart" uri="{C3380CC4-5D6E-409C-BE32-E72D297353CC}">
              <c16:uniqueId val="{00000006-C7A5-4347-B8C8-A8401219C0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116</c:v>
                </c:pt>
                <c:pt idx="3">
                  <c:v>98</c:v>
                </c:pt>
                <c:pt idx="6">
                  <c:v>81</c:v>
                </c:pt>
                <c:pt idx="9">
                  <c:v>63</c:v>
                </c:pt>
                <c:pt idx="12">
                  <c:v>52</c:v>
                </c:pt>
              </c:numCache>
            </c:numRef>
          </c:val>
          <c:extLst>
            <c:ext xmlns:c16="http://schemas.microsoft.com/office/drawing/2014/chart" uri="{C3380CC4-5D6E-409C-BE32-E72D297353CC}">
              <c16:uniqueId val="{00000007-C7A5-4347-B8C8-A8401219C0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94179</c:v>
                </c:pt>
                <c:pt idx="3">
                  <c:v>88999</c:v>
                </c:pt>
                <c:pt idx="6">
                  <c:v>84325</c:v>
                </c:pt>
                <c:pt idx="9">
                  <c:v>84476</c:v>
                </c:pt>
                <c:pt idx="12">
                  <c:v>77038</c:v>
                </c:pt>
              </c:numCache>
            </c:numRef>
          </c:val>
          <c:extLst>
            <c:ext xmlns:c16="http://schemas.microsoft.com/office/drawing/2014/chart" uri="{C3380CC4-5D6E-409C-BE32-E72D297353CC}">
              <c16:uniqueId val="{00000008-C7A5-4347-B8C8-A8401219C0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13763</c:v>
                </c:pt>
                <c:pt idx="3">
                  <c:v>12493</c:v>
                </c:pt>
                <c:pt idx="6">
                  <c:v>12337</c:v>
                </c:pt>
                <c:pt idx="9">
                  <c:v>11522</c:v>
                </c:pt>
                <c:pt idx="12">
                  <c:v>10676</c:v>
                </c:pt>
              </c:numCache>
            </c:numRef>
          </c:val>
          <c:extLst>
            <c:ext xmlns:c16="http://schemas.microsoft.com/office/drawing/2014/chart" uri="{C3380CC4-5D6E-409C-BE32-E72D297353CC}">
              <c16:uniqueId val="{00000009-C7A5-4347-B8C8-A8401219C0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289757</c:v>
                </c:pt>
                <c:pt idx="3">
                  <c:v>286862</c:v>
                </c:pt>
                <c:pt idx="6">
                  <c:v>283000</c:v>
                </c:pt>
                <c:pt idx="9">
                  <c:v>281064</c:v>
                </c:pt>
                <c:pt idx="12">
                  <c:v>282790</c:v>
                </c:pt>
              </c:numCache>
            </c:numRef>
          </c:val>
          <c:extLst>
            <c:ext xmlns:c16="http://schemas.microsoft.com/office/drawing/2014/chart" uri="{C3380CC4-5D6E-409C-BE32-E72D297353CC}">
              <c16:uniqueId val="{0000000A-C7A5-4347-B8C8-A8401219C0AE}"/>
            </c:ext>
          </c:extLst>
        </c:ser>
        <c:dLbls>
          <c:showLegendKey val="0"/>
          <c:showVal val="0"/>
          <c:showCatName val="0"/>
          <c:showSerName val="0"/>
          <c:showPercent val="0"/>
          <c:showBubbleSize val="0"/>
        </c:dLbls>
        <c:gapWidth val="100"/>
        <c:overlap val="100"/>
        <c:axId val="369734088"/>
        <c:axId val="37353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13657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7A5-4347-B8C8-A8401219C0AE}"/>
            </c:ext>
          </c:extLst>
        </c:ser>
        <c:dLbls>
          <c:showLegendKey val="0"/>
          <c:showVal val="0"/>
          <c:showCatName val="0"/>
          <c:showSerName val="0"/>
          <c:showPercent val="0"/>
          <c:showBubbleSize val="0"/>
        </c:dLbls>
        <c:marker val="1"/>
        <c:smooth val="0"/>
        <c:axId val="369734088"/>
        <c:axId val="373534656"/>
      </c:lineChart>
      <c:catAx>
        <c:axId val="369734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3534656"/>
        <c:crosses val="autoZero"/>
        <c:auto val="1"/>
        <c:lblAlgn val="ctr"/>
        <c:lblOffset val="100"/>
        <c:tickLblSkip val="1"/>
        <c:tickMarkSkip val="1"/>
        <c:noMultiLvlLbl val="0"/>
      </c:catAx>
      <c:valAx>
        <c:axId val="37353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734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15141</c:v>
                </c:pt>
                <c:pt idx="1">
                  <c:v>15169</c:v>
                </c:pt>
                <c:pt idx="2">
                  <c:v>15200</c:v>
                </c:pt>
              </c:numCache>
            </c:numRef>
          </c:val>
          <c:extLst>
            <c:ext xmlns:c16="http://schemas.microsoft.com/office/drawing/2014/chart" uri="{C3380CC4-5D6E-409C-BE32-E72D297353CC}">
              <c16:uniqueId val="{00000000-0697-4350-9979-71C323D5F3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794</c:v>
                </c:pt>
                <c:pt idx="1">
                  <c:v>872</c:v>
                </c:pt>
                <c:pt idx="2">
                  <c:v>951</c:v>
                </c:pt>
              </c:numCache>
            </c:numRef>
          </c:val>
          <c:extLst>
            <c:ext xmlns:c16="http://schemas.microsoft.com/office/drawing/2014/chart" uri="{C3380CC4-5D6E-409C-BE32-E72D297353CC}">
              <c16:uniqueId val="{00000001-0697-4350-9979-71C323D5F3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24644</c:v>
                </c:pt>
                <c:pt idx="1">
                  <c:v>21389</c:v>
                </c:pt>
                <c:pt idx="2">
                  <c:v>25553</c:v>
                </c:pt>
              </c:numCache>
            </c:numRef>
          </c:val>
          <c:extLst>
            <c:ext xmlns:c16="http://schemas.microsoft.com/office/drawing/2014/chart" uri="{C3380CC4-5D6E-409C-BE32-E72D297353CC}">
              <c16:uniqueId val="{00000002-0697-4350-9979-71C323D5F3DE}"/>
            </c:ext>
          </c:extLst>
        </c:ser>
        <c:dLbls>
          <c:showLegendKey val="0"/>
          <c:showVal val="0"/>
          <c:showCatName val="0"/>
          <c:showSerName val="0"/>
          <c:showPercent val="0"/>
          <c:showBubbleSize val="0"/>
        </c:dLbls>
        <c:gapWidth val="120"/>
        <c:overlap val="100"/>
        <c:axId val="373536616"/>
        <c:axId val="373537008"/>
      </c:barChart>
      <c:catAx>
        <c:axId val="37353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3537008"/>
        <c:crosses val="autoZero"/>
        <c:auto val="1"/>
        <c:lblAlgn val="ctr"/>
        <c:lblOffset val="100"/>
        <c:tickLblSkip val="1"/>
        <c:tickMarkSkip val="1"/>
        <c:noMultiLvlLbl val="0"/>
      </c:catAx>
      <c:valAx>
        <c:axId val="373537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3536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{F3467590-CEFF-42E3-A9C1-337DF4A89EFB}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146-4B23-9697-CC01780B21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{A7E8163A-F1C3-4A58-9490-7A709BF3C8E5}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46-4B23-9697-CC01780B21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{761C83AD-486D-481D-8675-97299086D709}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46-4B23-9697-CC01780B21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{2B0B6872-A264-4994-B320-92AD23AA2DF6}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46-4B23-9697-CC01780B21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{B1F99562-D8D5-4696-8AD0-3C7875F7DD41}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46-4B23-9697-CC01780B21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{0C1ECA68-7B43-4B5C-ADA3-910D26956E8C}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146-4B23-9697-CC01780B21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{1B0B7469-58AE-4D2C-8CFB-5CE150A17878}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146-4B23-9697-CC01780B21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{3AAD9354-F6A2-4CAC-94F1-F292924E1F7E}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146-4B23-9697-CC01780B21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{9A5521F9-345D-459F-96D6-9EE638BA1D50}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146-4B23-9697-CC01780B21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c:v>
                </c:pt>
                <c:pt idx="24">
                  <c:v>64.5</c:v>
                </c:pt>
                <c:pt idx="32">
                  <c:v>65.3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146-4B23-9697-CC01780B21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{17C757D5-4E3F-49D5-B911-51F7DF04BF84}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146-4B23-9697-CC01780B21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{F09890E0-5394-4636-9E43-2EE587DF315B}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46-4B23-9697-CC01780B21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{F593BB09-A8FC-436D-ACF7-9ACCA83B04FE}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46-4B23-9697-CC01780B21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{316C925A-CA91-4F90-9A95-1541731EEE80}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46-4B23-9697-CC01780B21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{D1DBABB5-44C7-4EE5-BDBA-FD164C17F562}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46-4B23-9697-CC01780B21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{CF978D1A-0854-496A-90B0-B6FE3A1B1C1D}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146-4B23-9697-CC01780B217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{BEE2B772-A2B6-4419-8EDD-3EBE64A2A4B6}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146-4B23-9697-CC01780B217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{0F294A39-5302-4D00-B0CD-849283C5B188}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146-4B23-9697-CC01780B217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{1C2BE429-23E6-4760-8594-C4E601EF6B4C}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146-4B23-9697-CC01780B21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D146-4B23-9697-CC01780B217D}"/>
            </c:ext>
          </c:extLst>
        </c:ser>
        <c:dLbls>
          <c:showLegendKey val="0"/>
          <c:showVal val="1"/>
          <c:showCatName val="0"/>
          <c:showSerName val="0"/>
          <c:showPercent val="0"/>
          <c:showBubbleSize val="0"/>
        </c:dLbls>
        <c:axId val="229436032"/>
        <c:axId val="252642816"/>
      </c:scatterChart>
      <c:valAx>
        <c:axId val="229436032"/>
        <c:scaling>
          <c:orientation val="minMax"/>
          <c:max val="62.300000000000004"/>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642816"/>
        <c:crosses val="autoZero"/>
        <c:crossBetween val="midCat"/>
      </c:valAx>
      <c:valAx>
        <c:axId val="252642816"/>
        <c:scaling>
          <c:orientation val="minMax"/>
          <c:max val="12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436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{4E0CA4E5-77BA-4869-899F-1803FFC9A5A5}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E7E-487F-AB29-6FBF15A6FB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{0AE5E3F4-04EB-45D3-A27C-8B1915D56A13}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7E-487F-AB29-6FBF15A6FB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{B8B3FC9B-38FA-404E-91BA-8D40345F4646}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7E-487F-AB29-6FBF15A6FB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{0825E017-621C-4A4B-8ED6-3C3783EF2C48}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7E-487F-AB29-6FBF15A6FB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{9AA1A73C-9E0E-45AF-BD39-406FBCB61100}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7E-487F-AB29-6FBF15A6FB1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{04667CC1-F7A6-4CA7-B24C-C9FD250D02F6}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E7E-487F-AB29-6FBF15A6FB1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{C5CA2C19-8900-416F-AA5E-04CC2CF9E860}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E7E-487F-AB29-6FBF15A6FB1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{4D9E6BBD-67A2-42D9-AEDD-D7F4ABB0AEAE}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E7E-487F-AB29-6FBF15A6FB1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{2EB8816E-9D58-425D-9871-59260823DAAC}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E7E-487F-AB29-6FBF15A6FB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10.199999999999999</c:v>
                </c:pt>
                <c:pt idx="16">
                  <c:v>9.1</c:v>
                </c:pt>
                <c:pt idx="24">
                  <c:v>8.4</c:v>
                </c:pt>
                <c:pt idx="32">
                  <c:v>7.4</c:v>
                </c:pt>
              </c:numCache>
            </c:numRef>
          </c:xVal>
          <c:yVal>
            <c:numRef>
              <c:f>公会計指標分析・財政指標組合せ分析表!$BP$73:$DC$73</c:f>
              <c:numCache>
                <c:formatCode>#,##0.0;"▲ "#,##0.0</c:formatCode>
                <c:ptCount val="40"/>
                <c:pt idx="0">
                  <c:v>8.9</c:v>
                </c:pt>
              </c:numCache>
            </c:numRef>
          </c:yVal>
          <c:smooth val="0"/>
          <c:extLst>
            <c:ext xmlns:c16="http://schemas.microsoft.com/office/drawing/2014/chart" uri="{C3380CC4-5D6E-409C-BE32-E72D297353CC}">
              <c16:uniqueId val="{00000009-0E7E-487F-AB29-6FBF15A6FB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{96745D73-2EDB-4ADF-A0C0-720D10C1BDF5}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E7E-487F-AB29-6FBF15A6FB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{9378ECE9-DE6E-49C2-AC4C-158664CC85E6}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7E-487F-AB29-6FBF15A6FB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{6CD62623-C5BA-44A5-9E53-CEB75833A536}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7E-487F-AB29-6FBF15A6FB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{F3FFA92A-A058-42AC-866C-C3BA3A7F5219}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7E-487F-AB29-6FBF15A6FB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{2B34183D-510A-41EF-9806-AABD674A42AF}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7E-487F-AB29-6FBF15A6FB1F}"/>
                </c:ext>
              </c:extLst>
            </c:dLbl>
            <c:dLbl>
              <c:idx val="8"/>
              <c:layout>
                <c:manualLayout>
                  <c:x val="-1.823562808424999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{DD3ED89F-E093-41FE-96A8-89C792AFEEE6}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E7E-487F-AB29-6FBF15A6FB1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{F6B3244B-D14D-4101-A343-C9CF1A4D7D2F}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E7E-487F-AB29-6FBF15A6FB1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{7521BCB2-6CB6-48F3-8531-E1A13CA65D99}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E7E-487F-AB29-6FBF15A6FB1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{82E328EF-9A01-4C5D-9219-19BDD5410500}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E7E-487F-AB29-6FBF15A6FB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0E7E-487F-AB29-6FBF15A6FB1F}"/>
            </c:ext>
          </c:extLst>
        </c:ser>
        <c:dLbls>
          <c:showLegendKey val="0"/>
          <c:showVal val="1"/>
          <c:showCatName val="0"/>
          <c:showSerName val="0"/>
          <c:showPercent val="0"/>
          <c:showBubbleSize val="0"/>
        </c:dLbls>
        <c:axId val="165157120"/>
        <c:axId val="165159296"/>
      </c:scatterChart>
      <c:valAx>
        <c:axId val="165157120"/>
        <c:scaling>
          <c:orientation val="minMax"/>
          <c:max val="11.4"/>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159296"/>
        <c:crosses val="autoZero"/>
        <c:crossBetween val="midCat"/>
      </c:valAx>
      <c:valAx>
        <c:axId val="165159296"/>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157120"/>
        <c:crosses val="autoZero"/>
        <c:crossBetween val="midCat"/>
        <c:majorUnit val="2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年度の実質公債費比率の分子は、公債費元利償還金の</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億円の減などにより、前年より</a:t>
          </a:r>
          <a:r>
            <a:rPr kumimoji="1" lang="en-US" altLang="ja-JP" sz="1400">
              <a:solidFill>
                <a:schemeClr val="tx1"/>
              </a:solidFill>
              <a:latin typeface="ＭＳ ゴシック" pitchFamily="49" charset="-128"/>
              <a:ea typeface="ＭＳ ゴシック" pitchFamily="49" charset="-128"/>
            </a:rPr>
            <a:t>10.2</a:t>
          </a:r>
          <a:r>
            <a:rPr kumimoji="1" lang="ja-JP" altLang="en-US" sz="1400">
              <a:solidFill>
                <a:schemeClr val="tx1"/>
              </a:solidFill>
              <a:latin typeface="ＭＳ ゴシック" pitchFamily="49" charset="-128"/>
              <a:ea typeface="ＭＳ ゴシック" pitchFamily="49" charset="-128"/>
            </a:rPr>
            <a:t>億円の減となった。本市では、中期財政計画（平成</a:t>
          </a:r>
          <a:r>
            <a:rPr kumimoji="1" lang="en-US" altLang="ja-JP" sz="1400">
              <a:solidFill>
                <a:schemeClr val="tx1"/>
              </a:solidFill>
              <a:latin typeface="ＭＳ ゴシック" pitchFamily="49" charset="-128"/>
              <a:ea typeface="ＭＳ ゴシック" pitchFamily="49" charset="-128"/>
            </a:rPr>
            <a:t>27</a:t>
          </a:r>
          <a:r>
            <a:rPr kumimoji="1" lang="ja-JP" altLang="en-US" sz="1400">
              <a:solidFill>
                <a:schemeClr val="tx1"/>
              </a:solidFill>
              <a:latin typeface="ＭＳ ゴシック" pitchFamily="49" charset="-128"/>
              <a:ea typeface="ＭＳ ゴシック" pitchFamily="49" charset="-128"/>
            </a:rPr>
            <a:t>年度から</a:t>
          </a:r>
          <a:r>
            <a:rPr kumimoji="1" lang="en-US" altLang="ja-JP" sz="1400">
              <a:solidFill>
                <a:schemeClr val="tx1"/>
              </a:solidFill>
              <a:latin typeface="ＭＳ ゴシック" pitchFamily="49" charset="-128"/>
              <a:ea typeface="ＭＳ ゴシック" pitchFamily="49" charset="-128"/>
            </a:rPr>
            <a:t>36</a:t>
          </a:r>
          <a:r>
            <a:rPr kumimoji="1" lang="ja-JP" altLang="en-US" sz="1400">
              <a:solidFill>
                <a:schemeClr val="tx1"/>
              </a:solidFill>
              <a:latin typeface="ＭＳ ゴシック" pitchFamily="49" charset="-128"/>
              <a:ea typeface="ＭＳ ゴシック" pitchFamily="49" charset="-128"/>
            </a:rPr>
            <a:t>年度まで）において、中長期的な視点から規律ある財政運営を行い、不足の事態が生じても住民サービスを安定的かつ継続的に提供できる強固な財政基盤を構築するため、一人あたり市債残高に加え、実質公債費比率を「類似政令指定都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年度以降に合併を行い政令指定都市に移行した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都市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latin typeface="ＭＳ ゴシック" pitchFamily="49" charset="-128"/>
              <a:ea typeface="ＭＳ ゴシック" pitchFamily="49" charset="-128"/>
            </a:rPr>
            <a:t>平均を下回る」ことを補足目標としている。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平成</a:t>
          </a:r>
          <a:r>
            <a:rPr kumimoji="1" lang="en-US" altLang="ja-JP" sz="1200">
              <a:solidFill>
                <a:schemeClr val="tx1"/>
              </a:solidFill>
              <a:latin typeface="ＭＳ ゴシック" pitchFamily="49" charset="-128"/>
              <a:ea typeface="ＭＳ ゴシック" pitchFamily="49" charset="-128"/>
            </a:rPr>
            <a:t>20</a:t>
          </a:r>
          <a:r>
            <a:rPr kumimoji="1" lang="ja-JP" altLang="en-US" sz="1200">
              <a:solidFill>
                <a:schemeClr val="tx1"/>
              </a:solidFill>
              <a:latin typeface="ＭＳ ゴシック" pitchFamily="49" charset="-128"/>
              <a:ea typeface="ＭＳ ゴシック" pitchFamily="49" charset="-128"/>
            </a:rPr>
            <a:t>年度以降、将来負担比率の分子は減少してきたが、平成</a:t>
          </a:r>
          <a:r>
            <a:rPr kumimoji="1" lang="en-US" altLang="ja-JP" sz="1200">
              <a:solidFill>
                <a:schemeClr val="tx1"/>
              </a:solidFill>
              <a:latin typeface="ＭＳ ゴシック" pitchFamily="49" charset="-128"/>
              <a:ea typeface="ＭＳ ゴシック" pitchFamily="49" charset="-128"/>
            </a:rPr>
            <a:t>29</a:t>
          </a:r>
          <a:r>
            <a:rPr kumimoji="1" lang="ja-JP" altLang="en-US" sz="1200">
              <a:solidFill>
                <a:schemeClr val="tx1"/>
              </a:solidFill>
              <a:latin typeface="ＭＳ ゴシック" pitchFamily="49" charset="-128"/>
              <a:ea typeface="ＭＳ ゴシック" pitchFamily="49" charset="-128"/>
            </a:rPr>
            <a:t>年度は、前年度比</a:t>
          </a:r>
          <a:r>
            <a:rPr kumimoji="1" lang="en-US" altLang="ja-JP" sz="1200">
              <a:solidFill>
                <a:schemeClr val="tx1"/>
              </a:solidFill>
              <a:latin typeface="ＭＳ ゴシック" pitchFamily="49" charset="-128"/>
              <a:ea typeface="ＭＳ ゴシック" pitchFamily="49" charset="-128"/>
            </a:rPr>
            <a:t>168</a:t>
          </a:r>
          <a:r>
            <a:rPr kumimoji="1" lang="ja-JP" altLang="en-US" sz="1200">
              <a:solidFill>
                <a:schemeClr val="tx1"/>
              </a:solidFill>
              <a:latin typeface="ＭＳ ゴシック" pitchFamily="49" charset="-128"/>
              <a:ea typeface="ＭＳ ゴシック" pitchFamily="49" charset="-128"/>
            </a:rPr>
            <a:t>億円の増となった。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この主な要因として、県費負担教職員制度権限移譲に伴う退職手当負担見込額の増などにより、将来負担額が前年度比</a:t>
          </a:r>
          <a:r>
            <a:rPr kumimoji="1" lang="en-US" altLang="ja-JP" sz="1200">
              <a:solidFill>
                <a:schemeClr val="tx1"/>
              </a:solidFill>
              <a:latin typeface="ＭＳ ゴシック" pitchFamily="49" charset="-128"/>
              <a:ea typeface="ＭＳ ゴシック" pitchFamily="49" charset="-128"/>
            </a:rPr>
            <a:t>253</a:t>
          </a:r>
          <a:r>
            <a:rPr kumimoji="1" lang="ja-JP" altLang="en-US" sz="1200">
              <a:solidFill>
                <a:schemeClr val="tx1"/>
              </a:solidFill>
              <a:latin typeface="ＭＳ ゴシック" pitchFamily="49" charset="-128"/>
              <a:ea typeface="ＭＳ ゴシック" pitchFamily="49" charset="-128"/>
            </a:rPr>
            <a:t>億円の増となったことが挙げられる。</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また、充当可能財源等については、退職手当基金の廃止があったものの、一般廃棄物処理施設整備事業基金などへの積み立てにより前年度比</a:t>
          </a:r>
          <a:r>
            <a:rPr kumimoji="1" lang="en-US" altLang="ja-JP" sz="1200">
              <a:solidFill>
                <a:schemeClr val="tx1"/>
              </a:solidFill>
              <a:latin typeface="ＭＳ ゴシック" pitchFamily="49" charset="-128"/>
              <a:ea typeface="ＭＳ ゴシック" pitchFamily="49" charset="-128"/>
            </a:rPr>
            <a:t>46</a:t>
          </a:r>
          <a:r>
            <a:rPr kumimoji="1" lang="ja-JP" altLang="en-US" sz="1200">
              <a:solidFill>
                <a:schemeClr val="tx1"/>
              </a:solidFill>
              <a:latin typeface="ＭＳ ゴシック" pitchFamily="49" charset="-128"/>
              <a:ea typeface="ＭＳ ゴシック" pitchFamily="49" charset="-128"/>
            </a:rPr>
            <a:t>億円の増となったこと、基準財政需要額算入見込額が臨時財政対策債などの増により前年度比</a:t>
          </a:r>
          <a:r>
            <a:rPr kumimoji="1" lang="en-US" altLang="ja-JP" sz="1200">
              <a:solidFill>
                <a:schemeClr val="tx1"/>
              </a:solidFill>
              <a:latin typeface="ＭＳ ゴシック" pitchFamily="49" charset="-128"/>
              <a:ea typeface="ＭＳ ゴシック" pitchFamily="49" charset="-128"/>
            </a:rPr>
            <a:t>88</a:t>
          </a:r>
          <a:r>
            <a:rPr kumimoji="1" lang="ja-JP" altLang="en-US" sz="1200">
              <a:solidFill>
                <a:schemeClr val="tx1"/>
              </a:solidFill>
              <a:latin typeface="ＭＳ ゴシック" pitchFamily="49" charset="-128"/>
              <a:ea typeface="ＭＳ ゴシック" pitchFamily="49" charset="-128"/>
            </a:rPr>
            <a:t>億円の増となったことも要因である。今後についても、規律ある財政運営を推進することで、引き続き将来負担比率が中期財政計画（平成</a:t>
          </a:r>
          <a:r>
            <a:rPr kumimoji="1" lang="en-US" altLang="ja-JP" sz="1200">
              <a:solidFill>
                <a:schemeClr val="tx1"/>
              </a:solidFill>
              <a:latin typeface="ＭＳ ゴシック" pitchFamily="49" charset="-128"/>
              <a:ea typeface="ＭＳ ゴシック" pitchFamily="49" charset="-128"/>
            </a:rPr>
            <a:t>27</a:t>
          </a:r>
          <a:r>
            <a:rPr kumimoji="1" lang="ja-JP" altLang="en-US" sz="1200">
              <a:solidFill>
                <a:schemeClr val="tx1"/>
              </a:solidFill>
              <a:latin typeface="ＭＳ ゴシック" pitchFamily="49" charset="-128"/>
              <a:ea typeface="ＭＳ ゴシック" pitchFamily="49" charset="-128"/>
            </a:rPr>
            <a:t>年度から</a:t>
          </a:r>
          <a:r>
            <a:rPr kumimoji="1" lang="en-US" altLang="ja-JP" sz="1200">
              <a:solidFill>
                <a:schemeClr val="tx1"/>
              </a:solidFill>
              <a:latin typeface="ＭＳ ゴシック" pitchFamily="49" charset="-128"/>
              <a:ea typeface="ＭＳ ゴシック" pitchFamily="49" charset="-128"/>
            </a:rPr>
            <a:t>36</a:t>
          </a:r>
          <a:r>
            <a:rPr kumimoji="1" lang="ja-JP" altLang="en-US" sz="1200">
              <a:solidFill>
                <a:schemeClr val="tx1"/>
              </a:solidFill>
              <a:latin typeface="ＭＳ ゴシック" pitchFamily="49" charset="-128"/>
              <a:ea typeface="ＭＳ ゴシック" pitchFamily="49" charset="-128"/>
            </a:rPr>
            <a:t>年度まで）において目標としている、「実質</a:t>
          </a:r>
          <a:r>
            <a:rPr kumimoji="1" lang="en-US" altLang="ja-JP" sz="1200">
              <a:solidFill>
                <a:schemeClr val="tx1"/>
              </a:solidFill>
              <a:latin typeface="ＭＳ ゴシック" pitchFamily="49" charset="-128"/>
              <a:ea typeface="ＭＳ ゴシック" pitchFamily="49" charset="-128"/>
            </a:rPr>
            <a:t>0%</a:t>
          </a:r>
          <a:r>
            <a:rPr kumimoji="1" lang="ja-JP" altLang="en-US" sz="1200">
              <a:solidFill>
                <a:schemeClr val="tx1"/>
              </a:solidFill>
              <a:latin typeface="ＭＳ ゴシック" pitchFamily="49" charset="-128"/>
              <a:ea typeface="ＭＳ ゴシック" pitchFamily="49" charset="-128"/>
            </a:rPr>
            <a:t>近傍を維持」できるよう努めていく。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静岡県浜松市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・基金残高合計で前年度比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億円の増となったが、その主な要因はその他特定目的金が前年度比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億円の増となったことによるものであり、一般廃棄物処理施設整備事業基金や津波対策事業基金等への積立金が主な増要因となっている。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年度は所期の目的を達したとして、職員退職手当基金を廃止した。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・実施が控えている大型投資的事業に対しては、その財源確保として、可能な限り当該基金に予算積立を行う。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積立額が多い上位５基金について、抜粋して記載。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・資産管理基金：借用している土地の取得、廃止された施設の取壊し及び公有財産の適正な管理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・一般廃棄物処理施設整備事業基金：一般廃棄物処理施設の整備及びその関連事業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（新たな清掃工場を建設しており、その財源とすることを予定）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・津波対策事業基金：防潮堤の整備等、津波対策事業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・地域振興等基金：地域住民の連帯の強化又は地域振興等のための事業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（合併特例債により造成した基金。毎年度の活用上限が償還済額に制限されている）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・文化振興基金：文化施設の整備その他の文化の振興を図るための事業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（建設予定の仮称市民音楽ホール建設のほか、アクトシティ浜松の修繕に活用している）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・一般廃棄物処理施設整備事業基金について、新清掃工場に対する財源確保に対する積立てにより、前年度比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・津波対策事業基金について、事業進捗に伴い防潮堤かさ上げに要する経費に対する積立てにより、前年度比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・実施が控えている大型投資的事業に対しては、その財源確保として、適切な基金に予算積立を行う。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百万円の増であるが、運用利子の増加によるものであり、基金残高は同規模で推移している。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・規律ある財政運営に取り組むとともに、基金の主旨に沿って、不測の事態に対応できる規模を維持する。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百万円の増は、運用利子の増加によるもの。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・市債の元利償還金の財源とするなど、活用していく。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807,013
784,198
1,558.06
337,090,812
328,713,295
6,491,460
208,722,595
259,383,449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本市は類似団体の平均値より上回った数値となっている。平成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市町村の合併を契機として、保有施設の縮減と効率的な施設運営を目指した「資産経営推進方針」を策定し、</a:t>
          </a:r>
          <a:r>
            <a:rPr kumimoji="1" lang="en-US" altLang="ja-JP" sz="1100">
              <a:solidFill>
                <a:schemeClr val="dk1"/>
              </a:solidFill>
              <a:effectLst/>
              <a:latin typeface="+mn-lt"/>
              <a:ea typeface="+mn-ea"/>
              <a:cs typeface="+mn-cs"/>
            </a:rPr>
            <a:t>2,001</a:t>
          </a:r>
          <a:r>
            <a:rPr kumimoji="1" lang="ja-JP" altLang="ja-JP" sz="1100">
              <a:solidFill>
                <a:schemeClr val="dk1"/>
              </a:solidFill>
              <a:effectLst/>
              <a:latin typeface="+mn-lt"/>
              <a:ea typeface="+mn-ea"/>
              <a:cs typeface="+mn-cs"/>
            </a:rPr>
            <a:t>施設について、最適化・利活用・長寿命化、維持管理コストの最適化に取り組んできた。平成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施設、床面積は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万㎡の削減。その後も平成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年度に「公共施設等総合管理計画」を策定し、保有資産にかかる将来の改修・更新経費試算値と改修・更新の投資実績額との均衡を目指し、持続可能な資産経営の取り組みを推進している。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73" name="直線コネクタ 72"/>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74"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75" name="直線コネクタ 74"/>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76"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7" name="直線コネクタ 76"/>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8" name="有形固定資産減価償却率平均値テキスト"/>
        <xdr:cNvSpPr txBox="1"/>
      </xdr:nvSpPr>
      <xdr:spPr>
        <a:xfrm>
          <a:off x="4258945" y="502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9" name="フローチャート: 判断 78"/>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80" name="フローチャート: 判断 79"/>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1" name="フローチャート: 判断 80"/>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18899</xdr:rowOff>
    </xdr:from>
    <xdr:to>
      <xdr:col>23</xdr:col>
      <xdr:colOff>136525</xdr:colOff>
      <xdr:row>28</xdr:row>
      <xdr:rowOff>120499</xdr:rowOff>
    </xdr:to>
    <xdr:sp macro="" textlink="">
      <xdr:nvSpPr>
        <xdr:cNvPr id="87" name="楕円 86"/>
        <xdr:cNvSpPr/>
      </xdr:nvSpPr>
      <xdr:spPr>
        <a:xfrm>
          <a:off x="4157345" y="47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41776</xdr:rowOff>
    </xdr:from>
    <xdr:ext cx="405111" cy="259045"/>
    <xdr:sp macro="" textlink="">
      <xdr:nvSpPr>
        <xdr:cNvPr id="88" name="有形固定資産減価償却率該当値テキスト"/>
        <xdr:cNvSpPr txBox="1"/>
      </xdr:nvSpPr>
      <xdr:spPr>
        <a:xfrm>
          <a:off x="4258945" y="456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101147</xdr:rowOff>
    </xdr:from>
    <xdr:to>
      <xdr:col>19</xdr:col>
      <xdr:colOff>187325</xdr:colOff>
      <xdr:row>29</xdr:row>
      <xdr:rowOff>31297</xdr:rowOff>
    </xdr:to>
    <xdr:sp macro="" textlink="">
      <xdr:nvSpPr>
        <xdr:cNvPr id="89" name="楕円 88"/>
        <xdr:cNvSpPr/>
      </xdr:nvSpPr>
      <xdr:spPr>
        <a:xfrm>
          <a:off x="3537585" y="4795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69699</xdr:rowOff>
    </xdr:from>
    <xdr:to>
      <xdr:col>23</xdr:col>
      <xdr:colOff>85725</xdr:colOff>
      <xdr:row>28</xdr:row>
      <xdr:rowOff>151947</xdr:rowOff>
    </xdr:to>
    <xdr:cxnSp macro="">
      <xdr:nvCxnSpPr>
        <xdr:cNvPr id="90" name="直線コネクタ 89"/>
        <xdr:cNvCxnSpPr/>
      </xdr:nvCxnSpPr>
      <xdr:spPr>
        <a:xfrm flipV="1">
          <a:off x="3588385" y="4763619"/>
          <a:ext cx="619760" cy="8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118080</xdr:rowOff>
    </xdr:from>
    <xdr:to>
      <xdr:col>15</xdr:col>
      <xdr:colOff>187325</xdr:colOff>
      <xdr:row>31</xdr:row>
      <xdr:rowOff>48230</xdr:rowOff>
    </xdr:to>
    <xdr:sp macro="" textlink="">
      <xdr:nvSpPr>
        <xdr:cNvPr id="91" name="楕円 90"/>
        <xdr:cNvSpPr/>
      </xdr:nvSpPr>
      <xdr:spPr>
        <a:xfrm>
          <a:off x="2867025" y="5147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151947</xdr:rowOff>
    </xdr:from>
    <xdr:to>
      <xdr:col>19</xdr:col>
      <xdr:colOff>136525</xdr:colOff>
      <xdr:row>30</xdr:row>
      <xdr:rowOff>168880</xdr:rowOff>
    </xdr:to>
    <xdr:cxnSp macro="">
      <xdr:nvCxnSpPr>
        <xdr:cNvPr id="92" name="直線コネクタ 91"/>
        <xdr:cNvCxnSpPr/>
      </xdr:nvCxnSpPr>
      <xdr:spPr>
        <a:xfrm flipV="1">
          <a:off x="2917825" y="4845867"/>
          <a:ext cx="670560" cy="3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93" name="n_1aveValue有形固定資産減価償却率"/>
        <xdr:cNvSpPr txBox="1"/>
      </xdr:nvSpPr>
      <xdr:spPr>
        <a:xfrm>
          <a:off x="3395989" y="523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4" name="n_2aveValue有形固定資産減価償却率"/>
        <xdr:cNvSpPr txBox="1"/>
      </xdr:nvSpPr>
      <xdr:spPr>
        <a:xfrm>
          <a:off x="2738129"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47824</xdr:rowOff>
    </xdr:from>
    <xdr:ext cx="405111" cy="259045"/>
    <xdr:sp macro="" textlink="">
      <xdr:nvSpPr>
        <xdr:cNvPr id="95" name="n_1mainValue有形固定資産減価償却率"/>
        <xdr:cNvSpPr txBox="1"/>
      </xdr:nvSpPr>
      <xdr:spPr>
        <a:xfrm>
          <a:off x="3395989" y="457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64757</xdr:rowOff>
    </xdr:from>
    <xdr:ext cx="405111" cy="259045"/>
    <xdr:sp macro="" textlink="">
      <xdr:nvSpPr>
        <xdr:cNvPr id="96" name="n_2mainValue有形固定資産減価償却率"/>
        <xdr:cNvSpPr txBox="1"/>
      </xdr:nvSpPr>
      <xdr:spPr>
        <a:xfrm>
          <a:off x="2738129" y="492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8" name="正方形/長方形 97"/>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9" name="正方形/長方形 98"/>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は類似団体の平均値よりも短い年数となっている。分子の将来負担額は、県費負担教職員権限移譲に伴う退職手当負担見込額等の増、分母の経常一般財源等（歳入）等は、臨時財政対策債特例発行可能額が増となっ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2" name="テキスト ボックス 111"/>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26" name="直線コネクタ 125"/>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7"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8" name="直線コネクタ 127"/>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9"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30" name="直線コネクタ 129"/>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110013</xdr:rowOff>
    </xdr:from>
    <xdr:ext cx="405111" cy="259045"/>
    <xdr:sp macro="" textlink="">
      <xdr:nvSpPr>
        <xdr:cNvPr id="131" name="債務償還可能年数平均値テキスト"/>
        <xdr:cNvSpPr txBox="1"/>
      </xdr:nvSpPr>
      <xdr:spPr>
        <a:xfrm>
          <a:off x="13080365" y="5139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32" name="フローチャート: 判断 131"/>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35</xdr:row>
      <xdr:rowOff>13053</xdr:rowOff>
    </xdr:from>
    <xdr:to>
      <xdr:col>76</xdr:col>
      <xdr:colOff>73025</xdr:colOff>
      <xdr:row>35</xdr:row>
      <xdr:rowOff>114653</xdr:rowOff>
    </xdr:to>
    <xdr:sp macro="" textlink="">
      <xdr:nvSpPr>
        <xdr:cNvPr id="138" name="楕円 137"/>
        <xdr:cNvSpPr/>
      </xdr:nvSpPr>
      <xdr:spPr>
        <a:xfrm>
          <a:off x="13001625" y="5880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99430</xdr:rowOff>
    </xdr:from>
    <xdr:ext cx="340478" cy="259045"/>
    <xdr:sp macro="" textlink="">
      <xdr:nvSpPr>
        <xdr:cNvPr id="139" name="債務償還可能年数該当値テキスト"/>
        <xdr:cNvSpPr txBox="1"/>
      </xdr:nvSpPr>
      <xdr:spPr>
        <a:xfrm>
          <a:off x="13080365" y="5799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807,013
784,198
1,558.06
337,090,812
328,713,295
6,491,460
208,722,595
259,383,449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3" name="【道路】&#10;有形固定資産減価償却率平均値テキスト"/>
        <xdr:cNvSpPr txBox="1"/>
      </xdr:nvSpPr>
      <xdr:spPr>
        <a:xfrm>
          <a:off x="4124960" y="6377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2" name="楕円 71"/>
        <xdr:cNvSpPr/>
      </xdr:nvSpPr>
      <xdr:spPr>
        <a:xfrm>
          <a:off x="4036060" y="62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3" name="【道路】&#10;有形固定資産減価償却率該当値テキスト"/>
        <xdr:cNvSpPr txBox="1"/>
      </xdr:nvSpPr>
      <xdr:spPr>
        <a:xfrm>
          <a:off x="412496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4" name="楕円 73"/>
        <xdr:cNvSpPr/>
      </xdr:nvSpPr>
      <xdr:spPr>
        <a:xfrm>
          <a:off x="3312160" y="6288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136616</xdr:rowOff>
    </xdr:to>
    <xdr:cxnSp macro="">
      <xdr:nvCxnSpPr>
        <xdr:cNvPr id="75" name="直線コネクタ 74"/>
        <xdr:cNvCxnSpPr/>
      </xdr:nvCxnSpPr>
      <xdr:spPr>
        <a:xfrm flipV="1">
          <a:off x="3355340" y="6277247"/>
          <a:ext cx="7315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141333</xdr:rowOff>
    </xdr:from>
    <xdr:to>
      <xdr:col>15</xdr:col>
      <xdr:colOff>101600</xdr:colOff>
      <xdr:row>38</xdr:row>
      <xdr:rowOff>71482</xdr:rowOff>
    </xdr:to>
    <xdr:sp macro="" textlink="">
      <xdr:nvSpPr>
        <xdr:cNvPr id="76" name="楕円 75"/>
        <xdr:cNvSpPr/>
      </xdr:nvSpPr>
      <xdr:spPr>
        <a:xfrm>
          <a:off x="2514600" y="634401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38</xdr:row>
      <xdr:rowOff>20683</xdr:rowOff>
    </xdr:to>
    <xdr:cxnSp macro="">
      <xdr:nvCxnSpPr>
        <xdr:cNvPr id="77" name="直線コネクタ 76"/>
        <xdr:cNvCxnSpPr/>
      </xdr:nvCxnSpPr>
      <xdr:spPr>
        <a:xfrm flipV="1">
          <a:off x="2565400" y="6339296"/>
          <a:ext cx="78994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78" name="n_1aveValue【道路】&#10;有形固定資産減価償却率"/>
        <xdr:cNvSpPr txBox="1"/>
      </xdr:nvSpPr>
      <xdr:spPr>
        <a:xfrm>
          <a:off x="317056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79" name="n_2aveValue【道路】&#10;有形固定資産減価償却率"/>
        <xdr:cNvSpPr txBox="1"/>
      </xdr:nvSpPr>
      <xdr:spPr>
        <a:xfrm>
          <a:off x="238570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80" name="n_1mainValue【道路】&#10;有形固定資産減価償却率"/>
        <xdr:cNvSpPr txBox="1"/>
      </xdr:nvSpPr>
      <xdr:spPr>
        <a:xfrm>
          <a:off x="317056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88010</xdr:rowOff>
    </xdr:from>
    <xdr:ext cx="405111" cy="259045"/>
    <xdr:sp macro="" textlink="">
      <xdr:nvSpPr>
        <xdr:cNvPr id="81" name="n_2mainValue【道路】&#10;有形固定資産減価償却率"/>
        <xdr:cNvSpPr txBox="1"/>
      </xdr:nvSpPr>
      <xdr:spPr>
        <a:xfrm>
          <a:off x="238570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67200</xdr:rowOff>
    </xdr:from>
    <xdr:ext cx="469744" cy="259045"/>
    <xdr:sp macro="" textlink="">
      <xdr:nvSpPr>
        <xdr:cNvPr id="110" name="【道路】&#10;一人当たり延長平均値テキスト"/>
        <xdr:cNvSpPr txBox="1"/>
      </xdr:nvSpPr>
      <xdr:spPr>
        <a:xfrm>
          <a:off x="9258300" y="6605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42926</xdr:rowOff>
    </xdr:from>
    <xdr:to>
      <xdr:col>55</xdr:col>
      <xdr:colOff>50800</xdr:colOff>
      <xdr:row>33</xdr:row>
      <xdr:rowOff>144526</xdr:rowOff>
    </xdr:to>
    <xdr:sp macro="" textlink="">
      <xdr:nvSpPr>
        <xdr:cNvPr id="119" name="楕円 118"/>
        <xdr:cNvSpPr/>
      </xdr:nvSpPr>
      <xdr:spPr>
        <a:xfrm>
          <a:off x="9192260" y="55750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167403</xdr:rowOff>
    </xdr:from>
    <xdr:ext cx="534377" cy="259045"/>
    <xdr:sp macro="" textlink="">
      <xdr:nvSpPr>
        <xdr:cNvPr id="120" name="【道路】&#10;一人当たり延長該当値テキスト"/>
        <xdr:cNvSpPr txBox="1"/>
      </xdr:nvSpPr>
      <xdr:spPr>
        <a:xfrm>
          <a:off x="9258300" y="55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33401</xdr:rowOff>
    </xdr:from>
    <xdr:to>
      <xdr:col>50</xdr:col>
      <xdr:colOff>165100</xdr:colOff>
      <xdr:row>33</xdr:row>
      <xdr:rowOff>135001</xdr:rowOff>
    </xdr:to>
    <xdr:sp macro="" textlink="">
      <xdr:nvSpPr>
        <xdr:cNvPr id="121" name="楕円 120"/>
        <xdr:cNvSpPr/>
      </xdr:nvSpPr>
      <xdr:spPr>
        <a:xfrm>
          <a:off x="8445500" y="55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84201</xdr:rowOff>
    </xdr:from>
    <xdr:to>
      <xdr:col>55</xdr:col>
      <xdr:colOff>0</xdr:colOff>
      <xdr:row>33</xdr:row>
      <xdr:rowOff>93726</xdr:rowOff>
    </xdr:to>
    <xdr:cxnSp macro="">
      <xdr:nvCxnSpPr>
        <xdr:cNvPr id="122" name="直線コネクタ 121"/>
        <xdr:cNvCxnSpPr/>
      </xdr:nvCxnSpPr>
      <xdr:spPr>
        <a:xfrm>
          <a:off x="8496300" y="5616321"/>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36322</xdr:rowOff>
    </xdr:from>
    <xdr:to>
      <xdr:col>46</xdr:col>
      <xdr:colOff>38100</xdr:colOff>
      <xdr:row>33</xdr:row>
      <xdr:rowOff>137922</xdr:rowOff>
    </xdr:to>
    <xdr:sp macro="" textlink="">
      <xdr:nvSpPr>
        <xdr:cNvPr id="123" name="楕円 122"/>
        <xdr:cNvSpPr/>
      </xdr:nvSpPr>
      <xdr:spPr>
        <a:xfrm>
          <a:off x="7670800" y="55684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84201</xdr:rowOff>
    </xdr:from>
    <xdr:to>
      <xdr:col>50</xdr:col>
      <xdr:colOff>114300</xdr:colOff>
      <xdr:row>33</xdr:row>
      <xdr:rowOff>87122</xdr:rowOff>
    </xdr:to>
    <xdr:cxnSp macro="">
      <xdr:nvCxnSpPr>
        <xdr:cNvPr id="124" name="直線コネクタ 123"/>
        <xdr:cNvCxnSpPr/>
      </xdr:nvCxnSpPr>
      <xdr:spPr>
        <a:xfrm flipV="1">
          <a:off x="7713980" y="5616321"/>
          <a:ext cx="78232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170324</xdr:rowOff>
    </xdr:from>
    <xdr:ext cx="469744" cy="259045"/>
    <xdr:sp macro="" textlink="">
      <xdr:nvSpPr>
        <xdr:cNvPr id="125" name="n_1aveValue【道路】&#10;一人当たり延長"/>
        <xdr:cNvSpPr txBox="1"/>
      </xdr:nvSpPr>
      <xdr:spPr>
        <a:xfrm>
          <a:off x="8271587" y="670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133748</xdr:rowOff>
    </xdr:from>
    <xdr:ext cx="469744" cy="259045"/>
    <xdr:sp macro="" textlink="">
      <xdr:nvSpPr>
        <xdr:cNvPr id="126" name="n_2aveValue【道路】&#10;一人当たり延長"/>
        <xdr:cNvSpPr txBox="1"/>
      </xdr:nvSpPr>
      <xdr:spPr>
        <a:xfrm>
          <a:off x="7509587" y="66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151528</xdr:rowOff>
    </xdr:from>
    <xdr:ext cx="534377" cy="259045"/>
    <xdr:sp macro="" textlink="">
      <xdr:nvSpPr>
        <xdr:cNvPr id="127" name="n_1mainValue【道路】&#10;一人当たり延長"/>
        <xdr:cNvSpPr txBox="1"/>
      </xdr:nvSpPr>
      <xdr:spPr>
        <a:xfrm>
          <a:off x="8239271" y="53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154449</xdr:rowOff>
    </xdr:from>
    <xdr:ext cx="534377" cy="259045"/>
    <xdr:sp macro="" textlink="">
      <xdr:nvSpPr>
        <xdr:cNvPr id="128" name="n_2mainValue【道路】&#10;一人当たり延長"/>
        <xdr:cNvSpPr txBox="1"/>
      </xdr:nvSpPr>
      <xdr:spPr>
        <a:xfrm>
          <a:off x="7477271" y="535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6"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42926</xdr:rowOff>
    </xdr:from>
    <xdr:to>
      <xdr:col>24</xdr:col>
      <xdr:colOff>114300</xdr:colOff>
      <xdr:row>59</xdr:row>
      <xdr:rowOff>144526</xdr:rowOff>
    </xdr:to>
    <xdr:sp macro="" textlink="">
      <xdr:nvSpPr>
        <xdr:cNvPr id="165" name="楕円 164"/>
        <xdr:cNvSpPr/>
      </xdr:nvSpPr>
      <xdr:spPr>
        <a:xfrm>
          <a:off x="4036060" y="99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65803</xdr:rowOff>
    </xdr:from>
    <xdr:ext cx="405111" cy="259045"/>
    <xdr:sp macro="" textlink="">
      <xdr:nvSpPr>
        <xdr:cNvPr id="166" name="【橋りょう・トンネル】&#10;有形固定資産減価償却率該当値テキスト"/>
        <xdr:cNvSpPr txBox="1"/>
      </xdr:nvSpPr>
      <xdr:spPr>
        <a:xfrm>
          <a:off x="4124960" y="978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111506</xdr:rowOff>
    </xdr:from>
    <xdr:to>
      <xdr:col>20</xdr:col>
      <xdr:colOff>38100</xdr:colOff>
      <xdr:row>60</xdr:row>
      <xdr:rowOff>41656</xdr:rowOff>
    </xdr:to>
    <xdr:sp macro="" textlink="">
      <xdr:nvSpPr>
        <xdr:cNvPr id="167" name="楕円 166"/>
        <xdr:cNvSpPr/>
      </xdr:nvSpPr>
      <xdr:spPr>
        <a:xfrm>
          <a:off x="3312160" y="10002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93726</xdr:rowOff>
    </xdr:from>
    <xdr:to>
      <xdr:col>24</xdr:col>
      <xdr:colOff>63500</xdr:colOff>
      <xdr:row>59</xdr:row>
      <xdr:rowOff>162306</xdr:rowOff>
    </xdr:to>
    <xdr:cxnSp macro="">
      <xdr:nvCxnSpPr>
        <xdr:cNvPr id="168" name="直線コネクタ 167"/>
        <xdr:cNvCxnSpPr/>
      </xdr:nvCxnSpPr>
      <xdr:spPr>
        <a:xfrm flipV="1">
          <a:off x="3355340" y="9984486"/>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161798</xdr:rowOff>
    </xdr:from>
    <xdr:to>
      <xdr:col>15</xdr:col>
      <xdr:colOff>101600</xdr:colOff>
      <xdr:row>60</xdr:row>
      <xdr:rowOff>91948</xdr:rowOff>
    </xdr:to>
    <xdr:sp macro="" textlink="">
      <xdr:nvSpPr>
        <xdr:cNvPr id="169" name="楕円 168"/>
        <xdr:cNvSpPr/>
      </xdr:nvSpPr>
      <xdr:spPr>
        <a:xfrm>
          <a:off x="2514600" y="10052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162306</xdr:rowOff>
    </xdr:from>
    <xdr:to>
      <xdr:col>19</xdr:col>
      <xdr:colOff>177800</xdr:colOff>
      <xdr:row>60</xdr:row>
      <xdr:rowOff>41148</xdr:rowOff>
    </xdr:to>
    <xdr:cxnSp macro="">
      <xdr:nvCxnSpPr>
        <xdr:cNvPr id="170" name="直線コネクタ 169"/>
        <xdr:cNvCxnSpPr/>
      </xdr:nvCxnSpPr>
      <xdr:spPr>
        <a:xfrm flipV="1">
          <a:off x="2565400" y="10053066"/>
          <a:ext cx="78994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71" name="n_1aveValue【橋りょう・トンネル】&#10;有形固定資産減価償却率"/>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72" name="n_2aveValue【橋りょう・トンネル】&#10;有形固定資産減価償却率"/>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32783</xdr:rowOff>
    </xdr:from>
    <xdr:ext cx="405111" cy="259045"/>
    <xdr:sp macro="" textlink="">
      <xdr:nvSpPr>
        <xdr:cNvPr id="173" name="n_1mainValue【橋りょう・トンネル】&#10;有形固定資産減価償却率"/>
        <xdr:cNvSpPr txBox="1"/>
      </xdr:nvSpPr>
      <xdr:spPr>
        <a:xfrm>
          <a:off x="3170564" y="1009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83075</xdr:rowOff>
    </xdr:from>
    <xdr:ext cx="405111" cy="259045"/>
    <xdr:sp macro="" textlink="">
      <xdr:nvSpPr>
        <xdr:cNvPr id="174" name="n_2mainValue【橋りょう・トンネル】&#10;有形固定資産減価償却率"/>
        <xdr:cNvSpPr txBox="1"/>
      </xdr:nvSpPr>
      <xdr:spPr>
        <a:xfrm>
          <a:off x="238570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116440</xdr:rowOff>
    </xdr:from>
    <xdr:to>
      <xdr:col>55</xdr:col>
      <xdr:colOff>50800</xdr:colOff>
      <xdr:row>62</xdr:row>
      <xdr:rowOff>46590</xdr:rowOff>
    </xdr:to>
    <xdr:sp macro="" textlink="">
      <xdr:nvSpPr>
        <xdr:cNvPr id="212" name="楕円 211"/>
        <xdr:cNvSpPr/>
      </xdr:nvSpPr>
      <xdr:spPr>
        <a:xfrm>
          <a:off x="9192260" y="10342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94867</xdr:rowOff>
    </xdr:from>
    <xdr:ext cx="599010" cy="259045"/>
    <xdr:sp macro="" textlink="">
      <xdr:nvSpPr>
        <xdr:cNvPr id="213" name="【橋りょう・トンネル】&#10;一人当たり有形固定資産（償却資産）額該当値テキスト"/>
        <xdr:cNvSpPr txBox="1"/>
      </xdr:nvSpPr>
      <xdr:spPr>
        <a:xfrm>
          <a:off x="9258300" y="1032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118257</xdr:rowOff>
    </xdr:from>
    <xdr:to>
      <xdr:col>50</xdr:col>
      <xdr:colOff>165100</xdr:colOff>
      <xdr:row>62</xdr:row>
      <xdr:rowOff>48407</xdr:rowOff>
    </xdr:to>
    <xdr:sp macro="" textlink="">
      <xdr:nvSpPr>
        <xdr:cNvPr id="214" name="楕円 213"/>
        <xdr:cNvSpPr/>
      </xdr:nvSpPr>
      <xdr:spPr>
        <a:xfrm>
          <a:off x="8445500" y="10344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167240</xdr:rowOff>
    </xdr:from>
    <xdr:to>
      <xdr:col>55</xdr:col>
      <xdr:colOff>0</xdr:colOff>
      <xdr:row>61</xdr:row>
      <xdr:rowOff>169057</xdr:rowOff>
    </xdr:to>
    <xdr:cxnSp macro="">
      <xdr:nvCxnSpPr>
        <xdr:cNvPr id="215" name="直線コネクタ 214"/>
        <xdr:cNvCxnSpPr/>
      </xdr:nvCxnSpPr>
      <xdr:spPr>
        <a:xfrm flipV="1">
          <a:off x="8496300" y="10393280"/>
          <a:ext cx="7239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122224</xdr:rowOff>
    </xdr:from>
    <xdr:to>
      <xdr:col>46</xdr:col>
      <xdr:colOff>38100</xdr:colOff>
      <xdr:row>62</xdr:row>
      <xdr:rowOff>52374</xdr:rowOff>
    </xdr:to>
    <xdr:sp macro="" textlink="">
      <xdr:nvSpPr>
        <xdr:cNvPr id="216" name="楕円 215"/>
        <xdr:cNvSpPr/>
      </xdr:nvSpPr>
      <xdr:spPr>
        <a:xfrm>
          <a:off x="7670800" y="10348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169057</xdr:rowOff>
    </xdr:from>
    <xdr:to>
      <xdr:col>50</xdr:col>
      <xdr:colOff>114300</xdr:colOff>
      <xdr:row>62</xdr:row>
      <xdr:rowOff>1574</xdr:rowOff>
    </xdr:to>
    <xdr:cxnSp macro="">
      <xdr:nvCxnSpPr>
        <xdr:cNvPr id="217" name="直線コネクタ 216"/>
        <xdr:cNvCxnSpPr/>
      </xdr:nvCxnSpPr>
      <xdr:spPr>
        <a:xfrm flipV="1">
          <a:off x="7713980" y="10395097"/>
          <a:ext cx="78232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39534</xdr:rowOff>
    </xdr:from>
    <xdr:ext cx="599010" cy="259045"/>
    <xdr:sp macro="" textlink="">
      <xdr:nvSpPr>
        <xdr:cNvPr id="220" name="n_1mainValue【橋りょう・トンネル】&#10;一人当たり有形固定資産（償却資産）額"/>
        <xdr:cNvSpPr txBox="1"/>
      </xdr:nvSpPr>
      <xdr:spPr>
        <a:xfrm>
          <a:off x="8214575" y="104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43501</xdr:rowOff>
    </xdr:from>
    <xdr:ext cx="599010" cy="259045"/>
    <xdr:sp macro="" textlink="">
      <xdr:nvSpPr>
        <xdr:cNvPr id="221" name="n_2mainValue【橋りょう・トンネル】&#10;一人当たり有形固定資産（償却資産）額"/>
        <xdr:cNvSpPr txBox="1"/>
      </xdr:nvSpPr>
      <xdr:spPr>
        <a:xfrm>
          <a:off x="7444955" y="1043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1" name="【公営住宅】&#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60" name="楕円 259"/>
        <xdr:cNvSpPr/>
      </xdr:nvSpPr>
      <xdr:spPr>
        <a:xfrm>
          <a:off x="403606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61" name="【公営住宅】&#10;有形固定資産減価償却率該当値テキスト"/>
        <xdr:cNvSpPr txBox="1"/>
      </xdr:nvSpPr>
      <xdr:spPr>
        <a:xfrm>
          <a:off x="4124960"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262" name="楕円 261"/>
        <xdr:cNvSpPr/>
      </xdr:nvSpPr>
      <xdr:spPr>
        <a:xfrm>
          <a:off x="3312160" y="13577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45720</xdr:rowOff>
    </xdr:to>
    <xdr:cxnSp macro="">
      <xdr:nvCxnSpPr>
        <xdr:cNvPr id="263" name="直線コネクタ 262"/>
        <xdr:cNvCxnSpPr/>
      </xdr:nvCxnSpPr>
      <xdr:spPr>
        <a:xfrm flipV="1">
          <a:off x="3355340" y="1356360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64" name="楕円 263"/>
        <xdr:cNvSpPr/>
      </xdr:nvSpPr>
      <xdr:spPr>
        <a:xfrm>
          <a:off x="2514600" y="13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45720</xdr:rowOff>
    </xdr:from>
    <xdr:to>
      <xdr:col>19</xdr:col>
      <xdr:colOff>177800</xdr:colOff>
      <xdr:row>81</xdr:row>
      <xdr:rowOff>114300</xdr:rowOff>
    </xdr:to>
    <xdr:cxnSp macro="">
      <xdr:nvCxnSpPr>
        <xdr:cNvPr id="265" name="直線コネクタ 264"/>
        <xdr:cNvCxnSpPr/>
      </xdr:nvCxnSpPr>
      <xdr:spPr>
        <a:xfrm flipV="1">
          <a:off x="2565400" y="1362456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66" name="n_1aveValue【公営住宅】&#10;有形固定資産減価償却率"/>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7" name="n_2ave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113047</xdr:rowOff>
    </xdr:from>
    <xdr:ext cx="405111" cy="259045"/>
    <xdr:sp macro="" textlink="">
      <xdr:nvSpPr>
        <xdr:cNvPr id="268" name="n_1mainValue【公営住宅】&#10;有形固定資産減価償却率"/>
        <xdr:cNvSpPr txBox="1"/>
      </xdr:nvSpPr>
      <xdr:spPr>
        <a:xfrm>
          <a:off x="317056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69" name="n_2mainValue【公営住宅】&#10;有形固定資産減価償却率"/>
        <xdr:cNvSpPr txBox="1"/>
      </xdr:nvSpPr>
      <xdr:spPr>
        <a:xfrm>
          <a:off x="238570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96" name="【公営住宅】&#10;一人当たり面積平均値テキスト"/>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109829</xdr:rowOff>
    </xdr:from>
    <xdr:to>
      <xdr:col>55</xdr:col>
      <xdr:colOff>50800</xdr:colOff>
      <xdr:row>85</xdr:row>
      <xdr:rowOff>39979</xdr:rowOff>
    </xdr:to>
    <xdr:sp macro="" textlink="">
      <xdr:nvSpPr>
        <xdr:cNvPr id="305" name="楕円 304"/>
        <xdr:cNvSpPr/>
      </xdr:nvSpPr>
      <xdr:spPr>
        <a:xfrm>
          <a:off x="9192260" y="141915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88256</xdr:rowOff>
    </xdr:from>
    <xdr:ext cx="469744" cy="259045"/>
    <xdr:sp macro="" textlink="">
      <xdr:nvSpPr>
        <xdr:cNvPr id="306" name="【公営住宅】&#10;一人当たり面積該当値テキスト"/>
        <xdr:cNvSpPr txBox="1"/>
      </xdr:nvSpPr>
      <xdr:spPr>
        <a:xfrm>
          <a:off x="9258300" y="141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108001</xdr:rowOff>
    </xdr:from>
    <xdr:to>
      <xdr:col>50</xdr:col>
      <xdr:colOff>165100</xdr:colOff>
      <xdr:row>85</xdr:row>
      <xdr:rowOff>38151</xdr:rowOff>
    </xdr:to>
    <xdr:sp macro="" textlink="">
      <xdr:nvSpPr>
        <xdr:cNvPr id="307" name="楕円 306"/>
        <xdr:cNvSpPr/>
      </xdr:nvSpPr>
      <xdr:spPr>
        <a:xfrm>
          <a:off x="8445500" y="14189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158801</xdr:rowOff>
    </xdr:from>
    <xdr:to>
      <xdr:col>55</xdr:col>
      <xdr:colOff>0</xdr:colOff>
      <xdr:row>84</xdr:row>
      <xdr:rowOff>160629</xdr:rowOff>
    </xdr:to>
    <xdr:cxnSp macro="">
      <xdr:nvCxnSpPr>
        <xdr:cNvPr id="308" name="直線コネクタ 307"/>
        <xdr:cNvCxnSpPr/>
      </xdr:nvCxnSpPr>
      <xdr:spPr>
        <a:xfrm>
          <a:off x="8496300" y="14240561"/>
          <a:ext cx="7239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106629</xdr:rowOff>
    </xdr:from>
    <xdr:to>
      <xdr:col>46</xdr:col>
      <xdr:colOff>38100</xdr:colOff>
      <xdr:row>85</xdr:row>
      <xdr:rowOff>36779</xdr:rowOff>
    </xdr:to>
    <xdr:sp macro="" textlink="">
      <xdr:nvSpPr>
        <xdr:cNvPr id="309" name="楕円 308"/>
        <xdr:cNvSpPr/>
      </xdr:nvSpPr>
      <xdr:spPr>
        <a:xfrm>
          <a:off x="7670800" y="14188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157429</xdr:rowOff>
    </xdr:from>
    <xdr:to>
      <xdr:col>50</xdr:col>
      <xdr:colOff>114300</xdr:colOff>
      <xdr:row>84</xdr:row>
      <xdr:rowOff>158801</xdr:rowOff>
    </xdr:to>
    <xdr:cxnSp macro="">
      <xdr:nvCxnSpPr>
        <xdr:cNvPr id="310" name="直線コネクタ 309"/>
        <xdr:cNvCxnSpPr/>
      </xdr:nvCxnSpPr>
      <xdr:spPr>
        <a:xfrm>
          <a:off x="7713980" y="14239189"/>
          <a:ext cx="7823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11"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312"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29278</xdr:rowOff>
    </xdr:from>
    <xdr:ext cx="469744" cy="259045"/>
    <xdr:sp macro="" textlink="">
      <xdr:nvSpPr>
        <xdr:cNvPr id="313" name="n_1mainValue【公営住宅】&#10;一人当たり面積"/>
        <xdr:cNvSpPr txBox="1"/>
      </xdr:nvSpPr>
      <xdr:spPr>
        <a:xfrm>
          <a:off x="8271587" y="142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27906</xdr:rowOff>
    </xdr:from>
    <xdr:ext cx="469744" cy="259045"/>
    <xdr:sp macro="" textlink="">
      <xdr:nvSpPr>
        <xdr:cNvPr id="314" name="n_2mainValue【公営住宅】&#10;一人当たり面積"/>
        <xdr:cNvSpPr txBox="1"/>
      </xdr:nvSpPr>
      <xdr:spPr>
        <a:xfrm>
          <a:off x="7509587" y="142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38" name="直線コネクタ 337"/>
        <xdr:cNvCxnSpPr/>
      </xdr:nvCxnSpPr>
      <xdr:spPr>
        <a:xfrm flipV="1">
          <a:off x="4086225" y="16786861"/>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39" name="【港湾・漁港】&#10;有形固定資産減価償却率最小値テキスト"/>
        <xdr:cNvSpPr txBox="1"/>
      </xdr:nvSpPr>
      <xdr:spPr>
        <a:xfrm>
          <a:off x="4124960" y="18232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40" name="直線コネクタ 339"/>
        <xdr:cNvCxnSpPr/>
      </xdr:nvCxnSpPr>
      <xdr:spPr>
        <a:xfrm>
          <a:off x="4020820" y="18228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41" name="【港湾・漁港】&#10;有形固定資産減価償却率最大値テキスト"/>
        <xdr:cNvSpPr txBox="1"/>
      </xdr:nvSpPr>
      <xdr:spPr>
        <a:xfrm>
          <a:off x="412496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42" name="直線コネクタ 341"/>
        <xdr:cNvCxnSpPr/>
      </xdr:nvCxnSpPr>
      <xdr:spPr>
        <a:xfrm>
          <a:off x="402082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143527</xdr:rowOff>
    </xdr:from>
    <xdr:ext cx="405111" cy="259045"/>
    <xdr:sp macro="" textlink="">
      <xdr:nvSpPr>
        <xdr:cNvPr id="343" name="【港湾・漁港】&#10;有形固定資産減価償却率平均値テキスト"/>
        <xdr:cNvSpPr txBox="1"/>
      </xdr:nvSpPr>
      <xdr:spPr>
        <a:xfrm>
          <a:off x="4124960" y="1690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4" name="フローチャート: 判断 343"/>
        <xdr:cNvSpPr/>
      </xdr:nvSpPr>
      <xdr:spPr>
        <a:xfrm>
          <a:off x="403606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45" name="フローチャート: 判断 344"/>
        <xdr:cNvSpPr/>
      </xdr:nvSpPr>
      <xdr:spPr>
        <a:xfrm>
          <a:off x="3312160" y="17086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46" name="フローチャート: 判断 345"/>
        <xdr:cNvSpPr/>
      </xdr:nvSpPr>
      <xdr:spPr>
        <a:xfrm>
          <a:off x="251460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12064</xdr:rowOff>
    </xdr:from>
    <xdr:to>
      <xdr:col>24</xdr:col>
      <xdr:colOff>114300</xdr:colOff>
      <xdr:row>102</xdr:row>
      <xdr:rowOff>113664</xdr:rowOff>
    </xdr:to>
    <xdr:sp macro="" textlink="">
      <xdr:nvSpPr>
        <xdr:cNvPr id="352" name="楕円 351"/>
        <xdr:cNvSpPr/>
      </xdr:nvSpPr>
      <xdr:spPr>
        <a:xfrm>
          <a:off x="4036060" y="171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161941</xdr:rowOff>
    </xdr:from>
    <xdr:ext cx="405111" cy="259045"/>
    <xdr:sp macro="" textlink="">
      <xdr:nvSpPr>
        <xdr:cNvPr id="353" name="【港湾・漁港】&#10;有形固定資産減価償却率該当値テキスト"/>
        <xdr:cNvSpPr txBox="1"/>
      </xdr:nvSpPr>
      <xdr:spPr>
        <a:xfrm>
          <a:off x="4124960" y="17093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122555</xdr:rowOff>
    </xdr:from>
    <xdr:to>
      <xdr:col>20</xdr:col>
      <xdr:colOff>38100</xdr:colOff>
      <xdr:row>102</xdr:row>
      <xdr:rowOff>52705</xdr:rowOff>
    </xdr:to>
    <xdr:sp macro="" textlink="">
      <xdr:nvSpPr>
        <xdr:cNvPr id="354" name="楕円 353"/>
        <xdr:cNvSpPr/>
      </xdr:nvSpPr>
      <xdr:spPr>
        <a:xfrm>
          <a:off x="3312160" y="17054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1905</xdr:rowOff>
    </xdr:from>
    <xdr:to>
      <xdr:col>24</xdr:col>
      <xdr:colOff>63500</xdr:colOff>
      <xdr:row>102</xdr:row>
      <xdr:rowOff>62864</xdr:rowOff>
    </xdr:to>
    <xdr:cxnSp macro="">
      <xdr:nvCxnSpPr>
        <xdr:cNvPr id="355" name="直線コネクタ 354"/>
        <xdr:cNvCxnSpPr/>
      </xdr:nvCxnSpPr>
      <xdr:spPr>
        <a:xfrm>
          <a:off x="3355340" y="17101185"/>
          <a:ext cx="73152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10161</xdr:rowOff>
    </xdr:from>
    <xdr:to>
      <xdr:col>15</xdr:col>
      <xdr:colOff>101600</xdr:colOff>
      <xdr:row>102</xdr:row>
      <xdr:rowOff>111761</xdr:rowOff>
    </xdr:to>
    <xdr:sp macro="" textlink="">
      <xdr:nvSpPr>
        <xdr:cNvPr id="356" name="楕円 355"/>
        <xdr:cNvSpPr/>
      </xdr:nvSpPr>
      <xdr:spPr>
        <a:xfrm>
          <a:off x="2514600" y="171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1905</xdr:rowOff>
    </xdr:from>
    <xdr:to>
      <xdr:col>19</xdr:col>
      <xdr:colOff>177800</xdr:colOff>
      <xdr:row>102</xdr:row>
      <xdr:rowOff>60961</xdr:rowOff>
    </xdr:to>
    <xdr:cxnSp macro="">
      <xdr:nvCxnSpPr>
        <xdr:cNvPr id="357" name="直線コネクタ 356"/>
        <xdr:cNvCxnSpPr/>
      </xdr:nvCxnSpPr>
      <xdr:spPr>
        <a:xfrm flipV="1">
          <a:off x="2565400" y="17101185"/>
          <a:ext cx="78994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76216</xdr:rowOff>
    </xdr:from>
    <xdr:ext cx="405111" cy="259045"/>
    <xdr:sp macro="" textlink="">
      <xdr:nvSpPr>
        <xdr:cNvPr id="358" name="n_1aveValue【港湾・漁港】&#10;有形固定資産減価償却率"/>
        <xdr:cNvSpPr txBox="1"/>
      </xdr:nvSpPr>
      <xdr:spPr>
        <a:xfrm>
          <a:off x="3170564" y="17175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359" name="n_2aveValue【港湾・漁港】&#10;有形固定資産減価償却率"/>
        <xdr:cNvSpPr txBox="1"/>
      </xdr:nvSpPr>
      <xdr:spPr>
        <a:xfrm>
          <a:off x="238570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69232</xdr:rowOff>
    </xdr:from>
    <xdr:ext cx="405111" cy="259045"/>
    <xdr:sp macro="" textlink="">
      <xdr:nvSpPr>
        <xdr:cNvPr id="360" name="n_1mainValue【港湾・漁港】&#10;有形固定資産減価償却率"/>
        <xdr:cNvSpPr txBox="1"/>
      </xdr:nvSpPr>
      <xdr:spPr>
        <a:xfrm>
          <a:off x="3170564"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102888</xdr:rowOff>
    </xdr:from>
    <xdr:ext cx="405111" cy="259045"/>
    <xdr:sp macro="" textlink="">
      <xdr:nvSpPr>
        <xdr:cNvPr id="361" name="n_2mainValue【港湾・漁港】&#10;有形固定資産減価償却率"/>
        <xdr:cNvSpPr txBox="1"/>
      </xdr:nvSpPr>
      <xdr:spPr>
        <a:xfrm>
          <a:off x="2385704" y="17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3" name="テキスト ボックス 372"/>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5" name="テキスト ボックス 374"/>
        <xdr:cNvSpPr txBox="1"/>
      </xdr:nvSpPr>
      <xdr:spPr>
        <a:xfrm>
          <a:off x="5364041" y="175971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7" name="テキスト ボックス 376"/>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9" name="テキスト ボックス 378"/>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83" name="直線コネクタ 382"/>
        <xdr:cNvCxnSpPr/>
      </xdr:nvCxnSpPr>
      <xdr:spPr>
        <a:xfrm flipV="1">
          <a:off x="9219565" y="16800725"/>
          <a:ext cx="0" cy="137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84" name="【港湾・漁港】&#10;一人当たり有形固定資産（償却資産）額最小値テキスト"/>
        <xdr:cNvSpPr txBox="1"/>
      </xdr:nvSpPr>
      <xdr:spPr>
        <a:xfrm>
          <a:off x="9258300" y="1818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85" name="直線コネクタ 384"/>
        <xdr:cNvCxnSpPr/>
      </xdr:nvCxnSpPr>
      <xdr:spPr>
        <a:xfrm>
          <a:off x="9154160" y="18179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86" name="【港湾・漁港】&#10;一人当たり有形固定資産（償却資産）額最大値テキスト"/>
        <xdr:cNvSpPr txBox="1"/>
      </xdr:nvSpPr>
      <xdr:spPr>
        <a:xfrm>
          <a:off x="9258300" y="165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87" name="直線コネクタ 386"/>
        <xdr:cNvCxnSpPr/>
      </xdr:nvCxnSpPr>
      <xdr:spPr>
        <a:xfrm>
          <a:off x="9154160" y="16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48341</xdr:rowOff>
    </xdr:from>
    <xdr:ext cx="534377" cy="259045"/>
    <xdr:sp macro="" textlink="">
      <xdr:nvSpPr>
        <xdr:cNvPr id="388" name="【港湾・漁港】&#10;一人当たり有形固定資産（償却資産）額平均値テキスト"/>
        <xdr:cNvSpPr txBox="1"/>
      </xdr:nvSpPr>
      <xdr:spPr>
        <a:xfrm>
          <a:off x="9258300" y="1731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89" name="フローチャート: 判断 388"/>
        <xdr:cNvSpPr/>
      </xdr:nvSpPr>
      <xdr:spPr>
        <a:xfrm>
          <a:off x="9192260" y="17460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90" name="フローチャート: 判断 389"/>
        <xdr:cNvSpPr/>
      </xdr:nvSpPr>
      <xdr:spPr>
        <a:xfrm>
          <a:off x="8445500" y="17513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91" name="フローチャート: 判断 390"/>
        <xdr:cNvSpPr/>
      </xdr:nvSpPr>
      <xdr:spPr>
        <a:xfrm>
          <a:off x="7670800" y="17576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19932</xdr:rowOff>
    </xdr:from>
    <xdr:to>
      <xdr:col>55</xdr:col>
      <xdr:colOff>50800</xdr:colOff>
      <xdr:row>108</xdr:row>
      <xdr:rowOff>121532</xdr:rowOff>
    </xdr:to>
    <xdr:sp macro="" textlink="">
      <xdr:nvSpPr>
        <xdr:cNvPr id="397" name="楕円 396"/>
        <xdr:cNvSpPr/>
      </xdr:nvSpPr>
      <xdr:spPr>
        <a:xfrm>
          <a:off x="9192260" y="181250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106309</xdr:rowOff>
    </xdr:from>
    <xdr:ext cx="378565" cy="259045"/>
    <xdr:sp macro="" textlink="">
      <xdr:nvSpPr>
        <xdr:cNvPr id="398" name="【港湾・漁港】&#10;一人当たり有形固定資産（償却資産）額該当値テキスト"/>
        <xdr:cNvSpPr txBox="1"/>
      </xdr:nvSpPr>
      <xdr:spPr>
        <a:xfrm>
          <a:off x="9258300" y="1804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20481</xdr:rowOff>
    </xdr:from>
    <xdr:to>
      <xdr:col>50</xdr:col>
      <xdr:colOff>165100</xdr:colOff>
      <xdr:row>108</xdr:row>
      <xdr:rowOff>122081</xdr:rowOff>
    </xdr:to>
    <xdr:sp macro="" textlink="">
      <xdr:nvSpPr>
        <xdr:cNvPr id="399" name="楕円 398"/>
        <xdr:cNvSpPr/>
      </xdr:nvSpPr>
      <xdr:spPr>
        <a:xfrm>
          <a:off x="8445500" y="181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70732</xdr:rowOff>
    </xdr:from>
    <xdr:to>
      <xdr:col>55</xdr:col>
      <xdr:colOff>0</xdr:colOff>
      <xdr:row>108</xdr:row>
      <xdr:rowOff>71281</xdr:rowOff>
    </xdr:to>
    <xdr:cxnSp macro="">
      <xdr:nvCxnSpPr>
        <xdr:cNvPr id="400" name="直線コネクタ 399"/>
        <xdr:cNvCxnSpPr/>
      </xdr:nvCxnSpPr>
      <xdr:spPr>
        <a:xfrm flipV="1">
          <a:off x="8496300" y="18175852"/>
          <a:ext cx="7239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20490</xdr:rowOff>
    </xdr:from>
    <xdr:to>
      <xdr:col>46</xdr:col>
      <xdr:colOff>38100</xdr:colOff>
      <xdr:row>108</xdr:row>
      <xdr:rowOff>122090</xdr:rowOff>
    </xdr:to>
    <xdr:sp macro="" textlink="">
      <xdr:nvSpPr>
        <xdr:cNvPr id="401" name="楕円 400"/>
        <xdr:cNvSpPr/>
      </xdr:nvSpPr>
      <xdr:spPr>
        <a:xfrm>
          <a:off x="7670800" y="18125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71281</xdr:rowOff>
    </xdr:from>
    <xdr:to>
      <xdr:col>50</xdr:col>
      <xdr:colOff>114300</xdr:colOff>
      <xdr:row>108</xdr:row>
      <xdr:rowOff>71290</xdr:rowOff>
    </xdr:to>
    <xdr:cxnSp macro="">
      <xdr:nvCxnSpPr>
        <xdr:cNvPr id="402" name="直線コネクタ 401"/>
        <xdr:cNvCxnSpPr/>
      </xdr:nvCxnSpPr>
      <xdr:spPr>
        <a:xfrm flipV="1">
          <a:off x="7713980" y="18176401"/>
          <a:ext cx="78232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25230</xdr:rowOff>
    </xdr:from>
    <xdr:ext cx="534377" cy="259045"/>
    <xdr:sp macro="" textlink="">
      <xdr:nvSpPr>
        <xdr:cNvPr id="403" name="n_1aveValue【港湾・漁港】&#10;一人当たり有形固定資産（償却資産）額"/>
        <xdr:cNvSpPr txBox="1"/>
      </xdr:nvSpPr>
      <xdr:spPr>
        <a:xfrm>
          <a:off x="8239271" y="1729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404" name="n_2aveValue【港湾・漁港】&#10;一人当たり有形固定資産（償却資産）額"/>
        <xdr:cNvSpPr txBox="1"/>
      </xdr:nvSpPr>
      <xdr:spPr>
        <a:xfrm>
          <a:off x="7477271" y="173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113208</xdr:rowOff>
    </xdr:from>
    <xdr:ext cx="378565" cy="259045"/>
    <xdr:sp macro="" textlink="">
      <xdr:nvSpPr>
        <xdr:cNvPr id="405" name="n_1mainValue【港湾・漁港】&#10;一人当たり有形固定資産（償却資産）額"/>
        <xdr:cNvSpPr txBox="1"/>
      </xdr:nvSpPr>
      <xdr:spPr>
        <a:xfrm>
          <a:off x="8317177" y="18218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113217</xdr:rowOff>
    </xdr:from>
    <xdr:ext cx="378565" cy="259045"/>
    <xdr:sp macro="" textlink="">
      <xdr:nvSpPr>
        <xdr:cNvPr id="406" name="n_2mainValue【港湾・漁港】&#10;一人当たり有形固定資産（償却資産）額"/>
        <xdr:cNvSpPr txBox="1"/>
      </xdr:nvSpPr>
      <xdr:spPr>
        <a:xfrm>
          <a:off x="7547557" y="18218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31" name="直線コネクタ 430"/>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32"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33" name="直線コネクタ 432"/>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34"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35" name="直線コネクタ 434"/>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436"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7" name="フローチャート: 判断 436"/>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8" name="フローチャート: 判断 437"/>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9" name="フローチャート: 判断 438"/>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135890</xdr:rowOff>
    </xdr:from>
    <xdr:to>
      <xdr:col>85</xdr:col>
      <xdr:colOff>177800</xdr:colOff>
      <xdr:row>36</xdr:row>
      <xdr:rowOff>66040</xdr:rowOff>
    </xdr:to>
    <xdr:sp macro="" textlink="">
      <xdr:nvSpPr>
        <xdr:cNvPr id="445" name="楕円 444"/>
        <xdr:cNvSpPr/>
      </xdr:nvSpPr>
      <xdr:spPr>
        <a:xfrm>
          <a:off x="14325600" y="60032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158767</xdr:rowOff>
    </xdr:from>
    <xdr:ext cx="405111" cy="259045"/>
    <xdr:sp macro="" textlink="">
      <xdr:nvSpPr>
        <xdr:cNvPr id="446" name="【認定こども園・幼稚園・保育所】&#10;有形固定資産減価償却率該当値テキスト"/>
        <xdr:cNvSpPr txBox="1"/>
      </xdr:nvSpPr>
      <xdr:spPr>
        <a:xfrm>
          <a:off x="144145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447" name="楕円 446"/>
        <xdr:cNvSpPr/>
      </xdr:nvSpPr>
      <xdr:spPr>
        <a:xfrm>
          <a:off x="1357884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xdr:rowOff>
    </xdr:from>
    <xdr:to>
      <xdr:col>85</xdr:col>
      <xdr:colOff>127000</xdr:colOff>
      <xdr:row>36</xdr:row>
      <xdr:rowOff>87630</xdr:rowOff>
    </xdr:to>
    <xdr:cxnSp macro="">
      <xdr:nvCxnSpPr>
        <xdr:cNvPr id="448" name="直線コネクタ 447"/>
        <xdr:cNvCxnSpPr/>
      </xdr:nvCxnSpPr>
      <xdr:spPr>
        <a:xfrm flipV="1">
          <a:off x="13629640" y="605028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449" name="楕円 448"/>
        <xdr:cNvSpPr/>
      </xdr:nvSpPr>
      <xdr:spPr>
        <a:xfrm>
          <a:off x="12804140" y="6148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87630</xdr:rowOff>
    </xdr:from>
    <xdr:to>
      <xdr:col>81</xdr:col>
      <xdr:colOff>50800</xdr:colOff>
      <xdr:row>36</xdr:row>
      <xdr:rowOff>163830</xdr:rowOff>
    </xdr:to>
    <xdr:cxnSp macro="">
      <xdr:nvCxnSpPr>
        <xdr:cNvPr id="450" name="直線コネクタ 449"/>
        <xdr:cNvCxnSpPr/>
      </xdr:nvCxnSpPr>
      <xdr:spPr>
        <a:xfrm flipV="1">
          <a:off x="12854940" y="612267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51"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452" name="n_2aveValue【認定こども園・幼稚園・保育所】&#10;有形固定資産減価償却率"/>
        <xdr:cNvSpPr txBox="1"/>
      </xdr:nvSpPr>
      <xdr:spPr>
        <a:xfrm>
          <a:off x="12675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453" name="n_1mainValue【認定こども園・幼稚園・保育所】&#10;有形固定資産減価償却率"/>
        <xdr:cNvSpPr txBox="1"/>
      </xdr:nvSpPr>
      <xdr:spPr>
        <a:xfrm>
          <a:off x="134372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454" name="n_2mainValue【認定こども園・幼稚園・保育所】&#10;有形固定資産減価償却率"/>
        <xdr:cNvSpPr txBox="1"/>
      </xdr:nvSpPr>
      <xdr:spPr>
        <a:xfrm>
          <a:off x="126752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76" name="直線コネクタ 475"/>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7"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8" name="直線コネクタ 477"/>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79"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80" name="直線コネクタ 479"/>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74693</xdr:rowOff>
    </xdr:from>
    <xdr:ext cx="469744" cy="259045"/>
    <xdr:sp macro="" textlink="">
      <xdr:nvSpPr>
        <xdr:cNvPr id="481" name="【認定こども園・幼稚園・保育所】&#10;一人当たり面積平均値テキスト"/>
        <xdr:cNvSpPr txBox="1"/>
      </xdr:nvSpPr>
      <xdr:spPr>
        <a:xfrm>
          <a:off x="1954784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2" name="フローチャート: 判断 481"/>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83" name="フローチャート: 判断 482"/>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84" name="フローチャート: 判断 483"/>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18542</xdr:rowOff>
    </xdr:from>
    <xdr:to>
      <xdr:col>116</xdr:col>
      <xdr:colOff>114300</xdr:colOff>
      <xdr:row>37</xdr:row>
      <xdr:rowOff>120142</xdr:rowOff>
    </xdr:to>
    <xdr:sp macro="" textlink="">
      <xdr:nvSpPr>
        <xdr:cNvPr id="490" name="楕円 489"/>
        <xdr:cNvSpPr/>
      </xdr:nvSpPr>
      <xdr:spPr>
        <a:xfrm>
          <a:off x="19458940" y="6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41419</xdr:rowOff>
    </xdr:from>
    <xdr:ext cx="469744" cy="259045"/>
    <xdr:sp macro="" textlink="">
      <xdr:nvSpPr>
        <xdr:cNvPr id="491" name="【認定こども園・幼稚園・保育所】&#10;一人当たり面積該当値テキスト"/>
        <xdr:cNvSpPr txBox="1"/>
      </xdr:nvSpPr>
      <xdr:spPr>
        <a:xfrm>
          <a:off x="19547840" y="60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xdr:rowOff>
    </xdr:from>
    <xdr:to>
      <xdr:col>112</xdr:col>
      <xdr:colOff>38100</xdr:colOff>
      <xdr:row>37</xdr:row>
      <xdr:rowOff>110998</xdr:rowOff>
    </xdr:to>
    <xdr:sp macro="" textlink="">
      <xdr:nvSpPr>
        <xdr:cNvPr id="492" name="楕円 491"/>
        <xdr:cNvSpPr/>
      </xdr:nvSpPr>
      <xdr:spPr>
        <a:xfrm>
          <a:off x="18735040" y="62120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60198</xdr:rowOff>
    </xdr:from>
    <xdr:to>
      <xdr:col>116</xdr:col>
      <xdr:colOff>63500</xdr:colOff>
      <xdr:row>37</xdr:row>
      <xdr:rowOff>69342</xdr:rowOff>
    </xdr:to>
    <xdr:cxnSp macro="">
      <xdr:nvCxnSpPr>
        <xdr:cNvPr id="493" name="直線コネクタ 492"/>
        <xdr:cNvCxnSpPr/>
      </xdr:nvCxnSpPr>
      <xdr:spPr>
        <a:xfrm>
          <a:off x="18778220" y="6262878"/>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9398</xdr:rowOff>
    </xdr:from>
    <xdr:to>
      <xdr:col>107</xdr:col>
      <xdr:colOff>101600</xdr:colOff>
      <xdr:row>37</xdr:row>
      <xdr:rowOff>110998</xdr:rowOff>
    </xdr:to>
    <xdr:sp macro="" textlink="">
      <xdr:nvSpPr>
        <xdr:cNvPr id="494" name="楕円 493"/>
        <xdr:cNvSpPr/>
      </xdr:nvSpPr>
      <xdr:spPr>
        <a:xfrm>
          <a:off x="17937480" y="62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60198</xdr:rowOff>
    </xdr:from>
    <xdr:to>
      <xdr:col>111</xdr:col>
      <xdr:colOff>177800</xdr:colOff>
      <xdr:row>37</xdr:row>
      <xdr:rowOff>60198</xdr:rowOff>
    </xdr:to>
    <xdr:cxnSp macro="">
      <xdr:nvCxnSpPr>
        <xdr:cNvPr id="495" name="直線コネクタ 494"/>
        <xdr:cNvCxnSpPr/>
      </xdr:nvCxnSpPr>
      <xdr:spPr>
        <a:xfrm>
          <a:off x="17988280" y="626287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6" name="n_1aveValue【認定こども園・幼稚園・保育所】&#10;一人当たり面積"/>
        <xdr:cNvSpPr txBox="1"/>
      </xdr:nvSpPr>
      <xdr:spPr>
        <a:xfrm>
          <a:off x="185611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88409</xdr:rowOff>
    </xdr:from>
    <xdr:ext cx="469744" cy="259045"/>
    <xdr:sp macro="" textlink="">
      <xdr:nvSpPr>
        <xdr:cNvPr id="497" name="n_2aveValue【認定こども園・幼稚園・保育所】&#10;一人当たり面積"/>
        <xdr:cNvSpPr txBox="1"/>
      </xdr:nvSpPr>
      <xdr:spPr>
        <a:xfrm>
          <a:off x="17776267"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127525</xdr:rowOff>
    </xdr:from>
    <xdr:ext cx="469744" cy="259045"/>
    <xdr:sp macro="" textlink="">
      <xdr:nvSpPr>
        <xdr:cNvPr id="498" name="n_1mainValue【認定こども園・幼稚園・保育所】&#10;一人当たり面積"/>
        <xdr:cNvSpPr txBox="1"/>
      </xdr:nvSpPr>
      <xdr:spPr>
        <a:xfrm>
          <a:off x="18561127"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127525</xdr:rowOff>
    </xdr:from>
    <xdr:ext cx="469744" cy="259045"/>
    <xdr:sp macro="" textlink="">
      <xdr:nvSpPr>
        <xdr:cNvPr id="499" name="n_2mainValue【認定こども園・幼稚園・保育所】&#10;一人当たり面積"/>
        <xdr:cNvSpPr txBox="1"/>
      </xdr:nvSpPr>
      <xdr:spPr>
        <a:xfrm>
          <a:off x="17776267"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2" name="テキスト ボックス 51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522" name="直線コネクタ 521"/>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523"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524" name="直線コネクタ 523"/>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525"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526" name="直線コネクタ 525"/>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27" name="【学校施設】&#10;有形固定資産減価償却率平均値テキスト"/>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28" name="フローチャート: 判断 527"/>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29" name="フローチャート: 判断 528"/>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30" name="フローチャート: 判断 529"/>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129794</xdr:rowOff>
    </xdr:from>
    <xdr:to>
      <xdr:col>85</xdr:col>
      <xdr:colOff>177800</xdr:colOff>
      <xdr:row>58</xdr:row>
      <xdr:rowOff>59944</xdr:rowOff>
    </xdr:to>
    <xdr:sp macro="" textlink="">
      <xdr:nvSpPr>
        <xdr:cNvPr id="536" name="楕円 535"/>
        <xdr:cNvSpPr/>
      </xdr:nvSpPr>
      <xdr:spPr>
        <a:xfrm>
          <a:off x="14325600" y="96852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44721</xdr:rowOff>
    </xdr:from>
    <xdr:ext cx="405111" cy="259045"/>
    <xdr:sp macro="" textlink="">
      <xdr:nvSpPr>
        <xdr:cNvPr id="537" name="【学校施設】&#10;有形固定資産減価償却率該当値テキスト"/>
        <xdr:cNvSpPr txBox="1"/>
      </xdr:nvSpPr>
      <xdr:spPr>
        <a:xfrm>
          <a:off x="14414500" y="960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45212</xdr:rowOff>
    </xdr:from>
    <xdr:to>
      <xdr:col>81</xdr:col>
      <xdr:colOff>101600</xdr:colOff>
      <xdr:row>58</xdr:row>
      <xdr:rowOff>146812</xdr:rowOff>
    </xdr:to>
    <xdr:sp macro="" textlink="">
      <xdr:nvSpPr>
        <xdr:cNvPr id="538" name="楕円 537"/>
        <xdr:cNvSpPr/>
      </xdr:nvSpPr>
      <xdr:spPr>
        <a:xfrm>
          <a:off x="13578840" y="97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xdr:rowOff>
    </xdr:from>
    <xdr:to>
      <xdr:col>85</xdr:col>
      <xdr:colOff>127000</xdr:colOff>
      <xdr:row>58</xdr:row>
      <xdr:rowOff>96012</xdr:rowOff>
    </xdr:to>
    <xdr:cxnSp macro="">
      <xdr:nvCxnSpPr>
        <xdr:cNvPr id="539" name="直線コネクタ 538"/>
        <xdr:cNvCxnSpPr/>
      </xdr:nvCxnSpPr>
      <xdr:spPr>
        <a:xfrm flipV="1">
          <a:off x="13629640" y="9732264"/>
          <a:ext cx="74676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xdr:rowOff>
    </xdr:from>
    <xdr:to>
      <xdr:col>76</xdr:col>
      <xdr:colOff>165100</xdr:colOff>
      <xdr:row>58</xdr:row>
      <xdr:rowOff>105664</xdr:rowOff>
    </xdr:to>
    <xdr:sp macro="" textlink="">
      <xdr:nvSpPr>
        <xdr:cNvPr id="540" name="楕円 539"/>
        <xdr:cNvSpPr/>
      </xdr:nvSpPr>
      <xdr:spPr>
        <a:xfrm>
          <a:off x="12804140" y="97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54864</xdr:rowOff>
    </xdr:from>
    <xdr:to>
      <xdr:col>81</xdr:col>
      <xdr:colOff>50800</xdr:colOff>
      <xdr:row>58</xdr:row>
      <xdr:rowOff>96012</xdr:rowOff>
    </xdr:to>
    <xdr:cxnSp macro="">
      <xdr:nvCxnSpPr>
        <xdr:cNvPr id="541" name="直線コネクタ 540"/>
        <xdr:cNvCxnSpPr/>
      </xdr:nvCxnSpPr>
      <xdr:spPr>
        <a:xfrm>
          <a:off x="12854940" y="9777984"/>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42" name="n_1aveValue【学校施設】&#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543" name="n_2aveValue【学校施設】&#10;有形固定資産減価償却率"/>
        <xdr:cNvSpPr txBox="1"/>
      </xdr:nvSpPr>
      <xdr:spPr>
        <a:xfrm>
          <a:off x="126752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163339</xdr:rowOff>
    </xdr:from>
    <xdr:ext cx="405111" cy="259045"/>
    <xdr:sp macro="" textlink="">
      <xdr:nvSpPr>
        <xdr:cNvPr id="544" name="n_1mainValue【学校施設】&#10;有形固定資産減価償却率"/>
        <xdr:cNvSpPr txBox="1"/>
      </xdr:nvSpPr>
      <xdr:spPr>
        <a:xfrm>
          <a:off x="13437244" y="955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122191</xdr:rowOff>
    </xdr:from>
    <xdr:ext cx="405111" cy="259045"/>
    <xdr:sp macro="" textlink="">
      <xdr:nvSpPr>
        <xdr:cNvPr id="545" name="n_2mainValue【学校施設】&#10;有形固定資産減価償却率"/>
        <xdr:cNvSpPr txBox="1"/>
      </xdr:nvSpPr>
      <xdr:spPr>
        <a:xfrm>
          <a:off x="12675244" y="951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69" name="直線コネクタ 568"/>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70"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71" name="直線コネクタ 570"/>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2"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3" name="直線コネクタ 572"/>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574" name="【学校施設】&#10;一人当たり面積平均値テキスト"/>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75" name="フローチャート: 判断 574"/>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76" name="フローチャート: 判断 575"/>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77" name="フローチャート: 判断 576"/>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99314</xdr:rowOff>
    </xdr:from>
    <xdr:to>
      <xdr:col>116</xdr:col>
      <xdr:colOff>114300</xdr:colOff>
      <xdr:row>62</xdr:row>
      <xdr:rowOff>29464</xdr:rowOff>
    </xdr:to>
    <xdr:sp macro="" textlink="">
      <xdr:nvSpPr>
        <xdr:cNvPr id="583" name="楕円 582"/>
        <xdr:cNvSpPr/>
      </xdr:nvSpPr>
      <xdr:spPr>
        <a:xfrm>
          <a:off x="19458940" y="10325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77741</xdr:rowOff>
    </xdr:from>
    <xdr:ext cx="469744" cy="259045"/>
    <xdr:sp macro="" textlink="">
      <xdr:nvSpPr>
        <xdr:cNvPr id="584" name="【学校施設】&#10;一人当たり面積該当値テキスト"/>
        <xdr:cNvSpPr txBox="1"/>
      </xdr:nvSpPr>
      <xdr:spPr>
        <a:xfrm>
          <a:off x="19547840" y="103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95504</xdr:rowOff>
    </xdr:from>
    <xdr:to>
      <xdr:col>112</xdr:col>
      <xdr:colOff>38100</xdr:colOff>
      <xdr:row>62</xdr:row>
      <xdr:rowOff>25654</xdr:rowOff>
    </xdr:to>
    <xdr:sp macro="" textlink="">
      <xdr:nvSpPr>
        <xdr:cNvPr id="585" name="楕円 584"/>
        <xdr:cNvSpPr/>
      </xdr:nvSpPr>
      <xdr:spPr>
        <a:xfrm>
          <a:off x="18735040" y="103215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146304</xdr:rowOff>
    </xdr:from>
    <xdr:to>
      <xdr:col>116</xdr:col>
      <xdr:colOff>63500</xdr:colOff>
      <xdr:row>61</xdr:row>
      <xdr:rowOff>150114</xdr:rowOff>
    </xdr:to>
    <xdr:cxnSp macro="">
      <xdr:nvCxnSpPr>
        <xdr:cNvPr id="586" name="直線コネクタ 585"/>
        <xdr:cNvCxnSpPr/>
      </xdr:nvCxnSpPr>
      <xdr:spPr>
        <a:xfrm>
          <a:off x="18778220" y="10372344"/>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100457</xdr:rowOff>
    </xdr:from>
    <xdr:to>
      <xdr:col>107</xdr:col>
      <xdr:colOff>101600</xdr:colOff>
      <xdr:row>62</xdr:row>
      <xdr:rowOff>30607</xdr:rowOff>
    </xdr:to>
    <xdr:sp macro="" textlink="">
      <xdr:nvSpPr>
        <xdr:cNvPr id="587" name="楕円 586"/>
        <xdr:cNvSpPr/>
      </xdr:nvSpPr>
      <xdr:spPr>
        <a:xfrm>
          <a:off x="17937480" y="10326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146304</xdr:rowOff>
    </xdr:from>
    <xdr:to>
      <xdr:col>111</xdr:col>
      <xdr:colOff>177800</xdr:colOff>
      <xdr:row>61</xdr:row>
      <xdr:rowOff>151257</xdr:rowOff>
    </xdr:to>
    <xdr:cxnSp macro="">
      <xdr:nvCxnSpPr>
        <xdr:cNvPr id="588" name="直線コネクタ 587"/>
        <xdr:cNvCxnSpPr/>
      </xdr:nvCxnSpPr>
      <xdr:spPr>
        <a:xfrm flipV="1">
          <a:off x="17988280" y="10372344"/>
          <a:ext cx="78994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33418</xdr:rowOff>
    </xdr:from>
    <xdr:ext cx="469744" cy="259045"/>
    <xdr:sp macro="" textlink="">
      <xdr:nvSpPr>
        <xdr:cNvPr id="589" name="n_1aveValue【学校施設】&#10;一人当たり面積"/>
        <xdr:cNvSpPr txBox="1"/>
      </xdr:nvSpPr>
      <xdr:spPr>
        <a:xfrm>
          <a:off x="1856112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590"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16781</xdr:rowOff>
    </xdr:from>
    <xdr:ext cx="469744" cy="259045"/>
    <xdr:sp macro="" textlink="">
      <xdr:nvSpPr>
        <xdr:cNvPr id="591" name="n_1mainValue【学校施設】&#10;一人当たり面積"/>
        <xdr:cNvSpPr txBox="1"/>
      </xdr:nvSpPr>
      <xdr:spPr>
        <a:xfrm>
          <a:off x="18561127" y="104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21734</xdr:rowOff>
    </xdr:from>
    <xdr:ext cx="469744" cy="259045"/>
    <xdr:sp macro="" textlink="">
      <xdr:nvSpPr>
        <xdr:cNvPr id="592" name="n_2mainValue【学校施設】&#10;一人当たり面積"/>
        <xdr:cNvSpPr txBox="1"/>
      </xdr:nvSpPr>
      <xdr:spPr>
        <a:xfrm>
          <a:off x="1777626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3" name="テキスト ボックス 60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5" name="テキスト ボックス 60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5" name="テキスト ボックス 61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619" name="直線コネクタ 618"/>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0"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1" name="直線コネクタ 620"/>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2"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3" name="直線コネクタ 622"/>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119215</xdr:rowOff>
    </xdr:from>
    <xdr:ext cx="405111" cy="259045"/>
    <xdr:sp macro="" textlink="">
      <xdr:nvSpPr>
        <xdr:cNvPr id="624" name="【児童館】&#10;有形固定資産減価償却率平均値テキスト"/>
        <xdr:cNvSpPr txBox="1"/>
      </xdr:nvSpPr>
      <xdr:spPr>
        <a:xfrm>
          <a:off x="1441450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625" name="フローチャート: 判断 624"/>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26" name="フローチャート: 判断 625"/>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627" name="フローチャート: 判断 626"/>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37919</xdr:rowOff>
    </xdr:from>
    <xdr:to>
      <xdr:col>85</xdr:col>
      <xdr:colOff>177800</xdr:colOff>
      <xdr:row>77</xdr:row>
      <xdr:rowOff>139519</xdr:rowOff>
    </xdr:to>
    <xdr:sp macro="" textlink="">
      <xdr:nvSpPr>
        <xdr:cNvPr id="633" name="楕円 632"/>
        <xdr:cNvSpPr/>
      </xdr:nvSpPr>
      <xdr:spPr>
        <a:xfrm>
          <a:off x="14325600" y="1294619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159130</xdr:rowOff>
    </xdr:from>
    <xdr:ext cx="405111" cy="259045"/>
    <xdr:sp macro="" textlink="">
      <xdr:nvSpPr>
        <xdr:cNvPr id="634" name="【児童館】&#10;有形固定資産減価償却率該当値テキスト"/>
        <xdr:cNvSpPr txBox="1"/>
      </xdr:nvSpPr>
      <xdr:spPr>
        <a:xfrm>
          <a:off x="14414500" y="1289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109764</xdr:rowOff>
    </xdr:from>
    <xdr:to>
      <xdr:col>81</xdr:col>
      <xdr:colOff>101600</xdr:colOff>
      <xdr:row>78</xdr:row>
      <xdr:rowOff>39914</xdr:rowOff>
    </xdr:to>
    <xdr:sp macro="" textlink="">
      <xdr:nvSpPr>
        <xdr:cNvPr id="635" name="楕円 634"/>
        <xdr:cNvSpPr/>
      </xdr:nvSpPr>
      <xdr:spPr>
        <a:xfrm>
          <a:off x="13578840" y="13018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88719</xdr:rowOff>
    </xdr:from>
    <xdr:to>
      <xdr:col>85</xdr:col>
      <xdr:colOff>127000</xdr:colOff>
      <xdr:row>77</xdr:row>
      <xdr:rowOff>160564</xdr:rowOff>
    </xdr:to>
    <xdr:cxnSp macro="">
      <xdr:nvCxnSpPr>
        <xdr:cNvPr id="636" name="直線コネクタ 635"/>
        <xdr:cNvCxnSpPr/>
      </xdr:nvCxnSpPr>
      <xdr:spPr>
        <a:xfrm flipV="1">
          <a:off x="13629640" y="12996999"/>
          <a:ext cx="74676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10161</xdr:rowOff>
    </xdr:from>
    <xdr:to>
      <xdr:col>76</xdr:col>
      <xdr:colOff>165100</xdr:colOff>
      <xdr:row>78</xdr:row>
      <xdr:rowOff>111761</xdr:rowOff>
    </xdr:to>
    <xdr:sp macro="" textlink="">
      <xdr:nvSpPr>
        <xdr:cNvPr id="637" name="楕円 636"/>
        <xdr:cNvSpPr/>
      </xdr:nvSpPr>
      <xdr:spPr>
        <a:xfrm>
          <a:off x="12804140" y="130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160564</xdr:rowOff>
    </xdr:from>
    <xdr:to>
      <xdr:col>81</xdr:col>
      <xdr:colOff>50800</xdr:colOff>
      <xdr:row>78</xdr:row>
      <xdr:rowOff>60961</xdr:rowOff>
    </xdr:to>
    <xdr:cxnSp macro="">
      <xdr:nvCxnSpPr>
        <xdr:cNvPr id="638" name="直線コネクタ 637"/>
        <xdr:cNvCxnSpPr/>
      </xdr:nvCxnSpPr>
      <xdr:spPr>
        <a:xfrm flipV="1">
          <a:off x="12854940" y="13068844"/>
          <a:ext cx="774700" cy="6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39" name="n_1aveValue【児童館】&#10;有形固定資産減価償却率"/>
        <xdr:cNvSpPr txBox="1"/>
      </xdr:nvSpPr>
      <xdr:spPr>
        <a:xfrm>
          <a:off x="134372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151872</xdr:rowOff>
    </xdr:from>
    <xdr:ext cx="405111" cy="259045"/>
    <xdr:sp macro="" textlink="">
      <xdr:nvSpPr>
        <xdr:cNvPr id="640" name="n_2aveValue【児童館】&#10;有形固定資産減価償却率"/>
        <xdr:cNvSpPr txBox="1"/>
      </xdr:nvSpPr>
      <xdr:spPr>
        <a:xfrm>
          <a:off x="12675244" y="138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56441</xdr:rowOff>
    </xdr:from>
    <xdr:ext cx="405111" cy="259045"/>
    <xdr:sp macro="" textlink="">
      <xdr:nvSpPr>
        <xdr:cNvPr id="641" name="n_1mainValue【児童館】&#10;有形固定資産減価償却率"/>
        <xdr:cNvSpPr txBox="1"/>
      </xdr:nvSpPr>
      <xdr:spPr>
        <a:xfrm>
          <a:off x="13437244" y="1279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128288</xdr:rowOff>
    </xdr:from>
    <xdr:ext cx="405111" cy="259045"/>
    <xdr:sp macro="" textlink="">
      <xdr:nvSpPr>
        <xdr:cNvPr id="642" name="n_2mainValue【児童館】&#10;有形固定資産減価償却率"/>
        <xdr:cNvSpPr txBox="1"/>
      </xdr:nvSpPr>
      <xdr:spPr>
        <a:xfrm>
          <a:off x="12675244" y="1286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664" name="直線コネクタ 663"/>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65"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66" name="直線コネクタ 665"/>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7"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68" name="直線コネクタ 667"/>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669" name="【児童館】&#10;一人当たり面積平均値テキスト"/>
        <xdr:cNvSpPr txBox="1"/>
      </xdr:nvSpPr>
      <xdr:spPr>
        <a:xfrm>
          <a:off x="19547840" y="1354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70" name="フローチャート: 判断 669"/>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71" name="フローチャート: 判断 670"/>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2" name="フローチャート: 判断 671"/>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78" name="楕円 677"/>
        <xdr:cNvSpPr/>
      </xdr:nvSpPr>
      <xdr:spPr>
        <a:xfrm>
          <a:off x="1945894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679" name="【児童館】&#10;一人当たり面積該当値テキスト"/>
        <xdr:cNvSpPr txBox="1"/>
      </xdr:nvSpPr>
      <xdr:spPr>
        <a:xfrm>
          <a:off x="19547840"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80" name="楕円 679"/>
        <xdr:cNvSpPr/>
      </xdr:nvSpPr>
      <xdr:spPr>
        <a:xfrm>
          <a:off x="18735040" y="1436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681" name="直線コネクタ 680"/>
        <xdr:cNvCxnSpPr/>
      </xdr:nvCxnSpPr>
      <xdr:spPr>
        <a:xfrm>
          <a:off x="18778220" y="144132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682" name="楕円 681"/>
        <xdr:cNvSpPr/>
      </xdr:nvSpPr>
      <xdr:spPr>
        <a:xfrm>
          <a:off x="1793748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683" name="直線コネクタ 682"/>
        <xdr:cNvCxnSpPr/>
      </xdr:nvCxnSpPr>
      <xdr:spPr>
        <a:xfrm>
          <a:off x="17988280" y="144132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84" name="n_1aveValue【児童館】&#10;一人当たり面積"/>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85"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686" name="n_1mainValue【児童館】&#10;一人当たり面積"/>
        <xdr:cNvSpPr txBox="1"/>
      </xdr:nvSpPr>
      <xdr:spPr>
        <a:xfrm>
          <a:off x="185611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687" name="n_2mainValue【児童館】&#10;一人当たり面積"/>
        <xdr:cNvSpPr txBox="1"/>
      </xdr:nvSpPr>
      <xdr:spPr>
        <a:xfrm>
          <a:off x="1777626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等総合管理計画」を策定し、保有資産にかかる将来の改修・更新経費試算値と改修・更新の投資実績額との均衡を目指して、持続可能な資産経営の取り組みを推進している。当該計画では、施設ごとの具体的な取組として、施設のサービスの性質、施設利用者の圏域、施設利用者の圏域、施設の機能等を考慮し、利用用途区分ごとに今後の方向性を示している。</a:t>
          </a:r>
          <a:endParaRPr lang="ja-JP" altLang="ja-JP" sz="1400">
            <a:effectLst/>
          </a:endParaRPr>
        </a:p>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港湾・漁港以外の区分</a:t>
          </a:r>
          <a:r>
            <a:rPr kumimoji="1" lang="ja-JP" altLang="ja-JP" sz="1100">
              <a:solidFill>
                <a:schemeClr val="dk1"/>
              </a:solidFill>
              <a:effectLst/>
              <a:latin typeface="+mn-lt"/>
              <a:ea typeface="+mn-ea"/>
              <a:cs typeface="+mn-cs"/>
            </a:rPr>
            <a:t>で類似都市平均値よりも高い値となっているもの</a:t>
          </a:r>
          <a:r>
            <a:rPr kumimoji="1" lang="ja-JP" altLang="ja-JP" sz="1100">
              <a:solidFill>
                <a:sysClr val="windowText" lastClr="000000"/>
              </a:solidFill>
              <a:effectLst/>
              <a:latin typeface="+mn-lt"/>
              <a:ea typeface="+mn-ea"/>
              <a:cs typeface="+mn-cs"/>
            </a:rPr>
            <a:t>の、平成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年度において</a:t>
          </a:r>
          <a:r>
            <a:rPr kumimoji="1" lang="ja-JP" altLang="ja-JP" sz="1100">
              <a:solidFill>
                <a:srgbClr val="FF0000"/>
              </a:solidFill>
              <a:effectLst/>
              <a:latin typeface="+mn-lt"/>
              <a:ea typeface="+mn-ea"/>
              <a:cs typeface="+mn-cs"/>
            </a:rPr>
            <a:t>、</a:t>
          </a:r>
          <a:r>
            <a:rPr kumimoji="1" lang="ja-JP" altLang="ja-JP" sz="1100">
              <a:solidFill>
                <a:sysClr val="windowText" lastClr="000000"/>
              </a:solidFill>
              <a:effectLst/>
              <a:latin typeface="+mn-lt"/>
              <a:ea typeface="+mn-ea"/>
              <a:cs typeface="+mn-cs"/>
            </a:rPr>
            <a:t>住宅施設では、</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団地を解体、学校施設では、</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校の校舎改築・改修</a:t>
          </a:r>
          <a:r>
            <a:rPr kumimoji="1" lang="ja-JP" altLang="ja-JP" sz="1100">
              <a:solidFill>
                <a:sysClr val="windowText" lastClr="000000"/>
              </a:solidFill>
              <a:effectLst/>
              <a:latin typeface="+mn-lt"/>
              <a:ea typeface="+mn-ea"/>
              <a:cs typeface="+mn-cs"/>
            </a:rPr>
            <a:t>を実施</a:t>
          </a:r>
          <a:r>
            <a:rPr kumimoji="1" lang="ja-JP" altLang="en-US" sz="1100">
              <a:solidFill>
                <a:sysClr val="windowText" lastClr="000000"/>
              </a:solidFill>
              <a:effectLst/>
              <a:latin typeface="+mn-lt"/>
              <a:ea typeface="+mn-ea"/>
              <a:cs typeface="+mn-cs"/>
            </a:rPr>
            <a:t>し</a:t>
          </a:r>
          <a:r>
            <a:rPr kumimoji="1" lang="ja-JP" altLang="ja-JP"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計画的な施設の改修・更新と同時に保有資産の適正化に努めている。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807,013
784,198
1,558.06
337,090,812
328,713,295
6,491,460
208,722,595
259,383,449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12496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0" name="楕円 69"/>
        <xdr:cNvSpPr/>
      </xdr:nvSpPr>
      <xdr:spPr>
        <a:xfrm>
          <a:off x="403606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1" name="【図書館】&#10;有形固定資産減価償却率該当値テキスト"/>
        <xdr:cNvSpPr txBox="1"/>
      </xdr:nvSpPr>
      <xdr:spPr>
        <a:xfrm>
          <a:off x="412496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2" name="楕円 71"/>
        <xdr:cNvSpPr/>
      </xdr:nvSpPr>
      <xdr:spPr>
        <a:xfrm>
          <a:off x="3312160" y="6430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110490</xdr:rowOff>
    </xdr:to>
    <xdr:cxnSp macro="">
      <xdr:nvCxnSpPr>
        <xdr:cNvPr id="73" name="直線コネクタ 72"/>
        <xdr:cNvCxnSpPr/>
      </xdr:nvCxnSpPr>
      <xdr:spPr>
        <a:xfrm flipV="1">
          <a:off x="3355340" y="6408420"/>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4" name="楕円 73"/>
        <xdr:cNvSpPr/>
      </xdr:nvSpPr>
      <xdr:spPr>
        <a:xfrm>
          <a:off x="25146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114300</xdr:rowOff>
    </xdr:to>
    <xdr:cxnSp macro="">
      <xdr:nvCxnSpPr>
        <xdr:cNvPr id="75" name="直線コネクタ 74"/>
        <xdr:cNvCxnSpPr/>
      </xdr:nvCxnSpPr>
      <xdr:spPr>
        <a:xfrm flipV="1">
          <a:off x="2565400" y="64808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57167</xdr:rowOff>
    </xdr:from>
    <xdr:ext cx="405111" cy="259045"/>
    <xdr:sp macro="" textlink="">
      <xdr:nvSpPr>
        <xdr:cNvPr id="76" name="n_1aveValue【図書館】&#10;有形固定資産減価償却率"/>
        <xdr:cNvSpPr txBox="1"/>
      </xdr:nvSpPr>
      <xdr:spPr>
        <a:xfrm>
          <a:off x="317056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7" name="n_2aveValue【図書館】&#10;有形固定資産減価償却率"/>
        <xdr:cNvSpPr txBox="1"/>
      </xdr:nvSpPr>
      <xdr:spPr>
        <a:xfrm>
          <a:off x="238570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6367</xdr:rowOff>
    </xdr:from>
    <xdr:ext cx="405111" cy="259045"/>
    <xdr:sp macro="" textlink="">
      <xdr:nvSpPr>
        <xdr:cNvPr id="78" name="n_1mainValue【図書館】&#10;有形固定資産減価償却率"/>
        <xdr:cNvSpPr txBox="1"/>
      </xdr:nvSpPr>
      <xdr:spPr>
        <a:xfrm>
          <a:off x="317056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79" name="n_2mainValue【図書館】&#10;有形固定資産減価償却率"/>
        <xdr:cNvSpPr txBox="1"/>
      </xdr:nvSpPr>
      <xdr:spPr>
        <a:xfrm>
          <a:off x="238570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19050</xdr:rowOff>
    </xdr:from>
    <xdr:to>
      <xdr:col>54</xdr:col>
      <xdr:colOff>189865</xdr:colOff>
      <xdr:row>42</xdr:row>
      <xdr:rowOff>38100</xdr:rowOff>
    </xdr:to>
    <xdr:cxnSp macro="">
      <xdr:nvCxnSpPr>
        <xdr:cNvPr id="104" name="直線コネクタ 103"/>
        <xdr:cNvCxnSpPr/>
      </xdr:nvCxnSpPr>
      <xdr:spPr>
        <a:xfrm flipV="1">
          <a:off x="9219565" y="588645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41927</xdr:rowOff>
    </xdr:from>
    <xdr:ext cx="469744" cy="259045"/>
    <xdr:sp macro="" textlink="">
      <xdr:nvSpPr>
        <xdr:cNvPr id="105" name="【図書館】&#10;一人当たり面積最小値テキスト"/>
        <xdr:cNvSpPr txBox="1"/>
      </xdr:nvSpPr>
      <xdr:spPr>
        <a:xfrm>
          <a:off x="92583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38100</xdr:rowOff>
    </xdr:from>
    <xdr:to>
      <xdr:col>55</xdr:col>
      <xdr:colOff>88900</xdr:colOff>
      <xdr:row>42</xdr:row>
      <xdr:rowOff>38100</xdr:rowOff>
    </xdr:to>
    <xdr:cxnSp macro="">
      <xdr:nvCxnSpPr>
        <xdr:cNvPr id="106" name="直線コネクタ 105"/>
        <xdr:cNvCxnSpPr/>
      </xdr:nvCxnSpPr>
      <xdr:spPr>
        <a:xfrm>
          <a:off x="915416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137177</xdr:rowOff>
    </xdr:from>
    <xdr:ext cx="469744" cy="259045"/>
    <xdr:sp macro="" textlink="">
      <xdr:nvSpPr>
        <xdr:cNvPr id="107" name="【図書館】&#10;一人当たり面積最大値テキスト"/>
        <xdr:cNvSpPr txBox="1"/>
      </xdr:nvSpPr>
      <xdr:spPr>
        <a:xfrm>
          <a:off x="92583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19050</xdr:rowOff>
    </xdr:from>
    <xdr:to>
      <xdr:col>55</xdr:col>
      <xdr:colOff>88900</xdr:colOff>
      <xdr:row>35</xdr:row>
      <xdr:rowOff>19050</xdr:rowOff>
    </xdr:to>
    <xdr:cxnSp macro="">
      <xdr:nvCxnSpPr>
        <xdr:cNvPr id="108" name="直線コネクタ 107"/>
        <xdr:cNvCxnSpPr/>
      </xdr:nvCxnSpPr>
      <xdr:spPr>
        <a:xfrm>
          <a:off x="9154160" y="5886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09" name="【図書館】&#10;一人当たり面積平均値テキスト"/>
        <xdr:cNvSpPr txBox="1"/>
      </xdr:nvSpPr>
      <xdr:spPr>
        <a:xfrm>
          <a:off x="9258300" y="6675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0" name="フローチャート: 判断 109"/>
        <xdr:cNvSpPr/>
      </xdr:nvSpPr>
      <xdr:spPr>
        <a:xfrm>
          <a:off x="919226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11" name="フローチャート: 判断 110"/>
        <xdr:cNvSpPr/>
      </xdr:nvSpPr>
      <xdr:spPr>
        <a:xfrm>
          <a:off x="8445500" y="6696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12" name="フローチャート: 判断 111"/>
        <xdr:cNvSpPr/>
      </xdr:nvSpPr>
      <xdr:spPr>
        <a:xfrm>
          <a:off x="7670800" y="665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18" name="楕円 117"/>
        <xdr:cNvSpPr/>
      </xdr:nvSpPr>
      <xdr:spPr>
        <a:xfrm>
          <a:off x="9192260" y="5839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92727</xdr:rowOff>
    </xdr:from>
    <xdr:ext cx="469744" cy="259045"/>
    <xdr:sp macro="" textlink="">
      <xdr:nvSpPr>
        <xdr:cNvPr id="119" name="【図書館】&#10;一人当たり面積該当値テキスト"/>
        <xdr:cNvSpPr txBox="1"/>
      </xdr:nvSpPr>
      <xdr:spPr>
        <a:xfrm>
          <a:off x="92583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120650</xdr:rowOff>
    </xdr:from>
    <xdr:to>
      <xdr:col>50</xdr:col>
      <xdr:colOff>165100</xdr:colOff>
      <xdr:row>34</xdr:row>
      <xdr:rowOff>50800</xdr:rowOff>
    </xdr:to>
    <xdr:sp macro="" textlink="">
      <xdr:nvSpPr>
        <xdr:cNvPr id="120" name="楕円 119"/>
        <xdr:cNvSpPr/>
      </xdr:nvSpPr>
      <xdr:spPr>
        <a:xfrm>
          <a:off x="8445500" y="565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0</xdr:rowOff>
    </xdr:from>
    <xdr:to>
      <xdr:col>55</xdr:col>
      <xdr:colOff>0</xdr:colOff>
      <xdr:row>35</xdr:row>
      <xdr:rowOff>19050</xdr:rowOff>
    </xdr:to>
    <xdr:cxnSp macro="">
      <xdr:nvCxnSpPr>
        <xdr:cNvPr id="121" name="直線コネクタ 120"/>
        <xdr:cNvCxnSpPr/>
      </xdr:nvCxnSpPr>
      <xdr:spPr>
        <a:xfrm>
          <a:off x="8496300" y="5699760"/>
          <a:ext cx="7239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25400</xdr:rowOff>
    </xdr:from>
    <xdr:to>
      <xdr:col>46</xdr:col>
      <xdr:colOff>38100</xdr:colOff>
      <xdr:row>34</xdr:row>
      <xdr:rowOff>127000</xdr:rowOff>
    </xdr:to>
    <xdr:sp macro="" textlink="">
      <xdr:nvSpPr>
        <xdr:cNvPr id="122" name="楕円 121"/>
        <xdr:cNvSpPr/>
      </xdr:nvSpPr>
      <xdr:spPr>
        <a:xfrm>
          <a:off x="7670800" y="5725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0</xdr:rowOff>
    </xdr:from>
    <xdr:to>
      <xdr:col>50</xdr:col>
      <xdr:colOff>114300</xdr:colOff>
      <xdr:row>34</xdr:row>
      <xdr:rowOff>76200</xdr:rowOff>
    </xdr:to>
    <xdr:cxnSp macro="">
      <xdr:nvCxnSpPr>
        <xdr:cNvPr id="123" name="直線コネクタ 122"/>
        <xdr:cNvCxnSpPr/>
      </xdr:nvCxnSpPr>
      <xdr:spPr>
        <a:xfrm flipV="1">
          <a:off x="7713980" y="569976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24" name="n_1aveValue【図書館】&#10;一人当たり面積"/>
        <xdr:cNvSpPr txBox="1"/>
      </xdr:nvSpPr>
      <xdr:spPr>
        <a:xfrm>
          <a:off x="827158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25" name="n_2aveValue【図書館】&#10;一人当たり面積"/>
        <xdr:cNvSpPr txBox="1"/>
      </xdr:nvSpPr>
      <xdr:spPr>
        <a:xfrm>
          <a:off x="750958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67327</xdr:rowOff>
    </xdr:from>
    <xdr:ext cx="469744" cy="259045"/>
    <xdr:sp macro="" textlink="">
      <xdr:nvSpPr>
        <xdr:cNvPr id="126" name="n_1mainValue【図書館】&#10;一人当たり面積"/>
        <xdr:cNvSpPr txBox="1"/>
      </xdr:nvSpPr>
      <xdr:spPr>
        <a:xfrm>
          <a:off x="8271587" y="54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143527</xdr:rowOff>
    </xdr:from>
    <xdr:ext cx="469744" cy="259045"/>
    <xdr:sp macro="" textlink="">
      <xdr:nvSpPr>
        <xdr:cNvPr id="127" name="n_2mainValue【図書館】&#10;一人当たり面積"/>
        <xdr:cNvSpPr txBox="1"/>
      </xdr:nvSpPr>
      <xdr:spPr>
        <a:xfrm>
          <a:off x="750958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2" name="直線コネクタ 151"/>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3"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4" name="直線コネクタ 153"/>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5"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6" name="直線コネクタ 155"/>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40657</xdr:rowOff>
    </xdr:from>
    <xdr:ext cx="405111" cy="259045"/>
    <xdr:sp macro="" textlink="">
      <xdr:nvSpPr>
        <xdr:cNvPr id="157" name="【体育館・プール】&#10;有形固定資産減価償却率平均値テキスト"/>
        <xdr:cNvSpPr txBox="1"/>
      </xdr:nvSpPr>
      <xdr:spPr>
        <a:xfrm>
          <a:off x="412496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8" name="フローチャート: 判断 157"/>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9" name="フローチャート: 判断 158"/>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60" name="フローチャート: 判断 159"/>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128270</xdr:rowOff>
    </xdr:from>
    <xdr:to>
      <xdr:col>24</xdr:col>
      <xdr:colOff>114300</xdr:colOff>
      <xdr:row>64</xdr:row>
      <xdr:rowOff>58420</xdr:rowOff>
    </xdr:to>
    <xdr:sp macro="" textlink="">
      <xdr:nvSpPr>
        <xdr:cNvPr id="166" name="楕円 165"/>
        <xdr:cNvSpPr/>
      </xdr:nvSpPr>
      <xdr:spPr>
        <a:xfrm>
          <a:off x="4036060" y="10689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106697</xdr:rowOff>
    </xdr:from>
    <xdr:ext cx="405111" cy="259045"/>
    <xdr:sp macro="" textlink="">
      <xdr:nvSpPr>
        <xdr:cNvPr id="167" name="【体育館・プール】&#10;有形固定資産減価償却率該当値テキスト"/>
        <xdr:cNvSpPr txBox="1"/>
      </xdr:nvSpPr>
      <xdr:spPr>
        <a:xfrm>
          <a:off x="412496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40640</xdr:rowOff>
    </xdr:from>
    <xdr:to>
      <xdr:col>20</xdr:col>
      <xdr:colOff>38100</xdr:colOff>
      <xdr:row>64</xdr:row>
      <xdr:rowOff>142240</xdr:rowOff>
    </xdr:to>
    <xdr:sp macro="" textlink="">
      <xdr:nvSpPr>
        <xdr:cNvPr id="168" name="楕円 167"/>
        <xdr:cNvSpPr/>
      </xdr:nvSpPr>
      <xdr:spPr>
        <a:xfrm>
          <a:off x="3312160" y="10769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xdr:rowOff>
    </xdr:from>
    <xdr:to>
      <xdr:col>24</xdr:col>
      <xdr:colOff>63500</xdr:colOff>
      <xdr:row>64</xdr:row>
      <xdr:rowOff>91440</xdr:rowOff>
    </xdr:to>
    <xdr:cxnSp macro="">
      <xdr:nvCxnSpPr>
        <xdr:cNvPr id="169" name="直線コネクタ 168"/>
        <xdr:cNvCxnSpPr/>
      </xdr:nvCxnSpPr>
      <xdr:spPr>
        <a:xfrm flipV="1">
          <a:off x="3355340" y="10736580"/>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86360</xdr:rowOff>
    </xdr:from>
    <xdr:to>
      <xdr:col>15</xdr:col>
      <xdr:colOff>101600</xdr:colOff>
      <xdr:row>65</xdr:row>
      <xdr:rowOff>16510</xdr:rowOff>
    </xdr:to>
    <xdr:sp macro="" textlink="">
      <xdr:nvSpPr>
        <xdr:cNvPr id="170" name="楕円 169"/>
        <xdr:cNvSpPr/>
      </xdr:nvSpPr>
      <xdr:spPr>
        <a:xfrm>
          <a:off x="2514600" y="10815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91440</xdr:rowOff>
    </xdr:from>
    <xdr:to>
      <xdr:col>19</xdr:col>
      <xdr:colOff>177800</xdr:colOff>
      <xdr:row>64</xdr:row>
      <xdr:rowOff>137160</xdr:rowOff>
    </xdr:to>
    <xdr:cxnSp macro="">
      <xdr:nvCxnSpPr>
        <xdr:cNvPr id="171" name="直線コネクタ 170"/>
        <xdr:cNvCxnSpPr/>
      </xdr:nvCxnSpPr>
      <xdr:spPr>
        <a:xfrm flipV="1">
          <a:off x="2565400" y="1082040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154957</xdr:rowOff>
    </xdr:from>
    <xdr:ext cx="405111" cy="259045"/>
    <xdr:sp macro="" textlink="">
      <xdr:nvSpPr>
        <xdr:cNvPr id="172" name="n_1aveValue【体育館・プール】&#10;有形固定資産減価償却率"/>
        <xdr:cNvSpPr txBox="1"/>
      </xdr:nvSpPr>
      <xdr:spPr>
        <a:xfrm>
          <a:off x="317056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73" name="n_2aveValue【体育館・プール】&#10;有形固定資産減価償却率"/>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133367</xdr:rowOff>
    </xdr:from>
    <xdr:ext cx="405111" cy="259045"/>
    <xdr:sp macro="" textlink="">
      <xdr:nvSpPr>
        <xdr:cNvPr id="174" name="n_1mainValue【体育館・プール】&#10;有形固定資産減価償却率"/>
        <xdr:cNvSpPr txBox="1"/>
      </xdr:nvSpPr>
      <xdr:spPr>
        <a:xfrm>
          <a:off x="317056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65</xdr:row>
      <xdr:rowOff>7637</xdr:rowOff>
    </xdr:from>
    <xdr:ext cx="405111" cy="259045"/>
    <xdr:sp macro="" textlink="">
      <xdr:nvSpPr>
        <xdr:cNvPr id="175" name="n_2mainValue【体育館・プール】&#10;有形固定資産減価償却率"/>
        <xdr:cNvSpPr txBox="1"/>
      </xdr:nvSpPr>
      <xdr:spPr>
        <a:xfrm>
          <a:off x="238570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6" name="テキスト ボックス 185"/>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8" name="テキスト ボックス 19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2" name="直線コネクタ 201"/>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3"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4" name="直線コネクタ 203"/>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5"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6" name="直線コネクタ 205"/>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207" name="【体育館・プール】&#10;一人当たり面積平均値テキスト"/>
        <xdr:cNvSpPr txBox="1"/>
      </xdr:nvSpPr>
      <xdr:spPr>
        <a:xfrm>
          <a:off x="9258300" y="10374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8" name="フローチャート: 判断 207"/>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9" name="フローチャート: 判断 208"/>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10" name="フローチャート: 判断 209"/>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85272</xdr:rowOff>
    </xdr:from>
    <xdr:to>
      <xdr:col>55</xdr:col>
      <xdr:colOff>50800</xdr:colOff>
      <xdr:row>59</xdr:row>
      <xdr:rowOff>15422</xdr:rowOff>
    </xdr:to>
    <xdr:sp macro="" textlink="">
      <xdr:nvSpPr>
        <xdr:cNvPr id="216" name="楕円 215"/>
        <xdr:cNvSpPr/>
      </xdr:nvSpPr>
      <xdr:spPr>
        <a:xfrm>
          <a:off x="9192260" y="98083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108149</xdr:rowOff>
    </xdr:from>
    <xdr:ext cx="469744" cy="259045"/>
    <xdr:sp macro="" textlink="">
      <xdr:nvSpPr>
        <xdr:cNvPr id="217" name="【体育館・プール】&#10;一人当たり面積該当値テキスト"/>
        <xdr:cNvSpPr txBox="1"/>
      </xdr:nvSpPr>
      <xdr:spPr>
        <a:xfrm>
          <a:off x="9258300" y="966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96157</xdr:rowOff>
    </xdr:from>
    <xdr:to>
      <xdr:col>50</xdr:col>
      <xdr:colOff>165100</xdr:colOff>
      <xdr:row>59</xdr:row>
      <xdr:rowOff>26307</xdr:rowOff>
    </xdr:to>
    <xdr:sp macro="" textlink="">
      <xdr:nvSpPr>
        <xdr:cNvPr id="218" name="楕円 217"/>
        <xdr:cNvSpPr/>
      </xdr:nvSpPr>
      <xdr:spPr>
        <a:xfrm>
          <a:off x="8445500" y="9819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136072</xdr:rowOff>
    </xdr:from>
    <xdr:to>
      <xdr:col>55</xdr:col>
      <xdr:colOff>0</xdr:colOff>
      <xdr:row>58</xdr:row>
      <xdr:rowOff>146957</xdr:rowOff>
    </xdr:to>
    <xdr:cxnSp macro="">
      <xdr:nvCxnSpPr>
        <xdr:cNvPr id="219" name="直線コネクタ 218"/>
        <xdr:cNvCxnSpPr/>
      </xdr:nvCxnSpPr>
      <xdr:spPr>
        <a:xfrm flipV="1">
          <a:off x="8496300" y="9859192"/>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52615</xdr:rowOff>
    </xdr:from>
    <xdr:to>
      <xdr:col>46</xdr:col>
      <xdr:colOff>38100</xdr:colOff>
      <xdr:row>58</xdr:row>
      <xdr:rowOff>154215</xdr:rowOff>
    </xdr:to>
    <xdr:sp macro="" textlink="">
      <xdr:nvSpPr>
        <xdr:cNvPr id="220" name="楕円 219"/>
        <xdr:cNvSpPr/>
      </xdr:nvSpPr>
      <xdr:spPr>
        <a:xfrm>
          <a:off x="7670800" y="9775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103415</xdr:rowOff>
    </xdr:from>
    <xdr:to>
      <xdr:col>50</xdr:col>
      <xdr:colOff>114300</xdr:colOff>
      <xdr:row>58</xdr:row>
      <xdr:rowOff>146957</xdr:rowOff>
    </xdr:to>
    <xdr:cxnSp macro="">
      <xdr:nvCxnSpPr>
        <xdr:cNvPr id="221" name="直線コネクタ 220"/>
        <xdr:cNvCxnSpPr/>
      </xdr:nvCxnSpPr>
      <xdr:spPr>
        <a:xfrm>
          <a:off x="7713980" y="9826535"/>
          <a:ext cx="78232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22" name="n_1aveValue【体育館・プール】&#10;一人当たり面積"/>
        <xdr:cNvSpPr txBox="1"/>
      </xdr:nvSpPr>
      <xdr:spPr>
        <a:xfrm>
          <a:off x="827158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23" name="n_2aveValue【体育館・プール】&#10;一人当たり面積"/>
        <xdr:cNvSpPr txBox="1"/>
      </xdr:nvSpPr>
      <xdr:spPr>
        <a:xfrm>
          <a:off x="750958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42834</xdr:rowOff>
    </xdr:from>
    <xdr:ext cx="469744" cy="259045"/>
    <xdr:sp macro="" textlink="">
      <xdr:nvSpPr>
        <xdr:cNvPr id="224" name="n_1mainValue【体育館・プール】&#10;一人当たり面積"/>
        <xdr:cNvSpPr txBox="1"/>
      </xdr:nvSpPr>
      <xdr:spPr>
        <a:xfrm>
          <a:off x="8271587" y="959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170742</xdr:rowOff>
    </xdr:from>
    <xdr:ext cx="469744" cy="259045"/>
    <xdr:sp macro="" textlink="">
      <xdr:nvSpPr>
        <xdr:cNvPr id="225" name="n_2mainValue【体育館・プール】&#10;一人当たり面積"/>
        <xdr:cNvSpPr txBox="1"/>
      </xdr:nvSpPr>
      <xdr:spPr>
        <a:xfrm>
          <a:off x="7509587" y="955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6" name="テキスト ボックス 23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8" name="テキスト ボックス 23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8" name="テキスト ボックス 24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2" name="直線コネクタ 251"/>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3"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4" name="直線コネクタ 253"/>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5"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6" name="直線コネクタ 255"/>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7" name="【福祉施設】&#10;有形固定資産減価償却率平均値テキスト"/>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8" name="フローチャート: 判断 257"/>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9" name="フローチャート: 判断 258"/>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60" name="フローチャート: 判断 259"/>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266" name="楕円 265"/>
        <xdr:cNvSpPr/>
      </xdr:nvSpPr>
      <xdr:spPr>
        <a:xfrm>
          <a:off x="4036060"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42834</xdr:rowOff>
    </xdr:from>
    <xdr:ext cx="405111" cy="259045"/>
    <xdr:sp macro="" textlink="">
      <xdr:nvSpPr>
        <xdr:cNvPr id="267" name="【福祉施設】&#10;有形固定資産減価償却率該当値テキスト"/>
        <xdr:cNvSpPr txBox="1"/>
      </xdr:nvSpPr>
      <xdr:spPr>
        <a:xfrm>
          <a:off x="4124960" y="1362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268" name="楕円 267"/>
        <xdr:cNvSpPr/>
      </xdr:nvSpPr>
      <xdr:spPr>
        <a:xfrm>
          <a:off x="3312160" y="137827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87086</xdr:rowOff>
    </xdr:to>
    <xdr:cxnSp macro="">
      <xdr:nvCxnSpPr>
        <xdr:cNvPr id="269" name="直線コネクタ 268"/>
        <xdr:cNvCxnSpPr/>
      </xdr:nvCxnSpPr>
      <xdr:spPr>
        <a:xfrm flipV="1">
          <a:off x="3355340" y="13817237"/>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57513</xdr:rowOff>
    </xdr:from>
    <xdr:to>
      <xdr:col>15</xdr:col>
      <xdr:colOff>101600</xdr:colOff>
      <xdr:row>81</xdr:row>
      <xdr:rowOff>159113</xdr:rowOff>
    </xdr:to>
    <xdr:sp macro="" textlink="">
      <xdr:nvSpPr>
        <xdr:cNvPr id="270" name="楕円 269"/>
        <xdr:cNvSpPr/>
      </xdr:nvSpPr>
      <xdr:spPr>
        <a:xfrm>
          <a:off x="2514600" y="136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108313</xdr:rowOff>
    </xdr:from>
    <xdr:to>
      <xdr:col>19</xdr:col>
      <xdr:colOff>177800</xdr:colOff>
      <xdr:row>82</xdr:row>
      <xdr:rowOff>87086</xdr:rowOff>
    </xdr:to>
    <xdr:cxnSp macro="">
      <xdr:nvCxnSpPr>
        <xdr:cNvPr id="271" name="直線コネクタ 270"/>
        <xdr:cNvCxnSpPr/>
      </xdr:nvCxnSpPr>
      <xdr:spPr>
        <a:xfrm>
          <a:off x="2565400" y="13687153"/>
          <a:ext cx="789940" cy="14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72" name="n_1aveValue【福祉施設】&#10;有形固定資産減価償却率"/>
        <xdr:cNvSpPr txBox="1"/>
      </xdr:nvSpPr>
      <xdr:spPr>
        <a:xfrm>
          <a:off x="317056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52269</xdr:rowOff>
    </xdr:from>
    <xdr:ext cx="405111" cy="259045"/>
    <xdr:sp macro="" textlink="">
      <xdr:nvSpPr>
        <xdr:cNvPr id="273" name="n_2aveValue【福祉施設】&#10;有形固定資産減価償却率"/>
        <xdr:cNvSpPr txBox="1"/>
      </xdr:nvSpPr>
      <xdr:spPr>
        <a:xfrm>
          <a:off x="2385704" y="1396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154413</xdr:rowOff>
    </xdr:from>
    <xdr:ext cx="405111" cy="259045"/>
    <xdr:sp macro="" textlink="">
      <xdr:nvSpPr>
        <xdr:cNvPr id="274" name="n_1mainValue【福祉施設】&#10;有形固定資産減価償却率"/>
        <xdr:cNvSpPr txBox="1"/>
      </xdr:nvSpPr>
      <xdr:spPr>
        <a:xfrm>
          <a:off x="3170564" y="1356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4190</xdr:rowOff>
    </xdr:from>
    <xdr:ext cx="405111" cy="259045"/>
    <xdr:sp macro="" textlink="">
      <xdr:nvSpPr>
        <xdr:cNvPr id="275" name="n_2mainValue【福祉施設】&#10;有形固定資産減価償却率"/>
        <xdr:cNvSpPr txBox="1"/>
      </xdr:nvSpPr>
      <xdr:spPr>
        <a:xfrm>
          <a:off x="238570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301" name="直線コネクタ 300"/>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2"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3" name="直線コネクタ 302"/>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4"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5" name="直線コネクタ 304"/>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306" name="【福祉施設】&#10;一人当たり面積平均値テキスト"/>
        <xdr:cNvSpPr txBox="1"/>
      </xdr:nvSpPr>
      <xdr:spPr>
        <a:xfrm>
          <a:off x="9258300" y="1403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7" name="フローチャート: 判断 306"/>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8" name="フローチャート: 判断 307"/>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9" name="フローチャート: 判断 308"/>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15" name="楕円 314"/>
        <xdr:cNvSpPr/>
      </xdr:nvSpPr>
      <xdr:spPr>
        <a:xfrm>
          <a:off x="9192260" y="1403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143527</xdr:rowOff>
    </xdr:from>
    <xdr:ext cx="469744" cy="259045"/>
    <xdr:sp macro="" textlink="">
      <xdr:nvSpPr>
        <xdr:cNvPr id="316" name="【福祉施設】&#10;一人当たり面積該当値テキスト"/>
        <xdr:cNvSpPr txBox="1"/>
      </xdr:nvSpPr>
      <xdr:spPr>
        <a:xfrm>
          <a:off x="9258300"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87993</xdr:rowOff>
    </xdr:from>
    <xdr:to>
      <xdr:col>50</xdr:col>
      <xdr:colOff>165100</xdr:colOff>
      <xdr:row>84</xdr:row>
      <xdr:rowOff>18143</xdr:rowOff>
    </xdr:to>
    <xdr:sp macro="" textlink="">
      <xdr:nvSpPr>
        <xdr:cNvPr id="317" name="楕円 316"/>
        <xdr:cNvSpPr/>
      </xdr:nvSpPr>
      <xdr:spPr>
        <a:xfrm>
          <a:off x="8445500" y="14002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138793</xdr:rowOff>
    </xdr:from>
    <xdr:to>
      <xdr:col>55</xdr:col>
      <xdr:colOff>0</xdr:colOff>
      <xdr:row>84</xdr:row>
      <xdr:rowOff>0</xdr:rowOff>
    </xdr:to>
    <xdr:cxnSp macro="">
      <xdr:nvCxnSpPr>
        <xdr:cNvPr id="318" name="直線コネクタ 317"/>
        <xdr:cNvCxnSpPr/>
      </xdr:nvCxnSpPr>
      <xdr:spPr>
        <a:xfrm>
          <a:off x="8496300" y="14052913"/>
          <a:ext cx="7239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3629</xdr:rowOff>
    </xdr:from>
    <xdr:to>
      <xdr:col>46</xdr:col>
      <xdr:colOff>38100</xdr:colOff>
      <xdr:row>84</xdr:row>
      <xdr:rowOff>105229</xdr:rowOff>
    </xdr:to>
    <xdr:sp macro="" textlink="">
      <xdr:nvSpPr>
        <xdr:cNvPr id="319" name="楕円 318"/>
        <xdr:cNvSpPr/>
      </xdr:nvSpPr>
      <xdr:spPr>
        <a:xfrm>
          <a:off x="7670800" y="140853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138793</xdr:rowOff>
    </xdr:from>
    <xdr:to>
      <xdr:col>50</xdr:col>
      <xdr:colOff>114300</xdr:colOff>
      <xdr:row>84</xdr:row>
      <xdr:rowOff>54429</xdr:rowOff>
    </xdr:to>
    <xdr:cxnSp macro="">
      <xdr:nvCxnSpPr>
        <xdr:cNvPr id="320" name="直線コネクタ 319"/>
        <xdr:cNvCxnSpPr/>
      </xdr:nvCxnSpPr>
      <xdr:spPr>
        <a:xfrm flipV="1">
          <a:off x="7713980" y="14052913"/>
          <a:ext cx="78232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21" name="n_1aveValue【福祉施設】&#10;一人当たり面積"/>
        <xdr:cNvSpPr txBox="1"/>
      </xdr:nvSpPr>
      <xdr:spPr>
        <a:xfrm>
          <a:off x="8271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2" name="n_2aveValue【福祉施設】&#10;一人当たり面積"/>
        <xdr:cNvSpPr txBox="1"/>
      </xdr:nvSpPr>
      <xdr:spPr>
        <a:xfrm>
          <a:off x="7509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34670</xdr:rowOff>
    </xdr:from>
    <xdr:ext cx="469744" cy="259045"/>
    <xdr:sp macro="" textlink="">
      <xdr:nvSpPr>
        <xdr:cNvPr id="323" name="n_1main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24" name="n_2mainValue【福祉施設】&#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7" name="テキスト ボックス 33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5" name="テキスト ボックス 344"/>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9" name="直線コネクタ 348"/>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0"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1" name="直線コネクタ 350"/>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2"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3" name="直線コネクタ 352"/>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54"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5" name="フローチャート: 判断 354"/>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6" name="フローチャート: 判断 355"/>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7" name="フローチャート: 判断 356"/>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63" name="楕円 362"/>
        <xdr:cNvSpPr/>
      </xdr:nvSpPr>
      <xdr:spPr>
        <a:xfrm>
          <a:off x="403606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40657</xdr:rowOff>
    </xdr:from>
    <xdr:ext cx="405111" cy="259045"/>
    <xdr:sp macro="" textlink="">
      <xdr:nvSpPr>
        <xdr:cNvPr id="364" name="【市民会館】&#10;有形固定資産減価償却率該当値テキスト"/>
        <xdr:cNvSpPr txBox="1"/>
      </xdr:nvSpPr>
      <xdr:spPr>
        <a:xfrm>
          <a:off x="412496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50164</xdr:rowOff>
    </xdr:from>
    <xdr:to>
      <xdr:col>20</xdr:col>
      <xdr:colOff>38100</xdr:colOff>
      <xdr:row>104</xdr:row>
      <xdr:rowOff>151764</xdr:rowOff>
    </xdr:to>
    <xdr:sp macro="" textlink="">
      <xdr:nvSpPr>
        <xdr:cNvPr id="365" name="楕円 364"/>
        <xdr:cNvSpPr/>
      </xdr:nvSpPr>
      <xdr:spPr>
        <a:xfrm>
          <a:off x="3312160" y="17484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68580</xdr:rowOff>
    </xdr:from>
    <xdr:to>
      <xdr:col>24</xdr:col>
      <xdr:colOff>63500</xdr:colOff>
      <xdr:row>104</xdr:row>
      <xdr:rowOff>100964</xdr:rowOff>
    </xdr:to>
    <xdr:cxnSp macro="">
      <xdr:nvCxnSpPr>
        <xdr:cNvPr id="366" name="直線コネクタ 365"/>
        <xdr:cNvCxnSpPr/>
      </xdr:nvCxnSpPr>
      <xdr:spPr>
        <a:xfrm flipV="1">
          <a:off x="3355340" y="17503140"/>
          <a:ext cx="7315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90170</xdr:rowOff>
    </xdr:from>
    <xdr:to>
      <xdr:col>15</xdr:col>
      <xdr:colOff>101600</xdr:colOff>
      <xdr:row>105</xdr:row>
      <xdr:rowOff>20320</xdr:rowOff>
    </xdr:to>
    <xdr:sp macro="" textlink="">
      <xdr:nvSpPr>
        <xdr:cNvPr id="367" name="楕円 366"/>
        <xdr:cNvSpPr/>
      </xdr:nvSpPr>
      <xdr:spPr>
        <a:xfrm>
          <a:off x="2514600" y="17524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100964</xdr:rowOff>
    </xdr:from>
    <xdr:to>
      <xdr:col>19</xdr:col>
      <xdr:colOff>177800</xdr:colOff>
      <xdr:row>104</xdr:row>
      <xdr:rowOff>140970</xdr:rowOff>
    </xdr:to>
    <xdr:cxnSp macro="">
      <xdr:nvCxnSpPr>
        <xdr:cNvPr id="368" name="直線コネクタ 367"/>
        <xdr:cNvCxnSpPr/>
      </xdr:nvCxnSpPr>
      <xdr:spPr>
        <a:xfrm flipV="1">
          <a:off x="2565400" y="17535524"/>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69" name="n_1aveValue【市民会館】&#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70" name="n_2aveValue【市民会館】&#10;有形固定資産減価償却率"/>
        <xdr:cNvSpPr txBox="1"/>
      </xdr:nvSpPr>
      <xdr:spPr>
        <a:xfrm>
          <a:off x="23857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168291</xdr:rowOff>
    </xdr:from>
    <xdr:ext cx="405111" cy="259045"/>
    <xdr:sp macro="" textlink="">
      <xdr:nvSpPr>
        <xdr:cNvPr id="371" name="n_1mainValue【市民会館】&#10;有形固定資産減価償却率"/>
        <xdr:cNvSpPr txBox="1"/>
      </xdr:nvSpPr>
      <xdr:spPr>
        <a:xfrm>
          <a:off x="3170564" y="172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36847</xdr:rowOff>
    </xdr:from>
    <xdr:ext cx="405111" cy="259045"/>
    <xdr:sp macro="" textlink="">
      <xdr:nvSpPr>
        <xdr:cNvPr id="372" name="n_2mainValue【市民会館】&#10;有形固定資産減価償却率"/>
        <xdr:cNvSpPr txBox="1"/>
      </xdr:nvSpPr>
      <xdr:spPr>
        <a:xfrm>
          <a:off x="2385704" y="1730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3" name="直線コネクタ 382"/>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4" name="テキスト ボックス 383"/>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7" name="直線コネクタ 386"/>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8" name="テキスト ボックス 387"/>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2" name="直線コネクタ 391"/>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3"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4" name="直線コネクタ 393"/>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5"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6" name="直線コネクタ 395"/>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9541</xdr:rowOff>
    </xdr:from>
    <xdr:ext cx="469744" cy="259045"/>
    <xdr:sp macro="" textlink="">
      <xdr:nvSpPr>
        <xdr:cNvPr id="397" name="【市民会館】&#10;一人当たり面積平均値テキスト"/>
        <xdr:cNvSpPr txBox="1"/>
      </xdr:nvSpPr>
      <xdr:spPr>
        <a:xfrm>
          <a:off x="9258300" y="1761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8" name="フローチャート: 判断 397"/>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9" name="フローチャート: 判断 398"/>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00" name="フローチャート: 判断 399"/>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31114</xdr:rowOff>
    </xdr:from>
    <xdr:to>
      <xdr:col>55</xdr:col>
      <xdr:colOff>50800</xdr:colOff>
      <xdr:row>100</xdr:row>
      <xdr:rowOff>132714</xdr:rowOff>
    </xdr:to>
    <xdr:sp macro="" textlink="">
      <xdr:nvSpPr>
        <xdr:cNvPr id="406" name="楕円 405"/>
        <xdr:cNvSpPr/>
      </xdr:nvSpPr>
      <xdr:spPr>
        <a:xfrm>
          <a:off x="9192260" y="16795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155591</xdr:rowOff>
    </xdr:from>
    <xdr:ext cx="469744" cy="259045"/>
    <xdr:sp macro="" textlink="">
      <xdr:nvSpPr>
        <xdr:cNvPr id="407" name="【市民会館】&#10;一人当たり面積該当値テキスト"/>
        <xdr:cNvSpPr txBox="1"/>
      </xdr:nvSpPr>
      <xdr:spPr>
        <a:xfrm>
          <a:off x="9258300" y="167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53975</xdr:rowOff>
    </xdr:from>
    <xdr:to>
      <xdr:col>50</xdr:col>
      <xdr:colOff>165100</xdr:colOff>
      <xdr:row>100</xdr:row>
      <xdr:rowOff>155575</xdr:rowOff>
    </xdr:to>
    <xdr:sp macro="" textlink="">
      <xdr:nvSpPr>
        <xdr:cNvPr id="408" name="楕円 407"/>
        <xdr:cNvSpPr/>
      </xdr:nvSpPr>
      <xdr:spPr>
        <a:xfrm>
          <a:off x="8445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81914</xdr:rowOff>
    </xdr:from>
    <xdr:to>
      <xdr:col>55</xdr:col>
      <xdr:colOff>0</xdr:colOff>
      <xdr:row>100</xdr:row>
      <xdr:rowOff>104775</xdr:rowOff>
    </xdr:to>
    <xdr:cxnSp macro="">
      <xdr:nvCxnSpPr>
        <xdr:cNvPr id="409" name="直線コネクタ 408"/>
        <xdr:cNvCxnSpPr/>
      </xdr:nvCxnSpPr>
      <xdr:spPr>
        <a:xfrm flipV="1">
          <a:off x="8496300" y="16845914"/>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42545</xdr:rowOff>
    </xdr:from>
    <xdr:to>
      <xdr:col>46</xdr:col>
      <xdr:colOff>38100</xdr:colOff>
      <xdr:row>100</xdr:row>
      <xdr:rowOff>144145</xdr:rowOff>
    </xdr:to>
    <xdr:sp macro="" textlink="">
      <xdr:nvSpPr>
        <xdr:cNvPr id="410" name="楕円 409"/>
        <xdr:cNvSpPr/>
      </xdr:nvSpPr>
      <xdr:spPr>
        <a:xfrm>
          <a:off x="7670800" y="16806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93345</xdr:rowOff>
    </xdr:from>
    <xdr:to>
      <xdr:col>50</xdr:col>
      <xdr:colOff>114300</xdr:colOff>
      <xdr:row>100</xdr:row>
      <xdr:rowOff>104775</xdr:rowOff>
    </xdr:to>
    <xdr:cxnSp macro="">
      <xdr:nvCxnSpPr>
        <xdr:cNvPr id="411" name="直線コネクタ 410"/>
        <xdr:cNvCxnSpPr/>
      </xdr:nvCxnSpPr>
      <xdr:spPr>
        <a:xfrm>
          <a:off x="7713980" y="1685734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89552</xdr:rowOff>
    </xdr:from>
    <xdr:ext cx="469744" cy="259045"/>
    <xdr:sp macro="" textlink="">
      <xdr:nvSpPr>
        <xdr:cNvPr id="412" name="n_1aveValue【市民会館】&#10;一人当たり面積"/>
        <xdr:cNvSpPr txBox="1"/>
      </xdr:nvSpPr>
      <xdr:spPr>
        <a:xfrm>
          <a:off x="8271587" y="176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13" name="n_2aveValue【市民会館】&#10;一人当たり面積"/>
        <xdr:cNvSpPr txBox="1"/>
      </xdr:nvSpPr>
      <xdr:spPr>
        <a:xfrm>
          <a:off x="750958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652</xdr:rowOff>
    </xdr:from>
    <xdr:ext cx="469744" cy="259045"/>
    <xdr:sp macro="" textlink="">
      <xdr:nvSpPr>
        <xdr:cNvPr id="414" name="n_1mainValue【市民会館】&#10;一人当たり面積"/>
        <xdr:cNvSpPr txBox="1"/>
      </xdr:nvSpPr>
      <xdr:spPr>
        <a:xfrm>
          <a:off x="8271587" y="165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160672</xdr:rowOff>
    </xdr:from>
    <xdr:ext cx="469744" cy="259045"/>
    <xdr:sp macro="" textlink="">
      <xdr:nvSpPr>
        <xdr:cNvPr id="415" name="n_2mainValue【市民会館】&#10;一人当たり面積"/>
        <xdr:cNvSpPr txBox="1"/>
      </xdr:nvSpPr>
      <xdr:spPr>
        <a:xfrm>
          <a:off x="7509587" y="1658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4" name="テキスト ボックス 42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5" name="直線コネクタ 42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6" name="テキスト ボックス 425"/>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7" name="直線コネクタ 42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8" name="テキスト ボックス 427"/>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9" name="直線コネクタ 42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0" name="テキスト ボックス 42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1" name="直線コネクタ 43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2" name="テキスト ボックス 43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3" name="直線コネクタ 43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4" name="テキスト ボックス 43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5" name="直線コネクタ 43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6" name="テキスト ボックス 43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7" name="直線コネクタ 43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8" name="テキスト ボックス 437"/>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0" name="テキスト ボックス 439"/>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2" name="直線コネクタ 441"/>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3"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4" name="直線コネクタ 443"/>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5"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6" name="直線コネクタ 445"/>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47" name="【一般廃棄物処理施設】&#10;有形固定資産減価償却率平均値テキスト"/>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8" name="フローチャート: 判断 447"/>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9" name="フローチャート: 判断 448"/>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50" name="フローチャート: 判断 449"/>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456" name="楕円 455"/>
        <xdr:cNvSpPr/>
      </xdr:nvSpPr>
      <xdr:spPr>
        <a:xfrm>
          <a:off x="14325600" y="626563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41383</xdr:rowOff>
    </xdr:from>
    <xdr:ext cx="405111" cy="259045"/>
    <xdr:sp macro="" textlink="">
      <xdr:nvSpPr>
        <xdr:cNvPr id="457" name="【一般廃棄物処理施設】&#10;有形固定資産減価償却率該当値テキスト"/>
        <xdr:cNvSpPr txBox="1"/>
      </xdr:nvSpPr>
      <xdr:spPr>
        <a:xfrm>
          <a:off x="14414500"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157661</xdr:rowOff>
    </xdr:from>
    <xdr:to>
      <xdr:col>81</xdr:col>
      <xdr:colOff>101600</xdr:colOff>
      <xdr:row>38</xdr:row>
      <xdr:rowOff>87812</xdr:rowOff>
    </xdr:to>
    <xdr:sp macro="" textlink="">
      <xdr:nvSpPr>
        <xdr:cNvPr id="458" name="楕円 457"/>
        <xdr:cNvSpPr/>
      </xdr:nvSpPr>
      <xdr:spPr>
        <a:xfrm>
          <a:off x="13578840" y="636034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38</xdr:row>
      <xdr:rowOff>37012</xdr:rowOff>
    </xdr:to>
    <xdr:cxnSp macro="">
      <xdr:nvCxnSpPr>
        <xdr:cNvPr id="459" name="直線コネクタ 458"/>
        <xdr:cNvCxnSpPr/>
      </xdr:nvCxnSpPr>
      <xdr:spPr>
        <a:xfrm flipV="1">
          <a:off x="13629640" y="6316436"/>
          <a:ext cx="746760" cy="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60" name="楕円 459"/>
        <xdr:cNvSpPr/>
      </xdr:nvSpPr>
      <xdr:spPr>
        <a:xfrm>
          <a:off x="128041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39</xdr:row>
      <xdr:rowOff>19050</xdr:rowOff>
    </xdr:to>
    <xdr:cxnSp macro="">
      <xdr:nvCxnSpPr>
        <xdr:cNvPr id="461" name="直線コネクタ 460"/>
        <xdr:cNvCxnSpPr/>
      </xdr:nvCxnSpPr>
      <xdr:spPr>
        <a:xfrm flipV="1">
          <a:off x="12854940" y="6407332"/>
          <a:ext cx="774700" cy="14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62" name="n_1aveValue【一般廃棄物処理施設】&#10;有形固定資産減価償却率"/>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63" name="n_2aveValue【一般廃棄物処理施設】&#10;有形固定資産減価償却率"/>
        <xdr:cNvSpPr txBox="1"/>
      </xdr:nvSpPr>
      <xdr:spPr>
        <a:xfrm>
          <a:off x="12675244" y="584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78939</xdr:rowOff>
    </xdr:from>
    <xdr:ext cx="405111" cy="259045"/>
    <xdr:sp macro="" textlink="">
      <xdr:nvSpPr>
        <xdr:cNvPr id="464" name="n_1mainValue【一般廃棄物処理施設】&#10;有形固定資産減価償却率"/>
        <xdr:cNvSpPr txBox="1"/>
      </xdr:nvSpPr>
      <xdr:spPr>
        <a:xfrm>
          <a:off x="1343724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465" name="n_2mainValue【一般廃棄物処理施設】&#10;有形固定資産減価償却率"/>
        <xdr:cNvSpPr txBox="1"/>
      </xdr:nvSpPr>
      <xdr:spPr>
        <a:xfrm>
          <a:off x="126752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6" name="テキスト ボックス 475"/>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7" name="直線コネクタ 47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8" name="テキスト ボックス 477"/>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9" name="直線コネクタ 47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0" name="テキスト ボックス 479"/>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1" name="直線コネクタ 48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2" name="テキスト ボックス 481"/>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3" name="直線コネクタ 48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4" name="テキスト ボックス 483"/>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5" name="直線コネクタ 48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6" name="テキスト ボックス 485"/>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90" name="直線コネクタ 489"/>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91"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2" name="直線コネクタ 491"/>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3"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4" name="直線コネクタ 493"/>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5" name="【一般廃棄物処理施設】&#10;一人当たり有形固定資産（償却資産）額平均値テキスト"/>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6" name="フローチャート: 判断 495"/>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7" name="フローチャート: 判断 496"/>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8" name="フローチャート: 判断 497"/>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4502</xdr:rowOff>
    </xdr:from>
    <xdr:to>
      <xdr:col>116</xdr:col>
      <xdr:colOff>114300</xdr:colOff>
      <xdr:row>37</xdr:row>
      <xdr:rowOff>106102</xdr:rowOff>
    </xdr:to>
    <xdr:sp macro="" textlink="">
      <xdr:nvSpPr>
        <xdr:cNvPr id="504" name="楕円 503"/>
        <xdr:cNvSpPr/>
      </xdr:nvSpPr>
      <xdr:spPr>
        <a:xfrm>
          <a:off x="19458940" y="62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27379</xdr:rowOff>
    </xdr:from>
    <xdr:ext cx="534377" cy="259045"/>
    <xdr:sp macro="" textlink="">
      <xdr:nvSpPr>
        <xdr:cNvPr id="505" name="【一般廃棄物処理施設】&#10;一人当たり有形固定資産（償却資産）額該当値テキスト"/>
        <xdr:cNvSpPr txBox="1"/>
      </xdr:nvSpPr>
      <xdr:spPr>
        <a:xfrm>
          <a:off x="19547840" y="60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28791</xdr:rowOff>
    </xdr:from>
    <xdr:to>
      <xdr:col>112</xdr:col>
      <xdr:colOff>38100</xdr:colOff>
      <xdr:row>37</xdr:row>
      <xdr:rowOff>130391</xdr:rowOff>
    </xdr:to>
    <xdr:sp macro="" textlink="">
      <xdr:nvSpPr>
        <xdr:cNvPr id="506" name="楕円 505"/>
        <xdr:cNvSpPr/>
      </xdr:nvSpPr>
      <xdr:spPr>
        <a:xfrm>
          <a:off x="18735040" y="62314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55302</xdr:rowOff>
    </xdr:from>
    <xdr:to>
      <xdr:col>116</xdr:col>
      <xdr:colOff>63500</xdr:colOff>
      <xdr:row>37</xdr:row>
      <xdr:rowOff>79591</xdr:rowOff>
    </xdr:to>
    <xdr:cxnSp macro="">
      <xdr:nvCxnSpPr>
        <xdr:cNvPr id="507" name="直線コネクタ 506"/>
        <xdr:cNvCxnSpPr/>
      </xdr:nvCxnSpPr>
      <xdr:spPr>
        <a:xfrm flipV="1">
          <a:off x="18778220" y="6257982"/>
          <a:ext cx="73152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62128</xdr:rowOff>
    </xdr:from>
    <xdr:to>
      <xdr:col>107</xdr:col>
      <xdr:colOff>101600</xdr:colOff>
      <xdr:row>37</xdr:row>
      <xdr:rowOff>163728</xdr:rowOff>
    </xdr:to>
    <xdr:sp macro="" textlink="">
      <xdr:nvSpPr>
        <xdr:cNvPr id="508" name="楕円 507"/>
        <xdr:cNvSpPr/>
      </xdr:nvSpPr>
      <xdr:spPr>
        <a:xfrm>
          <a:off x="17937480" y="62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79591</xdr:rowOff>
    </xdr:from>
    <xdr:to>
      <xdr:col>111</xdr:col>
      <xdr:colOff>177800</xdr:colOff>
      <xdr:row>37</xdr:row>
      <xdr:rowOff>112928</xdr:rowOff>
    </xdr:to>
    <xdr:cxnSp macro="">
      <xdr:nvCxnSpPr>
        <xdr:cNvPr id="509" name="直線コネクタ 508"/>
        <xdr:cNvCxnSpPr/>
      </xdr:nvCxnSpPr>
      <xdr:spPr>
        <a:xfrm flipV="1">
          <a:off x="17988280" y="6282271"/>
          <a:ext cx="78994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10" name="n_1aveValue【一般廃棄物処理施設】&#10;一人当たり有形固定資産（償却資産）額"/>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511" name="n_2aveValue【一般廃棄物処理施設】&#10;一人当たり有形固定資産（償却資産）額"/>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146918</xdr:rowOff>
    </xdr:from>
    <xdr:ext cx="534377" cy="259045"/>
    <xdr:sp macro="" textlink="">
      <xdr:nvSpPr>
        <xdr:cNvPr id="512" name="n_1mainValue【一般廃棄物処理施設】&#10;一人当たり有形固定資産（償却資産）額"/>
        <xdr:cNvSpPr txBox="1"/>
      </xdr:nvSpPr>
      <xdr:spPr>
        <a:xfrm>
          <a:off x="18528811" y="601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154856</xdr:rowOff>
    </xdr:from>
    <xdr:ext cx="534377" cy="259045"/>
    <xdr:sp macro="" textlink="">
      <xdr:nvSpPr>
        <xdr:cNvPr id="513" name="n_2mainValue【一般廃棄物処理施設】&#10;一人当たり有形固定資産（償却資産）額"/>
        <xdr:cNvSpPr txBox="1"/>
      </xdr:nvSpPr>
      <xdr:spPr>
        <a:xfrm>
          <a:off x="17766811" y="635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8" name="直線コネクタ 537"/>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9"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40" name="直線コネクタ 539"/>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41"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2" name="直線コネクタ 541"/>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3"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4" name="フローチャート: 判断 543"/>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5" name="フローチャート: 判断 544"/>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6" name="フローチャート: 判断 545"/>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52" name="楕円 551"/>
        <xdr:cNvSpPr/>
      </xdr:nvSpPr>
      <xdr:spPr>
        <a:xfrm>
          <a:off x="14325600" y="100647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29227</xdr:rowOff>
    </xdr:from>
    <xdr:ext cx="405111" cy="259045"/>
    <xdr:sp macro="" textlink="">
      <xdr:nvSpPr>
        <xdr:cNvPr id="553" name="【保健センター・保健所】&#10;有形固定資産減価償却率該当値テキスト"/>
        <xdr:cNvSpPr txBox="1"/>
      </xdr:nvSpPr>
      <xdr:spPr>
        <a:xfrm>
          <a:off x="144145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54" name="楕円 553"/>
        <xdr:cNvSpPr/>
      </xdr:nvSpPr>
      <xdr:spPr>
        <a:xfrm>
          <a:off x="1357884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137160</xdr:rowOff>
    </xdr:to>
    <xdr:cxnSp macro="">
      <xdr:nvCxnSpPr>
        <xdr:cNvPr id="555" name="直線コネクタ 554"/>
        <xdr:cNvCxnSpPr/>
      </xdr:nvCxnSpPr>
      <xdr:spPr>
        <a:xfrm flipV="1">
          <a:off x="13629640" y="10115550"/>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113030</xdr:rowOff>
    </xdr:from>
    <xdr:to>
      <xdr:col>76</xdr:col>
      <xdr:colOff>165100</xdr:colOff>
      <xdr:row>61</xdr:row>
      <xdr:rowOff>43180</xdr:rowOff>
    </xdr:to>
    <xdr:sp macro="" textlink="">
      <xdr:nvSpPr>
        <xdr:cNvPr id="556" name="楕円 555"/>
        <xdr:cNvSpPr/>
      </xdr:nvSpPr>
      <xdr:spPr>
        <a:xfrm>
          <a:off x="12804140" y="1017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163830</xdr:rowOff>
    </xdr:to>
    <xdr:cxnSp macro="">
      <xdr:nvCxnSpPr>
        <xdr:cNvPr id="557" name="直線コネクタ 556"/>
        <xdr:cNvCxnSpPr/>
      </xdr:nvCxnSpPr>
      <xdr:spPr>
        <a:xfrm flipV="1">
          <a:off x="12854940" y="1019556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8"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59"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560" name="n_1mainValue【保健センター・保健所】&#10;有形固定資産減価償却率"/>
        <xdr:cNvSpPr txBox="1"/>
      </xdr:nvSpPr>
      <xdr:spPr>
        <a:xfrm>
          <a:off x="134372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34307</xdr:rowOff>
    </xdr:from>
    <xdr:ext cx="405111" cy="259045"/>
    <xdr:sp macro="" textlink="">
      <xdr:nvSpPr>
        <xdr:cNvPr id="561" name="n_2mainValue【保健センター・保健所】&#10;有形固定資産減価償却率"/>
        <xdr:cNvSpPr txBox="1"/>
      </xdr:nvSpPr>
      <xdr:spPr>
        <a:xfrm>
          <a:off x="126752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5" name="直線コネクタ 584"/>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6"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7" name="直線コネクタ 586"/>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8"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9" name="直線コネクタ 588"/>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124477</xdr:rowOff>
    </xdr:from>
    <xdr:ext cx="469744" cy="259045"/>
    <xdr:sp macro="" textlink="">
      <xdr:nvSpPr>
        <xdr:cNvPr id="590" name="【保健センター・保健所】&#10;一人当たり面積平均値テキスト"/>
        <xdr:cNvSpPr txBox="1"/>
      </xdr:nvSpPr>
      <xdr:spPr>
        <a:xfrm>
          <a:off x="19547840" y="1001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91" name="フローチャート: 判断 590"/>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2" name="フローチャート: 判断 591"/>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3" name="フローチャート: 判断 592"/>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99" name="楕円 598"/>
        <xdr:cNvSpPr/>
      </xdr:nvSpPr>
      <xdr:spPr>
        <a:xfrm>
          <a:off x="19458940" y="1016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80027</xdr:rowOff>
    </xdr:from>
    <xdr:ext cx="469744" cy="259045"/>
    <xdr:sp macro="" textlink="">
      <xdr:nvSpPr>
        <xdr:cNvPr id="600" name="【保健センター・保健所】&#10;一人当たり面積該当値テキスト"/>
        <xdr:cNvSpPr txBox="1"/>
      </xdr:nvSpPr>
      <xdr:spPr>
        <a:xfrm>
          <a:off x="1954784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601" name="楕円 600"/>
        <xdr:cNvSpPr/>
      </xdr:nvSpPr>
      <xdr:spPr>
        <a:xfrm>
          <a:off x="18735040" y="10160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602" name="直線コネクタ 601"/>
        <xdr:cNvCxnSpPr/>
      </xdr:nvCxnSpPr>
      <xdr:spPr>
        <a:xfrm>
          <a:off x="18778220" y="102108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603" name="楕円 602"/>
        <xdr:cNvSpPr/>
      </xdr:nvSpPr>
      <xdr:spPr>
        <a:xfrm>
          <a:off x="17937480" y="1016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152400</xdr:rowOff>
    </xdr:to>
    <xdr:cxnSp macro="">
      <xdr:nvCxnSpPr>
        <xdr:cNvPr id="604" name="直線コネクタ 603"/>
        <xdr:cNvCxnSpPr/>
      </xdr:nvCxnSpPr>
      <xdr:spPr>
        <a:xfrm>
          <a:off x="17988280" y="102108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05" name="n_1aveValue【保健センター・保健所】&#10;一人当たり面積"/>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06" name="n_2aveValue【保健センター・保健所】&#10;一人当たり面積"/>
        <xdr:cNvSpPr txBox="1"/>
      </xdr:nvSpPr>
      <xdr:spPr>
        <a:xfrm>
          <a:off x="1777626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607" name="n_1mainValue【保健センター・保健所】&#10;一人当たり面積"/>
        <xdr:cNvSpPr txBox="1"/>
      </xdr:nvSpPr>
      <xdr:spPr>
        <a:xfrm>
          <a:off x="1856112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08" name="n_2mainValue【保健センター・保健所】&#10;一人当たり面積"/>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9" name="テキスト ボックス 618"/>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1" name="テキスト ボックス 62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1" name="テキスト ボックス 63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3" name="直線コネクタ 632"/>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4"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5" name="直線コネクタ 634"/>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6"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7" name="直線コネクタ 636"/>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38" name="【消防施設】&#10;有形固定資産減価償却率平均値テキスト"/>
        <xdr:cNvSpPr txBox="1"/>
      </xdr:nvSpPr>
      <xdr:spPr>
        <a:xfrm>
          <a:off x="14414500" y="1348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9" name="フローチャート: 判断 638"/>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0" name="フローチャート: 判断 639"/>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41" name="フローチャート: 判断 640"/>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647" name="楕円 646"/>
        <xdr:cNvSpPr/>
      </xdr:nvSpPr>
      <xdr:spPr>
        <a:xfrm>
          <a:off x="14325600" y="1392428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648" name="【消防施設】&#10;有形固定資産減価償却率該当値テキスト"/>
        <xdr:cNvSpPr txBox="1"/>
      </xdr:nvSpPr>
      <xdr:spPr>
        <a:xfrm>
          <a:off x="14414500"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649" name="楕円 648"/>
        <xdr:cNvSpPr/>
      </xdr:nvSpPr>
      <xdr:spPr>
        <a:xfrm>
          <a:off x="13578840" y="14038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84</xdr:row>
      <xdr:rowOff>3811</xdr:rowOff>
    </xdr:to>
    <xdr:cxnSp macro="">
      <xdr:nvCxnSpPr>
        <xdr:cNvPr id="650" name="直線コネクタ 649"/>
        <xdr:cNvCxnSpPr/>
      </xdr:nvCxnSpPr>
      <xdr:spPr>
        <a:xfrm flipV="1">
          <a:off x="13629640" y="13975081"/>
          <a:ext cx="74676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48261</xdr:rowOff>
    </xdr:from>
    <xdr:to>
      <xdr:col>76</xdr:col>
      <xdr:colOff>165100</xdr:colOff>
      <xdr:row>84</xdr:row>
      <xdr:rowOff>149861</xdr:rowOff>
    </xdr:to>
    <xdr:sp macro="" textlink="">
      <xdr:nvSpPr>
        <xdr:cNvPr id="651" name="楕円 650"/>
        <xdr:cNvSpPr/>
      </xdr:nvSpPr>
      <xdr:spPr>
        <a:xfrm>
          <a:off x="12804140" y="141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99061</xdr:rowOff>
    </xdr:to>
    <xdr:cxnSp macro="">
      <xdr:nvCxnSpPr>
        <xdr:cNvPr id="652" name="直線コネクタ 651"/>
        <xdr:cNvCxnSpPr/>
      </xdr:nvCxnSpPr>
      <xdr:spPr>
        <a:xfrm flipV="1">
          <a:off x="12854940" y="14085571"/>
          <a:ext cx="7747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3" name="n_1ave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54" name="n_2aveValue【消防施設】&#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655" name="n_1mainValue【消防施設】&#10;有形固定資産減価償却率"/>
        <xdr:cNvSpPr txBox="1"/>
      </xdr:nvSpPr>
      <xdr:spPr>
        <a:xfrm>
          <a:off x="13437244" y="1412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140988</xdr:rowOff>
    </xdr:from>
    <xdr:ext cx="405111" cy="259045"/>
    <xdr:sp macro="" textlink="">
      <xdr:nvSpPr>
        <xdr:cNvPr id="656" name="n_2mainValue【消防施設】&#10;有形固定資産減価償却率"/>
        <xdr:cNvSpPr txBox="1"/>
      </xdr:nvSpPr>
      <xdr:spPr>
        <a:xfrm>
          <a:off x="12675244" y="1422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7" name="テキスト ボックス 666"/>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8" name="直線コネクタ 66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9" name="テキスト ボックス 66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0" name="直線コネクタ 66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1" name="テキスト ボックス 67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2" name="直線コネクタ 67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3" name="テキスト ボックス 67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4" name="直線コネクタ 67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5" name="テキスト ボックス 67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6" name="直線コネクタ 67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7" name="テキスト ボックス 67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81" name="直線コネクタ 680"/>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2"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3" name="直線コネクタ 682"/>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4"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5" name="直線コネクタ 684"/>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86" name="【消防施設】&#10;一人当たり面積平均値テキスト"/>
        <xdr:cNvSpPr txBox="1"/>
      </xdr:nvSpPr>
      <xdr:spPr>
        <a:xfrm>
          <a:off x="19547840" y="1429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7" name="フローチャート: 判断 686"/>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8" name="フローチャート: 判断 687"/>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9" name="フローチャート: 判断 688"/>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88900</xdr:rowOff>
    </xdr:from>
    <xdr:to>
      <xdr:col>116</xdr:col>
      <xdr:colOff>114300</xdr:colOff>
      <xdr:row>85</xdr:row>
      <xdr:rowOff>19050</xdr:rowOff>
    </xdr:to>
    <xdr:sp macro="" textlink="">
      <xdr:nvSpPr>
        <xdr:cNvPr id="695" name="楕円 694"/>
        <xdr:cNvSpPr/>
      </xdr:nvSpPr>
      <xdr:spPr>
        <a:xfrm>
          <a:off x="19458940" y="14170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696" name="【消防施設】&#10;一人当たり面積該当値テキスト"/>
        <xdr:cNvSpPr txBox="1"/>
      </xdr:nvSpPr>
      <xdr:spPr>
        <a:xfrm>
          <a:off x="19547840" y="1402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97" name="楕円 696"/>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139700</xdr:rowOff>
    </xdr:from>
    <xdr:to>
      <xdr:col>116</xdr:col>
      <xdr:colOff>63500</xdr:colOff>
      <xdr:row>84</xdr:row>
      <xdr:rowOff>152400</xdr:rowOff>
    </xdr:to>
    <xdr:cxnSp macro="">
      <xdr:nvCxnSpPr>
        <xdr:cNvPr id="698" name="直線コネクタ 697"/>
        <xdr:cNvCxnSpPr/>
      </xdr:nvCxnSpPr>
      <xdr:spPr>
        <a:xfrm flipV="1">
          <a:off x="18778220" y="1422146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699" name="楕円 698"/>
        <xdr:cNvSpPr/>
      </xdr:nvSpPr>
      <xdr:spPr>
        <a:xfrm>
          <a:off x="17937480" y="14170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152400</xdr:rowOff>
    </xdr:to>
    <xdr:cxnSp macro="">
      <xdr:nvCxnSpPr>
        <xdr:cNvPr id="700" name="直線コネクタ 699"/>
        <xdr:cNvCxnSpPr/>
      </xdr:nvCxnSpPr>
      <xdr:spPr>
        <a:xfrm>
          <a:off x="17988280" y="1422146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701" name="n_1aveValue【消防施設】&#10;一人当たり面積"/>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702" name="n_2aveValue【消防施設】&#10;一人当たり面積"/>
        <xdr:cNvSpPr txBox="1"/>
      </xdr:nvSpPr>
      <xdr:spPr>
        <a:xfrm>
          <a:off x="177762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48277</xdr:rowOff>
    </xdr:from>
    <xdr:ext cx="469744" cy="259045"/>
    <xdr:sp macro="" textlink="">
      <xdr:nvSpPr>
        <xdr:cNvPr id="703" name="n_1mainValue【消防施設】&#10;一人当たり面積"/>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35577</xdr:rowOff>
    </xdr:from>
    <xdr:ext cx="469744" cy="259045"/>
    <xdr:sp macro="" textlink="">
      <xdr:nvSpPr>
        <xdr:cNvPr id="704" name="n_2mainValue【消防施設】&#10;一人当たり面積"/>
        <xdr:cNvSpPr txBox="1"/>
      </xdr:nvSpPr>
      <xdr:spPr>
        <a:xfrm>
          <a:off x="1777626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5" name="テキスト ボックス 714"/>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6" name="直線コネクタ 71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7" name="テキスト ボックス 716"/>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8" name="直線コネクタ 71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9" name="テキスト ボックス 71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0" name="直線コネクタ 71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1" name="テキスト ボックス 72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2" name="直線コネクタ 72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3" name="テキスト ボックス 72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5" name="テキスト ボックス 72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7" name="直線コネクタ 726"/>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8"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9" name="直線コネクタ 728"/>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30"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1" name="直線コネクタ 730"/>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732" name="【庁舎】&#10;有形固定資産減価償却率平均値テキスト"/>
        <xdr:cNvSpPr txBox="1"/>
      </xdr:nvSpPr>
      <xdr:spPr>
        <a:xfrm>
          <a:off x="14414500" y="1730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3" name="フローチャート: 判断 732"/>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4" name="フローチャート: 判断 733"/>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5" name="フローチャート: 判断 734"/>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11685</xdr:rowOff>
    </xdr:from>
    <xdr:to>
      <xdr:col>85</xdr:col>
      <xdr:colOff>177800</xdr:colOff>
      <xdr:row>106</xdr:row>
      <xdr:rowOff>113285</xdr:rowOff>
    </xdr:to>
    <xdr:sp macro="" textlink="">
      <xdr:nvSpPr>
        <xdr:cNvPr id="741" name="楕円 740"/>
        <xdr:cNvSpPr/>
      </xdr:nvSpPr>
      <xdr:spPr>
        <a:xfrm>
          <a:off x="14325600" y="177815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161562</xdr:rowOff>
    </xdr:from>
    <xdr:ext cx="405111" cy="259045"/>
    <xdr:sp macro="" textlink="">
      <xdr:nvSpPr>
        <xdr:cNvPr id="742" name="【庁舎】&#10;有形固定資産減価償却率該当値テキスト"/>
        <xdr:cNvSpPr txBox="1"/>
      </xdr:nvSpPr>
      <xdr:spPr>
        <a:xfrm>
          <a:off x="14414500" y="177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43" name="楕円 742"/>
        <xdr:cNvSpPr/>
      </xdr:nvSpPr>
      <xdr:spPr>
        <a:xfrm>
          <a:off x="1357884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62485</xdr:rowOff>
    </xdr:from>
    <xdr:to>
      <xdr:col>85</xdr:col>
      <xdr:colOff>127000</xdr:colOff>
      <xdr:row>106</xdr:row>
      <xdr:rowOff>144780</xdr:rowOff>
    </xdr:to>
    <xdr:cxnSp macro="">
      <xdr:nvCxnSpPr>
        <xdr:cNvPr id="744" name="直線コネクタ 743"/>
        <xdr:cNvCxnSpPr/>
      </xdr:nvCxnSpPr>
      <xdr:spPr>
        <a:xfrm flipV="1">
          <a:off x="13629640" y="17832325"/>
          <a:ext cx="74676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135128</xdr:rowOff>
    </xdr:from>
    <xdr:to>
      <xdr:col>76</xdr:col>
      <xdr:colOff>165100</xdr:colOff>
      <xdr:row>107</xdr:row>
      <xdr:rowOff>65278</xdr:rowOff>
    </xdr:to>
    <xdr:sp macro="" textlink="">
      <xdr:nvSpPr>
        <xdr:cNvPr id="745" name="楕円 744"/>
        <xdr:cNvSpPr/>
      </xdr:nvSpPr>
      <xdr:spPr>
        <a:xfrm>
          <a:off x="12804140" y="17904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107</xdr:row>
      <xdr:rowOff>14478</xdr:rowOff>
    </xdr:to>
    <xdr:cxnSp macro="">
      <xdr:nvCxnSpPr>
        <xdr:cNvPr id="746" name="直線コネクタ 745"/>
        <xdr:cNvCxnSpPr/>
      </xdr:nvCxnSpPr>
      <xdr:spPr>
        <a:xfrm flipV="1">
          <a:off x="12854940" y="17914620"/>
          <a:ext cx="7747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54373</xdr:rowOff>
    </xdr:from>
    <xdr:ext cx="405111" cy="259045"/>
    <xdr:sp macro="" textlink="">
      <xdr:nvSpPr>
        <xdr:cNvPr id="747" name="n_1aveValue【庁舎】&#10;有形固定資産減価償却率"/>
        <xdr:cNvSpPr txBox="1"/>
      </xdr:nvSpPr>
      <xdr:spPr>
        <a:xfrm>
          <a:off x="13437244" y="173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8"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749" name="n_1mainValue【庁舎】&#10;有形固定資産減価償却率"/>
        <xdr:cNvSpPr txBox="1"/>
      </xdr:nvSpPr>
      <xdr:spPr>
        <a:xfrm>
          <a:off x="1343724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56405</xdr:rowOff>
    </xdr:from>
    <xdr:ext cx="405111" cy="259045"/>
    <xdr:sp macro="" textlink="">
      <xdr:nvSpPr>
        <xdr:cNvPr id="750" name="n_2mainValue【庁舎】&#10;有形固定資産減価償却率"/>
        <xdr:cNvSpPr txBox="1"/>
      </xdr:nvSpPr>
      <xdr:spPr>
        <a:xfrm>
          <a:off x="12675244" y="179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1" name="直線コネクタ 760"/>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2" name="テキスト ボックス 761"/>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3" name="直線コネクタ 762"/>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4" name="テキスト ボックス 763"/>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5" name="直線コネクタ 764"/>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6" name="テキスト ボックス 765"/>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7" name="直線コネクタ 766"/>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8" name="テキスト ボックス 767"/>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2" name="直線コネクタ 771"/>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3"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4" name="直線コネクタ 773"/>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5"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6" name="直線コネクタ 775"/>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7"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8" name="フローチャート: 判断 777"/>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9" name="フローチャート: 判断 778"/>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80" name="フローチャート: 判断 779"/>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125985</xdr:rowOff>
    </xdr:from>
    <xdr:to>
      <xdr:col>116</xdr:col>
      <xdr:colOff>114300</xdr:colOff>
      <xdr:row>105</xdr:row>
      <xdr:rowOff>56135</xdr:rowOff>
    </xdr:to>
    <xdr:sp macro="" textlink="">
      <xdr:nvSpPr>
        <xdr:cNvPr id="786" name="楕円 785"/>
        <xdr:cNvSpPr/>
      </xdr:nvSpPr>
      <xdr:spPr>
        <a:xfrm>
          <a:off x="19458940" y="17560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104412</xdr:rowOff>
    </xdr:from>
    <xdr:ext cx="469744" cy="259045"/>
    <xdr:sp macro="" textlink="">
      <xdr:nvSpPr>
        <xdr:cNvPr id="787" name="【庁舎】&#10;一人当たり面積該当値テキスト"/>
        <xdr:cNvSpPr txBox="1"/>
      </xdr:nvSpPr>
      <xdr:spPr>
        <a:xfrm>
          <a:off x="19547840" y="1753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130556</xdr:rowOff>
    </xdr:from>
    <xdr:to>
      <xdr:col>112</xdr:col>
      <xdr:colOff>38100</xdr:colOff>
      <xdr:row>105</xdr:row>
      <xdr:rowOff>60706</xdr:rowOff>
    </xdr:to>
    <xdr:sp macro="" textlink="">
      <xdr:nvSpPr>
        <xdr:cNvPr id="788" name="楕円 787"/>
        <xdr:cNvSpPr/>
      </xdr:nvSpPr>
      <xdr:spPr>
        <a:xfrm>
          <a:off x="18735040" y="17565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5335</xdr:rowOff>
    </xdr:from>
    <xdr:to>
      <xdr:col>116</xdr:col>
      <xdr:colOff>63500</xdr:colOff>
      <xdr:row>105</xdr:row>
      <xdr:rowOff>9906</xdr:rowOff>
    </xdr:to>
    <xdr:cxnSp macro="">
      <xdr:nvCxnSpPr>
        <xdr:cNvPr id="789" name="直線コネクタ 788"/>
        <xdr:cNvCxnSpPr/>
      </xdr:nvCxnSpPr>
      <xdr:spPr>
        <a:xfrm flipV="1">
          <a:off x="18778220" y="17607535"/>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790" name="楕円 789"/>
        <xdr:cNvSpPr/>
      </xdr:nvSpPr>
      <xdr:spPr>
        <a:xfrm>
          <a:off x="1793748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105</xdr:row>
      <xdr:rowOff>9906</xdr:rowOff>
    </xdr:to>
    <xdr:cxnSp macro="">
      <xdr:nvCxnSpPr>
        <xdr:cNvPr id="791" name="直線コネクタ 790"/>
        <xdr:cNvCxnSpPr/>
      </xdr:nvCxnSpPr>
      <xdr:spPr>
        <a:xfrm>
          <a:off x="17988280" y="17602199"/>
          <a:ext cx="78994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79264</xdr:rowOff>
    </xdr:from>
    <xdr:ext cx="469744" cy="259045"/>
    <xdr:sp macro="" textlink="">
      <xdr:nvSpPr>
        <xdr:cNvPr id="792" name="n_1aveValue【庁舎】&#10;一人当たり面積"/>
        <xdr:cNvSpPr txBox="1"/>
      </xdr:nvSpPr>
      <xdr:spPr>
        <a:xfrm>
          <a:off x="18561127" y="1768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793" name="n_2aveValue【庁舎】&#10;一人当たり面積"/>
        <xdr:cNvSpPr txBox="1"/>
      </xdr:nvSpPr>
      <xdr:spPr>
        <a:xfrm>
          <a:off x="17776267" y="1765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77233</xdr:rowOff>
    </xdr:from>
    <xdr:ext cx="469744" cy="259045"/>
    <xdr:sp macro="" textlink="">
      <xdr:nvSpPr>
        <xdr:cNvPr id="794" name="n_1mainValue【庁舎】&#10;一人当たり面積"/>
        <xdr:cNvSpPr txBox="1"/>
      </xdr:nvSpPr>
      <xdr:spPr>
        <a:xfrm>
          <a:off x="1856112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795" name="n_2mainValue【庁舎】&#10;一人当たり面積"/>
        <xdr:cNvSpPr txBox="1"/>
      </xdr:nvSpPr>
      <xdr:spPr>
        <a:xfrm>
          <a:off x="1777626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等総合管理計画」を策定し、保有資産にかかる将来の改修・更新経費試算値と改修・更新の投資実績額との均衡を目指して、持続可能な資産経営の取り組みを推進している。当該計画では、施設ごとの具体的な取組として、施設のサービスの性質、施設利用者の圏域、施設の機能等を考慮し、利用用途区分ごとに今後の方向性を示している。</a:t>
          </a:r>
          <a:endParaRPr lang="ja-JP" altLang="ja-JP" sz="1400">
            <a:effectLst/>
          </a:endParaRPr>
        </a:p>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図書館、福祉施設、市民会館、保健センター・保健所で類似団体平均値よりも若干高いものの、</a:t>
          </a:r>
          <a:r>
            <a:rPr kumimoji="1" lang="ja-JP" altLang="ja-JP" sz="1100">
              <a:solidFill>
                <a:schemeClr val="dk1"/>
              </a:solidFill>
              <a:effectLst/>
              <a:latin typeface="+mn-lt"/>
              <a:ea typeface="+mn-ea"/>
              <a:cs typeface="+mn-cs"/>
            </a:rPr>
            <a:t>体育館・プール、一般廃棄物処理施設、消防施設、庁舎の区分で類似団体内平均値よりも低い数値となっている。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807,013
784,198
1,558.06
337,090,812
328,713,295
6,491,460
208,722,595
259,383,449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類似団体内では中位に位置。景気低迷に伴う市税の減等により平成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年度をピークに悪化していたが、平成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年度にかけて法人市民税の税収の増などにより基準財政収入額が増加し、改善傾向となる。平成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年度については、県費負担教職員の給与事務の権限移譲に伴い、基準財政需要額が増加したことなどにより前年度より</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ポイント下落した。今後も行財政改革により歳出の削減に努めるとともに歳入の確保に努め、財政基盤を強化していく。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153670</xdr:rowOff>
    </xdr:to>
    <xdr:cxnSp macro="">
      <xdr:nvCxnSpPr>
        <xdr:cNvPr id="73" name="直線コネクタ 72"/>
        <xdr:cNvCxnSpPr/>
      </xdr:nvCxnSpPr>
      <xdr:spPr>
        <a:xfrm flipV="1">
          <a:off x="2336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40</xdr:row>
      <xdr:rowOff>30480</xdr:rowOff>
    </xdr:to>
    <xdr:cxnSp macro="">
      <xdr:nvCxnSpPr>
        <xdr:cNvPr id="76" name="直線コネクタ 75"/>
        <xdr:cNvCxnSpPr/>
      </xdr:nvCxnSpPr>
      <xdr:spPr>
        <a:xfrm flipV="1">
          <a:off x="1447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年度以降、道路維持補修費や扶助費などの経常経費の増加に伴い年々悪化傾向にあったが、平成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年度は人件費（退職金）等の経常経費充当一般財源（分子）が前年度比</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億円の減となったことや、税率引上げの影響の平年度化などによる地方消費税交付金の増などにより経常一般財源（分母）が前年度比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億円の増となったことにより、</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年ぶりに改善した。平成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年度は経常一般財源が、地方消費税交付金の減及び臨時財政対策債の減等により減少。平成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年度は、県費負担教職員の権限移譲に伴う道府県民税所得割臨時交付金や、市税などの増に伴う経常一般財源の増加により、経常収支比率は前年度より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89605</xdr:rowOff>
    </xdr:from>
    <xdr:to>
      <xdr:col>23</xdr:col>
      <xdr:colOff>133350</xdr:colOff>
      <xdr:row>60</xdr:row>
      <xdr:rowOff>105833</xdr:rowOff>
    </xdr:to>
    <xdr:cxnSp macro="">
      <xdr:nvCxnSpPr>
        <xdr:cNvPr id="130" name="直線コネクタ 129"/>
        <xdr:cNvCxnSpPr/>
      </xdr:nvCxnSpPr>
      <xdr:spPr>
        <a:xfrm flipV="1">
          <a:off x="4114800" y="10205155"/>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60</xdr:row>
      <xdr:rowOff>105833</xdr:rowOff>
    </xdr:to>
    <xdr:cxnSp macro="">
      <xdr:nvCxnSpPr>
        <xdr:cNvPr id="133" name="直線コネクタ 132"/>
        <xdr:cNvCxnSpPr/>
      </xdr:nvCxnSpPr>
      <xdr:spPr>
        <a:xfrm>
          <a:off x="3225800" y="1003088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86783</xdr:rowOff>
    </xdr:from>
    <xdr:to>
      <xdr:col>15</xdr:col>
      <xdr:colOff>82550</xdr:colOff>
      <xdr:row>59</xdr:row>
      <xdr:rowOff>103011</xdr:rowOff>
    </xdr:to>
    <xdr:cxnSp macro="">
      <xdr:nvCxnSpPr>
        <xdr:cNvPr id="136" name="直線コネクタ 135"/>
        <xdr:cNvCxnSpPr/>
      </xdr:nvCxnSpPr>
      <xdr:spPr>
        <a:xfrm flipV="1">
          <a:off x="2336800" y="1003088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38" name="テキスト ボックス 137"/>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140405</xdr:rowOff>
    </xdr:from>
    <xdr:to>
      <xdr:col>11</xdr:col>
      <xdr:colOff>31750</xdr:colOff>
      <xdr:row>59</xdr:row>
      <xdr:rowOff>103011</xdr:rowOff>
    </xdr:to>
    <xdr:cxnSp macro="">
      <xdr:nvCxnSpPr>
        <xdr:cNvPr id="139" name="直線コネクタ 138"/>
        <xdr:cNvCxnSpPr/>
      </xdr:nvCxnSpPr>
      <xdr:spPr>
        <a:xfrm>
          <a:off x="1447800" y="100845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41" name="テキスト ボックス 140"/>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38805</xdr:rowOff>
    </xdr:from>
    <xdr:to>
      <xdr:col>23</xdr:col>
      <xdr:colOff>184150</xdr:colOff>
      <xdr:row>59</xdr:row>
      <xdr:rowOff>140405</xdr:rowOff>
    </xdr:to>
    <xdr:sp macro="" textlink="">
      <xdr:nvSpPr>
        <xdr:cNvPr id="149" name="楕円 148"/>
        <xdr:cNvSpPr/>
      </xdr:nvSpPr>
      <xdr:spPr>
        <a:xfrm>
          <a:off x="49022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55332</xdr:rowOff>
    </xdr:from>
    <xdr:ext cx="762000" cy="259045"/>
    <xdr:sp macro="" textlink="">
      <xdr:nvSpPr>
        <xdr:cNvPr id="150" name="財政構造の弾力性該当値テキスト"/>
        <xdr:cNvSpPr txBox="1"/>
      </xdr:nvSpPr>
      <xdr:spPr>
        <a:xfrm>
          <a:off x="5041900" y="999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51" name="楕円 150"/>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2" name="テキスト ボックス 151"/>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35983</xdr:rowOff>
    </xdr:from>
    <xdr:to>
      <xdr:col>15</xdr:col>
      <xdr:colOff>133350</xdr:colOff>
      <xdr:row>58</xdr:row>
      <xdr:rowOff>137583</xdr:rowOff>
    </xdr:to>
    <xdr:sp macro="" textlink="">
      <xdr:nvSpPr>
        <xdr:cNvPr id="153" name="楕円 152"/>
        <xdr:cNvSpPr/>
      </xdr:nvSpPr>
      <xdr:spPr>
        <a:xfrm>
          <a:off x="3175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147760</xdr:rowOff>
    </xdr:from>
    <xdr:ext cx="762000" cy="259045"/>
    <xdr:sp macro="" textlink="">
      <xdr:nvSpPr>
        <xdr:cNvPr id="154" name="テキスト ボックス 153"/>
        <xdr:cNvSpPr txBox="1"/>
      </xdr:nvSpPr>
      <xdr:spPr>
        <a:xfrm>
          <a:off x="2844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52211</xdr:rowOff>
    </xdr:from>
    <xdr:to>
      <xdr:col>11</xdr:col>
      <xdr:colOff>82550</xdr:colOff>
      <xdr:row>59</xdr:row>
      <xdr:rowOff>153811</xdr:rowOff>
    </xdr:to>
    <xdr:sp macro="" textlink="">
      <xdr:nvSpPr>
        <xdr:cNvPr id="155" name="楕円 154"/>
        <xdr:cNvSpPr/>
      </xdr:nvSpPr>
      <xdr:spPr>
        <a:xfrm>
          <a:off x="2286000" y="101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163988</xdr:rowOff>
    </xdr:from>
    <xdr:ext cx="762000" cy="259045"/>
    <xdr:sp macro="" textlink="">
      <xdr:nvSpPr>
        <xdr:cNvPr id="156" name="テキスト ボックス 155"/>
        <xdr:cNvSpPr txBox="1"/>
      </xdr:nvSpPr>
      <xdr:spPr>
        <a:xfrm>
          <a:off x="1955800" y="993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89605</xdr:rowOff>
    </xdr:from>
    <xdr:to>
      <xdr:col>7</xdr:col>
      <xdr:colOff>31750</xdr:colOff>
      <xdr:row>59</xdr:row>
      <xdr:rowOff>19755</xdr:rowOff>
    </xdr:to>
    <xdr:sp macro="" textlink="">
      <xdr:nvSpPr>
        <xdr:cNvPr id="157" name="楕円 156"/>
        <xdr:cNvSpPr/>
      </xdr:nvSpPr>
      <xdr:spPr>
        <a:xfrm>
          <a:off x="1397000" y="100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29932</xdr:rowOff>
    </xdr:from>
    <xdr:ext cx="762000" cy="259045"/>
    <xdr:sp macro="" textlink="">
      <xdr:nvSpPr>
        <xdr:cNvPr id="158" name="テキスト ボックス 157"/>
        <xdr:cNvSpPr txBox="1"/>
      </xdr:nvSpPr>
      <xdr:spPr>
        <a:xfrm>
          <a:off x="1066800" y="980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定員適正化計画の着実な実施及び行政の効率化の推進により、継続して類似団体平均を下回っている。平成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年度は県費負担教職員権限移譲に伴い、人件費が前年度比</a:t>
          </a:r>
          <a:r>
            <a:rPr kumimoji="1" lang="en-US" altLang="ja-JP" sz="1300">
              <a:latin typeface="ＭＳ Ｐゴシック" panose="020B0600070205080204" pitchFamily="50" charset="-128"/>
              <a:ea typeface="ＭＳ Ｐゴシック" panose="020B0600070205080204" pitchFamily="50" charset="-128"/>
            </a:rPr>
            <a:t>348</a:t>
          </a:r>
          <a:r>
            <a:rPr kumimoji="1" lang="ja-JP" altLang="en-US" sz="1300">
              <a:latin typeface="ＭＳ Ｐゴシック" panose="020B0600070205080204" pitchFamily="50" charset="-128"/>
              <a:ea typeface="ＭＳ Ｐゴシック" panose="020B0600070205080204" pitchFamily="50" charset="-128"/>
            </a:rPr>
            <a:t>億円増加したことにより、全国平均は上回った。平成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年間で職員定数</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人の削減を進めており、引き続き人件費及び物件費の削減に努める。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88" name="直線コネクタ 187"/>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89" name="人件費・物件費等の状況最小値テキスト"/>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0" name="直線コネクタ 189"/>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1" name="人件費・物件費等の状況最大値テキスト"/>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2" name="直線コネクタ 191"/>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13739</xdr:rowOff>
    </xdr:from>
    <xdr:to>
      <xdr:col>23</xdr:col>
      <xdr:colOff>133350</xdr:colOff>
      <xdr:row>85</xdr:row>
      <xdr:rowOff>17447</xdr:rowOff>
    </xdr:to>
    <xdr:cxnSp macro="">
      <xdr:nvCxnSpPr>
        <xdr:cNvPr id="193" name="直線コネクタ 192"/>
        <xdr:cNvCxnSpPr/>
      </xdr:nvCxnSpPr>
      <xdr:spPr>
        <a:xfrm>
          <a:off x="4114800" y="14072639"/>
          <a:ext cx="838200" cy="5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133365</xdr:rowOff>
    </xdr:from>
    <xdr:ext cx="762000" cy="259045"/>
    <xdr:sp macro="" textlink="">
      <xdr:nvSpPr>
        <xdr:cNvPr id="194" name="人件費・物件費等の状況平均値テキスト"/>
        <xdr:cNvSpPr txBox="1"/>
      </xdr:nvSpPr>
      <xdr:spPr>
        <a:xfrm>
          <a:off x="5041900" y="1453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5" name="フローチャート: 判断 194"/>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154343</xdr:rowOff>
    </xdr:from>
    <xdr:to>
      <xdr:col>19</xdr:col>
      <xdr:colOff>133350</xdr:colOff>
      <xdr:row>82</xdr:row>
      <xdr:rowOff>13739</xdr:rowOff>
    </xdr:to>
    <xdr:cxnSp macro="">
      <xdr:nvCxnSpPr>
        <xdr:cNvPr id="196" name="直線コネクタ 195"/>
        <xdr:cNvCxnSpPr/>
      </xdr:nvCxnSpPr>
      <xdr:spPr>
        <a:xfrm>
          <a:off x="3225800" y="14041793"/>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7" name="フローチャート: 判断 196"/>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80939</xdr:rowOff>
    </xdr:from>
    <xdr:ext cx="736600" cy="259045"/>
    <xdr:sp macro="" textlink="">
      <xdr:nvSpPr>
        <xdr:cNvPr id="198" name="テキスト ボックス 197"/>
        <xdr:cNvSpPr txBox="1"/>
      </xdr:nvSpPr>
      <xdr:spPr>
        <a:xfrm>
          <a:off x="3733800" y="1413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127076</xdr:rowOff>
    </xdr:from>
    <xdr:to>
      <xdr:col>15</xdr:col>
      <xdr:colOff>82550</xdr:colOff>
      <xdr:row>81</xdr:row>
      <xdr:rowOff>154343</xdr:rowOff>
    </xdr:to>
    <xdr:cxnSp macro="">
      <xdr:nvCxnSpPr>
        <xdr:cNvPr id="199" name="直線コネクタ 198"/>
        <xdr:cNvCxnSpPr/>
      </xdr:nvCxnSpPr>
      <xdr:spPr>
        <a:xfrm>
          <a:off x="2336800" y="14014526"/>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0" name="フローチャート: 判断 199"/>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1" name="テキスト ボックス 200"/>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66884</xdr:rowOff>
    </xdr:from>
    <xdr:to>
      <xdr:col>11</xdr:col>
      <xdr:colOff>31750</xdr:colOff>
      <xdr:row>81</xdr:row>
      <xdr:rowOff>127076</xdr:rowOff>
    </xdr:to>
    <xdr:cxnSp macro="">
      <xdr:nvCxnSpPr>
        <xdr:cNvPr id="202" name="直線コネクタ 201"/>
        <xdr:cNvCxnSpPr/>
      </xdr:nvCxnSpPr>
      <xdr:spPr>
        <a:xfrm>
          <a:off x="1447800" y="13954334"/>
          <a:ext cx="889000" cy="6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3" name="フローチャート: 判断 202"/>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4" name="テキスト ボックス 203"/>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5" name="フローチャート: 判断 204"/>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6" name="テキスト ボックス 205"/>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138097</xdr:rowOff>
    </xdr:from>
    <xdr:to>
      <xdr:col>23</xdr:col>
      <xdr:colOff>184150</xdr:colOff>
      <xdr:row>85</xdr:row>
      <xdr:rowOff>68247</xdr:rowOff>
    </xdr:to>
    <xdr:sp macro="" textlink="">
      <xdr:nvSpPr>
        <xdr:cNvPr id="212" name="楕円 211"/>
        <xdr:cNvSpPr/>
      </xdr:nvSpPr>
      <xdr:spPr>
        <a:xfrm>
          <a:off x="4902200" y="145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154624</xdr:rowOff>
    </xdr:from>
    <xdr:ext cx="762000" cy="259045"/>
    <xdr:sp macro="" textlink="">
      <xdr:nvSpPr>
        <xdr:cNvPr id="213" name="人件費・物件費等の状況該当値テキスト"/>
        <xdr:cNvSpPr txBox="1"/>
      </xdr:nvSpPr>
      <xdr:spPr>
        <a:xfrm>
          <a:off x="5041900" y="1438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134389</xdr:rowOff>
    </xdr:from>
    <xdr:to>
      <xdr:col>19</xdr:col>
      <xdr:colOff>184150</xdr:colOff>
      <xdr:row>82</xdr:row>
      <xdr:rowOff>64539</xdr:rowOff>
    </xdr:to>
    <xdr:sp macro="" textlink="">
      <xdr:nvSpPr>
        <xdr:cNvPr id="214" name="楕円 213"/>
        <xdr:cNvSpPr/>
      </xdr:nvSpPr>
      <xdr:spPr>
        <a:xfrm>
          <a:off x="4064000" y="140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74716</xdr:rowOff>
    </xdr:from>
    <xdr:ext cx="736600" cy="259045"/>
    <xdr:sp macro="" textlink="">
      <xdr:nvSpPr>
        <xdr:cNvPr id="215" name="テキスト ボックス 214"/>
        <xdr:cNvSpPr txBox="1"/>
      </xdr:nvSpPr>
      <xdr:spPr>
        <a:xfrm>
          <a:off x="3733800" y="1379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103543</xdr:rowOff>
    </xdr:from>
    <xdr:to>
      <xdr:col>15</xdr:col>
      <xdr:colOff>133350</xdr:colOff>
      <xdr:row>82</xdr:row>
      <xdr:rowOff>33693</xdr:rowOff>
    </xdr:to>
    <xdr:sp macro="" textlink="">
      <xdr:nvSpPr>
        <xdr:cNvPr id="216" name="楕円 215"/>
        <xdr:cNvSpPr/>
      </xdr:nvSpPr>
      <xdr:spPr>
        <a:xfrm>
          <a:off x="3175000" y="139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43870</xdr:rowOff>
    </xdr:from>
    <xdr:ext cx="762000" cy="259045"/>
    <xdr:sp macro="" textlink="">
      <xdr:nvSpPr>
        <xdr:cNvPr id="217" name="テキスト ボックス 216"/>
        <xdr:cNvSpPr txBox="1"/>
      </xdr:nvSpPr>
      <xdr:spPr>
        <a:xfrm>
          <a:off x="2844800" y="1375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76276</xdr:rowOff>
    </xdr:from>
    <xdr:to>
      <xdr:col>11</xdr:col>
      <xdr:colOff>82550</xdr:colOff>
      <xdr:row>82</xdr:row>
      <xdr:rowOff>6426</xdr:rowOff>
    </xdr:to>
    <xdr:sp macro="" textlink="">
      <xdr:nvSpPr>
        <xdr:cNvPr id="218" name="楕円 217"/>
        <xdr:cNvSpPr/>
      </xdr:nvSpPr>
      <xdr:spPr>
        <a:xfrm>
          <a:off x="2286000" y="139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16603</xdr:rowOff>
    </xdr:from>
    <xdr:ext cx="762000" cy="259045"/>
    <xdr:sp macro="" textlink="">
      <xdr:nvSpPr>
        <xdr:cNvPr id="219" name="テキスト ボックス 218"/>
        <xdr:cNvSpPr txBox="1"/>
      </xdr:nvSpPr>
      <xdr:spPr>
        <a:xfrm>
          <a:off x="1955800" y="1373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16084</xdr:rowOff>
    </xdr:from>
    <xdr:to>
      <xdr:col>7</xdr:col>
      <xdr:colOff>31750</xdr:colOff>
      <xdr:row>81</xdr:row>
      <xdr:rowOff>117684</xdr:rowOff>
    </xdr:to>
    <xdr:sp macro="" textlink="">
      <xdr:nvSpPr>
        <xdr:cNvPr id="220" name="楕円 219"/>
        <xdr:cNvSpPr/>
      </xdr:nvSpPr>
      <xdr:spPr>
        <a:xfrm>
          <a:off x="1397000" y="139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127861</xdr:rowOff>
    </xdr:from>
    <xdr:ext cx="762000" cy="259045"/>
    <xdr:sp macro="" textlink="">
      <xdr:nvSpPr>
        <xdr:cNvPr id="221" name="テキスト ボックス 220"/>
        <xdr:cNvSpPr txBox="1"/>
      </xdr:nvSpPr>
      <xdr:spPr>
        <a:xfrm>
          <a:off x="1066800" y="1367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類似団体の中では低水準である。職員給与については、人事委員会勧告に基づき給与改定を行うことで、地域民間給与との均衡を図り、常に適正化に努めている。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2" name="直線コネクタ 251"/>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7" name="直線コネクタ 256"/>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58"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135164</xdr:rowOff>
    </xdr:to>
    <xdr:cxnSp macro="">
      <xdr:nvCxnSpPr>
        <xdr:cNvPr id="260" name="直線コネクタ 259"/>
        <xdr:cNvCxnSpPr/>
      </xdr:nvCxnSpPr>
      <xdr:spPr>
        <a:xfrm>
          <a:off x="15290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85</xdr:row>
      <xdr:rowOff>83457</xdr:rowOff>
    </xdr:to>
    <xdr:cxnSp macro="">
      <xdr:nvCxnSpPr>
        <xdr:cNvPr id="263" name="直線コネクタ 262"/>
        <xdr:cNvCxnSpPr/>
      </xdr:nvCxnSpPr>
      <xdr:spPr>
        <a:xfrm>
          <a:off x="14401800" y="1444987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48079</xdr:rowOff>
    </xdr:to>
    <xdr:cxnSp macro="">
      <xdr:nvCxnSpPr>
        <xdr:cNvPr id="266" name="直線コネクタ 265"/>
        <xdr:cNvCxnSpPr/>
      </xdr:nvCxnSpPr>
      <xdr:spPr>
        <a:xfrm>
          <a:off x="13512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7"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9" name="テキスト ボックス 278"/>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2" name="楕円 281"/>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3" name="テキスト ボックス 282"/>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4" name="楕円 283"/>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5" name="テキスト ボックス 284"/>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月より県費負担教職員の給与等の負担、定数の決定等に係る事務・権限が政令指定都市へ移譲されたことに伴い、平成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年度は教育公務員数が前年度比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3426</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人の増となった。平成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年度は、人口千人当たり職員数は前年度比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0.01</a:t>
          </a:r>
          <a:r>
            <a:rPr kumimoji="1" lang="ja-JP" altLang="en-US" sz="1200">
              <a:solidFill>
                <a:schemeClr val="tx1"/>
              </a:solidFill>
              <a:latin typeface="ＭＳ Ｐゴシック" panose="020B0600070205080204" pitchFamily="50" charset="-128"/>
              <a:ea typeface="ＭＳ Ｐゴシック" panose="020B0600070205080204" pitchFamily="50" charset="-128"/>
            </a:rPr>
            <a:t>人増の</a:t>
          </a:r>
          <a:r>
            <a:rPr kumimoji="1" lang="en-US" altLang="ja-JP" sz="1200">
              <a:solidFill>
                <a:schemeClr val="tx1"/>
              </a:solidFill>
              <a:latin typeface="ＭＳ Ｐゴシック" panose="020B0600070205080204" pitchFamily="50" charset="-128"/>
              <a:ea typeface="ＭＳ Ｐゴシック" panose="020B0600070205080204" pitchFamily="50" charset="-128"/>
            </a:rPr>
            <a:t>10.41</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人となった。平成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7</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月の合併以降、定員適正化計画に基づき、事務の簡素化、集約化やアウトソーソングの活用などに積極的に取り組んでいる。今後も人口減少や超高齢化といった厳しい社会情勢に対応するため、平成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月に策定した新定員適正化計画に基づき、適切な人員管理に努める。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3" name="直線コネクタ 312"/>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4"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5" name="直線コネクタ 314"/>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6"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7" name="直線コネクタ 316"/>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160020</xdr:rowOff>
    </xdr:from>
    <xdr:to>
      <xdr:col>81</xdr:col>
      <xdr:colOff>44450</xdr:colOff>
      <xdr:row>64</xdr:row>
      <xdr:rowOff>162433</xdr:rowOff>
    </xdr:to>
    <xdr:cxnSp macro="">
      <xdr:nvCxnSpPr>
        <xdr:cNvPr id="318" name="直線コネクタ 317"/>
        <xdr:cNvCxnSpPr/>
      </xdr:nvCxnSpPr>
      <xdr:spPr>
        <a:xfrm>
          <a:off x="16179800" y="1113282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19"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0" name="フローチャート: 判断 319"/>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134239</xdr:rowOff>
    </xdr:from>
    <xdr:to>
      <xdr:col>77</xdr:col>
      <xdr:colOff>44450</xdr:colOff>
      <xdr:row>64</xdr:row>
      <xdr:rowOff>160020</xdr:rowOff>
    </xdr:to>
    <xdr:cxnSp macro="">
      <xdr:nvCxnSpPr>
        <xdr:cNvPr id="321" name="直線コネクタ 320"/>
        <xdr:cNvCxnSpPr/>
      </xdr:nvCxnSpPr>
      <xdr:spPr>
        <a:xfrm>
          <a:off x="15290800" y="10078339"/>
          <a:ext cx="889000" cy="10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2" name="フローチャート: 判断 321"/>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3" name="テキスト ボックス 322"/>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134239</xdr:rowOff>
    </xdr:from>
    <xdr:to>
      <xdr:col>72</xdr:col>
      <xdr:colOff>203200</xdr:colOff>
      <xdr:row>58</xdr:row>
      <xdr:rowOff>136652</xdr:rowOff>
    </xdr:to>
    <xdr:cxnSp macro="">
      <xdr:nvCxnSpPr>
        <xdr:cNvPr id="324" name="直線コネクタ 323"/>
        <xdr:cNvCxnSpPr/>
      </xdr:nvCxnSpPr>
      <xdr:spPr>
        <a:xfrm flipV="1">
          <a:off x="14401800" y="1007833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5" name="フローチャート: 判断 324"/>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26" name="テキスト ボックス 325"/>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136652</xdr:rowOff>
    </xdr:from>
    <xdr:to>
      <xdr:col>68</xdr:col>
      <xdr:colOff>152400</xdr:colOff>
      <xdr:row>58</xdr:row>
      <xdr:rowOff>153543</xdr:rowOff>
    </xdr:to>
    <xdr:cxnSp macro="">
      <xdr:nvCxnSpPr>
        <xdr:cNvPr id="327" name="直線コネクタ 326"/>
        <xdr:cNvCxnSpPr/>
      </xdr:nvCxnSpPr>
      <xdr:spPr>
        <a:xfrm flipV="1">
          <a:off x="13512800" y="1008075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28" name="フローチャート: 判断 327"/>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29" name="テキスト ボックス 328"/>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0" name="フローチャート: 判断 329"/>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1" name="テキスト ボックス 330"/>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111633</xdr:rowOff>
    </xdr:from>
    <xdr:to>
      <xdr:col>81</xdr:col>
      <xdr:colOff>95250</xdr:colOff>
      <xdr:row>65</xdr:row>
      <xdr:rowOff>41783</xdr:rowOff>
    </xdr:to>
    <xdr:sp macro="" textlink="">
      <xdr:nvSpPr>
        <xdr:cNvPr id="337" name="楕円 336"/>
        <xdr:cNvSpPr/>
      </xdr:nvSpPr>
      <xdr:spPr>
        <a:xfrm>
          <a:off x="169672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128160</xdr:rowOff>
    </xdr:from>
    <xdr:ext cx="762000" cy="259045"/>
    <xdr:sp macro="" textlink="">
      <xdr:nvSpPr>
        <xdr:cNvPr id="338" name="定員管理の状況該当値テキスト"/>
        <xdr:cNvSpPr txBox="1"/>
      </xdr:nvSpPr>
      <xdr:spPr>
        <a:xfrm>
          <a:off x="171069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109220</xdr:rowOff>
    </xdr:from>
    <xdr:to>
      <xdr:col>77</xdr:col>
      <xdr:colOff>95250</xdr:colOff>
      <xdr:row>65</xdr:row>
      <xdr:rowOff>39370</xdr:rowOff>
    </xdr:to>
    <xdr:sp macro="" textlink="">
      <xdr:nvSpPr>
        <xdr:cNvPr id="339" name="楕円 338"/>
        <xdr:cNvSpPr/>
      </xdr:nvSpPr>
      <xdr:spPr>
        <a:xfrm>
          <a:off x="16129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49547</xdr:rowOff>
    </xdr:from>
    <xdr:ext cx="736600" cy="259045"/>
    <xdr:sp macro="" textlink="">
      <xdr:nvSpPr>
        <xdr:cNvPr id="340" name="テキスト ボックス 339"/>
        <xdr:cNvSpPr txBox="1"/>
      </xdr:nvSpPr>
      <xdr:spPr>
        <a:xfrm>
          <a:off x="15798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83439</xdr:rowOff>
    </xdr:from>
    <xdr:to>
      <xdr:col>73</xdr:col>
      <xdr:colOff>44450</xdr:colOff>
      <xdr:row>59</xdr:row>
      <xdr:rowOff>13589</xdr:rowOff>
    </xdr:to>
    <xdr:sp macro="" textlink="">
      <xdr:nvSpPr>
        <xdr:cNvPr id="341" name="楕円 340"/>
        <xdr:cNvSpPr/>
      </xdr:nvSpPr>
      <xdr:spPr>
        <a:xfrm>
          <a:off x="15240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23766</xdr:rowOff>
    </xdr:from>
    <xdr:ext cx="762000" cy="259045"/>
    <xdr:sp macro="" textlink="">
      <xdr:nvSpPr>
        <xdr:cNvPr id="342" name="テキスト ボックス 341"/>
        <xdr:cNvSpPr txBox="1"/>
      </xdr:nvSpPr>
      <xdr:spPr>
        <a:xfrm>
          <a:off x="14909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85852</xdr:rowOff>
    </xdr:from>
    <xdr:to>
      <xdr:col>68</xdr:col>
      <xdr:colOff>203200</xdr:colOff>
      <xdr:row>59</xdr:row>
      <xdr:rowOff>16002</xdr:rowOff>
    </xdr:to>
    <xdr:sp macro="" textlink="">
      <xdr:nvSpPr>
        <xdr:cNvPr id="343" name="楕円 342"/>
        <xdr:cNvSpPr/>
      </xdr:nvSpPr>
      <xdr:spPr>
        <a:xfrm>
          <a:off x="14351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26179</xdr:rowOff>
    </xdr:from>
    <xdr:ext cx="762000" cy="259045"/>
    <xdr:sp macro="" textlink="">
      <xdr:nvSpPr>
        <xdr:cNvPr id="344" name="テキスト ボックス 343"/>
        <xdr:cNvSpPr txBox="1"/>
      </xdr:nvSpPr>
      <xdr:spPr>
        <a:xfrm>
          <a:off x="14020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102743</xdr:rowOff>
    </xdr:from>
    <xdr:to>
      <xdr:col>64</xdr:col>
      <xdr:colOff>152400</xdr:colOff>
      <xdr:row>59</xdr:row>
      <xdr:rowOff>32893</xdr:rowOff>
    </xdr:to>
    <xdr:sp macro="" textlink="">
      <xdr:nvSpPr>
        <xdr:cNvPr id="345" name="楕円 344"/>
        <xdr:cNvSpPr/>
      </xdr:nvSpPr>
      <xdr:spPr>
        <a:xfrm>
          <a:off x="13462000" y="100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43070</xdr:rowOff>
    </xdr:from>
    <xdr:ext cx="762000" cy="259045"/>
    <xdr:sp macro="" textlink="">
      <xdr:nvSpPr>
        <xdr:cNvPr id="346" name="テキスト ボックス 345"/>
        <xdr:cNvSpPr txBox="1"/>
      </xdr:nvSpPr>
      <xdr:spPr>
        <a:xfrm>
          <a:off x="13131800" y="98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類似団体内では中位に位置する。</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カ年平均では、市債残高の削減や債務負担行為の額の減等により、前年度比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ポイント改善した。単年度数値（</a:t>
          </a:r>
          <a:r>
            <a:rPr kumimoji="1" lang="en-US" altLang="ja-JP" sz="1300">
              <a:solidFill>
                <a:schemeClr val="tx1"/>
              </a:solidFill>
              <a:latin typeface="ＭＳ Ｐゴシック" panose="020B0600070205080204" pitchFamily="50" charset="-128"/>
              <a:ea typeface="ＭＳ Ｐゴシック" panose="020B0600070205080204" pitchFamily="50" charset="-128"/>
            </a:rPr>
            <a:t>6.2</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8.0</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％）に対し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78" name="直線コネクタ 377"/>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79"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0" name="直線コネクタ 379"/>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39</xdr:row>
      <xdr:rowOff>57150</xdr:rowOff>
    </xdr:to>
    <xdr:cxnSp macro="">
      <xdr:nvCxnSpPr>
        <xdr:cNvPr id="383" name="直線コネクタ 382"/>
        <xdr:cNvCxnSpPr/>
      </xdr:nvCxnSpPr>
      <xdr:spPr>
        <a:xfrm flipV="1">
          <a:off x="16179800" y="6628795"/>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4"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5" name="フローチャート: 判断 384"/>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137583</xdr:rowOff>
    </xdr:to>
    <xdr:cxnSp macro="">
      <xdr:nvCxnSpPr>
        <xdr:cNvPr id="386" name="直線コネクタ 385"/>
        <xdr:cNvCxnSpPr/>
      </xdr:nvCxnSpPr>
      <xdr:spPr>
        <a:xfrm flipV="1">
          <a:off x="15290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92528</xdr:rowOff>
    </xdr:to>
    <xdr:cxnSp macro="">
      <xdr:nvCxnSpPr>
        <xdr:cNvPr id="389" name="直線コネクタ 388"/>
        <xdr:cNvCxnSpPr/>
      </xdr:nvCxnSpPr>
      <xdr:spPr>
        <a:xfrm flipV="1">
          <a:off x="14401800" y="682413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0" name="フローチャート: 判断 389"/>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1" name="テキスト ボックス 390"/>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161472</xdr:rowOff>
    </xdr:to>
    <xdr:cxnSp macro="">
      <xdr:nvCxnSpPr>
        <xdr:cNvPr id="392" name="直線コネクタ 391"/>
        <xdr:cNvCxnSpPr/>
      </xdr:nvCxnSpPr>
      <xdr:spPr>
        <a:xfrm flipV="1">
          <a:off x="13512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4" name="テキスト ボックス 393"/>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2" name="楕円 401"/>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3" name="公債費負担の状況該当値テキスト"/>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6" name="楕円 405"/>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7" name="テキスト ボックス 406"/>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8" name="楕円 407"/>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09" name="テキスト ボックス 408"/>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0" name="楕円 409"/>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11" name="テキスト ボックス 410"/>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年度以降、着実に将来負担比率が改善し、平成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年度から充当可能財源等が将来負担額を上回るため「</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」となる。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将来負担額については、県費負担教職員制度権限移譲に伴う退職手当負担見込額の増などにより、前年度比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253</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億円の増。充当可能財源等は、基準財政需要額算入見込額が臨時財政対策債などの増などにより前年度比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85</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億円の増となった。中期財政計画（平成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36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年度まで）にて、将来負担比率の目標を「実質</a:t>
          </a:r>
          <a:r>
            <a:rPr kumimoji="1" lang="en-US" altLang="ja-JP" sz="1200">
              <a:solidFill>
                <a:schemeClr val="tx1"/>
              </a:solidFill>
              <a:latin typeface="ＭＳ Ｐゴシック" panose="020B0600070205080204" pitchFamily="50" charset="-128"/>
              <a:ea typeface="ＭＳ Ｐゴシック" panose="020B0600070205080204" pitchFamily="50" charset="-128"/>
            </a:rPr>
            <a:t>0%</a:t>
          </a:r>
          <a:r>
            <a:rPr kumimoji="1" lang="ja-JP" altLang="en-US" sz="1200">
              <a:solidFill>
                <a:schemeClr val="tx1"/>
              </a:solidFill>
              <a:latin typeface="ＭＳ Ｐゴシック" panose="020B0600070205080204" pitchFamily="50" charset="-128"/>
              <a:ea typeface="ＭＳ Ｐゴシック" panose="020B0600070205080204" pitchFamily="50" charset="-128"/>
            </a:rPr>
            <a:t>近傍を維持」としており、市債に頼らない規律ある財政運営や外郭団体改革などの行財政改革の成果</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と考えている。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0" name="直線コネクタ 439"/>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1"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2" name="直線コネクタ 441"/>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45"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46" name="フローチャート: 判断 445"/>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47" name="フローチャート: 判断 446"/>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48" name="テキスト ボックス 447"/>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61299</xdr:rowOff>
    </xdr:from>
    <xdr:to>
      <xdr:col>73</xdr:col>
      <xdr:colOff>44450</xdr:colOff>
      <xdr:row>19</xdr:row>
      <xdr:rowOff>162899</xdr:rowOff>
    </xdr:to>
    <xdr:sp macro="" textlink="">
      <xdr:nvSpPr>
        <xdr:cNvPr id="449" name="フローチャート: 判断 448"/>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xdr:rowOff>
    </xdr:from>
    <xdr:ext cx="762000" cy="259045"/>
    <xdr:sp macro="" textlink="">
      <xdr:nvSpPr>
        <xdr:cNvPr id="450" name="テキスト ボックス 449"/>
        <xdr:cNvSpPr txBox="1"/>
      </xdr:nvSpPr>
      <xdr:spPr>
        <a:xfrm>
          <a:off x="14909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127254</xdr:rowOff>
    </xdr:from>
    <xdr:to>
      <xdr:col>68</xdr:col>
      <xdr:colOff>203200</xdr:colOff>
      <xdr:row>20</xdr:row>
      <xdr:rowOff>57404</xdr:rowOff>
    </xdr:to>
    <xdr:sp macro="" textlink="">
      <xdr:nvSpPr>
        <xdr:cNvPr id="451" name="フローチャート: 判断 450"/>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67581</xdr:rowOff>
    </xdr:from>
    <xdr:ext cx="762000" cy="259045"/>
    <xdr:sp macro="" textlink="">
      <xdr:nvSpPr>
        <xdr:cNvPr id="452" name="テキスト ボックス 451"/>
        <xdr:cNvSpPr txBox="1"/>
      </xdr:nvSpPr>
      <xdr:spPr>
        <a:xfrm>
          <a:off x="14020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53" name="フローチャート: 判断 452"/>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54" name="テキスト ボックス 453"/>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162602</xdr:rowOff>
    </xdr:from>
    <xdr:to>
      <xdr:col>64</xdr:col>
      <xdr:colOff>152400</xdr:colOff>
      <xdr:row>14</xdr:row>
      <xdr:rowOff>92752</xdr:rowOff>
    </xdr:to>
    <xdr:sp macro="" textlink="">
      <xdr:nvSpPr>
        <xdr:cNvPr id="460" name="楕円 459"/>
        <xdr:cNvSpPr/>
      </xdr:nvSpPr>
      <xdr:spPr>
        <a:xfrm>
          <a:off x="13462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102929</xdr:rowOff>
    </xdr:from>
    <xdr:ext cx="762000" cy="259045"/>
    <xdr:sp macro="" textlink="">
      <xdr:nvSpPr>
        <xdr:cNvPr id="461" name="テキスト ボックス 460"/>
        <xdr:cNvSpPr txBox="1"/>
      </xdr:nvSpPr>
      <xdr:spPr>
        <a:xfrm>
          <a:off x="13131800" y="216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807,013
784,198
1,558.06
337,090,812
328,713,295
6,491,460
208,722,595
259,383,449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経常経費充当一般財源（分子）は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268.5</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億円の</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増</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H28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400.1</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H29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668.6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億円）となった一方、経常一般財源（分母）が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県費負担教職員の権限移譲に伴う道府県民税所得割臨時交付金の創設や、地方税及び地方消費税交付金等の増により</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340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億円の増</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H28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1,788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H29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2,128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億円）となった。これにより、人件費の経常収支比率は前年度比</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9.0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ポイントの上昇となった。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今後は、平成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月に策定した新定員適正化計画に基づき、平成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32</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年度の</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年間で職員定数</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330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人の更なる削減を目指す。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151493</xdr:rowOff>
    </xdr:from>
    <xdr:to>
      <xdr:col>24</xdr:col>
      <xdr:colOff>25400</xdr:colOff>
      <xdr:row>42</xdr:row>
      <xdr:rowOff>18143</xdr:rowOff>
    </xdr:to>
    <xdr:cxnSp macro="">
      <xdr:nvCxnSpPr>
        <xdr:cNvPr id="63" name="直線コネクタ 62"/>
        <xdr:cNvCxnSpPr/>
      </xdr:nvCxnSpPr>
      <xdr:spPr>
        <a:xfrm flipV="1">
          <a:off x="4826000" y="6152243"/>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66420</xdr:rowOff>
    </xdr:from>
    <xdr:ext cx="762000" cy="259045"/>
    <xdr:sp macro="" textlink="">
      <xdr:nvSpPr>
        <xdr:cNvPr id="66" name="人件費最大値テキスト"/>
        <xdr:cNvSpPr txBox="1"/>
      </xdr:nvSpPr>
      <xdr:spPr>
        <a:xfrm>
          <a:off x="4914900" y="58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151493</xdr:rowOff>
    </xdr:from>
    <xdr:to>
      <xdr:col>24</xdr:col>
      <xdr:colOff>114300</xdr:colOff>
      <xdr:row>35</xdr:row>
      <xdr:rowOff>151493</xdr:rowOff>
    </xdr:to>
    <xdr:cxnSp macro="">
      <xdr:nvCxnSpPr>
        <xdr:cNvPr id="67" name="直線コネクタ 66"/>
        <xdr:cNvCxnSpPr/>
      </xdr:nvCxnSpPr>
      <xdr:spPr>
        <a:xfrm>
          <a:off x="4737100" y="615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91622</xdr:rowOff>
    </xdr:from>
    <xdr:to>
      <xdr:col>24</xdr:col>
      <xdr:colOff>25400</xdr:colOff>
      <xdr:row>39</xdr:row>
      <xdr:rowOff>42635</xdr:rowOff>
    </xdr:to>
    <xdr:cxnSp macro="">
      <xdr:nvCxnSpPr>
        <xdr:cNvPr id="68" name="直線コネクタ 67"/>
        <xdr:cNvCxnSpPr/>
      </xdr:nvCxnSpPr>
      <xdr:spPr>
        <a:xfrm>
          <a:off x="3987800" y="5749472"/>
          <a:ext cx="838200" cy="9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157134</xdr:rowOff>
    </xdr:from>
    <xdr:ext cx="762000" cy="259045"/>
    <xdr:sp macro="" textlink="">
      <xdr:nvSpPr>
        <xdr:cNvPr id="69" name="人件費平均値テキスト"/>
        <xdr:cNvSpPr txBox="1"/>
      </xdr:nvSpPr>
      <xdr:spPr>
        <a:xfrm>
          <a:off x="4914900" y="667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70" name="フローチャート: 判断 69"/>
        <xdr:cNvSpPr/>
      </xdr:nvSpPr>
      <xdr:spPr>
        <a:xfrm>
          <a:off x="47752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48078</xdr:rowOff>
    </xdr:from>
    <xdr:to>
      <xdr:col>19</xdr:col>
      <xdr:colOff>187325</xdr:colOff>
      <xdr:row>33</xdr:row>
      <xdr:rowOff>91622</xdr:rowOff>
    </xdr:to>
    <xdr:cxnSp macro="">
      <xdr:nvCxnSpPr>
        <xdr:cNvPr id="71" name="直線コネクタ 70"/>
        <xdr:cNvCxnSpPr/>
      </xdr:nvCxnSpPr>
      <xdr:spPr>
        <a:xfrm>
          <a:off x="3098800" y="570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0</xdr:rowOff>
    </xdr:from>
    <xdr:to>
      <xdr:col>20</xdr:col>
      <xdr:colOff>38100</xdr:colOff>
      <xdr:row>34</xdr:row>
      <xdr:rowOff>101600</xdr:rowOff>
    </xdr:to>
    <xdr:sp macro="" textlink="">
      <xdr:nvSpPr>
        <xdr:cNvPr id="72" name="フローチャート: 判断 71"/>
        <xdr:cNvSpPr/>
      </xdr:nvSpPr>
      <xdr:spPr>
        <a:xfrm>
          <a:off x="3937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3" name="テキスト ボックス 72"/>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48078</xdr:rowOff>
    </xdr:from>
    <xdr:to>
      <xdr:col>15</xdr:col>
      <xdr:colOff>98425</xdr:colOff>
      <xdr:row>33</xdr:row>
      <xdr:rowOff>146050</xdr:rowOff>
    </xdr:to>
    <xdr:cxnSp macro="">
      <xdr:nvCxnSpPr>
        <xdr:cNvPr id="74" name="直線コネクタ 73"/>
        <xdr:cNvCxnSpPr/>
      </xdr:nvCxnSpPr>
      <xdr:spPr>
        <a:xfrm flipV="1">
          <a:off x="2209800" y="570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127907</xdr:rowOff>
    </xdr:from>
    <xdr:to>
      <xdr:col>15</xdr:col>
      <xdr:colOff>149225</xdr:colOff>
      <xdr:row>34</xdr:row>
      <xdr:rowOff>58057</xdr:rowOff>
    </xdr:to>
    <xdr:sp macro="" textlink="">
      <xdr:nvSpPr>
        <xdr:cNvPr id="75" name="フローチャート: 判断 74"/>
        <xdr:cNvSpPr/>
      </xdr:nvSpPr>
      <xdr:spPr>
        <a:xfrm>
          <a:off x="3048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42834</xdr:rowOff>
    </xdr:from>
    <xdr:ext cx="762000" cy="259045"/>
    <xdr:sp macro="" textlink="">
      <xdr:nvSpPr>
        <xdr:cNvPr id="76" name="テキスト ボックス 75"/>
        <xdr:cNvSpPr txBox="1"/>
      </xdr:nvSpPr>
      <xdr:spPr>
        <a:xfrm>
          <a:off x="2717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33</xdr:row>
      <xdr:rowOff>156936</xdr:rowOff>
    </xdr:to>
    <xdr:cxnSp macro="">
      <xdr:nvCxnSpPr>
        <xdr:cNvPr id="77" name="直線コネクタ 76"/>
        <xdr:cNvCxnSpPr/>
      </xdr:nvCxnSpPr>
      <xdr:spPr>
        <a:xfrm flipV="1">
          <a:off x="1320800" y="5803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160564</xdr:rowOff>
    </xdr:from>
    <xdr:to>
      <xdr:col>6</xdr:col>
      <xdr:colOff>171450</xdr:colOff>
      <xdr:row>34</xdr:row>
      <xdr:rowOff>90714</xdr:rowOff>
    </xdr:to>
    <xdr:sp macro="" textlink="">
      <xdr:nvSpPr>
        <xdr:cNvPr id="80" name="フローチャート: 判断 79"/>
        <xdr:cNvSpPr/>
      </xdr:nvSpPr>
      <xdr:spPr>
        <a:xfrm>
          <a:off x="1270000" y="581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75491</xdr:rowOff>
    </xdr:from>
    <xdr:ext cx="762000" cy="259045"/>
    <xdr:sp macro="" textlink="">
      <xdr:nvSpPr>
        <xdr:cNvPr id="81" name="テキスト ボックス 80"/>
        <xdr:cNvSpPr txBox="1"/>
      </xdr:nvSpPr>
      <xdr:spPr>
        <a:xfrm>
          <a:off x="939800" y="5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8362</xdr:rowOff>
    </xdr:from>
    <xdr:ext cx="762000" cy="259045"/>
    <xdr:sp macro="" textlink="">
      <xdr:nvSpPr>
        <xdr:cNvPr id="88" name="人件費該当値テキスト"/>
        <xdr:cNvSpPr txBox="1"/>
      </xdr:nvSpPr>
      <xdr:spPr>
        <a:xfrm>
          <a:off x="49149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40822</xdr:rowOff>
    </xdr:from>
    <xdr:to>
      <xdr:col>20</xdr:col>
      <xdr:colOff>38100</xdr:colOff>
      <xdr:row>33</xdr:row>
      <xdr:rowOff>142422</xdr:rowOff>
    </xdr:to>
    <xdr:sp macro="" textlink="">
      <xdr:nvSpPr>
        <xdr:cNvPr id="89" name="楕円 88"/>
        <xdr:cNvSpPr/>
      </xdr:nvSpPr>
      <xdr:spPr>
        <a:xfrm>
          <a:off x="3937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152599</xdr:rowOff>
    </xdr:from>
    <xdr:ext cx="736600" cy="259045"/>
    <xdr:sp macro="" textlink="">
      <xdr:nvSpPr>
        <xdr:cNvPr id="90" name="テキスト ボックス 89"/>
        <xdr:cNvSpPr txBox="1"/>
      </xdr:nvSpPr>
      <xdr:spPr>
        <a:xfrm>
          <a:off x="3606800" y="54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168728</xdr:rowOff>
    </xdr:from>
    <xdr:to>
      <xdr:col>15</xdr:col>
      <xdr:colOff>149225</xdr:colOff>
      <xdr:row>33</xdr:row>
      <xdr:rowOff>98878</xdr:rowOff>
    </xdr:to>
    <xdr:sp macro="" textlink="">
      <xdr:nvSpPr>
        <xdr:cNvPr id="91" name="楕円 90"/>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109055</xdr:rowOff>
    </xdr:from>
    <xdr:ext cx="762000" cy="259045"/>
    <xdr:sp macro="" textlink="">
      <xdr:nvSpPr>
        <xdr:cNvPr id="92" name="テキスト ボックス 91"/>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3" name="楕円 92"/>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4" name="テキスト ボックス 93"/>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106136</xdr:rowOff>
    </xdr:from>
    <xdr:to>
      <xdr:col>6</xdr:col>
      <xdr:colOff>171450</xdr:colOff>
      <xdr:row>34</xdr:row>
      <xdr:rowOff>36286</xdr:rowOff>
    </xdr:to>
    <xdr:sp macro="" textlink="">
      <xdr:nvSpPr>
        <xdr:cNvPr id="95" name="楕円 94"/>
        <xdr:cNvSpPr/>
      </xdr:nvSpPr>
      <xdr:spPr>
        <a:xfrm>
          <a:off x="1270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46463</xdr:rowOff>
    </xdr:from>
    <xdr:ext cx="762000" cy="259045"/>
    <xdr:sp macro="" textlink="">
      <xdr:nvSpPr>
        <xdr:cNvPr id="96" name="テキスト ボックス 95"/>
        <xdr:cNvSpPr txBox="1"/>
      </xdr:nvSpPr>
      <xdr:spPr>
        <a:xfrm>
          <a:off x="939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市町村の合併を行い類似団体で最も広い市域を有する。そのため管理する施設も多く、物件費に係る経常収支比率が類似団体の平均を例年上回る。平成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年度の経常経費充当一般財源（分子）は５億円増の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300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億円となった。また、経常一般財源（分母）が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340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億円の増となったことにより、物件費の経常収支比率は前年度比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ポイント低下した。今後も施設の統合廃止等の資産経営の合理化を推進し圧縮に努める。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4" name="直線コネクタ 123"/>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7"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8" name="直線コネクタ 127"/>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20</xdr:row>
      <xdr:rowOff>127000</xdr:rowOff>
    </xdr:to>
    <xdr:cxnSp macro="">
      <xdr:nvCxnSpPr>
        <xdr:cNvPr id="129" name="直線コネクタ 128"/>
        <xdr:cNvCxnSpPr/>
      </xdr:nvCxnSpPr>
      <xdr:spPr>
        <a:xfrm flipV="1">
          <a:off x="15671800" y="32512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63500</xdr:rowOff>
    </xdr:from>
    <xdr:to>
      <xdr:col>78</xdr:col>
      <xdr:colOff>69850</xdr:colOff>
      <xdr:row>20</xdr:row>
      <xdr:rowOff>127000</xdr:rowOff>
    </xdr:to>
    <xdr:cxnSp macro="">
      <xdr:nvCxnSpPr>
        <xdr:cNvPr id="132" name="直線コネクタ 131"/>
        <xdr:cNvCxnSpPr/>
      </xdr:nvCxnSpPr>
      <xdr:spPr>
        <a:xfrm>
          <a:off x="14782800" y="349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3" name="フローチャート: 判断 132"/>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4" name="テキスト ボックス 133"/>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63500</xdr:rowOff>
    </xdr:from>
    <xdr:to>
      <xdr:col>73</xdr:col>
      <xdr:colOff>180975</xdr:colOff>
      <xdr:row>20</xdr:row>
      <xdr:rowOff>88900</xdr:rowOff>
    </xdr:to>
    <xdr:cxnSp macro="">
      <xdr:nvCxnSpPr>
        <xdr:cNvPr id="135" name="直線コネクタ 134"/>
        <xdr:cNvCxnSpPr/>
      </xdr:nvCxnSpPr>
      <xdr:spPr>
        <a:xfrm flipV="1">
          <a:off x="13893800" y="349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38100</xdr:rowOff>
    </xdr:from>
    <xdr:to>
      <xdr:col>69</xdr:col>
      <xdr:colOff>92075</xdr:colOff>
      <xdr:row>20</xdr:row>
      <xdr:rowOff>88900</xdr:rowOff>
    </xdr:to>
    <xdr:cxnSp macro="">
      <xdr:nvCxnSpPr>
        <xdr:cNvPr id="138" name="直線コネクタ 137"/>
        <xdr:cNvCxnSpPr/>
      </xdr:nvCxnSpPr>
      <xdr:spPr>
        <a:xfrm>
          <a:off x="13004800" y="346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8" name="楕円 147"/>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9"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50" name="楕円 149"/>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51" name="テキスト ボックス 150"/>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12700</xdr:rowOff>
    </xdr:from>
    <xdr:to>
      <xdr:col>74</xdr:col>
      <xdr:colOff>31750</xdr:colOff>
      <xdr:row>20</xdr:row>
      <xdr:rowOff>114300</xdr:rowOff>
    </xdr:to>
    <xdr:sp macro="" textlink="">
      <xdr:nvSpPr>
        <xdr:cNvPr id="152" name="楕円 151"/>
        <xdr:cNvSpPr/>
      </xdr:nvSpPr>
      <xdr:spPr>
        <a:xfrm>
          <a:off x="14732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99077</xdr:rowOff>
    </xdr:from>
    <xdr:ext cx="762000" cy="259045"/>
    <xdr:sp macro="" textlink="">
      <xdr:nvSpPr>
        <xdr:cNvPr id="153" name="テキスト ボックス 152"/>
        <xdr:cNvSpPr txBox="1"/>
      </xdr:nvSpPr>
      <xdr:spPr>
        <a:xfrm>
          <a:off x="14401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4" name="楕円 153"/>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5" name="テキスト ボックス 154"/>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158750</xdr:rowOff>
    </xdr:from>
    <xdr:to>
      <xdr:col>65</xdr:col>
      <xdr:colOff>53975</xdr:colOff>
      <xdr:row>20</xdr:row>
      <xdr:rowOff>88900</xdr:rowOff>
    </xdr:to>
    <xdr:sp macro="" textlink="">
      <xdr:nvSpPr>
        <xdr:cNvPr id="156" name="楕円 155"/>
        <xdr:cNvSpPr/>
      </xdr:nvSpPr>
      <xdr:spPr>
        <a:xfrm>
          <a:off x="12954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73677</xdr:rowOff>
    </xdr:from>
    <xdr:ext cx="762000" cy="259045"/>
    <xdr:sp macro="" textlink="">
      <xdr:nvSpPr>
        <xdr:cNvPr id="157" name="テキスト ボックス 156"/>
        <xdr:cNvSpPr txBox="1"/>
      </xdr:nvSpPr>
      <xdr:spPr>
        <a:xfrm>
          <a:off x="12623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私立保育所等の創設及び放課後等デイサービスの給付件数増により、経常経費充当一般財源（分子）は前年度比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9</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227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億となったが、経常一般財源（分母）が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340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億円の増となったことから、比率は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55</xdr:row>
      <xdr:rowOff>69850</xdr:rowOff>
    </xdr:to>
    <xdr:cxnSp macro="">
      <xdr:nvCxnSpPr>
        <xdr:cNvPr id="190" name="直線コネクタ 189"/>
        <xdr:cNvCxnSpPr/>
      </xdr:nvCxnSpPr>
      <xdr:spPr>
        <a:xfrm flipV="1">
          <a:off x="3987800" y="9194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1"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2" name="フローチャート: 判断 191"/>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69850</xdr:rowOff>
    </xdr:to>
    <xdr:cxnSp macro="">
      <xdr:nvCxnSpPr>
        <xdr:cNvPr id="193" name="直線コネクタ 192"/>
        <xdr:cNvCxnSpPr/>
      </xdr:nvCxnSpPr>
      <xdr:spPr>
        <a:xfrm>
          <a:off x="3098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4" name="フローチャート: 判断 193"/>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5" name="テキスト ボックス 194"/>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165100</xdr:rowOff>
    </xdr:to>
    <xdr:cxnSp macro="">
      <xdr:nvCxnSpPr>
        <xdr:cNvPr id="196" name="直線コネクタ 195"/>
        <xdr:cNvCxnSpPr/>
      </xdr:nvCxnSpPr>
      <xdr:spPr>
        <a:xfrm>
          <a:off x="2209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8" name="テキスト ボックス 197"/>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146050</xdr:rowOff>
    </xdr:to>
    <xdr:cxnSp macro="">
      <xdr:nvCxnSpPr>
        <xdr:cNvPr id="199" name="直線コネクタ 198"/>
        <xdr:cNvCxnSpPr/>
      </xdr:nvCxnSpPr>
      <xdr:spPr>
        <a:xfrm>
          <a:off x="1320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200" name="フローチャート: 判断 199"/>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01" name="テキスト ボックス 200"/>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2" name="フローチャート: 判断 201"/>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3" name="テキスト ボックス 202"/>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9" name="楕円 208"/>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10"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5" name="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7" name="楕円 216"/>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8" name="テキスト ボックス 217"/>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年度は、経常一般財源（分母）が</a:t>
          </a:r>
          <a:r>
            <a:rPr kumimoji="1" lang="en-US" altLang="ja-JP" sz="1200">
              <a:solidFill>
                <a:schemeClr val="tx1"/>
              </a:solidFill>
              <a:latin typeface="ＭＳ Ｐゴシック" panose="020B0600070205080204" pitchFamily="50" charset="-128"/>
              <a:ea typeface="ＭＳ Ｐゴシック" panose="020B0600070205080204" pitchFamily="50" charset="-128"/>
            </a:rPr>
            <a:t>340</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億円の増となった影響により、その他の経常収支比率は前年度比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2.0</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ポイント低下した。本市の保有する資産は平成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a:t>
          </a:r>
          <a:r>
            <a:rPr kumimoji="1" lang="en-US" altLang="ja-JP" sz="1200">
              <a:solidFill>
                <a:schemeClr val="tx1"/>
              </a:solidFill>
              <a:latin typeface="ＭＳ Ｐゴシック" panose="020B0600070205080204" pitchFamily="50" charset="-128"/>
              <a:ea typeface="ＭＳ Ｐゴシック" panose="020B0600070205080204" pitchFamily="50" charset="-128"/>
            </a:rPr>
            <a:t>12</a:t>
          </a: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合併を契機に急増した。今後老朽化に伴う維持管理経費が増大し大きな財政負担となることが見込まれているおり、資産の見直しや活用、運営管理等に関し長期的かつ着実に推進するため、浜松市公共施設等総合管理計画を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月に定めた。今後もこの計画により維持管理コストの適正化を図る。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6" name="直線コネクタ 245"/>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60</xdr:row>
      <xdr:rowOff>31750</xdr:rowOff>
    </xdr:to>
    <xdr:cxnSp macro="">
      <xdr:nvCxnSpPr>
        <xdr:cNvPr id="251" name="直線コネクタ 250"/>
        <xdr:cNvCxnSpPr/>
      </xdr:nvCxnSpPr>
      <xdr:spPr>
        <a:xfrm flipV="1">
          <a:off x="15671800" y="99377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2"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3" name="フローチャート: 判断 252"/>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60</xdr:row>
      <xdr:rowOff>31750</xdr:rowOff>
    </xdr:to>
    <xdr:cxnSp macro="">
      <xdr:nvCxnSpPr>
        <xdr:cNvPr id="254" name="直線コネクタ 253"/>
        <xdr:cNvCxnSpPr/>
      </xdr:nvCxnSpPr>
      <xdr:spPr>
        <a:xfrm>
          <a:off x="14782800" y="10185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69850</xdr:rowOff>
    </xdr:to>
    <xdr:cxnSp macro="">
      <xdr:nvCxnSpPr>
        <xdr:cNvPr id="257" name="直線コネクタ 256"/>
        <xdr:cNvCxnSpPr/>
      </xdr:nvCxnSpPr>
      <xdr:spPr>
        <a:xfrm>
          <a:off x="13893800" y="10033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9" name="テキスト ボックス 258"/>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58</xdr:row>
      <xdr:rowOff>88900</xdr:rowOff>
    </xdr:to>
    <xdr:cxnSp macro="">
      <xdr:nvCxnSpPr>
        <xdr:cNvPr id="260" name="直線コネクタ 259"/>
        <xdr:cNvCxnSpPr/>
      </xdr:nvCxnSpPr>
      <xdr:spPr>
        <a:xfrm>
          <a:off x="13004800" y="993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0" name="楕円 269"/>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71"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152400</xdr:rowOff>
    </xdr:from>
    <xdr:to>
      <xdr:col>78</xdr:col>
      <xdr:colOff>120650</xdr:colOff>
      <xdr:row>60</xdr:row>
      <xdr:rowOff>82550</xdr:rowOff>
    </xdr:to>
    <xdr:sp macro="" textlink="">
      <xdr:nvSpPr>
        <xdr:cNvPr id="272" name="楕円 271"/>
        <xdr:cNvSpPr/>
      </xdr:nvSpPr>
      <xdr:spPr>
        <a:xfrm>
          <a:off x="15621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67327</xdr:rowOff>
    </xdr:from>
    <xdr:ext cx="736600" cy="259045"/>
    <xdr:sp macro="" textlink="">
      <xdr:nvSpPr>
        <xdr:cNvPr id="273" name="テキスト ボックス 272"/>
        <xdr:cNvSpPr txBox="1"/>
      </xdr:nvSpPr>
      <xdr:spPr>
        <a:xfrm>
          <a:off x="15290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5" name="テキスト ボックス 274"/>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78" name="楕円 277"/>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29227</xdr:rowOff>
    </xdr:from>
    <xdr:ext cx="762000" cy="259045"/>
    <xdr:sp macro="" textlink="">
      <xdr:nvSpPr>
        <xdr:cNvPr id="279" name="テキスト ボックス 278"/>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年度は、経常経費充当一般財源（分子）は５億円減の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120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億円となった。また、経常一般財源（分母）が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340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億円の増となったことにより、補助費等の経常収支比率は前年度比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ポイントの低下となった。補助金及び負担金については、ガイドラインを毎年検証しながら</a:t>
          </a:r>
          <a:r>
            <a:rPr kumimoji="1" lang="en-US" altLang="ja-JP" sz="1300">
              <a:solidFill>
                <a:schemeClr val="tx1"/>
              </a:solidFill>
              <a:latin typeface="ＭＳ Ｐゴシック" panose="020B0600070205080204" pitchFamily="50" charset="-128"/>
              <a:ea typeface="ＭＳ Ｐゴシック" panose="020B0600070205080204" pitchFamily="50" charset="-128"/>
            </a:rPr>
            <a:t>PDCA</a:t>
          </a:r>
          <a:r>
            <a:rPr kumimoji="1" lang="ja-JP" altLang="en-US" sz="1300">
              <a:solidFill>
                <a:schemeClr val="tx1"/>
              </a:solidFill>
              <a:latin typeface="ＭＳ Ｐゴシック" panose="020B0600070205080204" pitchFamily="50" charset="-128"/>
              <a:ea typeface="ＭＳ Ｐゴシック" panose="020B0600070205080204" pitchFamily="50" charset="-128"/>
            </a:rPr>
            <a:t>サイクルにより継続して見直しを進めており、その成果により補助費等に係る経常収支比率が類似団体平均を大きく下回っている。引き続き見直しを進める。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7" name="直線コネクタ 306"/>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9" name="直線コネクタ 30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36</xdr:row>
      <xdr:rowOff>50800</xdr:rowOff>
    </xdr:to>
    <xdr:cxnSp macro="">
      <xdr:nvCxnSpPr>
        <xdr:cNvPr id="312" name="直線コネクタ 311"/>
        <xdr:cNvCxnSpPr/>
      </xdr:nvCxnSpPr>
      <xdr:spPr>
        <a:xfrm flipV="1">
          <a:off x="15671800" y="59753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3"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4" name="フローチャート: 判断 313"/>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50800</xdr:rowOff>
    </xdr:to>
    <xdr:cxnSp macro="">
      <xdr:nvCxnSpPr>
        <xdr:cNvPr id="315" name="直線コネクタ 314"/>
        <xdr:cNvCxnSpPr/>
      </xdr:nvCxnSpPr>
      <xdr:spPr>
        <a:xfrm>
          <a:off x="14782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6" name="フローチャート: 判断 315"/>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7" name="テキスト ボックス 316"/>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50800</xdr:rowOff>
    </xdr:to>
    <xdr:cxnSp macro="">
      <xdr:nvCxnSpPr>
        <xdr:cNvPr id="318" name="直線コネクタ 317"/>
        <xdr:cNvCxnSpPr/>
      </xdr:nvCxnSpPr>
      <xdr:spPr>
        <a:xfrm flipV="1">
          <a:off x="13893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9" name="フローチャート: 判断 318"/>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0" name="テキスト ボックス 319"/>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107950</xdr:rowOff>
    </xdr:to>
    <xdr:cxnSp macro="">
      <xdr:nvCxnSpPr>
        <xdr:cNvPr id="321" name="直線コネクタ 320"/>
        <xdr:cNvCxnSpPr/>
      </xdr:nvCxnSpPr>
      <xdr:spPr>
        <a:xfrm flipV="1">
          <a:off x="13004800" y="622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2" name="フローチャート: 判断 321"/>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3" name="テキスト ボックス 322"/>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95250</xdr:rowOff>
    </xdr:from>
    <xdr:to>
      <xdr:col>82</xdr:col>
      <xdr:colOff>158750</xdr:colOff>
      <xdr:row>35</xdr:row>
      <xdr:rowOff>25400</xdr:rowOff>
    </xdr:to>
    <xdr:sp macro="" textlink="">
      <xdr:nvSpPr>
        <xdr:cNvPr id="331" name="楕円 330"/>
        <xdr:cNvSpPr/>
      </xdr:nvSpPr>
      <xdr:spPr>
        <a:xfrm>
          <a:off x="16459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111777</xdr:rowOff>
    </xdr:from>
    <xdr:ext cx="762000" cy="259045"/>
    <xdr:sp macro="" textlink="">
      <xdr:nvSpPr>
        <xdr:cNvPr id="332" name="補助費等該当値テキスト"/>
        <xdr:cNvSpPr txBox="1"/>
      </xdr:nvSpPr>
      <xdr:spPr>
        <a:xfrm>
          <a:off x="16598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3" name="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4" name="テキスト ボックス 333"/>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5" name="楕円 334"/>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36" name="テキスト ボックス 335"/>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7" name="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38" name="テキスト ボックス 337"/>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57150</xdr:rowOff>
    </xdr:from>
    <xdr:to>
      <xdr:col>65</xdr:col>
      <xdr:colOff>53975</xdr:colOff>
      <xdr:row>36</xdr:row>
      <xdr:rowOff>158750</xdr:rowOff>
    </xdr:to>
    <xdr:sp macro="" textlink="">
      <xdr:nvSpPr>
        <xdr:cNvPr id="339" name="楕円 338"/>
        <xdr:cNvSpPr/>
      </xdr:nvSpPr>
      <xdr:spPr>
        <a:xfrm>
          <a:off x="12954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168927</xdr:rowOff>
    </xdr:from>
    <xdr:ext cx="762000" cy="259045"/>
    <xdr:sp macro="" textlink="">
      <xdr:nvSpPr>
        <xdr:cNvPr id="340" name="テキスト ボックス 339"/>
        <xdr:cNvSpPr txBox="1"/>
      </xdr:nvSpPr>
      <xdr:spPr>
        <a:xfrm>
          <a:off x="12623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類似団体の中では中位に位置する。経常経費充当一般財源（分子）については前年度比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億円増の</a:t>
          </a:r>
          <a:r>
            <a:rPr kumimoji="1" lang="en-US" altLang="ja-JP" sz="1200">
              <a:solidFill>
                <a:schemeClr val="tx1"/>
              </a:solidFill>
              <a:latin typeface="ＭＳ Ｐゴシック" panose="020B0600070205080204" pitchFamily="50" charset="-128"/>
              <a:ea typeface="ＭＳ Ｐゴシック" panose="020B0600070205080204" pitchFamily="50" charset="-128"/>
            </a:rPr>
            <a:t>368</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億円となったが、経常一般財源（分母）が県費負担教職員の権限移譲に伴う道府県民税所得割臨時交付金の創設等の増により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340</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億円の増となったことから、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3.1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ポイント低下した。中期財政計画（平成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36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年度まで）において、一人あたり市債残高を平成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年度末までに</a:t>
          </a:r>
          <a:r>
            <a:rPr kumimoji="1" lang="en-US" altLang="ja-JP" sz="1200">
              <a:solidFill>
                <a:schemeClr val="tx1"/>
              </a:solidFill>
              <a:latin typeface="ＭＳ Ｐゴシック" panose="020B0600070205080204" pitchFamily="50" charset="-128"/>
              <a:ea typeface="ＭＳ Ｐゴシック" panose="020B0600070205080204" pitchFamily="50" charset="-128"/>
            </a:rPr>
            <a:t>550</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千円以下（平成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年度末は</a:t>
          </a:r>
          <a:r>
            <a:rPr kumimoji="1" lang="en-US" altLang="ja-JP" sz="1200">
              <a:solidFill>
                <a:schemeClr val="tx1"/>
              </a:solidFill>
              <a:latin typeface="ＭＳ Ｐゴシック" panose="020B0600070205080204" pitchFamily="50" charset="-128"/>
              <a:ea typeface="ＭＳ Ｐゴシック" panose="020B0600070205080204" pitchFamily="50" charset="-128"/>
            </a:rPr>
            <a:t>582</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人で、計画値</a:t>
          </a:r>
          <a:r>
            <a:rPr kumimoji="1" lang="en-US" altLang="ja-JP" sz="1200">
              <a:solidFill>
                <a:schemeClr val="tx1"/>
              </a:solidFill>
              <a:latin typeface="ＭＳ Ｐゴシック" panose="020B0600070205080204" pitchFamily="50" charset="-128"/>
              <a:ea typeface="ＭＳ Ｐゴシック" panose="020B0600070205080204" pitchFamily="50" charset="-128"/>
            </a:rPr>
            <a:t>595</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人以下を達成）とすることを目標としている。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8" name="直線コネクタ 367"/>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9"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0" name="直線コネクタ 369"/>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114300</xdr:rowOff>
    </xdr:from>
    <xdr:to>
      <xdr:col>24</xdr:col>
      <xdr:colOff>25400</xdr:colOff>
      <xdr:row>76</xdr:row>
      <xdr:rowOff>165100</xdr:rowOff>
    </xdr:to>
    <xdr:cxnSp macro="">
      <xdr:nvCxnSpPr>
        <xdr:cNvPr id="373" name="直線コネクタ 372"/>
        <xdr:cNvCxnSpPr/>
      </xdr:nvCxnSpPr>
      <xdr:spPr>
        <a:xfrm flipV="1">
          <a:off x="3987800" y="128016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4"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5" name="フローチャート: 判断 374"/>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114300</xdr:rowOff>
    </xdr:from>
    <xdr:to>
      <xdr:col>19</xdr:col>
      <xdr:colOff>187325</xdr:colOff>
      <xdr:row>76</xdr:row>
      <xdr:rowOff>165100</xdr:rowOff>
    </xdr:to>
    <xdr:cxnSp macro="">
      <xdr:nvCxnSpPr>
        <xdr:cNvPr id="376" name="直線コネクタ 375"/>
        <xdr:cNvCxnSpPr/>
      </xdr:nvCxnSpPr>
      <xdr:spPr>
        <a:xfrm>
          <a:off x="3098800" y="1314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7" name="フローチャート: 判断 376"/>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8" name="テキスト ボックス 377"/>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114300</xdr:rowOff>
    </xdr:from>
    <xdr:to>
      <xdr:col>15</xdr:col>
      <xdr:colOff>98425</xdr:colOff>
      <xdr:row>77</xdr:row>
      <xdr:rowOff>57150</xdr:rowOff>
    </xdr:to>
    <xdr:cxnSp macro="">
      <xdr:nvCxnSpPr>
        <xdr:cNvPr id="379" name="直線コネクタ 378"/>
        <xdr:cNvCxnSpPr/>
      </xdr:nvCxnSpPr>
      <xdr:spPr>
        <a:xfrm flipV="1">
          <a:off x="2209800" y="1314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0" name="フローチャート: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1" name="テキスト ボックス 380"/>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44450</xdr:rowOff>
    </xdr:from>
    <xdr:to>
      <xdr:col>11</xdr:col>
      <xdr:colOff>9525</xdr:colOff>
      <xdr:row>77</xdr:row>
      <xdr:rowOff>57150</xdr:rowOff>
    </xdr:to>
    <xdr:cxnSp macro="">
      <xdr:nvCxnSpPr>
        <xdr:cNvPr id="382" name="直線コネクタ 381"/>
        <xdr:cNvCxnSpPr/>
      </xdr:nvCxnSpPr>
      <xdr:spPr>
        <a:xfrm>
          <a:off x="1320800" y="1324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3" name="フローチャート: 判断 382"/>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4" name="テキスト ボックス 383"/>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6" name="テキスト ボックス 38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63500</xdr:rowOff>
    </xdr:from>
    <xdr:to>
      <xdr:col>24</xdr:col>
      <xdr:colOff>76200</xdr:colOff>
      <xdr:row>74</xdr:row>
      <xdr:rowOff>165100</xdr:rowOff>
    </xdr:to>
    <xdr:sp macro="" textlink="">
      <xdr:nvSpPr>
        <xdr:cNvPr id="392" name="楕円 391"/>
        <xdr:cNvSpPr/>
      </xdr:nvSpPr>
      <xdr:spPr>
        <a:xfrm>
          <a:off x="47752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80027</xdr:rowOff>
    </xdr:from>
    <xdr:ext cx="762000" cy="259045"/>
    <xdr:sp macro="" textlink="">
      <xdr:nvSpPr>
        <xdr:cNvPr id="393" name="公債費該当値テキスト"/>
        <xdr:cNvSpPr txBox="1"/>
      </xdr:nvSpPr>
      <xdr:spPr>
        <a:xfrm>
          <a:off x="4914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4" name="楕円 393"/>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5" name="テキスト ボックス 394"/>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63500</xdr:rowOff>
    </xdr:from>
    <xdr:to>
      <xdr:col>15</xdr:col>
      <xdr:colOff>149225</xdr:colOff>
      <xdr:row>76</xdr:row>
      <xdr:rowOff>165100</xdr:rowOff>
    </xdr:to>
    <xdr:sp macro="" textlink="">
      <xdr:nvSpPr>
        <xdr:cNvPr id="396" name="楕円 395"/>
        <xdr:cNvSpPr/>
      </xdr:nvSpPr>
      <xdr:spPr>
        <a:xfrm>
          <a:off x="3048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3827</xdr:rowOff>
    </xdr:from>
    <xdr:ext cx="762000" cy="259045"/>
    <xdr:sp macro="" textlink="">
      <xdr:nvSpPr>
        <xdr:cNvPr id="397" name="テキスト ボックス 396"/>
        <xdr:cNvSpPr txBox="1"/>
      </xdr:nvSpPr>
      <xdr:spPr>
        <a:xfrm>
          <a:off x="2717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6350</xdr:rowOff>
    </xdr:from>
    <xdr:to>
      <xdr:col>11</xdr:col>
      <xdr:colOff>60325</xdr:colOff>
      <xdr:row>77</xdr:row>
      <xdr:rowOff>107950</xdr:rowOff>
    </xdr:to>
    <xdr:sp macro="" textlink="">
      <xdr:nvSpPr>
        <xdr:cNvPr id="398" name="楕円 397"/>
        <xdr:cNvSpPr/>
      </xdr:nvSpPr>
      <xdr:spPr>
        <a:xfrm>
          <a:off x="2159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118127</xdr:rowOff>
    </xdr:from>
    <xdr:ext cx="762000" cy="259045"/>
    <xdr:sp macro="" textlink="">
      <xdr:nvSpPr>
        <xdr:cNvPr id="399" name="テキスト ボックス 398"/>
        <xdr:cNvSpPr txBox="1"/>
      </xdr:nvSpPr>
      <xdr:spPr>
        <a:xfrm>
          <a:off x="1828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165100</xdr:rowOff>
    </xdr:from>
    <xdr:to>
      <xdr:col>6</xdr:col>
      <xdr:colOff>171450</xdr:colOff>
      <xdr:row>77</xdr:row>
      <xdr:rowOff>95250</xdr:rowOff>
    </xdr:to>
    <xdr:sp macro="" textlink="">
      <xdr:nvSpPr>
        <xdr:cNvPr id="400" name="楕円 399"/>
        <xdr:cNvSpPr/>
      </xdr:nvSpPr>
      <xdr:spPr>
        <a:xfrm>
          <a:off x="1270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105427</xdr:rowOff>
    </xdr:from>
    <xdr:ext cx="762000" cy="259045"/>
    <xdr:sp macro="" textlink="">
      <xdr:nvSpPr>
        <xdr:cNvPr id="401" name="テキスト ボックス 400"/>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類似団体の中では上位に位置する。平成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年度の公債費以外の経常収支比率は、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74.3</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ポイント上昇している。主な要因は、県費負担教職員の権限移譲に伴い、人件費が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9.0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ポイント増となったことなどである。今後も更なる経常経費の圧縮に努める。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1" name="直線コネクタ 430"/>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2"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3" name="直線コネクタ 432"/>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159657</xdr:rowOff>
    </xdr:from>
    <xdr:to>
      <xdr:col>82</xdr:col>
      <xdr:colOff>107950</xdr:colOff>
      <xdr:row>76</xdr:row>
      <xdr:rowOff>1814</xdr:rowOff>
    </xdr:to>
    <xdr:cxnSp macro="">
      <xdr:nvCxnSpPr>
        <xdr:cNvPr id="436" name="直線コネクタ 435"/>
        <xdr:cNvCxnSpPr/>
      </xdr:nvCxnSpPr>
      <xdr:spPr>
        <a:xfrm>
          <a:off x="15671800" y="128469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132641</xdr:rowOff>
    </xdr:from>
    <xdr:ext cx="762000" cy="259045"/>
    <xdr:sp macro="" textlink="">
      <xdr:nvSpPr>
        <xdr:cNvPr id="437" name="公債費以外平均値テキスト"/>
        <xdr:cNvSpPr txBox="1"/>
      </xdr:nvSpPr>
      <xdr:spPr>
        <a:xfrm>
          <a:off x="16598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8" name="フローチャート: 判断 437"/>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80735</xdr:rowOff>
    </xdr:from>
    <xdr:to>
      <xdr:col>78</xdr:col>
      <xdr:colOff>69850</xdr:colOff>
      <xdr:row>74</xdr:row>
      <xdr:rowOff>159657</xdr:rowOff>
    </xdr:to>
    <xdr:cxnSp macro="">
      <xdr:nvCxnSpPr>
        <xdr:cNvPr id="439" name="直線コネクタ 438"/>
        <xdr:cNvCxnSpPr/>
      </xdr:nvCxnSpPr>
      <xdr:spPr>
        <a:xfrm>
          <a:off x="14782800" y="12596585"/>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0" name="フローチャート: 判断 439"/>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41" name="テキスト ボックス 440"/>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80735</xdr:rowOff>
    </xdr:from>
    <xdr:to>
      <xdr:col>73</xdr:col>
      <xdr:colOff>180975</xdr:colOff>
      <xdr:row>73</xdr:row>
      <xdr:rowOff>135165</xdr:rowOff>
    </xdr:to>
    <xdr:cxnSp macro="">
      <xdr:nvCxnSpPr>
        <xdr:cNvPr id="442" name="直線コネクタ 441"/>
        <xdr:cNvCxnSpPr/>
      </xdr:nvCxnSpPr>
      <xdr:spPr>
        <a:xfrm flipV="1">
          <a:off x="13893800" y="12596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3" name="フローチャート: 判断 442"/>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110870</xdr:rowOff>
    </xdr:from>
    <xdr:ext cx="762000" cy="259045"/>
    <xdr:sp macro="" textlink="">
      <xdr:nvSpPr>
        <xdr:cNvPr id="444" name="テキスト ボックス 443"/>
        <xdr:cNvSpPr txBox="1"/>
      </xdr:nvSpPr>
      <xdr:spPr>
        <a:xfrm>
          <a:off x="14401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37193</xdr:rowOff>
    </xdr:from>
    <xdr:to>
      <xdr:col>69</xdr:col>
      <xdr:colOff>92075</xdr:colOff>
      <xdr:row>73</xdr:row>
      <xdr:rowOff>135165</xdr:rowOff>
    </xdr:to>
    <xdr:cxnSp macro="">
      <xdr:nvCxnSpPr>
        <xdr:cNvPr id="445" name="直線コネクタ 444"/>
        <xdr:cNvCxnSpPr/>
      </xdr:nvCxnSpPr>
      <xdr:spPr>
        <a:xfrm>
          <a:off x="13004800" y="12553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6" name="フローチャート: 判断 445"/>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47" name="テキスト ボックス 446"/>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8" name="フローチャート: 判断 447"/>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23784</xdr:rowOff>
    </xdr:from>
    <xdr:ext cx="762000" cy="259045"/>
    <xdr:sp macro="" textlink="">
      <xdr:nvSpPr>
        <xdr:cNvPr id="449" name="テキスト ボックス 448"/>
        <xdr:cNvSpPr txBox="1"/>
      </xdr:nvSpPr>
      <xdr:spPr>
        <a:xfrm>
          <a:off x="12623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122465</xdr:rowOff>
    </xdr:from>
    <xdr:to>
      <xdr:col>82</xdr:col>
      <xdr:colOff>158750</xdr:colOff>
      <xdr:row>76</xdr:row>
      <xdr:rowOff>52614</xdr:rowOff>
    </xdr:to>
    <xdr:sp macro="" textlink="">
      <xdr:nvSpPr>
        <xdr:cNvPr id="455" name="楕円 454"/>
        <xdr:cNvSpPr/>
      </xdr:nvSpPr>
      <xdr:spPr>
        <a:xfrm>
          <a:off x="16459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138992</xdr:rowOff>
    </xdr:from>
    <xdr:ext cx="762000" cy="259045"/>
    <xdr:sp macro="" textlink="">
      <xdr:nvSpPr>
        <xdr:cNvPr id="456" name="公債費以外該当値テキスト"/>
        <xdr:cNvSpPr txBox="1"/>
      </xdr:nvSpPr>
      <xdr:spPr>
        <a:xfrm>
          <a:off x="16598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108857</xdr:rowOff>
    </xdr:from>
    <xdr:to>
      <xdr:col>78</xdr:col>
      <xdr:colOff>120650</xdr:colOff>
      <xdr:row>75</xdr:row>
      <xdr:rowOff>39007</xdr:rowOff>
    </xdr:to>
    <xdr:sp macro="" textlink="">
      <xdr:nvSpPr>
        <xdr:cNvPr id="457" name="楕円 456"/>
        <xdr:cNvSpPr/>
      </xdr:nvSpPr>
      <xdr:spPr>
        <a:xfrm>
          <a:off x="15621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49184</xdr:rowOff>
    </xdr:from>
    <xdr:ext cx="736600" cy="259045"/>
    <xdr:sp macro="" textlink="">
      <xdr:nvSpPr>
        <xdr:cNvPr id="458" name="テキスト ボックス 457"/>
        <xdr:cNvSpPr txBox="1"/>
      </xdr:nvSpPr>
      <xdr:spPr>
        <a:xfrm>
          <a:off x="15290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29935</xdr:rowOff>
    </xdr:from>
    <xdr:to>
      <xdr:col>74</xdr:col>
      <xdr:colOff>31750</xdr:colOff>
      <xdr:row>73</xdr:row>
      <xdr:rowOff>131535</xdr:rowOff>
    </xdr:to>
    <xdr:sp macro="" textlink="">
      <xdr:nvSpPr>
        <xdr:cNvPr id="459" name="楕円 458"/>
        <xdr:cNvSpPr/>
      </xdr:nvSpPr>
      <xdr:spPr>
        <a:xfrm>
          <a:off x="14732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141712</xdr:rowOff>
    </xdr:from>
    <xdr:ext cx="762000" cy="259045"/>
    <xdr:sp macro="" textlink="">
      <xdr:nvSpPr>
        <xdr:cNvPr id="460" name="テキスト ボックス 459"/>
        <xdr:cNvSpPr txBox="1"/>
      </xdr:nvSpPr>
      <xdr:spPr>
        <a:xfrm>
          <a:off x="14401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84365</xdr:rowOff>
    </xdr:from>
    <xdr:to>
      <xdr:col>69</xdr:col>
      <xdr:colOff>142875</xdr:colOff>
      <xdr:row>74</xdr:row>
      <xdr:rowOff>14515</xdr:rowOff>
    </xdr:to>
    <xdr:sp macro="" textlink="">
      <xdr:nvSpPr>
        <xdr:cNvPr id="461" name="楕円 460"/>
        <xdr:cNvSpPr/>
      </xdr:nvSpPr>
      <xdr:spPr>
        <a:xfrm>
          <a:off x="13843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24692</xdr:rowOff>
    </xdr:from>
    <xdr:ext cx="762000" cy="259045"/>
    <xdr:sp macro="" textlink="">
      <xdr:nvSpPr>
        <xdr:cNvPr id="462" name="テキスト ボックス 461"/>
        <xdr:cNvSpPr txBox="1"/>
      </xdr:nvSpPr>
      <xdr:spPr>
        <a:xfrm>
          <a:off x="13512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157843</xdr:rowOff>
    </xdr:from>
    <xdr:to>
      <xdr:col>65</xdr:col>
      <xdr:colOff>53975</xdr:colOff>
      <xdr:row>73</xdr:row>
      <xdr:rowOff>87993</xdr:rowOff>
    </xdr:to>
    <xdr:sp macro="" textlink="">
      <xdr:nvSpPr>
        <xdr:cNvPr id="463" name="楕円 462"/>
        <xdr:cNvSpPr/>
      </xdr:nvSpPr>
      <xdr:spPr>
        <a:xfrm>
          <a:off x="12954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98170</xdr:rowOff>
    </xdr:from>
    <xdr:ext cx="762000" cy="259045"/>
    <xdr:sp macro="" textlink="">
      <xdr:nvSpPr>
        <xdr:cNvPr id="464" name="テキスト ボックス 463"/>
        <xdr:cNvSpPr txBox="1"/>
      </xdr:nvSpPr>
      <xdr:spPr>
        <a:xfrm>
          <a:off x="12623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151193</xdr:rowOff>
    </xdr:from>
    <xdr:to>
      <xdr:col>29</xdr:col>
      <xdr:colOff>127000</xdr:colOff>
      <xdr:row>15</xdr:row>
      <xdr:rowOff>136316</xdr:rowOff>
    </xdr:to>
    <xdr:cxnSp macro="">
      <xdr:nvCxnSpPr>
        <xdr:cNvPr id="45" name="直線コネクタ 44"/>
        <xdr:cNvCxnSpPr/>
      </xdr:nvCxnSpPr>
      <xdr:spPr bwMode="auto">
        <a:xfrm flipV="1">
          <a:off x="5651500" y="2084768"/>
          <a:ext cx="0" cy="6709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108393</xdr:rowOff>
    </xdr:from>
    <xdr:ext cx="762000" cy="259045"/>
    <xdr:sp macro="" textlink="">
      <xdr:nvSpPr>
        <xdr:cNvPr id="46" name="人口1人当たり決算額の推移最小値テキスト130"/>
        <xdr:cNvSpPr txBox="1"/>
      </xdr:nvSpPr>
      <xdr:spPr>
        <a:xfrm>
          <a:off x="5740400" y="27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136316</xdr:rowOff>
    </xdr:from>
    <xdr:to>
      <xdr:col>30</xdr:col>
      <xdr:colOff>25400</xdr:colOff>
      <xdr:row>15</xdr:row>
      <xdr:rowOff>136316</xdr:rowOff>
    </xdr:to>
    <xdr:cxnSp macro="">
      <xdr:nvCxnSpPr>
        <xdr:cNvPr id="47" name="直線コネクタ 46"/>
        <xdr:cNvCxnSpPr/>
      </xdr:nvCxnSpPr>
      <xdr:spPr bwMode="auto">
        <a:xfrm>
          <a:off x="5562600" y="27556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66120</xdr:rowOff>
    </xdr:from>
    <xdr:ext cx="762000" cy="259045"/>
    <xdr:sp macro="" textlink="">
      <xdr:nvSpPr>
        <xdr:cNvPr id="48" name="人口1人当たり決算額の推移最大値テキスト130"/>
        <xdr:cNvSpPr txBox="1"/>
      </xdr:nvSpPr>
      <xdr:spPr>
        <a:xfrm>
          <a:off x="5740400" y="182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151193</xdr:rowOff>
    </xdr:from>
    <xdr:to>
      <xdr:col>30</xdr:col>
      <xdr:colOff>25400</xdr:colOff>
      <xdr:row>11</xdr:row>
      <xdr:rowOff>151193</xdr:rowOff>
    </xdr:to>
    <xdr:cxnSp macro="">
      <xdr:nvCxnSpPr>
        <xdr:cNvPr id="49" name="直線コネクタ 48"/>
        <xdr:cNvCxnSpPr/>
      </xdr:nvCxnSpPr>
      <xdr:spPr bwMode="auto">
        <a:xfrm>
          <a:off x="5562600" y="2084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75070</xdr:rowOff>
    </xdr:from>
    <xdr:to>
      <xdr:col>29</xdr:col>
      <xdr:colOff>127000</xdr:colOff>
      <xdr:row>18</xdr:row>
      <xdr:rowOff>137116</xdr:rowOff>
    </xdr:to>
    <xdr:cxnSp macro="">
      <xdr:nvCxnSpPr>
        <xdr:cNvPr id="50" name="直線コネクタ 49"/>
        <xdr:cNvCxnSpPr/>
      </xdr:nvCxnSpPr>
      <xdr:spPr bwMode="auto">
        <a:xfrm flipV="1">
          <a:off x="5003800" y="2522995"/>
          <a:ext cx="647700" cy="74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83164</xdr:rowOff>
    </xdr:from>
    <xdr:ext cx="762000" cy="259045"/>
    <xdr:sp macro="" textlink="">
      <xdr:nvSpPr>
        <xdr:cNvPr id="51" name="人口1人当たり決算額の推移平均値テキスト130"/>
        <xdr:cNvSpPr txBox="1"/>
      </xdr:nvSpPr>
      <xdr:spPr>
        <a:xfrm>
          <a:off x="5740400" y="2188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66637</xdr:rowOff>
    </xdr:from>
    <xdr:to>
      <xdr:col>29</xdr:col>
      <xdr:colOff>177800</xdr:colOff>
      <xdr:row>13</xdr:row>
      <xdr:rowOff>168237</xdr:rowOff>
    </xdr:to>
    <xdr:sp macro="" textlink="">
      <xdr:nvSpPr>
        <xdr:cNvPr id="52" name="フローチャート: 判断 51"/>
        <xdr:cNvSpPr/>
      </xdr:nvSpPr>
      <xdr:spPr bwMode="auto">
        <a:xfrm>
          <a:off x="56007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131325</xdr:rowOff>
    </xdr:from>
    <xdr:to>
      <xdr:col>26</xdr:col>
      <xdr:colOff>50800</xdr:colOff>
      <xdr:row>18</xdr:row>
      <xdr:rowOff>137116</xdr:rowOff>
    </xdr:to>
    <xdr:cxnSp macro="">
      <xdr:nvCxnSpPr>
        <xdr:cNvPr id="53" name="直線コネクタ 52"/>
        <xdr:cNvCxnSpPr/>
      </xdr:nvCxnSpPr>
      <xdr:spPr bwMode="auto">
        <a:xfrm>
          <a:off x="4305300" y="3265050"/>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94374</xdr:rowOff>
    </xdr:from>
    <xdr:to>
      <xdr:col>26</xdr:col>
      <xdr:colOff>101600</xdr:colOff>
      <xdr:row>18</xdr:row>
      <xdr:rowOff>24524</xdr:rowOff>
    </xdr:to>
    <xdr:sp macro="" textlink="">
      <xdr:nvSpPr>
        <xdr:cNvPr id="54" name="フローチャート: 判断 53"/>
        <xdr:cNvSpPr/>
      </xdr:nvSpPr>
      <xdr:spPr bwMode="auto">
        <a:xfrm>
          <a:off x="4953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34701</xdr:rowOff>
    </xdr:from>
    <xdr:ext cx="736600" cy="259045"/>
    <xdr:sp macro="" textlink="">
      <xdr:nvSpPr>
        <xdr:cNvPr id="55" name="テキスト ボックス 54"/>
        <xdr:cNvSpPr txBox="1"/>
      </xdr:nvSpPr>
      <xdr:spPr>
        <a:xfrm>
          <a:off x="4622800" y="282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131325</xdr:rowOff>
    </xdr:from>
    <xdr:to>
      <xdr:col>22</xdr:col>
      <xdr:colOff>114300</xdr:colOff>
      <xdr:row>18</xdr:row>
      <xdr:rowOff>145078</xdr:rowOff>
    </xdr:to>
    <xdr:cxnSp macro="">
      <xdr:nvCxnSpPr>
        <xdr:cNvPr id="56" name="直線コネクタ 55"/>
        <xdr:cNvCxnSpPr/>
      </xdr:nvCxnSpPr>
      <xdr:spPr bwMode="auto">
        <a:xfrm flipV="1">
          <a:off x="3606800" y="3265050"/>
          <a:ext cx="698500" cy="1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87801</xdr:rowOff>
    </xdr:from>
    <xdr:to>
      <xdr:col>22</xdr:col>
      <xdr:colOff>165100</xdr:colOff>
      <xdr:row>18</xdr:row>
      <xdr:rowOff>17951</xdr:rowOff>
    </xdr:to>
    <xdr:sp macro="" textlink="">
      <xdr:nvSpPr>
        <xdr:cNvPr id="57" name="フローチャート: 判断 56"/>
        <xdr:cNvSpPr/>
      </xdr:nvSpPr>
      <xdr:spPr bwMode="auto">
        <a:xfrm>
          <a:off x="4254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28128</xdr:rowOff>
    </xdr:from>
    <xdr:ext cx="762000" cy="259045"/>
    <xdr:sp macro="" textlink="">
      <xdr:nvSpPr>
        <xdr:cNvPr id="58" name="テキスト ボックス 57"/>
        <xdr:cNvSpPr txBox="1"/>
      </xdr:nvSpPr>
      <xdr:spPr>
        <a:xfrm>
          <a:off x="3924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145078</xdr:rowOff>
    </xdr:from>
    <xdr:to>
      <xdr:col>18</xdr:col>
      <xdr:colOff>177800</xdr:colOff>
      <xdr:row>18</xdr:row>
      <xdr:rowOff>167310</xdr:rowOff>
    </xdr:to>
    <xdr:cxnSp macro="">
      <xdr:nvCxnSpPr>
        <xdr:cNvPr id="59" name="直線コネクタ 58"/>
        <xdr:cNvCxnSpPr/>
      </xdr:nvCxnSpPr>
      <xdr:spPr bwMode="auto">
        <a:xfrm flipV="1">
          <a:off x="2908300" y="3278803"/>
          <a:ext cx="698500" cy="2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94240</xdr:rowOff>
    </xdr:from>
    <xdr:to>
      <xdr:col>19</xdr:col>
      <xdr:colOff>38100</xdr:colOff>
      <xdr:row>18</xdr:row>
      <xdr:rowOff>24390</xdr:rowOff>
    </xdr:to>
    <xdr:sp macro="" textlink="">
      <xdr:nvSpPr>
        <xdr:cNvPr id="60" name="フローチャート: 判断 59"/>
        <xdr:cNvSpPr/>
      </xdr:nvSpPr>
      <xdr:spPr bwMode="auto">
        <a:xfrm>
          <a:off x="35560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34567</xdr:rowOff>
    </xdr:from>
    <xdr:ext cx="762000" cy="259045"/>
    <xdr:sp macro="" textlink="">
      <xdr:nvSpPr>
        <xdr:cNvPr id="61" name="テキスト ボックス 60"/>
        <xdr:cNvSpPr txBox="1"/>
      </xdr:nvSpPr>
      <xdr:spPr>
        <a:xfrm>
          <a:off x="32258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116243</xdr:rowOff>
    </xdr:from>
    <xdr:to>
      <xdr:col>15</xdr:col>
      <xdr:colOff>101600</xdr:colOff>
      <xdr:row>18</xdr:row>
      <xdr:rowOff>46393</xdr:rowOff>
    </xdr:to>
    <xdr:sp macro="" textlink="">
      <xdr:nvSpPr>
        <xdr:cNvPr id="62" name="フローチャート: 判断 61"/>
        <xdr:cNvSpPr/>
      </xdr:nvSpPr>
      <xdr:spPr bwMode="auto">
        <a:xfrm>
          <a:off x="2857500" y="3078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56570</xdr:rowOff>
    </xdr:from>
    <xdr:ext cx="762000" cy="259045"/>
    <xdr:sp macro="" textlink="">
      <xdr:nvSpPr>
        <xdr:cNvPr id="63" name="テキスト ボックス 62"/>
        <xdr:cNvSpPr txBox="1"/>
      </xdr:nvSpPr>
      <xdr:spPr>
        <a:xfrm>
          <a:off x="2527300" y="28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24270</xdr:rowOff>
    </xdr:from>
    <xdr:to>
      <xdr:col>29</xdr:col>
      <xdr:colOff>177800</xdr:colOff>
      <xdr:row>14</xdr:row>
      <xdr:rowOff>125870</xdr:rowOff>
    </xdr:to>
    <xdr:sp macro="" textlink="">
      <xdr:nvSpPr>
        <xdr:cNvPr id="69" name="楕円 68"/>
        <xdr:cNvSpPr/>
      </xdr:nvSpPr>
      <xdr:spPr bwMode="auto">
        <a:xfrm>
          <a:off x="5600700" y="247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167797</xdr:rowOff>
    </xdr:from>
    <xdr:ext cx="762000" cy="259045"/>
    <xdr:sp macro="" textlink="">
      <xdr:nvSpPr>
        <xdr:cNvPr id="70" name="人口1人当たり決算額の推移該当値テキスト130"/>
        <xdr:cNvSpPr txBox="1"/>
      </xdr:nvSpPr>
      <xdr:spPr>
        <a:xfrm>
          <a:off x="5740400" y="244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86315</xdr:rowOff>
    </xdr:from>
    <xdr:to>
      <xdr:col>26</xdr:col>
      <xdr:colOff>101600</xdr:colOff>
      <xdr:row>19</xdr:row>
      <xdr:rowOff>16466</xdr:rowOff>
    </xdr:to>
    <xdr:sp macro="" textlink="">
      <xdr:nvSpPr>
        <xdr:cNvPr id="71" name="楕円 70"/>
        <xdr:cNvSpPr/>
      </xdr:nvSpPr>
      <xdr:spPr bwMode="auto">
        <a:xfrm>
          <a:off x="4953000" y="32200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1243</xdr:rowOff>
    </xdr:from>
    <xdr:ext cx="736600" cy="259045"/>
    <xdr:sp macro="" textlink="">
      <xdr:nvSpPr>
        <xdr:cNvPr id="72" name="テキスト ボックス 71"/>
        <xdr:cNvSpPr txBox="1"/>
      </xdr:nvSpPr>
      <xdr:spPr>
        <a:xfrm>
          <a:off x="4622800" y="3306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80524</xdr:rowOff>
    </xdr:from>
    <xdr:to>
      <xdr:col>22</xdr:col>
      <xdr:colOff>165100</xdr:colOff>
      <xdr:row>19</xdr:row>
      <xdr:rowOff>10675</xdr:rowOff>
    </xdr:to>
    <xdr:sp macro="" textlink="">
      <xdr:nvSpPr>
        <xdr:cNvPr id="73" name="楕円 72"/>
        <xdr:cNvSpPr/>
      </xdr:nvSpPr>
      <xdr:spPr bwMode="auto">
        <a:xfrm>
          <a:off x="4254500" y="321424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166902</xdr:rowOff>
    </xdr:from>
    <xdr:ext cx="762000" cy="259045"/>
    <xdr:sp macro="" textlink="">
      <xdr:nvSpPr>
        <xdr:cNvPr id="74" name="テキスト ボックス 73"/>
        <xdr:cNvSpPr txBox="1"/>
      </xdr:nvSpPr>
      <xdr:spPr>
        <a:xfrm>
          <a:off x="3924300" y="33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94278</xdr:rowOff>
    </xdr:from>
    <xdr:to>
      <xdr:col>19</xdr:col>
      <xdr:colOff>38100</xdr:colOff>
      <xdr:row>19</xdr:row>
      <xdr:rowOff>24428</xdr:rowOff>
    </xdr:to>
    <xdr:sp macro="" textlink="">
      <xdr:nvSpPr>
        <xdr:cNvPr id="75" name="楕円 74"/>
        <xdr:cNvSpPr/>
      </xdr:nvSpPr>
      <xdr:spPr bwMode="auto">
        <a:xfrm>
          <a:off x="3556000" y="3228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9205</xdr:rowOff>
    </xdr:from>
    <xdr:ext cx="762000" cy="259045"/>
    <xdr:sp macro="" textlink="">
      <xdr:nvSpPr>
        <xdr:cNvPr id="76" name="テキスト ボックス 75"/>
        <xdr:cNvSpPr txBox="1"/>
      </xdr:nvSpPr>
      <xdr:spPr>
        <a:xfrm>
          <a:off x="3225800" y="33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116510</xdr:rowOff>
    </xdr:from>
    <xdr:to>
      <xdr:col>15</xdr:col>
      <xdr:colOff>101600</xdr:colOff>
      <xdr:row>19</xdr:row>
      <xdr:rowOff>46660</xdr:rowOff>
    </xdr:to>
    <xdr:sp macro="" textlink="">
      <xdr:nvSpPr>
        <xdr:cNvPr id="77" name="楕円 76"/>
        <xdr:cNvSpPr/>
      </xdr:nvSpPr>
      <xdr:spPr bwMode="auto">
        <a:xfrm>
          <a:off x="2857500" y="325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31437</xdr:rowOff>
    </xdr:from>
    <xdr:ext cx="762000" cy="259045"/>
    <xdr:sp macro="" textlink="">
      <xdr:nvSpPr>
        <xdr:cNvPr id="78" name="テキスト ボックス 77"/>
        <xdr:cNvSpPr txBox="1"/>
      </xdr:nvSpPr>
      <xdr:spPr>
        <a:xfrm>
          <a:off x="2527300" y="333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5" name="直線コネクタ 104"/>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6"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7" name="直線コネクタ 106"/>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8"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9" name="直線コネクタ 108"/>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174275</xdr:rowOff>
    </xdr:from>
    <xdr:to>
      <xdr:col>29</xdr:col>
      <xdr:colOff>127000</xdr:colOff>
      <xdr:row>35</xdr:row>
      <xdr:rowOff>231333</xdr:rowOff>
    </xdr:to>
    <xdr:cxnSp macro="">
      <xdr:nvCxnSpPr>
        <xdr:cNvPr id="110" name="直線コネクタ 109"/>
        <xdr:cNvCxnSpPr/>
      </xdr:nvCxnSpPr>
      <xdr:spPr bwMode="auto">
        <a:xfrm>
          <a:off x="5003800" y="6784625"/>
          <a:ext cx="647700" cy="5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11"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2" name="フローチャート: 判断 111"/>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156764</xdr:rowOff>
    </xdr:from>
    <xdr:to>
      <xdr:col>26</xdr:col>
      <xdr:colOff>50800</xdr:colOff>
      <xdr:row>35</xdr:row>
      <xdr:rowOff>174275</xdr:rowOff>
    </xdr:to>
    <xdr:cxnSp macro="">
      <xdr:nvCxnSpPr>
        <xdr:cNvPr id="113" name="直線コネクタ 112"/>
        <xdr:cNvCxnSpPr/>
      </xdr:nvCxnSpPr>
      <xdr:spPr bwMode="auto">
        <a:xfrm>
          <a:off x="4305300" y="6767114"/>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4" name="フローチャート: 判断 113"/>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5" name="テキスト ボックス 114"/>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76525</xdr:rowOff>
    </xdr:from>
    <xdr:to>
      <xdr:col>22</xdr:col>
      <xdr:colOff>114300</xdr:colOff>
      <xdr:row>35</xdr:row>
      <xdr:rowOff>156764</xdr:rowOff>
    </xdr:to>
    <xdr:cxnSp macro="">
      <xdr:nvCxnSpPr>
        <xdr:cNvPr id="116" name="直線コネクタ 115"/>
        <xdr:cNvCxnSpPr/>
      </xdr:nvCxnSpPr>
      <xdr:spPr bwMode="auto">
        <a:xfrm>
          <a:off x="3606800" y="6686875"/>
          <a:ext cx="698500" cy="8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7" name="フローチャート: 判断 116"/>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8" name="テキスト ボックス 117"/>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11192</xdr:rowOff>
    </xdr:from>
    <xdr:to>
      <xdr:col>18</xdr:col>
      <xdr:colOff>177800</xdr:colOff>
      <xdr:row>35</xdr:row>
      <xdr:rowOff>76525</xdr:rowOff>
    </xdr:to>
    <xdr:cxnSp macro="">
      <xdr:nvCxnSpPr>
        <xdr:cNvPr id="119" name="直線コネクタ 118"/>
        <xdr:cNvCxnSpPr/>
      </xdr:nvCxnSpPr>
      <xdr:spPr bwMode="auto">
        <a:xfrm>
          <a:off x="2908300" y="6621542"/>
          <a:ext cx="698500" cy="65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20" name="フローチャート: 判断 119"/>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21" name="テキスト ボックス 120"/>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2" name="フローチャート: 判断 121"/>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3" name="テキスト ボックス 122"/>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180533</xdr:rowOff>
    </xdr:from>
    <xdr:to>
      <xdr:col>29</xdr:col>
      <xdr:colOff>177800</xdr:colOff>
      <xdr:row>35</xdr:row>
      <xdr:rowOff>282133</xdr:rowOff>
    </xdr:to>
    <xdr:sp macro="" textlink="">
      <xdr:nvSpPr>
        <xdr:cNvPr id="129" name="楕円 128"/>
        <xdr:cNvSpPr/>
      </xdr:nvSpPr>
      <xdr:spPr bwMode="auto">
        <a:xfrm>
          <a:off x="56007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152610</xdr:rowOff>
    </xdr:from>
    <xdr:ext cx="762000" cy="259045"/>
    <xdr:sp macro="" textlink="">
      <xdr:nvSpPr>
        <xdr:cNvPr id="130" name="人口1人当たり決算額の推移該当値テキスト445"/>
        <xdr:cNvSpPr txBox="1"/>
      </xdr:nvSpPr>
      <xdr:spPr>
        <a:xfrm>
          <a:off x="5740400" y="67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123475</xdr:rowOff>
    </xdr:from>
    <xdr:to>
      <xdr:col>26</xdr:col>
      <xdr:colOff>101600</xdr:colOff>
      <xdr:row>35</xdr:row>
      <xdr:rowOff>225075</xdr:rowOff>
    </xdr:to>
    <xdr:sp macro="" textlink="">
      <xdr:nvSpPr>
        <xdr:cNvPr id="131" name="楕円 130"/>
        <xdr:cNvSpPr/>
      </xdr:nvSpPr>
      <xdr:spPr bwMode="auto">
        <a:xfrm>
          <a:off x="4953000" y="673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209852</xdr:rowOff>
    </xdr:from>
    <xdr:ext cx="736600" cy="259045"/>
    <xdr:sp macro="" textlink="">
      <xdr:nvSpPr>
        <xdr:cNvPr id="132" name="テキスト ボックス 131"/>
        <xdr:cNvSpPr txBox="1"/>
      </xdr:nvSpPr>
      <xdr:spPr>
        <a:xfrm>
          <a:off x="4622800" y="682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105964</xdr:rowOff>
    </xdr:from>
    <xdr:to>
      <xdr:col>22</xdr:col>
      <xdr:colOff>165100</xdr:colOff>
      <xdr:row>35</xdr:row>
      <xdr:rowOff>207564</xdr:rowOff>
    </xdr:to>
    <xdr:sp macro="" textlink="">
      <xdr:nvSpPr>
        <xdr:cNvPr id="133" name="楕円 132"/>
        <xdr:cNvSpPr/>
      </xdr:nvSpPr>
      <xdr:spPr bwMode="auto">
        <a:xfrm>
          <a:off x="4254500" y="671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192341</xdr:rowOff>
    </xdr:from>
    <xdr:ext cx="762000" cy="259045"/>
    <xdr:sp macro="" textlink="">
      <xdr:nvSpPr>
        <xdr:cNvPr id="134" name="テキスト ボックス 133"/>
        <xdr:cNvSpPr txBox="1"/>
      </xdr:nvSpPr>
      <xdr:spPr>
        <a:xfrm>
          <a:off x="3924300" y="68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25725</xdr:rowOff>
    </xdr:from>
    <xdr:to>
      <xdr:col>19</xdr:col>
      <xdr:colOff>38100</xdr:colOff>
      <xdr:row>35</xdr:row>
      <xdr:rowOff>127325</xdr:rowOff>
    </xdr:to>
    <xdr:sp macro="" textlink="">
      <xdr:nvSpPr>
        <xdr:cNvPr id="135" name="楕円 134"/>
        <xdr:cNvSpPr/>
      </xdr:nvSpPr>
      <xdr:spPr bwMode="auto">
        <a:xfrm>
          <a:off x="3556000" y="663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112102</xdr:rowOff>
    </xdr:from>
    <xdr:ext cx="762000" cy="259045"/>
    <xdr:sp macro="" textlink="">
      <xdr:nvSpPr>
        <xdr:cNvPr id="136" name="テキスト ボックス 135"/>
        <xdr:cNvSpPr txBox="1"/>
      </xdr:nvSpPr>
      <xdr:spPr>
        <a:xfrm>
          <a:off x="3225800" y="67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303292</xdr:rowOff>
    </xdr:from>
    <xdr:to>
      <xdr:col>15</xdr:col>
      <xdr:colOff>101600</xdr:colOff>
      <xdr:row>35</xdr:row>
      <xdr:rowOff>61992</xdr:rowOff>
    </xdr:to>
    <xdr:sp macro="" textlink="">
      <xdr:nvSpPr>
        <xdr:cNvPr id="137" name="楕円 136"/>
        <xdr:cNvSpPr/>
      </xdr:nvSpPr>
      <xdr:spPr bwMode="auto">
        <a:xfrm>
          <a:off x="2857500" y="657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46769</xdr:rowOff>
    </xdr:from>
    <xdr:ext cx="762000" cy="259045"/>
    <xdr:sp macro="" textlink="">
      <xdr:nvSpPr>
        <xdr:cNvPr id="138" name="テキスト ボックス 137"/>
        <xdr:cNvSpPr txBox="1"/>
      </xdr:nvSpPr>
      <xdr:spPr>
        <a:xfrm>
          <a:off x="2527300" y="665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807,013
784,198
1,558.06
337,090,812
328,713,295
6,491,460
208,722,595
259,383,449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59062</xdr:rowOff>
    </xdr:from>
    <xdr:to>
      <xdr:col>24</xdr:col>
      <xdr:colOff>62865</xdr:colOff>
      <xdr:row>34</xdr:row>
      <xdr:rowOff>65958</xdr:rowOff>
    </xdr:to>
    <xdr:cxnSp macro="">
      <xdr:nvCxnSpPr>
        <xdr:cNvPr id="56" name="直線コネクタ 55"/>
        <xdr:cNvCxnSpPr/>
      </xdr:nvCxnSpPr>
      <xdr:spPr>
        <a:xfrm flipV="1">
          <a:off x="4633595" y="5202562"/>
          <a:ext cx="1270" cy="692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69785</xdr:rowOff>
    </xdr:from>
    <xdr:ext cx="534377" cy="259045"/>
    <xdr:sp macro="" textlink="">
      <xdr:nvSpPr>
        <xdr:cNvPr id="57" name="人件費最小値テキスト"/>
        <xdr:cNvSpPr txBox="1"/>
      </xdr:nvSpPr>
      <xdr:spPr>
        <a:xfrm>
          <a:off x="4686300" y="58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65958</xdr:rowOff>
    </xdr:from>
    <xdr:to>
      <xdr:col>24</xdr:col>
      <xdr:colOff>152400</xdr:colOff>
      <xdr:row>34</xdr:row>
      <xdr:rowOff>65958</xdr:rowOff>
    </xdr:to>
    <xdr:cxnSp macro="">
      <xdr:nvCxnSpPr>
        <xdr:cNvPr id="58" name="直線コネクタ 57"/>
        <xdr:cNvCxnSpPr/>
      </xdr:nvCxnSpPr>
      <xdr:spPr>
        <a:xfrm>
          <a:off x="4546600" y="589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5739</xdr:rowOff>
    </xdr:from>
    <xdr:ext cx="599010" cy="259045"/>
    <xdr:sp macro="" textlink="">
      <xdr:nvSpPr>
        <xdr:cNvPr id="59" name="人件費最大値テキスト"/>
        <xdr:cNvSpPr txBox="1"/>
      </xdr:nvSpPr>
      <xdr:spPr>
        <a:xfrm>
          <a:off x="4686300" y="497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59062</xdr:rowOff>
    </xdr:from>
    <xdr:to>
      <xdr:col>24</xdr:col>
      <xdr:colOff>152400</xdr:colOff>
      <xdr:row>30</xdr:row>
      <xdr:rowOff>59062</xdr:rowOff>
    </xdr:to>
    <xdr:cxnSp macro="">
      <xdr:nvCxnSpPr>
        <xdr:cNvPr id="60" name="直線コネクタ 59"/>
        <xdr:cNvCxnSpPr/>
      </xdr:nvCxnSpPr>
      <xdr:spPr>
        <a:xfrm>
          <a:off x="4546600" y="520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164503</xdr:rowOff>
    </xdr:from>
    <xdr:to>
      <xdr:col>24</xdr:col>
      <xdr:colOff>63500</xdr:colOff>
      <xdr:row>37</xdr:row>
      <xdr:rowOff>129394</xdr:rowOff>
    </xdr:to>
    <xdr:cxnSp macro="">
      <xdr:nvCxnSpPr>
        <xdr:cNvPr id="61" name="直線コネクタ 60"/>
        <xdr:cNvCxnSpPr/>
      </xdr:nvCxnSpPr>
      <xdr:spPr>
        <a:xfrm flipV="1">
          <a:off x="3797300" y="5650903"/>
          <a:ext cx="838200" cy="8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11974</xdr:rowOff>
    </xdr:from>
    <xdr:ext cx="599010" cy="259045"/>
    <xdr:sp macro="" textlink="">
      <xdr:nvSpPr>
        <xdr:cNvPr id="62" name="人件費平均値テキスト"/>
        <xdr:cNvSpPr txBox="1"/>
      </xdr:nvSpPr>
      <xdr:spPr>
        <a:xfrm>
          <a:off x="4686300" y="5326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160547</xdr:rowOff>
    </xdr:from>
    <xdr:to>
      <xdr:col>24</xdr:col>
      <xdr:colOff>114300</xdr:colOff>
      <xdr:row>32</xdr:row>
      <xdr:rowOff>90697</xdr:rowOff>
    </xdr:to>
    <xdr:sp macro="" textlink="">
      <xdr:nvSpPr>
        <xdr:cNvPr id="63" name="フローチャート: 判断 62"/>
        <xdr:cNvSpPr/>
      </xdr:nvSpPr>
      <xdr:spPr>
        <a:xfrm>
          <a:off x="45847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116059</xdr:rowOff>
    </xdr:from>
    <xdr:to>
      <xdr:col>19</xdr:col>
      <xdr:colOff>177800</xdr:colOff>
      <xdr:row>37</xdr:row>
      <xdr:rowOff>129394</xdr:rowOff>
    </xdr:to>
    <xdr:cxnSp macro="">
      <xdr:nvCxnSpPr>
        <xdr:cNvPr id="64" name="直線コネクタ 63"/>
        <xdr:cNvCxnSpPr/>
      </xdr:nvCxnSpPr>
      <xdr:spPr>
        <a:xfrm>
          <a:off x="2908300" y="645970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80289</xdr:rowOff>
    </xdr:from>
    <xdr:to>
      <xdr:col>20</xdr:col>
      <xdr:colOff>38100</xdr:colOff>
      <xdr:row>37</xdr:row>
      <xdr:rowOff>10439</xdr:rowOff>
    </xdr:to>
    <xdr:sp macro="" textlink="">
      <xdr:nvSpPr>
        <xdr:cNvPr id="65" name="フローチャート: 判断 64"/>
        <xdr:cNvSpPr/>
      </xdr:nvSpPr>
      <xdr:spPr>
        <a:xfrm>
          <a:off x="3746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26966</xdr:rowOff>
    </xdr:from>
    <xdr:ext cx="534377" cy="259045"/>
    <xdr:sp macro="" textlink="">
      <xdr:nvSpPr>
        <xdr:cNvPr id="66" name="テキスト ボックス 65"/>
        <xdr:cNvSpPr txBox="1"/>
      </xdr:nvSpPr>
      <xdr:spPr>
        <a:xfrm>
          <a:off x="3530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94037</xdr:rowOff>
    </xdr:from>
    <xdr:to>
      <xdr:col>15</xdr:col>
      <xdr:colOff>50800</xdr:colOff>
      <xdr:row>37</xdr:row>
      <xdr:rowOff>116059</xdr:rowOff>
    </xdr:to>
    <xdr:cxnSp macro="">
      <xdr:nvCxnSpPr>
        <xdr:cNvPr id="67" name="直線コネクタ 66"/>
        <xdr:cNvCxnSpPr/>
      </xdr:nvCxnSpPr>
      <xdr:spPr>
        <a:xfrm>
          <a:off x="2019300" y="6437687"/>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65050</xdr:rowOff>
    </xdr:from>
    <xdr:to>
      <xdr:col>15</xdr:col>
      <xdr:colOff>101600</xdr:colOff>
      <xdr:row>36</xdr:row>
      <xdr:rowOff>166650</xdr:rowOff>
    </xdr:to>
    <xdr:sp macro="" textlink="">
      <xdr:nvSpPr>
        <xdr:cNvPr id="68" name="フローチャート: 判断 67"/>
        <xdr:cNvSpPr/>
      </xdr:nvSpPr>
      <xdr:spPr>
        <a:xfrm>
          <a:off x="2857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11727</xdr:rowOff>
    </xdr:from>
    <xdr:ext cx="534377" cy="259045"/>
    <xdr:sp macro="" textlink="">
      <xdr:nvSpPr>
        <xdr:cNvPr id="69" name="テキスト ボックス 68"/>
        <xdr:cNvSpPr txBox="1"/>
      </xdr:nvSpPr>
      <xdr:spPr>
        <a:xfrm>
          <a:off x="2641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94037</xdr:rowOff>
    </xdr:from>
    <xdr:to>
      <xdr:col>10</xdr:col>
      <xdr:colOff>114300</xdr:colOff>
      <xdr:row>37</xdr:row>
      <xdr:rowOff>115259</xdr:rowOff>
    </xdr:to>
    <xdr:cxnSp macro="">
      <xdr:nvCxnSpPr>
        <xdr:cNvPr id="70" name="直線コネクタ 69"/>
        <xdr:cNvCxnSpPr/>
      </xdr:nvCxnSpPr>
      <xdr:spPr>
        <a:xfrm flipV="1">
          <a:off x="1130300" y="6437687"/>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67812</xdr:rowOff>
    </xdr:from>
    <xdr:to>
      <xdr:col>10</xdr:col>
      <xdr:colOff>165100</xdr:colOff>
      <xdr:row>36</xdr:row>
      <xdr:rowOff>169412</xdr:rowOff>
    </xdr:to>
    <xdr:sp macro="" textlink="">
      <xdr:nvSpPr>
        <xdr:cNvPr id="71" name="フローチャート: 判断 70"/>
        <xdr:cNvSpPr/>
      </xdr:nvSpPr>
      <xdr:spPr>
        <a:xfrm>
          <a:off x="1968500" y="624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14489</xdr:rowOff>
    </xdr:from>
    <xdr:ext cx="534377" cy="259045"/>
    <xdr:sp macro="" textlink="">
      <xdr:nvSpPr>
        <xdr:cNvPr id="72" name="テキスト ボックス 71"/>
        <xdr:cNvSpPr txBox="1"/>
      </xdr:nvSpPr>
      <xdr:spPr>
        <a:xfrm>
          <a:off x="1752111" y="60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81356</xdr:rowOff>
    </xdr:from>
    <xdr:to>
      <xdr:col>6</xdr:col>
      <xdr:colOff>38100</xdr:colOff>
      <xdr:row>37</xdr:row>
      <xdr:rowOff>11506</xdr:rowOff>
    </xdr:to>
    <xdr:sp macro="" textlink="">
      <xdr:nvSpPr>
        <xdr:cNvPr id="73" name="フローチャート: 判断 72"/>
        <xdr:cNvSpPr/>
      </xdr:nvSpPr>
      <xdr:spPr>
        <a:xfrm>
          <a:off x="1079500" y="6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28033</xdr:rowOff>
    </xdr:from>
    <xdr:ext cx="534377" cy="259045"/>
    <xdr:sp macro="" textlink="">
      <xdr:nvSpPr>
        <xdr:cNvPr id="74" name="テキスト ボックス 73"/>
        <xdr:cNvSpPr txBox="1"/>
      </xdr:nvSpPr>
      <xdr:spPr>
        <a:xfrm>
          <a:off x="863111" y="6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113703</xdr:rowOff>
    </xdr:from>
    <xdr:to>
      <xdr:col>24</xdr:col>
      <xdr:colOff>114300</xdr:colOff>
      <xdr:row>33</xdr:row>
      <xdr:rowOff>43853</xdr:rowOff>
    </xdr:to>
    <xdr:sp macro="" textlink="">
      <xdr:nvSpPr>
        <xdr:cNvPr id="80" name="楕円 79"/>
        <xdr:cNvSpPr/>
      </xdr:nvSpPr>
      <xdr:spPr>
        <a:xfrm>
          <a:off x="4584700" y="56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92130</xdr:rowOff>
    </xdr:from>
    <xdr:ext cx="534377" cy="259045"/>
    <xdr:sp macro="" textlink="">
      <xdr:nvSpPr>
        <xdr:cNvPr id="81" name="人件費該当値テキスト"/>
        <xdr:cNvSpPr txBox="1"/>
      </xdr:nvSpPr>
      <xdr:spPr>
        <a:xfrm>
          <a:off x="4686300" y="55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78594</xdr:rowOff>
    </xdr:from>
    <xdr:to>
      <xdr:col>20</xdr:col>
      <xdr:colOff>38100</xdr:colOff>
      <xdr:row>38</xdr:row>
      <xdr:rowOff>8744</xdr:rowOff>
    </xdr:to>
    <xdr:sp macro="" textlink="">
      <xdr:nvSpPr>
        <xdr:cNvPr id="82" name="楕円 81"/>
        <xdr:cNvSpPr/>
      </xdr:nvSpPr>
      <xdr:spPr>
        <a:xfrm>
          <a:off x="3746500" y="64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171321</xdr:rowOff>
    </xdr:from>
    <xdr:ext cx="534377" cy="259045"/>
    <xdr:sp macro="" textlink="">
      <xdr:nvSpPr>
        <xdr:cNvPr id="83" name="テキスト ボックス 82"/>
        <xdr:cNvSpPr txBox="1"/>
      </xdr:nvSpPr>
      <xdr:spPr>
        <a:xfrm>
          <a:off x="3530111" y="65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65259</xdr:rowOff>
    </xdr:from>
    <xdr:to>
      <xdr:col>15</xdr:col>
      <xdr:colOff>101600</xdr:colOff>
      <xdr:row>37</xdr:row>
      <xdr:rowOff>166859</xdr:rowOff>
    </xdr:to>
    <xdr:sp macro="" textlink="">
      <xdr:nvSpPr>
        <xdr:cNvPr id="84" name="楕円 83"/>
        <xdr:cNvSpPr/>
      </xdr:nvSpPr>
      <xdr:spPr>
        <a:xfrm>
          <a:off x="2857500" y="64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157986</xdr:rowOff>
    </xdr:from>
    <xdr:ext cx="534377" cy="259045"/>
    <xdr:sp macro="" textlink="">
      <xdr:nvSpPr>
        <xdr:cNvPr id="85" name="テキスト ボックス 84"/>
        <xdr:cNvSpPr txBox="1"/>
      </xdr:nvSpPr>
      <xdr:spPr>
        <a:xfrm>
          <a:off x="2641111" y="65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43237</xdr:rowOff>
    </xdr:from>
    <xdr:to>
      <xdr:col>10</xdr:col>
      <xdr:colOff>165100</xdr:colOff>
      <xdr:row>37</xdr:row>
      <xdr:rowOff>144837</xdr:rowOff>
    </xdr:to>
    <xdr:sp macro="" textlink="">
      <xdr:nvSpPr>
        <xdr:cNvPr id="86" name="楕円 85"/>
        <xdr:cNvSpPr/>
      </xdr:nvSpPr>
      <xdr:spPr>
        <a:xfrm>
          <a:off x="1968500" y="63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135964</xdr:rowOff>
    </xdr:from>
    <xdr:ext cx="534377" cy="259045"/>
    <xdr:sp macro="" textlink="">
      <xdr:nvSpPr>
        <xdr:cNvPr id="87" name="テキスト ボックス 86"/>
        <xdr:cNvSpPr txBox="1"/>
      </xdr:nvSpPr>
      <xdr:spPr>
        <a:xfrm>
          <a:off x="1752111" y="64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64459</xdr:rowOff>
    </xdr:from>
    <xdr:to>
      <xdr:col>6</xdr:col>
      <xdr:colOff>38100</xdr:colOff>
      <xdr:row>37</xdr:row>
      <xdr:rowOff>166059</xdr:rowOff>
    </xdr:to>
    <xdr:sp macro="" textlink="">
      <xdr:nvSpPr>
        <xdr:cNvPr id="88" name="楕円 87"/>
        <xdr:cNvSpPr/>
      </xdr:nvSpPr>
      <xdr:spPr>
        <a:xfrm>
          <a:off x="1079500" y="64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157186</xdr:rowOff>
    </xdr:from>
    <xdr:ext cx="534377" cy="259045"/>
    <xdr:sp macro="" textlink="">
      <xdr:nvSpPr>
        <xdr:cNvPr id="89" name="テキスト ボックス 88"/>
        <xdr:cNvSpPr txBox="1"/>
      </xdr:nvSpPr>
      <xdr:spPr>
        <a:xfrm>
          <a:off x="863111" y="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2" name="直線コネクタ 111"/>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3"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4" name="直線コネクタ 113"/>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5"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6" name="直線コネクタ 115"/>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83350</xdr:rowOff>
    </xdr:from>
    <xdr:to>
      <xdr:col>24</xdr:col>
      <xdr:colOff>63500</xdr:colOff>
      <xdr:row>57</xdr:row>
      <xdr:rowOff>129573</xdr:rowOff>
    </xdr:to>
    <xdr:cxnSp macro="">
      <xdr:nvCxnSpPr>
        <xdr:cNvPr id="117" name="直線コネクタ 116"/>
        <xdr:cNvCxnSpPr/>
      </xdr:nvCxnSpPr>
      <xdr:spPr>
        <a:xfrm>
          <a:off x="3797300" y="9856000"/>
          <a:ext cx="8382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8"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9" name="フローチャート: 判断 118"/>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83350</xdr:rowOff>
    </xdr:from>
    <xdr:to>
      <xdr:col>19</xdr:col>
      <xdr:colOff>177800</xdr:colOff>
      <xdr:row>57</xdr:row>
      <xdr:rowOff>138946</xdr:rowOff>
    </xdr:to>
    <xdr:cxnSp macro="">
      <xdr:nvCxnSpPr>
        <xdr:cNvPr id="120" name="直線コネクタ 119"/>
        <xdr:cNvCxnSpPr/>
      </xdr:nvCxnSpPr>
      <xdr:spPr>
        <a:xfrm flipV="1">
          <a:off x="2908300" y="9856000"/>
          <a:ext cx="889000" cy="5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21" name="フローチャート: 判断 120"/>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2" name="テキスト ボックス 121"/>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138946</xdr:rowOff>
    </xdr:from>
    <xdr:to>
      <xdr:col>15</xdr:col>
      <xdr:colOff>50800</xdr:colOff>
      <xdr:row>57</xdr:row>
      <xdr:rowOff>156845</xdr:rowOff>
    </xdr:to>
    <xdr:cxnSp macro="">
      <xdr:nvCxnSpPr>
        <xdr:cNvPr id="123" name="直線コネクタ 122"/>
        <xdr:cNvCxnSpPr/>
      </xdr:nvCxnSpPr>
      <xdr:spPr>
        <a:xfrm flipV="1">
          <a:off x="2019300" y="9911596"/>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4" name="フローチャート: 判断 123"/>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5" name="テキスト ボックス 124"/>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156845</xdr:rowOff>
    </xdr:from>
    <xdr:to>
      <xdr:col>10</xdr:col>
      <xdr:colOff>114300</xdr:colOff>
      <xdr:row>58</xdr:row>
      <xdr:rowOff>33218</xdr:rowOff>
    </xdr:to>
    <xdr:cxnSp macro="">
      <xdr:nvCxnSpPr>
        <xdr:cNvPr id="126" name="直線コネクタ 125"/>
        <xdr:cNvCxnSpPr/>
      </xdr:nvCxnSpPr>
      <xdr:spPr>
        <a:xfrm flipV="1">
          <a:off x="1130300" y="9929495"/>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7" name="フローチャート: 判断 126"/>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8" name="テキスト ボックス 127"/>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9" name="フローチャート: 判断 128"/>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30" name="テキスト ボックス 129"/>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78773</xdr:rowOff>
    </xdr:from>
    <xdr:to>
      <xdr:col>24</xdr:col>
      <xdr:colOff>114300</xdr:colOff>
      <xdr:row>58</xdr:row>
      <xdr:rowOff>8923</xdr:rowOff>
    </xdr:to>
    <xdr:sp macro="" textlink="">
      <xdr:nvSpPr>
        <xdr:cNvPr id="136" name="楕円 135"/>
        <xdr:cNvSpPr/>
      </xdr:nvSpPr>
      <xdr:spPr>
        <a:xfrm>
          <a:off x="4584700" y="9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101650</xdr:rowOff>
    </xdr:from>
    <xdr:ext cx="534377" cy="259045"/>
    <xdr:sp macro="" textlink="">
      <xdr:nvSpPr>
        <xdr:cNvPr id="137" name="物件費該当値テキスト"/>
        <xdr:cNvSpPr txBox="1"/>
      </xdr:nvSpPr>
      <xdr:spPr>
        <a:xfrm>
          <a:off x="4686300" y="97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32550</xdr:rowOff>
    </xdr:from>
    <xdr:to>
      <xdr:col>20</xdr:col>
      <xdr:colOff>38100</xdr:colOff>
      <xdr:row>57</xdr:row>
      <xdr:rowOff>134150</xdr:rowOff>
    </xdr:to>
    <xdr:sp macro="" textlink="">
      <xdr:nvSpPr>
        <xdr:cNvPr id="138" name="楕円 137"/>
        <xdr:cNvSpPr/>
      </xdr:nvSpPr>
      <xdr:spPr>
        <a:xfrm>
          <a:off x="3746500" y="98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150677</xdr:rowOff>
    </xdr:from>
    <xdr:ext cx="534377" cy="259045"/>
    <xdr:sp macro="" textlink="">
      <xdr:nvSpPr>
        <xdr:cNvPr id="139" name="テキスト ボックス 138"/>
        <xdr:cNvSpPr txBox="1"/>
      </xdr:nvSpPr>
      <xdr:spPr>
        <a:xfrm>
          <a:off x="3530111" y="95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88146</xdr:rowOff>
    </xdr:from>
    <xdr:to>
      <xdr:col>15</xdr:col>
      <xdr:colOff>101600</xdr:colOff>
      <xdr:row>58</xdr:row>
      <xdr:rowOff>18296</xdr:rowOff>
    </xdr:to>
    <xdr:sp macro="" textlink="">
      <xdr:nvSpPr>
        <xdr:cNvPr id="140" name="楕円 139"/>
        <xdr:cNvSpPr/>
      </xdr:nvSpPr>
      <xdr:spPr>
        <a:xfrm>
          <a:off x="2857500" y="9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34823</xdr:rowOff>
    </xdr:from>
    <xdr:ext cx="534377" cy="259045"/>
    <xdr:sp macro="" textlink="">
      <xdr:nvSpPr>
        <xdr:cNvPr id="141" name="テキスト ボックス 140"/>
        <xdr:cNvSpPr txBox="1"/>
      </xdr:nvSpPr>
      <xdr:spPr>
        <a:xfrm>
          <a:off x="2641111" y="963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106045</xdr:rowOff>
    </xdr:from>
    <xdr:to>
      <xdr:col>10</xdr:col>
      <xdr:colOff>165100</xdr:colOff>
      <xdr:row>58</xdr:row>
      <xdr:rowOff>36195</xdr:rowOff>
    </xdr:to>
    <xdr:sp macro="" textlink="">
      <xdr:nvSpPr>
        <xdr:cNvPr id="142" name="楕円 141"/>
        <xdr:cNvSpPr/>
      </xdr:nvSpPr>
      <xdr:spPr>
        <a:xfrm>
          <a:off x="1968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52722</xdr:rowOff>
    </xdr:from>
    <xdr:ext cx="534377" cy="259045"/>
    <xdr:sp macro="" textlink="">
      <xdr:nvSpPr>
        <xdr:cNvPr id="143" name="テキスト ボックス 142"/>
        <xdr:cNvSpPr txBox="1"/>
      </xdr:nvSpPr>
      <xdr:spPr>
        <a:xfrm>
          <a:off x="1752111" y="96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153868</xdr:rowOff>
    </xdr:from>
    <xdr:to>
      <xdr:col>6</xdr:col>
      <xdr:colOff>38100</xdr:colOff>
      <xdr:row>58</xdr:row>
      <xdr:rowOff>84018</xdr:rowOff>
    </xdr:to>
    <xdr:sp macro="" textlink="">
      <xdr:nvSpPr>
        <xdr:cNvPr id="144" name="楕円 143"/>
        <xdr:cNvSpPr/>
      </xdr:nvSpPr>
      <xdr:spPr>
        <a:xfrm>
          <a:off x="1079500" y="99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100545</xdr:rowOff>
    </xdr:from>
    <xdr:ext cx="534377" cy="259045"/>
    <xdr:sp macro="" textlink="">
      <xdr:nvSpPr>
        <xdr:cNvPr id="145" name="テキスト ボックス 144"/>
        <xdr:cNvSpPr txBox="1"/>
      </xdr:nvSpPr>
      <xdr:spPr>
        <a:xfrm>
          <a:off x="863111" y="97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3" name="直線コネクタ 172"/>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4"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5" name="直線コネクタ 174"/>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6"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7" name="直線コネクタ 176"/>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154083</xdr:rowOff>
    </xdr:from>
    <xdr:to>
      <xdr:col>24</xdr:col>
      <xdr:colOff>63500</xdr:colOff>
      <xdr:row>74</xdr:row>
      <xdr:rowOff>99028</xdr:rowOff>
    </xdr:to>
    <xdr:cxnSp macro="">
      <xdr:nvCxnSpPr>
        <xdr:cNvPr id="178" name="直線コネクタ 177"/>
        <xdr:cNvCxnSpPr/>
      </xdr:nvCxnSpPr>
      <xdr:spPr>
        <a:xfrm flipV="1">
          <a:off x="3797300" y="12669933"/>
          <a:ext cx="838200" cy="1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9"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80" name="フローチャート: 判断 179"/>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99028</xdr:rowOff>
    </xdr:from>
    <xdr:to>
      <xdr:col>19</xdr:col>
      <xdr:colOff>177800</xdr:colOff>
      <xdr:row>74</xdr:row>
      <xdr:rowOff>109315</xdr:rowOff>
    </xdr:to>
    <xdr:cxnSp macro="">
      <xdr:nvCxnSpPr>
        <xdr:cNvPr id="181" name="直線コネクタ 180"/>
        <xdr:cNvCxnSpPr/>
      </xdr:nvCxnSpPr>
      <xdr:spPr>
        <a:xfrm flipV="1">
          <a:off x="2908300" y="1278632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2" name="フローチャート: 判断 181"/>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3" name="テキスト ボックス 182"/>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109315</xdr:rowOff>
    </xdr:from>
    <xdr:to>
      <xdr:col>15</xdr:col>
      <xdr:colOff>50800</xdr:colOff>
      <xdr:row>75</xdr:row>
      <xdr:rowOff>16732</xdr:rowOff>
    </xdr:to>
    <xdr:cxnSp macro="">
      <xdr:nvCxnSpPr>
        <xdr:cNvPr id="184" name="直線コネクタ 183"/>
        <xdr:cNvCxnSpPr/>
      </xdr:nvCxnSpPr>
      <xdr:spPr>
        <a:xfrm flipV="1">
          <a:off x="2019300" y="12796615"/>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5" name="フローチャート: 判断 184"/>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6" name="テキスト ボックス 185"/>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16732</xdr:rowOff>
    </xdr:from>
    <xdr:to>
      <xdr:col>10</xdr:col>
      <xdr:colOff>114300</xdr:colOff>
      <xdr:row>75</xdr:row>
      <xdr:rowOff>157321</xdr:rowOff>
    </xdr:to>
    <xdr:cxnSp macro="">
      <xdr:nvCxnSpPr>
        <xdr:cNvPr id="187" name="直線コネクタ 186"/>
        <xdr:cNvCxnSpPr/>
      </xdr:nvCxnSpPr>
      <xdr:spPr>
        <a:xfrm flipV="1">
          <a:off x="1130300" y="12875482"/>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8" name="フローチャート: 判断 187"/>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9" name="テキスト ボックス 188"/>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90" name="フローチャート: 判断 189"/>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91" name="テキスト ボックス 190"/>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103283</xdr:rowOff>
    </xdr:from>
    <xdr:to>
      <xdr:col>24</xdr:col>
      <xdr:colOff>114300</xdr:colOff>
      <xdr:row>74</xdr:row>
      <xdr:rowOff>33433</xdr:rowOff>
    </xdr:to>
    <xdr:sp macro="" textlink="">
      <xdr:nvSpPr>
        <xdr:cNvPr id="197" name="楕円 196"/>
        <xdr:cNvSpPr/>
      </xdr:nvSpPr>
      <xdr:spPr>
        <a:xfrm>
          <a:off x="4584700" y="126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126160</xdr:rowOff>
    </xdr:from>
    <xdr:ext cx="534377" cy="259045"/>
    <xdr:sp macro="" textlink="">
      <xdr:nvSpPr>
        <xdr:cNvPr id="198" name="維持補修費該当値テキスト"/>
        <xdr:cNvSpPr txBox="1"/>
      </xdr:nvSpPr>
      <xdr:spPr>
        <a:xfrm>
          <a:off x="4686300" y="124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48228</xdr:rowOff>
    </xdr:from>
    <xdr:to>
      <xdr:col>20</xdr:col>
      <xdr:colOff>38100</xdr:colOff>
      <xdr:row>74</xdr:row>
      <xdr:rowOff>149828</xdr:rowOff>
    </xdr:to>
    <xdr:sp macro="" textlink="">
      <xdr:nvSpPr>
        <xdr:cNvPr id="199" name="楕円 198"/>
        <xdr:cNvSpPr/>
      </xdr:nvSpPr>
      <xdr:spPr>
        <a:xfrm>
          <a:off x="3746500" y="127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166355</xdr:rowOff>
    </xdr:from>
    <xdr:ext cx="469744" cy="259045"/>
    <xdr:sp macro="" textlink="">
      <xdr:nvSpPr>
        <xdr:cNvPr id="200" name="テキスト ボックス 199"/>
        <xdr:cNvSpPr txBox="1"/>
      </xdr:nvSpPr>
      <xdr:spPr>
        <a:xfrm>
          <a:off x="3562428" y="1251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58515</xdr:rowOff>
    </xdr:from>
    <xdr:to>
      <xdr:col>15</xdr:col>
      <xdr:colOff>101600</xdr:colOff>
      <xdr:row>74</xdr:row>
      <xdr:rowOff>160115</xdr:rowOff>
    </xdr:to>
    <xdr:sp macro="" textlink="">
      <xdr:nvSpPr>
        <xdr:cNvPr id="201" name="楕円 200"/>
        <xdr:cNvSpPr/>
      </xdr:nvSpPr>
      <xdr:spPr>
        <a:xfrm>
          <a:off x="2857500" y="127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5192</xdr:rowOff>
    </xdr:from>
    <xdr:ext cx="469744" cy="259045"/>
    <xdr:sp macro="" textlink="">
      <xdr:nvSpPr>
        <xdr:cNvPr id="202" name="テキスト ボックス 201"/>
        <xdr:cNvSpPr txBox="1"/>
      </xdr:nvSpPr>
      <xdr:spPr>
        <a:xfrm>
          <a:off x="2673428" y="1252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137382</xdr:rowOff>
    </xdr:from>
    <xdr:to>
      <xdr:col>10</xdr:col>
      <xdr:colOff>165100</xdr:colOff>
      <xdr:row>75</xdr:row>
      <xdr:rowOff>67532</xdr:rowOff>
    </xdr:to>
    <xdr:sp macro="" textlink="">
      <xdr:nvSpPr>
        <xdr:cNvPr id="203" name="楕円 202"/>
        <xdr:cNvSpPr/>
      </xdr:nvSpPr>
      <xdr:spPr>
        <a:xfrm>
          <a:off x="1968500" y="12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84059</xdr:rowOff>
    </xdr:from>
    <xdr:ext cx="469744" cy="259045"/>
    <xdr:sp macro="" textlink="">
      <xdr:nvSpPr>
        <xdr:cNvPr id="204" name="テキスト ボックス 203"/>
        <xdr:cNvSpPr txBox="1"/>
      </xdr:nvSpPr>
      <xdr:spPr>
        <a:xfrm>
          <a:off x="1784428" y="1259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106521</xdr:rowOff>
    </xdr:from>
    <xdr:to>
      <xdr:col>6</xdr:col>
      <xdr:colOff>38100</xdr:colOff>
      <xdr:row>76</xdr:row>
      <xdr:rowOff>36671</xdr:rowOff>
    </xdr:to>
    <xdr:sp macro="" textlink="">
      <xdr:nvSpPr>
        <xdr:cNvPr id="205" name="楕円 204"/>
        <xdr:cNvSpPr/>
      </xdr:nvSpPr>
      <xdr:spPr>
        <a:xfrm>
          <a:off x="1079500" y="129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53198</xdr:rowOff>
    </xdr:from>
    <xdr:ext cx="469744" cy="259045"/>
    <xdr:sp macro="" textlink="">
      <xdr:nvSpPr>
        <xdr:cNvPr id="206" name="テキスト ボックス 205"/>
        <xdr:cNvSpPr txBox="1"/>
      </xdr:nvSpPr>
      <xdr:spPr>
        <a:xfrm>
          <a:off x="895428" y="1274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69390</xdr:rowOff>
    </xdr:from>
    <xdr:to>
      <xdr:col>24</xdr:col>
      <xdr:colOff>62865</xdr:colOff>
      <xdr:row>98</xdr:row>
      <xdr:rowOff>14470</xdr:rowOff>
    </xdr:to>
    <xdr:cxnSp macro="">
      <xdr:nvCxnSpPr>
        <xdr:cNvPr id="233" name="直線コネクタ 232"/>
        <xdr:cNvCxnSpPr/>
      </xdr:nvCxnSpPr>
      <xdr:spPr>
        <a:xfrm flipV="1">
          <a:off x="4633595" y="15499890"/>
          <a:ext cx="1270" cy="131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18297</xdr:rowOff>
    </xdr:from>
    <xdr:ext cx="534377" cy="259045"/>
    <xdr:sp macro="" textlink="">
      <xdr:nvSpPr>
        <xdr:cNvPr id="234" name="扶助費最小値テキスト"/>
        <xdr:cNvSpPr txBox="1"/>
      </xdr:nvSpPr>
      <xdr:spPr>
        <a:xfrm>
          <a:off x="4686300" y="168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14470</xdr:rowOff>
    </xdr:from>
    <xdr:to>
      <xdr:col>24</xdr:col>
      <xdr:colOff>152400</xdr:colOff>
      <xdr:row>98</xdr:row>
      <xdr:rowOff>14470</xdr:rowOff>
    </xdr:to>
    <xdr:cxnSp macro="">
      <xdr:nvCxnSpPr>
        <xdr:cNvPr id="235" name="直線コネクタ 234"/>
        <xdr:cNvCxnSpPr/>
      </xdr:nvCxnSpPr>
      <xdr:spPr>
        <a:xfrm>
          <a:off x="4546600" y="1681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16067</xdr:rowOff>
    </xdr:from>
    <xdr:ext cx="599010" cy="259045"/>
    <xdr:sp macro="" textlink="">
      <xdr:nvSpPr>
        <xdr:cNvPr id="236" name="扶助費最大値テキスト"/>
        <xdr:cNvSpPr txBox="1"/>
      </xdr:nvSpPr>
      <xdr:spPr>
        <a:xfrm>
          <a:off x="4686300" y="1527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69390</xdr:rowOff>
    </xdr:from>
    <xdr:to>
      <xdr:col>24</xdr:col>
      <xdr:colOff>152400</xdr:colOff>
      <xdr:row>90</xdr:row>
      <xdr:rowOff>69390</xdr:rowOff>
    </xdr:to>
    <xdr:cxnSp macro="">
      <xdr:nvCxnSpPr>
        <xdr:cNvPr id="237" name="直線コネクタ 236"/>
        <xdr:cNvCxnSpPr/>
      </xdr:nvCxnSpPr>
      <xdr:spPr>
        <a:xfrm>
          <a:off x="4546600" y="1549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14470</xdr:rowOff>
    </xdr:from>
    <xdr:to>
      <xdr:col>24</xdr:col>
      <xdr:colOff>63500</xdr:colOff>
      <xdr:row>98</xdr:row>
      <xdr:rowOff>39291</xdr:rowOff>
    </xdr:to>
    <xdr:cxnSp macro="">
      <xdr:nvCxnSpPr>
        <xdr:cNvPr id="238" name="直線コネクタ 237"/>
        <xdr:cNvCxnSpPr/>
      </xdr:nvCxnSpPr>
      <xdr:spPr>
        <a:xfrm flipV="1">
          <a:off x="3797300" y="16816570"/>
          <a:ext cx="8382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152086</xdr:rowOff>
    </xdr:from>
    <xdr:ext cx="599010" cy="259045"/>
    <xdr:sp macro="" textlink="">
      <xdr:nvSpPr>
        <xdr:cNvPr id="239" name="扶助費平均値テキスト"/>
        <xdr:cNvSpPr txBox="1"/>
      </xdr:nvSpPr>
      <xdr:spPr>
        <a:xfrm>
          <a:off x="4686300" y="16096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129209</xdr:rowOff>
    </xdr:from>
    <xdr:to>
      <xdr:col>24</xdr:col>
      <xdr:colOff>114300</xdr:colOff>
      <xdr:row>95</xdr:row>
      <xdr:rowOff>59359</xdr:rowOff>
    </xdr:to>
    <xdr:sp macro="" textlink="">
      <xdr:nvSpPr>
        <xdr:cNvPr id="240" name="フローチャート: 判断 239"/>
        <xdr:cNvSpPr/>
      </xdr:nvSpPr>
      <xdr:spPr>
        <a:xfrm>
          <a:off x="45847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39291</xdr:rowOff>
    </xdr:from>
    <xdr:to>
      <xdr:col>19</xdr:col>
      <xdr:colOff>177800</xdr:colOff>
      <xdr:row>98</xdr:row>
      <xdr:rowOff>91966</xdr:rowOff>
    </xdr:to>
    <xdr:cxnSp macro="">
      <xdr:nvCxnSpPr>
        <xdr:cNvPr id="241" name="直線コネクタ 240"/>
        <xdr:cNvCxnSpPr/>
      </xdr:nvCxnSpPr>
      <xdr:spPr>
        <a:xfrm flipV="1">
          <a:off x="2908300" y="16841391"/>
          <a:ext cx="8890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156882</xdr:rowOff>
    </xdr:from>
    <xdr:to>
      <xdr:col>20</xdr:col>
      <xdr:colOff>38100</xdr:colOff>
      <xdr:row>95</xdr:row>
      <xdr:rowOff>87032</xdr:rowOff>
    </xdr:to>
    <xdr:sp macro="" textlink="">
      <xdr:nvSpPr>
        <xdr:cNvPr id="242" name="フローチャート: 判断 241"/>
        <xdr:cNvSpPr/>
      </xdr:nvSpPr>
      <xdr:spPr>
        <a:xfrm>
          <a:off x="3746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103559</xdr:rowOff>
    </xdr:from>
    <xdr:ext cx="599010" cy="259045"/>
    <xdr:sp macro="" textlink="">
      <xdr:nvSpPr>
        <xdr:cNvPr id="243" name="テキスト ボックス 242"/>
        <xdr:cNvSpPr txBox="1"/>
      </xdr:nvSpPr>
      <xdr:spPr>
        <a:xfrm>
          <a:off x="3497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91966</xdr:rowOff>
    </xdr:from>
    <xdr:to>
      <xdr:col>15</xdr:col>
      <xdr:colOff>50800</xdr:colOff>
      <xdr:row>98</xdr:row>
      <xdr:rowOff>110962</xdr:rowOff>
    </xdr:to>
    <xdr:cxnSp macro="">
      <xdr:nvCxnSpPr>
        <xdr:cNvPr id="244" name="直線コネクタ 243"/>
        <xdr:cNvCxnSpPr/>
      </xdr:nvCxnSpPr>
      <xdr:spPr>
        <a:xfrm flipV="1">
          <a:off x="2019300" y="1689406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42745</xdr:rowOff>
    </xdr:from>
    <xdr:to>
      <xdr:col>15</xdr:col>
      <xdr:colOff>101600</xdr:colOff>
      <xdr:row>95</xdr:row>
      <xdr:rowOff>144345</xdr:rowOff>
    </xdr:to>
    <xdr:sp macro="" textlink="">
      <xdr:nvSpPr>
        <xdr:cNvPr id="245" name="フローチャート: 判断 244"/>
        <xdr:cNvSpPr/>
      </xdr:nvSpPr>
      <xdr:spPr>
        <a:xfrm>
          <a:off x="2857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160872</xdr:rowOff>
    </xdr:from>
    <xdr:ext cx="599010" cy="259045"/>
    <xdr:sp macro="" textlink="">
      <xdr:nvSpPr>
        <xdr:cNvPr id="246" name="テキスト ボックス 245"/>
        <xdr:cNvSpPr txBox="1"/>
      </xdr:nvSpPr>
      <xdr:spPr>
        <a:xfrm>
          <a:off x="2608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110962</xdr:rowOff>
    </xdr:from>
    <xdr:to>
      <xdr:col>10</xdr:col>
      <xdr:colOff>114300</xdr:colOff>
      <xdr:row>98</xdr:row>
      <xdr:rowOff>163051</xdr:rowOff>
    </xdr:to>
    <xdr:cxnSp macro="">
      <xdr:nvCxnSpPr>
        <xdr:cNvPr id="247" name="直線コネクタ 246"/>
        <xdr:cNvCxnSpPr/>
      </xdr:nvCxnSpPr>
      <xdr:spPr>
        <a:xfrm flipV="1">
          <a:off x="1130300" y="16913062"/>
          <a:ext cx="889000" cy="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83882</xdr:rowOff>
    </xdr:from>
    <xdr:to>
      <xdr:col>10</xdr:col>
      <xdr:colOff>165100</xdr:colOff>
      <xdr:row>96</xdr:row>
      <xdr:rowOff>14032</xdr:rowOff>
    </xdr:to>
    <xdr:sp macro="" textlink="">
      <xdr:nvSpPr>
        <xdr:cNvPr id="248" name="フローチャート: 判断 247"/>
        <xdr:cNvSpPr/>
      </xdr:nvSpPr>
      <xdr:spPr>
        <a:xfrm>
          <a:off x="1968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30559</xdr:rowOff>
    </xdr:from>
    <xdr:ext cx="599010" cy="259045"/>
    <xdr:sp macro="" textlink="">
      <xdr:nvSpPr>
        <xdr:cNvPr id="249" name="テキスト ボックス 248"/>
        <xdr:cNvSpPr txBox="1"/>
      </xdr:nvSpPr>
      <xdr:spPr>
        <a:xfrm>
          <a:off x="1719795"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149196</xdr:rowOff>
    </xdr:from>
    <xdr:to>
      <xdr:col>6</xdr:col>
      <xdr:colOff>38100</xdr:colOff>
      <xdr:row>96</xdr:row>
      <xdr:rowOff>79346</xdr:rowOff>
    </xdr:to>
    <xdr:sp macro="" textlink="">
      <xdr:nvSpPr>
        <xdr:cNvPr id="250" name="フローチャート: 判断 249"/>
        <xdr:cNvSpPr/>
      </xdr:nvSpPr>
      <xdr:spPr>
        <a:xfrm>
          <a:off x="1079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95873</xdr:rowOff>
    </xdr:from>
    <xdr:ext cx="599010" cy="259045"/>
    <xdr:sp macro="" textlink="">
      <xdr:nvSpPr>
        <xdr:cNvPr id="251" name="テキスト ボックス 250"/>
        <xdr:cNvSpPr txBox="1"/>
      </xdr:nvSpPr>
      <xdr:spPr>
        <a:xfrm>
          <a:off x="830795"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135120</xdr:rowOff>
    </xdr:from>
    <xdr:to>
      <xdr:col>24</xdr:col>
      <xdr:colOff>114300</xdr:colOff>
      <xdr:row>98</xdr:row>
      <xdr:rowOff>65270</xdr:rowOff>
    </xdr:to>
    <xdr:sp macro="" textlink="">
      <xdr:nvSpPr>
        <xdr:cNvPr id="257" name="楕円 256"/>
        <xdr:cNvSpPr/>
      </xdr:nvSpPr>
      <xdr:spPr>
        <a:xfrm>
          <a:off x="4584700" y="167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50047</xdr:rowOff>
    </xdr:from>
    <xdr:ext cx="534377" cy="259045"/>
    <xdr:sp macro="" textlink="">
      <xdr:nvSpPr>
        <xdr:cNvPr id="258" name="扶助費該当値テキスト"/>
        <xdr:cNvSpPr txBox="1"/>
      </xdr:nvSpPr>
      <xdr:spPr>
        <a:xfrm>
          <a:off x="4686300" y="166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159941</xdr:rowOff>
    </xdr:from>
    <xdr:to>
      <xdr:col>20</xdr:col>
      <xdr:colOff>38100</xdr:colOff>
      <xdr:row>98</xdr:row>
      <xdr:rowOff>90091</xdr:rowOff>
    </xdr:to>
    <xdr:sp macro="" textlink="">
      <xdr:nvSpPr>
        <xdr:cNvPr id="259" name="楕円 258"/>
        <xdr:cNvSpPr/>
      </xdr:nvSpPr>
      <xdr:spPr>
        <a:xfrm>
          <a:off x="3746500" y="167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81218</xdr:rowOff>
    </xdr:from>
    <xdr:ext cx="534377" cy="259045"/>
    <xdr:sp macro="" textlink="">
      <xdr:nvSpPr>
        <xdr:cNvPr id="260" name="テキスト ボックス 259"/>
        <xdr:cNvSpPr txBox="1"/>
      </xdr:nvSpPr>
      <xdr:spPr>
        <a:xfrm>
          <a:off x="3530111" y="16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41166</xdr:rowOff>
    </xdr:from>
    <xdr:to>
      <xdr:col>15</xdr:col>
      <xdr:colOff>101600</xdr:colOff>
      <xdr:row>98</xdr:row>
      <xdr:rowOff>142766</xdr:rowOff>
    </xdr:to>
    <xdr:sp macro="" textlink="">
      <xdr:nvSpPr>
        <xdr:cNvPr id="261" name="楕円 260"/>
        <xdr:cNvSpPr/>
      </xdr:nvSpPr>
      <xdr:spPr>
        <a:xfrm>
          <a:off x="2857500" y="168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133893</xdr:rowOff>
    </xdr:from>
    <xdr:ext cx="534377" cy="259045"/>
    <xdr:sp macro="" textlink="">
      <xdr:nvSpPr>
        <xdr:cNvPr id="262" name="テキスト ボックス 261"/>
        <xdr:cNvSpPr txBox="1"/>
      </xdr:nvSpPr>
      <xdr:spPr>
        <a:xfrm>
          <a:off x="2641111" y="169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60162</xdr:rowOff>
    </xdr:from>
    <xdr:to>
      <xdr:col>10</xdr:col>
      <xdr:colOff>165100</xdr:colOff>
      <xdr:row>98</xdr:row>
      <xdr:rowOff>161762</xdr:rowOff>
    </xdr:to>
    <xdr:sp macro="" textlink="">
      <xdr:nvSpPr>
        <xdr:cNvPr id="263" name="楕円 262"/>
        <xdr:cNvSpPr/>
      </xdr:nvSpPr>
      <xdr:spPr>
        <a:xfrm>
          <a:off x="1968500" y="16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152889</xdr:rowOff>
    </xdr:from>
    <xdr:ext cx="534377" cy="259045"/>
    <xdr:sp macro="" textlink="">
      <xdr:nvSpPr>
        <xdr:cNvPr id="264" name="テキスト ボックス 263"/>
        <xdr:cNvSpPr txBox="1"/>
      </xdr:nvSpPr>
      <xdr:spPr>
        <a:xfrm>
          <a:off x="1752111" y="169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112251</xdr:rowOff>
    </xdr:from>
    <xdr:to>
      <xdr:col>6</xdr:col>
      <xdr:colOff>38100</xdr:colOff>
      <xdr:row>99</xdr:row>
      <xdr:rowOff>42401</xdr:rowOff>
    </xdr:to>
    <xdr:sp macro="" textlink="">
      <xdr:nvSpPr>
        <xdr:cNvPr id="265" name="楕円 264"/>
        <xdr:cNvSpPr/>
      </xdr:nvSpPr>
      <xdr:spPr>
        <a:xfrm>
          <a:off x="1079500" y="169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33528</xdr:rowOff>
    </xdr:from>
    <xdr:ext cx="534377" cy="259045"/>
    <xdr:sp macro="" textlink="">
      <xdr:nvSpPr>
        <xdr:cNvPr id="266" name="テキスト ボックス 265"/>
        <xdr:cNvSpPr txBox="1"/>
      </xdr:nvSpPr>
      <xdr:spPr>
        <a:xfrm>
          <a:off x="863111" y="170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91" name="直線コネクタ 290"/>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92"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93" name="直線コネクタ 292"/>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4"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5" name="直線コネクタ 294"/>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58357</xdr:rowOff>
    </xdr:from>
    <xdr:to>
      <xdr:col>55</xdr:col>
      <xdr:colOff>0</xdr:colOff>
      <xdr:row>36</xdr:row>
      <xdr:rowOff>71425</xdr:rowOff>
    </xdr:to>
    <xdr:cxnSp macro="">
      <xdr:nvCxnSpPr>
        <xdr:cNvPr id="296" name="直線コネクタ 295"/>
        <xdr:cNvCxnSpPr/>
      </xdr:nvCxnSpPr>
      <xdr:spPr>
        <a:xfrm>
          <a:off x="9639300" y="6230557"/>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7"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8" name="フローチャート: 判断 297"/>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16599</xdr:rowOff>
    </xdr:from>
    <xdr:to>
      <xdr:col>50</xdr:col>
      <xdr:colOff>114300</xdr:colOff>
      <xdr:row>36</xdr:row>
      <xdr:rowOff>58357</xdr:rowOff>
    </xdr:to>
    <xdr:cxnSp macro="">
      <xdr:nvCxnSpPr>
        <xdr:cNvPr id="299" name="直線コネクタ 298"/>
        <xdr:cNvCxnSpPr/>
      </xdr:nvCxnSpPr>
      <xdr:spPr>
        <a:xfrm>
          <a:off x="8750300" y="6188799"/>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300" name="フローチャート: 判断 299"/>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301" name="テキスト ボックス 300"/>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16599</xdr:rowOff>
    </xdr:from>
    <xdr:to>
      <xdr:col>45</xdr:col>
      <xdr:colOff>177800</xdr:colOff>
      <xdr:row>36</xdr:row>
      <xdr:rowOff>91275</xdr:rowOff>
    </xdr:to>
    <xdr:cxnSp macro="">
      <xdr:nvCxnSpPr>
        <xdr:cNvPr id="302" name="直線コネクタ 301"/>
        <xdr:cNvCxnSpPr/>
      </xdr:nvCxnSpPr>
      <xdr:spPr>
        <a:xfrm flipV="1">
          <a:off x="7861300" y="6188799"/>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303" name="フローチャート: 判断 302"/>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4" name="テキスト ボックス 303"/>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117488</xdr:rowOff>
    </xdr:from>
    <xdr:to>
      <xdr:col>41</xdr:col>
      <xdr:colOff>50800</xdr:colOff>
      <xdr:row>36</xdr:row>
      <xdr:rowOff>91275</xdr:rowOff>
    </xdr:to>
    <xdr:cxnSp macro="">
      <xdr:nvCxnSpPr>
        <xdr:cNvPr id="305" name="直線コネクタ 304"/>
        <xdr:cNvCxnSpPr/>
      </xdr:nvCxnSpPr>
      <xdr:spPr>
        <a:xfrm>
          <a:off x="6972300" y="6118238"/>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6" name="フローチャート: 判断 305"/>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7" name="テキスト ボックス 306"/>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8" name="フローチャート: 判断 307"/>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9" name="テキスト ボックス 308"/>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20625</xdr:rowOff>
    </xdr:from>
    <xdr:to>
      <xdr:col>55</xdr:col>
      <xdr:colOff>50800</xdr:colOff>
      <xdr:row>36</xdr:row>
      <xdr:rowOff>122225</xdr:rowOff>
    </xdr:to>
    <xdr:sp macro="" textlink="">
      <xdr:nvSpPr>
        <xdr:cNvPr id="315" name="楕円 314"/>
        <xdr:cNvSpPr/>
      </xdr:nvSpPr>
      <xdr:spPr>
        <a:xfrm>
          <a:off x="10426700" y="61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170502</xdr:rowOff>
    </xdr:from>
    <xdr:ext cx="534377" cy="259045"/>
    <xdr:sp macro="" textlink="">
      <xdr:nvSpPr>
        <xdr:cNvPr id="316" name="補助費等該当値テキスト"/>
        <xdr:cNvSpPr txBox="1"/>
      </xdr:nvSpPr>
      <xdr:spPr>
        <a:xfrm>
          <a:off x="10528300" y="61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7557</xdr:rowOff>
    </xdr:from>
    <xdr:to>
      <xdr:col>50</xdr:col>
      <xdr:colOff>165100</xdr:colOff>
      <xdr:row>36</xdr:row>
      <xdr:rowOff>109157</xdr:rowOff>
    </xdr:to>
    <xdr:sp macro="" textlink="">
      <xdr:nvSpPr>
        <xdr:cNvPr id="317" name="楕円 316"/>
        <xdr:cNvSpPr/>
      </xdr:nvSpPr>
      <xdr:spPr>
        <a:xfrm>
          <a:off x="9588500" y="61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100284</xdr:rowOff>
    </xdr:from>
    <xdr:ext cx="534377" cy="259045"/>
    <xdr:sp macro="" textlink="">
      <xdr:nvSpPr>
        <xdr:cNvPr id="318" name="テキスト ボックス 317"/>
        <xdr:cNvSpPr txBox="1"/>
      </xdr:nvSpPr>
      <xdr:spPr>
        <a:xfrm>
          <a:off x="9372111" y="62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137249</xdr:rowOff>
    </xdr:from>
    <xdr:to>
      <xdr:col>46</xdr:col>
      <xdr:colOff>38100</xdr:colOff>
      <xdr:row>36</xdr:row>
      <xdr:rowOff>67399</xdr:rowOff>
    </xdr:to>
    <xdr:sp macro="" textlink="">
      <xdr:nvSpPr>
        <xdr:cNvPr id="319" name="楕円 318"/>
        <xdr:cNvSpPr/>
      </xdr:nvSpPr>
      <xdr:spPr>
        <a:xfrm>
          <a:off x="8699500" y="61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58526</xdr:rowOff>
    </xdr:from>
    <xdr:ext cx="534377" cy="259045"/>
    <xdr:sp macro="" textlink="">
      <xdr:nvSpPr>
        <xdr:cNvPr id="320" name="テキスト ボックス 319"/>
        <xdr:cNvSpPr txBox="1"/>
      </xdr:nvSpPr>
      <xdr:spPr>
        <a:xfrm>
          <a:off x="8483111" y="62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40475</xdr:rowOff>
    </xdr:from>
    <xdr:to>
      <xdr:col>41</xdr:col>
      <xdr:colOff>101600</xdr:colOff>
      <xdr:row>36</xdr:row>
      <xdr:rowOff>142075</xdr:rowOff>
    </xdr:to>
    <xdr:sp macro="" textlink="">
      <xdr:nvSpPr>
        <xdr:cNvPr id="321" name="楕円 320"/>
        <xdr:cNvSpPr/>
      </xdr:nvSpPr>
      <xdr:spPr>
        <a:xfrm>
          <a:off x="7810500" y="62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133202</xdr:rowOff>
    </xdr:from>
    <xdr:ext cx="534377" cy="259045"/>
    <xdr:sp macro="" textlink="">
      <xdr:nvSpPr>
        <xdr:cNvPr id="322" name="テキスト ボックス 321"/>
        <xdr:cNvSpPr txBox="1"/>
      </xdr:nvSpPr>
      <xdr:spPr>
        <a:xfrm>
          <a:off x="7594111" y="63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66688</xdr:rowOff>
    </xdr:from>
    <xdr:to>
      <xdr:col>36</xdr:col>
      <xdr:colOff>165100</xdr:colOff>
      <xdr:row>35</xdr:row>
      <xdr:rowOff>168288</xdr:rowOff>
    </xdr:to>
    <xdr:sp macro="" textlink="">
      <xdr:nvSpPr>
        <xdr:cNvPr id="323" name="楕円 322"/>
        <xdr:cNvSpPr/>
      </xdr:nvSpPr>
      <xdr:spPr>
        <a:xfrm>
          <a:off x="6921500" y="60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159415</xdr:rowOff>
    </xdr:from>
    <xdr:ext cx="534377" cy="259045"/>
    <xdr:sp macro="" textlink="">
      <xdr:nvSpPr>
        <xdr:cNvPr id="324" name="テキスト ボックス 323"/>
        <xdr:cNvSpPr txBox="1"/>
      </xdr:nvSpPr>
      <xdr:spPr>
        <a:xfrm>
          <a:off x="6705111" y="61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5" name="テキスト ボックス 33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7" name="テキスト ボックス 34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9" name="テキスト ボックス 34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51" name="直線コネクタ 350"/>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52"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53" name="直線コネクタ 352"/>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4"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5" name="直線コネクタ 354"/>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17203</xdr:rowOff>
    </xdr:from>
    <xdr:to>
      <xdr:col>55</xdr:col>
      <xdr:colOff>0</xdr:colOff>
      <xdr:row>52</xdr:row>
      <xdr:rowOff>168242</xdr:rowOff>
    </xdr:to>
    <xdr:cxnSp macro="">
      <xdr:nvCxnSpPr>
        <xdr:cNvPr id="356" name="直線コネクタ 355"/>
        <xdr:cNvCxnSpPr/>
      </xdr:nvCxnSpPr>
      <xdr:spPr>
        <a:xfrm>
          <a:off x="9639300" y="8761153"/>
          <a:ext cx="838200" cy="3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7"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8" name="フローチャート: 判断 357"/>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17203</xdr:rowOff>
    </xdr:from>
    <xdr:to>
      <xdr:col>50</xdr:col>
      <xdr:colOff>114300</xdr:colOff>
      <xdr:row>52</xdr:row>
      <xdr:rowOff>4205</xdr:rowOff>
    </xdr:to>
    <xdr:cxnSp macro="">
      <xdr:nvCxnSpPr>
        <xdr:cNvPr id="359" name="直線コネクタ 358"/>
        <xdr:cNvCxnSpPr/>
      </xdr:nvCxnSpPr>
      <xdr:spPr>
        <a:xfrm flipV="1">
          <a:off x="8750300" y="8761153"/>
          <a:ext cx="889000" cy="15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60" name="フローチャート: 判断 359"/>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134797</xdr:rowOff>
    </xdr:from>
    <xdr:ext cx="534377" cy="259045"/>
    <xdr:sp macro="" textlink="">
      <xdr:nvSpPr>
        <xdr:cNvPr id="361" name="テキスト ボックス 360"/>
        <xdr:cNvSpPr txBox="1"/>
      </xdr:nvSpPr>
      <xdr:spPr>
        <a:xfrm>
          <a:off x="9372111" y="9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4205</xdr:rowOff>
    </xdr:from>
    <xdr:to>
      <xdr:col>45</xdr:col>
      <xdr:colOff>177800</xdr:colOff>
      <xdr:row>54</xdr:row>
      <xdr:rowOff>62466</xdr:rowOff>
    </xdr:to>
    <xdr:cxnSp macro="">
      <xdr:nvCxnSpPr>
        <xdr:cNvPr id="362" name="直線コネクタ 361"/>
        <xdr:cNvCxnSpPr/>
      </xdr:nvCxnSpPr>
      <xdr:spPr>
        <a:xfrm flipV="1">
          <a:off x="7861300" y="8919605"/>
          <a:ext cx="889000" cy="40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63" name="フローチャート: 判断 362"/>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127808</xdr:rowOff>
    </xdr:from>
    <xdr:ext cx="534377" cy="259045"/>
    <xdr:sp macro="" textlink="">
      <xdr:nvSpPr>
        <xdr:cNvPr id="364" name="テキスト ボックス 363"/>
        <xdr:cNvSpPr txBox="1"/>
      </xdr:nvSpPr>
      <xdr:spPr>
        <a:xfrm>
          <a:off x="8483111" y="9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4173</xdr:rowOff>
    </xdr:from>
    <xdr:to>
      <xdr:col>41</xdr:col>
      <xdr:colOff>50800</xdr:colOff>
      <xdr:row>54</xdr:row>
      <xdr:rowOff>62466</xdr:rowOff>
    </xdr:to>
    <xdr:cxnSp macro="">
      <xdr:nvCxnSpPr>
        <xdr:cNvPr id="365" name="直線コネクタ 364"/>
        <xdr:cNvCxnSpPr/>
      </xdr:nvCxnSpPr>
      <xdr:spPr>
        <a:xfrm>
          <a:off x="6972300" y="9091023"/>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6" name="フローチャート: 判断 365"/>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7" name="テキスト ボックス 366"/>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8" name="フローチャート: 判断 367"/>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9" name="テキスト ボックス 368"/>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117442</xdr:rowOff>
    </xdr:from>
    <xdr:to>
      <xdr:col>55</xdr:col>
      <xdr:colOff>50800</xdr:colOff>
      <xdr:row>53</xdr:row>
      <xdr:rowOff>47592</xdr:rowOff>
    </xdr:to>
    <xdr:sp macro="" textlink="">
      <xdr:nvSpPr>
        <xdr:cNvPr id="375" name="楕円 374"/>
        <xdr:cNvSpPr/>
      </xdr:nvSpPr>
      <xdr:spPr>
        <a:xfrm>
          <a:off x="10426700" y="90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140319</xdr:rowOff>
    </xdr:from>
    <xdr:ext cx="534377" cy="259045"/>
    <xdr:sp macro="" textlink="">
      <xdr:nvSpPr>
        <xdr:cNvPr id="376" name="普通建設事業費該当値テキスト"/>
        <xdr:cNvSpPr txBox="1"/>
      </xdr:nvSpPr>
      <xdr:spPr>
        <a:xfrm>
          <a:off x="10528300" y="88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137853</xdr:rowOff>
    </xdr:from>
    <xdr:to>
      <xdr:col>50</xdr:col>
      <xdr:colOff>165100</xdr:colOff>
      <xdr:row>51</xdr:row>
      <xdr:rowOff>68003</xdr:rowOff>
    </xdr:to>
    <xdr:sp macro="" textlink="">
      <xdr:nvSpPr>
        <xdr:cNvPr id="377" name="楕円 376"/>
        <xdr:cNvSpPr/>
      </xdr:nvSpPr>
      <xdr:spPr>
        <a:xfrm>
          <a:off x="9588500" y="87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84530</xdr:rowOff>
    </xdr:from>
    <xdr:ext cx="534377" cy="259045"/>
    <xdr:sp macro="" textlink="">
      <xdr:nvSpPr>
        <xdr:cNvPr id="378" name="テキスト ボックス 377"/>
        <xdr:cNvSpPr txBox="1"/>
      </xdr:nvSpPr>
      <xdr:spPr>
        <a:xfrm>
          <a:off x="9372111" y="848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124855</xdr:rowOff>
    </xdr:from>
    <xdr:to>
      <xdr:col>46</xdr:col>
      <xdr:colOff>38100</xdr:colOff>
      <xdr:row>52</xdr:row>
      <xdr:rowOff>55005</xdr:rowOff>
    </xdr:to>
    <xdr:sp macro="" textlink="">
      <xdr:nvSpPr>
        <xdr:cNvPr id="379" name="楕円 378"/>
        <xdr:cNvSpPr/>
      </xdr:nvSpPr>
      <xdr:spPr>
        <a:xfrm>
          <a:off x="8699500" y="886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71532</xdr:rowOff>
    </xdr:from>
    <xdr:ext cx="534377" cy="259045"/>
    <xdr:sp macro="" textlink="">
      <xdr:nvSpPr>
        <xdr:cNvPr id="380" name="テキスト ボックス 379"/>
        <xdr:cNvSpPr txBox="1"/>
      </xdr:nvSpPr>
      <xdr:spPr>
        <a:xfrm>
          <a:off x="8483111" y="864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11666</xdr:rowOff>
    </xdr:from>
    <xdr:to>
      <xdr:col>41</xdr:col>
      <xdr:colOff>101600</xdr:colOff>
      <xdr:row>54</xdr:row>
      <xdr:rowOff>113266</xdr:rowOff>
    </xdr:to>
    <xdr:sp macro="" textlink="">
      <xdr:nvSpPr>
        <xdr:cNvPr id="381" name="楕円 380"/>
        <xdr:cNvSpPr/>
      </xdr:nvSpPr>
      <xdr:spPr>
        <a:xfrm>
          <a:off x="7810500" y="92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104393</xdr:rowOff>
    </xdr:from>
    <xdr:ext cx="534377" cy="259045"/>
    <xdr:sp macro="" textlink="">
      <xdr:nvSpPr>
        <xdr:cNvPr id="382" name="テキスト ボックス 381"/>
        <xdr:cNvSpPr txBox="1"/>
      </xdr:nvSpPr>
      <xdr:spPr>
        <a:xfrm>
          <a:off x="7594111" y="93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124823</xdr:rowOff>
    </xdr:from>
    <xdr:to>
      <xdr:col>36</xdr:col>
      <xdr:colOff>165100</xdr:colOff>
      <xdr:row>53</xdr:row>
      <xdr:rowOff>54973</xdr:rowOff>
    </xdr:to>
    <xdr:sp macro="" textlink="">
      <xdr:nvSpPr>
        <xdr:cNvPr id="383" name="楕円 382"/>
        <xdr:cNvSpPr/>
      </xdr:nvSpPr>
      <xdr:spPr>
        <a:xfrm>
          <a:off x="6921500" y="90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71500</xdr:rowOff>
    </xdr:from>
    <xdr:ext cx="534377" cy="259045"/>
    <xdr:sp macro="" textlink="">
      <xdr:nvSpPr>
        <xdr:cNvPr id="384" name="テキスト ボックス 383"/>
        <xdr:cNvSpPr txBox="1"/>
      </xdr:nvSpPr>
      <xdr:spPr>
        <a:xfrm>
          <a:off x="6705111" y="881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6" name="直線コネクタ 405"/>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7"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8" name="直線コネクタ 407"/>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9"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10" name="直線コネクタ 409"/>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68376</xdr:rowOff>
    </xdr:from>
    <xdr:to>
      <xdr:col>55</xdr:col>
      <xdr:colOff>0</xdr:colOff>
      <xdr:row>75</xdr:row>
      <xdr:rowOff>106050</xdr:rowOff>
    </xdr:to>
    <xdr:cxnSp macro="">
      <xdr:nvCxnSpPr>
        <xdr:cNvPr id="411" name="直線コネクタ 410"/>
        <xdr:cNvCxnSpPr/>
      </xdr:nvCxnSpPr>
      <xdr:spPr>
        <a:xfrm flipV="1">
          <a:off x="9639300" y="12927126"/>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12"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13" name="フローチャート: 判断 412"/>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95306</xdr:rowOff>
    </xdr:from>
    <xdr:to>
      <xdr:col>50</xdr:col>
      <xdr:colOff>114300</xdr:colOff>
      <xdr:row>75</xdr:row>
      <xdr:rowOff>106050</xdr:rowOff>
    </xdr:to>
    <xdr:cxnSp macro="">
      <xdr:nvCxnSpPr>
        <xdr:cNvPr id="414" name="直線コネクタ 413"/>
        <xdr:cNvCxnSpPr/>
      </xdr:nvCxnSpPr>
      <xdr:spPr>
        <a:xfrm>
          <a:off x="8750300" y="12611156"/>
          <a:ext cx="889000" cy="3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5" name="フローチャート: 判断 414"/>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6" name="テキスト ボックス 415"/>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95306</xdr:rowOff>
    </xdr:from>
    <xdr:to>
      <xdr:col>45</xdr:col>
      <xdr:colOff>177800</xdr:colOff>
      <xdr:row>74</xdr:row>
      <xdr:rowOff>135037</xdr:rowOff>
    </xdr:to>
    <xdr:cxnSp macro="">
      <xdr:nvCxnSpPr>
        <xdr:cNvPr id="417" name="直線コネクタ 416"/>
        <xdr:cNvCxnSpPr/>
      </xdr:nvCxnSpPr>
      <xdr:spPr>
        <a:xfrm flipV="1">
          <a:off x="7861300" y="12611156"/>
          <a:ext cx="889000" cy="2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8" name="フローチャート: 判断 417"/>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9" name="テキスト ボックス 418"/>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20" name="フローチャート: 判断 419"/>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21" name="テキスト ボックス 420"/>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17576</xdr:rowOff>
    </xdr:from>
    <xdr:to>
      <xdr:col>55</xdr:col>
      <xdr:colOff>50800</xdr:colOff>
      <xdr:row>75</xdr:row>
      <xdr:rowOff>119176</xdr:rowOff>
    </xdr:to>
    <xdr:sp macro="" textlink="">
      <xdr:nvSpPr>
        <xdr:cNvPr id="427" name="楕円 426"/>
        <xdr:cNvSpPr/>
      </xdr:nvSpPr>
      <xdr:spPr>
        <a:xfrm>
          <a:off x="10426700" y="128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167453</xdr:rowOff>
    </xdr:from>
    <xdr:ext cx="534377" cy="259045"/>
    <xdr:sp macro="" textlink="">
      <xdr:nvSpPr>
        <xdr:cNvPr id="428" name="普通建設事業費 （ うち新規整備　）該当値テキスト"/>
        <xdr:cNvSpPr txBox="1"/>
      </xdr:nvSpPr>
      <xdr:spPr>
        <a:xfrm>
          <a:off x="10528300" y="1285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55250</xdr:rowOff>
    </xdr:from>
    <xdr:to>
      <xdr:col>50</xdr:col>
      <xdr:colOff>165100</xdr:colOff>
      <xdr:row>75</xdr:row>
      <xdr:rowOff>156849</xdr:rowOff>
    </xdr:to>
    <xdr:sp macro="" textlink="">
      <xdr:nvSpPr>
        <xdr:cNvPr id="429" name="楕円 428"/>
        <xdr:cNvSpPr/>
      </xdr:nvSpPr>
      <xdr:spPr>
        <a:xfrm>
          <a:off x="9588500" y="12914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147976</xdr:rowOff>
    </xdr:from>
    <xdr:ext cx="534377" cy="259045"/>
    <xdr:sp macro="" textlink="">
      <xdr:nvSpPr>
        <xdr:cNvPr id="430" name="テキスト ボックス 429"/>
        <xdr:cNvSpPr txBox="1"/>
      </xdr:nvSpPr>
      <xdr:spPr>
        <a:xfrm>
          <a:off x="9372111" y="13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44506</xdr:rowOff>
    </xdr:from>
    <xdr:to>
      <xdr:col>46</xdr:col>
      <xdr:colOff>38100</xdr:colOff>
      <xdr:row>73</xdr:row>
      <xdr:rowOff>146106</xdr:rowOff>
    </xdr:to>
    <xdr:sp macro="" textlink="">
      <xdr:nvSpPr>
        <xdr:cNvPr id="431" name="楕円 430"/>
        <xdr:cNvSpPr/>
      </xdr:nvSpPr>
      <xdr:spPr>
        <a:xfrm>
          <a:off x="8699500" y="125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137233</xdr:rowOff>
    </xdr:from>
    <xdr:ext cx="534377" cy="259045"/>
    <xdr:sp macro="" textlink="">
      <xdr:nvSpPr>
        <xdr:cNvPr id="432" name="テキスト ボックス 431"/>
        <xdr:cNvSpPr txBox="1"/>
      </xdr:nvSpPr>
      <xdr:spPr>
        <a:xfrm>
          <a:off x="8483111" y="126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84237</xdr:rowOff>
    </xdr:from>
    <xdr:to>
      <xdr:col>41</xdr:col>
      <xdr:colOff>101600</xdr:colOff>
      <xdr:row>75</xdr:row>
      <xdr:rowOff>14387</xdr:rowOff>
    </xdr:to>
    <xdr:sp macro="" textlink="">
      <xdr:nvSpPr>
        <xdr:cNvPr id="433" name="楕円 432"/>
        <xdr:cNvSpPr/>
      </xdr:nvSpPr>
      <xdr:spPr>
        <a:xfrm>
          <a:off x="7810500" y="127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5514</xdr:rowOff>
    </xdr:from>
    <xdr:ext cx="534377" cy="259045"/>
    <xdr:sp macro="" textlink="">
      <xdr:nvSpPr>
        <xdr:cNvPr id="434" name="テキスト ボックス 433"/>
        <xdr:cNvSpPr txBox="1"/>
      </xdr:nvSpPr>
      <xdr:spPr>
        <a:xfrm>
          <a:off x="7594111" y="128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8" name="直線コネクタ 457"/>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9"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60" name="直線コネクタ 459"/>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61"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62" name="直線コネクタ 461"/>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169571</xdr:rowOff>
    </xdr:from>
    <xdr:to>
      <xdr:col>55</xdr:col>
      <xdr:colOff>0</xdr:colOff>
      <xdr:row>93</xdr:row>
      <xdr:rowOff>59843</xdr:rowOff>
    </xdr:to>
    <xdr:cxnSp macro="">
      <xdr:nvCxnSpPr>
        <xdr:cNvPr id="463" name="直線コネクタ 462"/>
        <xdr:cNvCxnSpPr/>
      </xdr:nvCxnSpPr>
      <xdr:spPr>
        <a:xfrm>
          <a:off x="9639300" y="15771521"/>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4"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5" name="フローチャート: 判断 464"/>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169571</xdr:rowOff>
    </xdr:from>
    <xdr:to>
      <xdr:col>50</xdr:col>
      <xdr:colOff>114300</xdr:colOff>
      <xdr:row>95</xdr:row>
      <xdr:rowOff>152006</xdr:rowOff>
    </xdr:to>
    <xdr:cxnSp macro="">
      <xdr:nvCxnSpPr>
        <xdr:cNvPr id="466" name="直線コネクタ 465"/>
        <xdr:cNvCxnSpPr/>
      </xdr:nvCxnSpPr>
      <xdr:spPr>
        <a:xfrm flipV="1">
          <a:off x="8750300" y="15771521"/>
          <a:ext cx="889000" cy="66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7" name="フローチャート: 判断 466"/>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8" name="テキスト ボックス 467"/>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152006</xdr:rowOff>
    </xdr:from>
    <xdr:to>
      <xdr:col>45</xdr:col>
      <xdr:colOff>177800</xdr:colOff>
      <xdr:row>96</xdr:row>
      <xdr:rowOff>16484</xdr:rowOff>
    </xdr:to>
    <xdr:cxnSp macro="">
      <xdr:nvCxnSpPr>
        <xdr:cNvPr id="469" name="直線コネクタ 468"/>
        <xdr:cNvCxnSpPr/>
      </xdr:nvCxnSpPr>
      <xdr:spPr>
        <a:xfrm flipV="1">
          <a:off x="7861300" y="16439756"/>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70" name="フローチャート: 判断 469"/>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71" name="テキスト ボックス 470"/>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72" name="フローチャート: 判断 471"/>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73" name="テキスト ボックス 472"/>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9043</xdr:rowOff>
    </xdr:from>
    <xdr:to>
      <xdr:col>55</xdr:col>
      <xdr:colOff>50800</xdr:colOff>
      <xdr:row>93</xdr:row>
      <xdr:rowOff>110643</xdr:rowOff>
    </xdr:to>
    <xdr:sp macro="" textlink="">
      <xdr:nvSpPr>
        <xdr:cNvPr id="479" name="楕円 478"/>
        <xdr:cNvSpPr/>
      </xdr:nvSpPr>
      <xdr:spPr>
        <a:xfrm>
          <a:off x="10426700" y="159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31920</xdr:rowOff>
    </xdr:from>
    <xdr:ext cx="534377" cy="259045"/>
    <xdr:sp macro="" textlink="">
      <xdr:nvSpPr>
        <xdr:cNvPr id="480" name="普通建設事業費 （ うち更新整備　）該当値テキスト"/>
        <xdr:cNvSpPr txBox="1"/>
      </xdr:nvSpPr>
      <xdr:spPr>
        <a:xfrm>
          <a:off x="10528300" y="1580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118771</xdr:rowOff>
    </xdr:from>
    <xdr:to>
      <xdr:col>50</xdr:col>
      <xdr:colOff>165100</xdr:colOff>
      <xdr:row>92</xdr:row>
      <xdr:rowOff>48921</xdr:rowOff>
    </xdr:to>
    <xdr:sp macro="" textlink="">
      <xdr:nvSpPr>
        <xdr:cNvPr id="481" name="楕円 480"/>
        <xdr:cNvSpPr/>
      </xdr:nvSpPr>
      <xdr:spPr>
        <a:xfrm>
          <a:off x="9588500" y="157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65448</xdr:rowOff>
    </xdr:from>
    <xdr:ext cx="534377" cy="259045"/>
    <xdr:sp macro="" textlink="">
      <xdr:nvSpPr>
        <xdr:cNvPr id="482" name="テキスト ボックス 481"/>
        <xdr:cNvSpPr txBox="1"/>
      </xdr:nvSpPr>
      <xdr:spPr>
        <a:xfrm>
          <a:off x="9372111" y="154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101206</xdr:rowOff>
    </xdr:from>
    <xdr:to>
      <xdr:col>46</xdr:col>
      <xdr:colOff>38100</xdr:colOff>
      <xdr:row>96</xdr:row>
      <xdr:rowOff>31356</xdr:rowOff>
    </xdr:to>
    <xdr:sp macro="" textlink="">
      <xdr:nvSpPr>
        <xdr:cNvPr id="483" name="楕円 482"/>
        <xdr:cNvSpPr/>
      </xdr:nvSpPr>
      <xdr:spPr>
        <a:xfrm>
          <a:off x="8699500" y="163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22483</xdr:rowOff>
    </xdr:from>
    <xdr:ext cx="534377" cy="259045"/>
    <xdr:sp macro="" textlink="">
      <xdr:nvSpPr>
        <xdr:cNvPr id="484" name="テキスト ボックス 483"/>
        <xdr:cNvSpPr txBox="1"/>
      </xdr:nvSpPr>
      <xdr:spPr>
        <a:xfrm>
          <a:off x="8483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137134</xdr:rowOff>
    </xdr:from>
    <xdr:to>
      <xdr:col>41</xdr:col>
      <xdr:colOff>101600</xdr:colOff>
      <xdr:row>96</xdr:row>
      <xdr:rowOff>67284</xdr:rowOff>
    </xdr:to>
    <xdr:sp macro="" textlink="">
      <xdr:nvSpPr>
        <xdr:cNvPr id="485" name="楕円 484"/>
        <xdr:cNvSpPr/>
      </xdr:nvSpPr>
      <xdr:spPr>
        <a:xfrm>
          <a:off x="7810500" y="164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58411</xdr:rowOff>
    </xdr:from>
    <xdr:ext cx="534377" cy="259045"/>
    <xdr:sp macro="" textlink="">
      <xdr:nvSpPr>
        <xdr:cNvPr id="486" name="テキスト ボックス 485"/>
        <xdr:cNvSpPr txBox="1"/>
      </xdr:nvSpPr>
      <xdr:spPr>
        <a:xfrm>
          <a:off x="7594111" y="165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8" name="テキスト ボックス 49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2" name="テキスト ボックス 50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6" name="直線コネクタ 505"/>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7"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8" name="直線コネクタ 50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9"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10" name="直線コネクタ 509"/>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122669</xdr:rowOff>
    </xdr:from>
    <xdr:to>
      <xdr:col>85</xdr:col>
      <xdr:colOff>127000</xdr:colOff>
      <xdr:row>37</xdr:row>
      <xdr:rowOff>147815</xdr:rowOff>
    </xdr:to>
    <xdr:cxnSp macro="">
      <xdr:nvCxnSpPr>
        <xdr:cNvPr id="511" name="直線コネクタ 510"/>
        <xdr:cNvCxnSpPr/>
      </xdr:nvCxnSpPr>
      <xdr:spPr>
        <a:xfrm flipV="1">
          <a:off x="15481300" y="6466319"/>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78014</xdr:rowOff>
    </xdr:from>
    <xdr:ext cx="378565" cy="259045"/>
    <xdr:sp macro="" textlink="">
      <xdr:nvSpPr>
        <xdr:cNvPr id="512" name="災害復旧事業費平均値テキスト"/>
        <xdr:cNvSpPr txBox="1"/>
      </xdr:nvSpPr>
      <xdr:spPr>
        <a:xfrm>
          <a:off x="16370300" y="6421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13" name="フローチャート: 判断 512"/>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97237</xdr:rowOff>
    </xdr:from>
    <xdr:to>
      <xdr:col>81</xdr:col>
      <xdr:colOff>50800</xdr:colOff>
      <xdr:row>37</xdr:row>
      <xdr:rowOff>147815</xdr:rowOff>
    </xdr:to>
    <xdr:cxnSp macro="">
      <xdr:nvCxnSpPr>
        <xdr:cNvPr id="514" name="直線コネクタ 513"/>
        <xdr:cNvCxnSpPr/>
      </xdr:nvCxnSpPr>
      <xdr:spPr>
        <a:xfrm>
          <a:off x="14592300" y="6440887"/>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5" name="フローチャート: 判断 514"/>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21093</xdr:rowOff>
    </xdr:from>
    <xdr:ext cx="378565" cy="259045"/>
    <xdr:sp macro="" textlink="">
      <xdr:nvSpPr>
        <xdr:cNvPr id="516" name="テキスト ボックス 515"/>
        <xdr:cNvSpPr txBox="1"/>
      </xdr:nvSpPr>
      <xdr:spPr>
        <a:xfrm>
          <a:off x="15292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89865</xdr:rowOff>
    </xdr:from>
    <xdr:to>
      <xdr:col>76</xdr:col>
      <xdr:colOff>114300</xdr:colOff>
      <xdr:row>37</xdr:row>
      <xdr:rowOff>97237</xdr:rowOff>
    </xdr:to>
    <xdr:cxnSp macro="">
      <xdr:nvCxnSpPr>
        <xdr:cNvPr id="517" name="直線コネクタ 516"/>
        <xdr:cNvCxnSpPr/>
      </xdr:nvCxnSpPr>
      <xdr:spPr>
        <a:xfrm>
          <a:off x="13703300" y="6433515"/>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8" name="フローチャート: 判断 517"/>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33665</xdr:rowOff>
    </xdr:from>
    <xdr:ext cx="378565" cy="259045"/>
    <xdr:sp macro="" textlink="">
      <xdr:nvSpPr>
        <xdr:cNvPr id="519" name="テキスト ボックス 518"/>
        <xdr:cNvSpPr txBox="1"/>
      </xdr:nvSpPr>
      <xdr:spPr>
        <a:xfrm>
          <a:off x="14403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89865</xdr:rowOff>
    </xdr:from>
    <xdr:to>
      <xdr:col>71</xdr:col>
      <xdr:colOff>177800</xdr:colOff>
      <xdr:row>37</xdr:row>
      <xdr:rowOff>129584</xdr:rowOff>
    </xdr:to>
    <xdr:cxnSp macro="">
      <xdr:nvCxnSpPr>
        <xdr:cNvPr id="520" name="直線コネクタ 519"/>
        <xdr:cNvCxnSpPr/>
      </xdr:nvCxnSpPr>
      <xdr:spPr>
        <a:xfrm flipV="1">
          <a:off x="12814300" y="6433515"/>
          <a:ext cx="889000" cy="3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21" name="フローチャート: 判断 520"/>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27322</xdr:rowOff>
    </xdr:from>
    <xdr:ext cx="378565" cy="259045"/>
    <xdr:sp macro="" textlink="">
      <xdr:nvSpPr>
        <xdr:cNvPr id="522" name="テキスト ボックス 521"/>
        <xdr:cNvSpPr txBox="1"/>
      </xdr:nvSpPr>
      <xdr:spPr>
        <a:xfrm>
          <a:off x="13514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23" name="フローチャート: 判断 522"/>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4" name="テキスト ボックス 523"/>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71869</xdr:rowOff>
    </xdr:from>
    <xdr:to>
      <xdr:col>85</xdr:col>
      <xdr:colOff>177800</xdr:colOff>
      <xdr:row>38</xdr:row>
      <xdr:rowOff>2019</xdr:rowOff>
    </xdr:to>
    <xdr:sp macro="" textlink="">
      <xdr:nvSpPr>
        <xdr:cNvPr id="530" name="楕円 529"/>
        <xdr:cNvSpPr/>
      </xdr:nvSpPr>
      <xdr:spPr>
        <a:xfrm>
          <a:off x="162687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31246</xdr:rowOff>
    </xdr:from>
    <xdr:ext cx="469744" cy="259045"/>
    <xdr:sp macro="" textlink="">
      <xdr:nvSpPr>
        <xdr:cNvPr id="531" name="災害復旧事業費該当値テキスト"/>
        <xdr:cNvSpPr txBox="1"/>
      </xdr:nvSpPr>
      <xdr:spPr>
        <a:xfrm>
          <a:off x="16370300" y="62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97015</xdr:rowOff>
    </xdr:from>
    <xdr:to>
      <xdr:col>81</xdr:col>
      <xdr:colOff>101600</xdr:colOff>
      <xdr:row>38</xdr:row>
      <xdr:rowOff>27166</xdr:rowOff>
    </xdr:to>
    <xdr:sp macro="" textlink="">
      <xdr:nvSpPr>
        <xdr:cNvPr id="532" name="楕円 531"/>
        <xdr:cNvSpPr/>
      </xdr:nvSpPr>
      <xdr:spPr>
        <a:xfrm>
          <a:off x="15430500" y="64406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43692</xdr:rowOff>
    </xdr:from>
    <xdr:ext cx="378565" cy="259045"/>
    <xdr:sp macro="" textlink="">
      <xdr:nvSpPr>
        <xdr:cNvPr id="533" name="テキスト ボックス 532"/>
        <xdr:cNvSpPr txBox="1"/>
      </xdr:nvSpPr>
      <xdr:spPr>
        <a:xfrm>
          <a:off x="15292017" y="621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46437</xdr:rowOff>
    </xdr:from>
    <xdr:to>
      <xdr:col>76</xdr:col>
      <xdr:colOff>165100</xdr:colOff>
      <xdr:row>37</xdr:row>
      <xdr:rowOff>148037</xdr:rowOff>
    </xdr:to>
    <xdr:sp macro="" textlink="">
      <xdr:nvSpPr>
        <xdr:cNvPr id="534" name="楕円 533"/>
        <xdr:cNvSpPr/>
      </xdr:nvSpPr>
      <xdr:spPr>
        <a:xfrm>
          <a:off x="14541500" y="63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164564</xdr:rowOff>
    </xdr:from>
    <xdr:ext cx="469744" cy="259045"/>
    <xdr:sp macro="" textlink="">
      <xdr:nvSpPr>
        <xdr:cNvPr id="535" name="テキスト ボックス 534"/>
        <xdr:cNvSpPr txBox="1"/>
      </xdr:nvSpPr>
      <xdr:spPr>
        <a:xfrm>
          <a:off x="14357428" y="616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39065</xdr:rowOff>
    </xdr:from>
    <xdr:to>
      <xdr:col>72</xdr:col>
      <xdr:colOff>38100</xdr:colOff>
      <xdr:row>37</xdr:row>
      <xdr:rowOff>140665</xdr:rowOff>
    </xdr:to>
    <xdr:sp macro="" textlink="">
      <xdr:nvSpPr>
        <xdr:cNvPr id="536" name="楕円 535"/>
        <xdr:cNvSpPr/>
      </xdr:nvSpPr>
      <xdr:spPr>
        <a:xfrm>
          <a:off x="13652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157192</xdr:rowOff>
    </xdr:from>
    <xdr:ext cx="469744" cy="259045"/>
    <xdr:sp macro="" textlink="">
      <xdr:nvSpPr>
        <xdr:cNvPr id="537" name="テキスト ボックス 536"/>
        <xdr:cNvSpPr txBox="1"/>
      </xdr:nvSpPr>
      <xdr:spPr>
        <a:xfrm>
          <a:off x="13468428" y="61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78784</xdr:rowOff>
    </xdr:from>
    <xdr:to>
      <xdr:col>67</xdr:col>
      <xdr:colOff>101600</xdr:colOff>
      <xdr:row>38</xdr:row>
      <xdr:rowOff>8934</xdr:rowOff>
    </xdr:to>
    <xdr:sp macro="" textlink="">
      <xdr:nvSpPr>
        <xdr:cNvPr id="538" name="楕円 537"/>
        <xdr:cNvSpPr/>
      </xdr:nvSpPr>
      <xdr:spPr>
        <a:xfrm>
          <a:off x="12763500" y="64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xdr:rowOff>
    </xdr:from>
    <xdr:ext cx="469744" cy="259045"/>
    <xdr:sp macro="" textlink="">
      <xdr:nvSpPr>
        <xdr:cNvPr id="539" name="テキスト ボックス 538"/>
        <xdr:cNvSpPr txBox="1"/>
      </xdr:nvSpPr>
      <xdr:spPr>
        <a:xfrm>
          <a:off x="12579428" y="651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9" name="テキスト ボックス 59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11" name="直線コネクタ 610"/>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12"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13" name="直線コネクタ 612"/>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4"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5" name="直線コネクタ 614"/>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153622</xdr:rowOff>
    </xdr:from>
    <xdr:to>
      <xdr:col>85</xdr:col>
      <xdr:colOff>127000</xdr:colOff>
      <xdr:row>77</xdr:row>
      <xdr:rowOff>157645</xdr:rowOff>
    </xdr:to>
    <xdr:cxnSp macro="">
      <xdr:nvCxnSpPr>
        <xdr:cNvPr id="616" name="直線コネクタ 615"/>
        <xdr:cNvCxnSpPr/>
      </xdr:nvCxnSpPr>
      <xdr:spPr>
        <a:xfrm flipV="1">
          <a:off x="15481300" y="13355272"/>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7"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8" name="フローチャート: 判断 617"/>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157576</xdr:rowOff>
    </xdr:from>
    <xdr:to>
      <xdr:col>81</xdr:col>
      <xdr:colOff>50800</xdr:colOff>
      <xdr:row>77</xdr:row>
      <xdr:rowOff>157645</xdr:rowOff>
    </xdr:to>
    <xdr:cxnSp macro="">
      <xdr:nvCxnSpPr>
        <xdr:cNvPr id="619" name="直線コネクタ 618"/>
        <xdr:cNvCxnSpPr/>
      </xdr:nvCxnSpPr>
      <xdr:spPr>
        <a:xfrm>
          <a:off x="14592300" y="1335922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20" name="フローチャート: 判断 619"/>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21" name="テキスト ボックス 620"/>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128453</xdr:rowOff>
    </xdr:from>
    <xdr:to>
      <xdr:col>76</xdr:col>
      <xdr:colOff>114300</xdr:colOff>
      <xdr:row>77</xdr:row>
      <xdr:rowOff>157576</xdr:rowOff>
    </xdr:to>
    <xdr:cxnSp macro="">
      <xdr:nvCxnSpPr>
        <xdr:cNvPr id="622" name="直線コネクタ 621"/>
        <xdr:cNvCxnSpPr/>
      </xdr:nvCxnSpPr>
      <xdr:spPr>
        <a:xfrm>
          <a:off x="13703300" y="13330103"/>
          <a:ext cx="8890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23" name="フローチャート: 判断 622"/>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4" name="テキスト ボックス 623"/>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128453</xdr:rowOff>
    </xdr:from>
    <xdr:to>
      <xdr:col>71</xdr:col>
      <xdr:colOff>177800</xdr:colOff>
      <xdr:row>77</xdr:row>
      <xdr:rowOff>160229</xdr:rowOff>
    </xdr:to>
    <xdr:cxnSp macro="">
      <xdr:nvCxnSpPr>
        <xdr:cNvPr id="625" name="直線コネクタ 624"/>
        <xdr:cNvCxnSpPr/>
      </xdr:nvCxnSpPr>
      <xdr:spPr>
        <a:xfrm flipV="1">
          <a:off x="12814300" y="13330103"/>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6" name="フローチャート: 判断 625"/>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7" name="テキスト ボックス 626"/>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8" name="フローチャート: 判断 627"/>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9" name="テキスト ボックス 628"/>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102822</xdr:rowOff>
    </xdr:from>
    <xdr:to>
      <xdr:col>85</xdr:col>
      <xdr:colOff>177800</xdr:colOff>
      <xdr:row>78</xdr:row>
      <xdr:rowOff>32972</xdr:rowOff>
    </xdr:to>
    <xdr:sp macro="" textlink="">
      <xdr:nvSpPr>
        <xdr:cNvPr id="635" name="楕円 634"/>
        <xdr:cNvSpPr/>
      </xdr:nvSpPr>
      <xdr:spPr>
        <a:xfrm>
          <a:off x="16268700" y="133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81249</xdr:rowOff>
    </xdr:from>
    <xdr:ext cx="534377" cy="259045"/>
    <xdr:sp macro="" textlink="">
      <xdr:nvSpPr>
        <xdr:cNvPr id="636" name="公債費該当値テキスト"/>
        <xdr:cNvSpPr txBox="1"/>
      </xdr:nvSpPr>
      <xdr:spPr>
        <a:xfrm>
          <a:off x="16370300"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106845</xdr:rowOff>
    </xdr:from>
    <xdr:to>
      <xdr:col>81</xdr:col>
      <xdr:colOff>101600</xdr:colOff>
      <xdr:row>78</xdr:row>
      <xdr:rowOff>36995</xdr:rowOff>
    </xdr:to>
    <xdr:sp macro="" textlink="">
      <xdr:nvSpPr>
        <xdr:cNvPr id="637" name="楕円 636"/>
        <xdr:cNvSpPr/>
      </xdr:nvSpPr>
      <xdr:spPr>
        <a:xfrm>
          <a:off x="15430500" y="133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28122</xdr:rowOff>
    </xdr:from>
    <xdr:ext cx="534377" cy="259045"/>
    <xdr:sp macro="" textlink="">
      <xdr:nvSpPr>
        <xdr:cNvPr id="638" name="テキスト ボックス 637"/>
        <xdr:cNvSpPr txBox="1"/>
      </xdr:nvSpPr>
      <xdr:spPr>
        <a:xfrm>
          <a:off x="15214111" y="1340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106776</xdr:rowOff>
    </xdr:from>
    <xdr:to>
      <xdr:col>76</xdr:col>
      <xdr:colOff>165100</xdr:colOff>
      <xdr:row>78</xdr:row>
      <xdr:rowOff>36926</xdr:rowOff>
    </xdr:to>
    <xdr:sp macro="" textlink="">
      <xdr:nvSpPr>
        <xdr:cNvPr id="639" name="楕円 638"/>
        <xdr:cNvSpPr/>
      </xdr:nvSpPr>
      <xdr:spPr>
        <a:xfrm>
          <a:off x="14541500" y="133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28053</xdr:rowOff>
    </xdr:from>
    <xdr:ext cx="534377" cy="259045"/>
    <xdr:sp macro="" textlink="">
      <xdr:nvSpPr>
        <xdr:cNvPr id="640" name="テキスト ボックス 639"/>
        <xdr:cNvSpPr txBox="1"/>
      </xdr:nvSpPr>
      <xdr:spPr>
        <a:xfrm>
          <a:off x="14325111" y="134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77653</xdr:rowOff>
    </xdr:from>
    <xdr:to>
      <xdr:col>72</xdr:col>
      <xdr:colOff>38100</xdr:colOff>
      <xdr:row>78</xdr:row>
      <xdr:rowOff>7803</xdr:rowOff>
    </xdr:to>
    <xdr:sp macro="" textlink="">
      <xdr:nvSpPr>
        <xdr:cNvPr id="641" name="楕円 640"/>
        <xdr:cNvSpPr/>
      </xdr:nvSpPr>
      <xdr:spPr>
        <a:xfrm>
          <a:off x="13652500" y="132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170380</xdr:rowOff>
    </xdr:from>
    <xdr:ext cx="534377" cy="259045"/>
    <xdr:sp macro="" textlink="">
      <xdr:nvSpPr>
        <xdr:cNvPr id="642" name="テキスト ボックス 641"/>
        <xdr:cNvSpPr txBox="1"/>
      </xdr:nvSpPr>
      <xdr:spPr>
        <a:xfrm>
          <a:off x="13436111" y="133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109429</xdr:rowOff>
    </xdr:from>
    <xdr:to>
      <xdr:col>67</xdr:col>
      <xdr:colOff>101600</xdr:colOff>
      <xdr:row>78</xdr:row>
      <xdr:rowOff>39579</xdr:rowOff>
    </xdr:to>
    <xdr:sp macro="" textlink="">
      <xdr:nvSpPr>
        <xdr:cNvPr id="643" name="楕円 642"/>
        <xdr:cNvSpPr/>
      </xdr:nvSpPr>
      <xdr:spPr>
        <a:xfrm>
          <a:off x="12763500" y="133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30706</xdr:rowOff>
    </xdr:from>
    <xdr:ext cx="534377" cy="259045"/>
    <xdr:sp macro="" textlink="">
      <xdr:nvSpPr>
        <xdr:cNvPr id="644" name="テキスト ボックス 643"/>
        <xdr:cNvSpPr txBox="1"/>
      </xdr:nvSpPr>
      <xdr:spPr>
        <a:xfrm>
          <a:off x="12547111" y="134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8" name="テキスト ボックス 657"/>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4" name="テキスト ボックス 66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8" name="直線コネクタ 667"/>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9"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70" name="直線コネクタ 669"/>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71"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2" name="直線コネクタ 671"/>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155169</xdr:rowOff>
    </xdr:from>
    <xdr:to>
      <xdr:col>85</xdr:col>
      <xdr:colOff>127000</xdr:colOff>
      <xdr:row>97</xdr:row>
      <xdr:rowOff>3150</xdr:rowOff>
    </xdr:to>
    <xdr:cxnSp macro="">
      <xdr:nvCxnSpPr>
        <xdr:cNvPr id="673" name="直線コネクタ 672"/>
        <xdr:cNvCxnSpPr/>
      </xdr:nvCxnSpPr>
      <xdr:spPr>
        <a:xfrm flipV="1">
          <a:off x="15481300" y="16100019"/>
          <a:ext cx="838200" cy="5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47744</xdr:rowOff>
    </xdr:from>
    <xdr:ext cx="469744" cy="259045"/>
    <xdr:sp macro="" textlink="">
      <xdr:nvSpPr>
        <xdr:cNvPr id="674" name="積立金平均値テキスト"/>
        <xdr:cNvSpPr txBox="1"/>
      </xdr:nvSpPr>
      <xdr:spPr>
        <a:xfrm>
          <a:off x="16370300" y="1650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5" name="フローチャート: 判断 674"/>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142139</xdr:rowOff>
    </xdr:from>
    <xdr:to>
      <xdr:col>81</xdr:col>
      <xdr:colOff>50800</xdr:colOff>
      <xdr:row>97</xdr:row>
      <xdr:rowOff>3150</xdr:rowOff>
    </xdr:to>
    <xdr:cxnSp macro="">
      <xdr:nvCxnSpPr>
        <xdr:cNvPr id="676" name="直線コネクタ 675"/>
        <xdr:cNvCxnSpPr/>
      </xdr:nvCxnSpPr>
      <xdr:spPr>
        <a:xfrm>
          <a:off x="14592300" y="16601339"/>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7" name="フローチャート: 判断 676"/>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127982</xdr:rowOff>
    </xdr:from>
    <xdr:ext cx="469744" cy="259045"/>
    <xdr:sp macro="" textlink="">
      <xdr:nvSpPr>
        <xdr:cNvPr id="678" name="テキスト ボックス 677"/>
        <xdr:cNvSpPr txBox="1"/>
      </xdr:nvSpPr>
      <xdr:spPr>
        <a:xfrm>
          <a:off x="15246428" y="1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10922</xdr:rowOff>
    </xdr:from>
    <xdr:to>
      <xdr:col>76</xdr:col>
      <xdr:colOff>114300</xdr:colOff>
      <xdr:row>96</xdr:row>
      <xdr:rowOff>142139</xdr:rowOff>
    </xdr:to>
    <xdr:cxnSp macro="">
      <xdr:nvCxnSpPr>
        <xdr:cNvPr id="679" name="直線コネクタ 678"/>
        <xdr:cNvCxnSpPr/>
      </xdr:nvCxnSpPr>
      <xdr:spPr>
        <a:xfrm>
          <a:off x="13703300" y="16470122"/>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80" name="フローチャート: 判断 679"/>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65040</xdr:rowOff>
    </xdr:from>
    <xdr:ext cx="469744" cy="259045"/>
    <xdr:sp macro="" textlink="">
      <xdr:nvSpPr>
        <xdr:cNvPr id="681" name="テキスト ボックス 680"/>
        <xdr:cNvSpPr txBox="1"/>
      </xdr:nvSpPr>
      <xdr:spPr>
        <a:xfrm>
          <a:off x="14357428" y="166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64491</xdr:rowOff>
    </xdr:from>
    <xdr:to>
      <xdr:col>71</xdr:col>
      <xdr:colOff>177800</xdr:colOff>
      <xdr:row>96</xdr:row>
      <xdr:rowOff>10922</xdr:rowOff>
    </xdr:to>
    <xdr:cxnSp macro="">
      <xdr:nvCxnSpPr>
        <xdr:cNvPr id="682" name="直線コネクタ 681"/>
        <xdr:cNvCxnSpPr/>
      </xdr:nvCxnSpPr>
      <xdr:spPr>
        <a:xfrm>
          <a:off x="12814300" y="16180791"/>
          <a:ext cx="889000" cy="28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3" name="フローチャート: 判断 682"/>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40428</xdr:rowOff>
    </xdr:from>
    <xdr:ext cx="469744" cy="259045"/>
    <xdr:sp macro="" textlink="">
      <xdr:nvSpPr>
        <xdr:cNvPr id="684" name="テキスト ボックス 683"/>
        <xdr:cNvSpPr txBox="1"/>
      </xdr:nvSpPr>
      <xdr:spPr>
        <a:xfrm>
          <a:off x="13468428"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5" name="フローチャート: 判断 684"/>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156405</xdr:rowOff>
    </xdr:from>
    <xdr:ext cx="469744" cy="259045"/>
    <xdr:sp macro="" textlink="">
      <xdr:nvSpPr>
        <xdr:cNvPr id="686" name="テキスト ボックス 685"/>
        <xdr:cNvSpPr txBox="1"/>
      </xdr:nvSpPr>
      <xdr:spPr>
        <a:xfrm>
          <a:off x="12579428" y="1644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104369</xdr:rowOff>
    </xdr:from>
    <xdr:to>
      <xdr:col>85</xdr:col>
      <xdr:colOff>177800</xdr:colOff>
      <xdr:row>94</xdr:row>
      <xdr:rowOff>34519</xdr:rowOff>
    </xdr:to>
    <xdr:sp macro="" textlink="">
      <xdr:nvSpPr>
        <xdr:cNvPr id="692" name="楕円 691"/>
        <xdr:cNvSpPr/>
      </xdr:nvSpPr>
      <xdr:spPr>
        <a:xfrm>
          <a:off x="16268700" y="160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127246</xdr:rowOff>
    </xdr:from>
    <xdr:ext cx="534377" cy="259045"/>
    <xdr:sp macro="" textlink="">
      <xdr:nvSpPr>
        <xdr:cNvPr id="693" name="積立金該当値テキスト"/>
        <xdr:cNvSpPr txBox="1"/>
      </xdr:nvSpPr>
      <xdr:spPr>
        <a:xfrm>
          <a:off x="16370300" y="159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123800</xdr:rowOff>
    </xdr:from>
    <xdr:to>
      <xdr:col>81</xdr:col>
      <xdr:colOff>101600</xdr:colOff>
      <xdr:row>97</xdr:row>
      <xdr:rowOff>53950</xdr:rowOff>
    </xdr:to>
    <xdr:sp macro="" textlink="">
      <xdr:nvSpPr>
        <xdr:cNvPr id="694" name="楕円 693"/>
        <xdr:cNvSpPr/>
      </xdr:nvSpPr>
      <xdr:spPr>
        <a:xfrm>
          <a:off x="15430500" y="165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70477</xdr:rowOff>
    </xdr:from>
    <xdr:ext cx="469744" cy="259045"/>
    <xdr:sp macro="" textlink="">
      <xdr:nvSpPr>
        <xdr:cNvPr id="695" name="テキスト ボックス 694"/>
        <xdr:cNvSpPr txBox="1"/>
      </xdr:nvSpPr>
      <xdr:spPr>
        <a:xfrm>
          <a:off x="15246428" y="1635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91339</xdr:rowOff>
    </xdr:from>
    <xdr:to>
      <xdr:col>76</xdr:col>
      <xdr:colOff>165100</xdr:colOff>
      <xdr:row>97</xdr:row>
      <xdr:rowOff>21489</xdr:rowOff>
    </xdr:to>
    <xdr:sp macro="" textlink="">
      <xdr:nvSpPr>
        <xdr:cNvPr id="696" name="楕円 695"/>
        <xdr:cNvSpPr/>
      </xdr:nvSpPr>
      <xdr:spPr>
        <a:xfrm>
          <a:off x="14541500" y="165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38016</xdr:rowOff>
    </xdr:from>
    <xdr:ext cx="469744" cy="259045"/>
    <xdr:sp macro="" textlink="">
      <xdr:nvSpPr>
        <xdr:cNvPr id="697" name="テキスト ボックス 696"/>
        <xdr:cNvSpPr txBox="1"/>
      </xdr:nvSpPr>
      <xdr:spPr>
        <a:xfrm>
          <a:off x="14357428" y="1632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131572</xdr:rowOff>
    </xdr:from>
    <xdr:to>
      <xdr:col>72</xdr:col>
      <xdr:colOff>38100</xdr:colOff>
      <xdr:row>96</xdr:row>
      <xdr:rowOff>61722</xdr:rowOff>
    </xdr:to>
    <xdr:sp macro="" textlink="">
      <xdr:nvSpPr>
        <xdr:cNvPr id="698" name="楕円 697"/>
        <xdr:cNvSpPr/>
      </xdr:nvSpPr>
      <xdr:spPr>
        <a:xfrm>
          <a:off x="13652500" y="164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78249</xdr:rowOff>
    </xdr:from>
    <xdr:ext cx="469744" cy="259045"/>
    <xdr:sp macro="" textlink="">
      <xdr:nvSpPr>
        <xdr:cNvPr id="699" name="テキスト ボックス 698"/>
        <xdr:cNvSpPr txBox="1"/>
      </xdr:nvSpPr>
      <xdr:spPr>
        <a:xfrm>
          <a:off x="13468428" y="161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13691</xdr:rowOff>
    </xdr:from>
    <xdr:to>
      <xdr:col>67</xdr:col>
      <xdr:colOff>101600</xdr:colOff>
      <xdr:row>94</xdr:row>
      <xdr:rowOff>115291</xdr:rowOff>
    </xdr:to>
    <xdr:sp macro="" textlink="">
      <xdr:nvSpPr>
        <xdr:cNvPr id="700" name="楕円 699"/>
        <xdr:cNvSpPr/>
      </xdr:nvSpPr>
      <xdr:spPr>
        <a:xfrm>
          <a:off x="12763500" y="16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131818</xdr:rowOff>
    </xdr:from>
    <xdr:ext cx="534377" cy="259045"/>
    <xdr:sp macro="" textlink="">
      <xdr:nvSpPr>
        <xdr:cNvPr id="701" name="テキスト ボックス 700"/>
        <xdr:cNvSpPr txBox="1"/>
      </xdr:nvSpPr>
      <xdr:spPr>
        <a:xfrm>
          <a:off x="12547111" y="159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5" name="直線コネクタ 724"/>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6"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7" name="直線コネクタ 726"/>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8"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9" name="直線コネクタ 728"/>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138366</xdr:rowOff>
    </xdr:from>
    <xdr:to>
      <xdr:col>116</xdr:col>
      <xdr:colOff>63500</xdr:colOff>
      <xdr:row>37</xdr:row>
      <xdr:rowOff>142748</xdr:rowOff>
    </xdr:to>
    <xdr:cxnSp macro="">
      <xdr:nvCxnSpPr>
        <xdr:cNvPr id="730" name="直線コネクタ 729"/>
        <xdr:cNvCxnSpPr/>
      </xdr:nvCxnSpPr>
      <xdr:spPr>
        <a:xfrm>
          <a:off x="21323300" y="6482016"/>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31"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2" name="フローチャート: 判断 731"/>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138366</xdr:rowOff>
    </xdr:from>
    <xdr:to>
      <xdr:col>111</xdr:col>
      <xdr:colOff>177800</xdr:colOff>
      <xdr:row>38</xdr:row>
      <xdr:rowOff>19685</xdr:rowOff>
    </xdr:to>
    <xdr:cxnSp macro="">
      <xdr:nvCxnSpPr>
        <xdr:cNvPr id="733" name="直線コネクタ 732"/>
        <xdr:cNvCxnSpPr/>
      </xdr:nvCxnSpPr>
      <xdr:spPr>
        <a:xfrm flipV="1">
          <a:off x="20434300" y="6482016"/>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4" name="フローチャート: 判断 733"/>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5" name="テキスト ボックス 734"/>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19685</xdr:rowOff>
    </xdr:from>
    <xdr:to>
      <xdr:col>107</xdr:col>
      <xdr:colOff>50800</xdr:colOff>
      <xdr:row>38</xdr:row>
      <xdr:rowOff>22161</xdr:rowOff>
    </xdr:to>
    <xdr:cxnSp macro="">
      <xdr:nvCxnSpPr>
        <xdr:cNvPr id="736" name="直線コネクタ 735"/>
        <xdr:cNvCxnSpPr/>
      </xdr:nvCxnSpPr>
      <xdr:spPr>
        <a:xfrm flipV="1">
          <a:off x="19545300" y="653478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7" name="フローチャート: 判断 736"/>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8" name="テキスト ボックス 737"/>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1588</xdr:rowOff>
    </xdr:from>
    <xdr:to>
      <xdr:col>102</xdr:col>
      <xdr:colOff>114300</xdr:colOff>
      <xdr:row>38</xdr:row>
      <xdr:rowOff>22161</xdr:rowOff>
    </xdr:to>
    <xdr:cxnSp macro="">
      <xdr:nvCxnSpPr>
        <xdr:cNvPr id="739" name="直線コネクタ 738"/>
        <xdr:cNvCxnSpPr/>
      </xdr:nvCxnSpPr>
      <xdr:spPr>
        <a:xfrm>
          <a:off x="18656300" y="6516688"/>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40" name="フローチャート: 判断 739"/>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41" name="テキスト ボックス 740"/>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2" name="フローチャート: 判断 741"/>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3" name="テキスト ボックス 742"/>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91948</xdr:rowOff>
    </xdr:from>
    <xdr:to>
      <xdr:col>116</xdr:col>
      <xdr:colOff>114300</xdr:colOff>
      <xdr:row>38</xdr:row>
      <xdr:rowOff>22098</xdr:rowOff>
    </xdr:to>
    <xdr:sp macro="" textlink="">
      <xdr:nvSpPr>
        <xdr:cNvPr id="749" name="楕円 748"/>
        <xdr:cNvSpPr/>
      </xdr:nvSpPr>
      <xdr:spPr>
        <a:xfrm>
          <a:off x="221107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70375</xdr:rowOff>
    </xdr:from>
    <xdr:ext cx="469744" cy="259045"/>
    <xdr:sp macro="" textlink="">
      <xdr:nvSpPr>
        <xdr:cNvPr id="750" name="投資及び出資金該当値テキスト"/>
        <xdr:cNvSpPr txBox="1"/>
      </xdr:nvSpPr>
      <xdr:spPr>
        <a:xfrm>
          <a:off x="22212300"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87566</xdr:rowOff>
    </xdr:from>
    <xdr:to>
      <xdr:col>112</xdr:col>
      <xdr:colOff>38100</xdr:colOff>
      <xdr:row>38</xdr:row>
      <xdr:rowOff>17717</xdr:rowOff>
    </xdr:to>
    <xdr:sp macro="" textlink="">
      <xdr:nvSpPr>
        <xdr:cNvPr id="751" name="楕円 750"/>
        <xdr:cNvSpPr/>
      </xdr:nvSpPr>
      <xdr:spPr>
        <a:xfrm>
          <a:off x="212725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8844</xdr:rowOff>
    </xdr:from>
    <xdr:ext cx="469744" cy="259045"/>
    <xdr:sp macro="" textlink="">
      <xdr:nvSpPr>
        <xdr:cNvPr id="752" name="テキスト ボックス 751"/>
        <xdr:cNvSpPr txBox="1"/>
      </xdr:nvSpPr>
      <xdr:spPr>
        <a:xfrm>
          <a:off x="21088428" y="652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140335</xdr:rowOff>
    </xdr:from>
    <xdr:to>
      <xdr:col>107</xdr:col>
      <xdr:colOff>101600</xdr:colOff>
      <xdr:row>38</xdr:row>
      <xdr:rowOff>70485</xdr:rowOff>
    </xdr:to>
    <xdr:sp macro="" textlink="">
      <xdr:nvSpPr>
        <xdr:cNvPr id="753" name="楕円 752"/>
        <xdr:cNvSpPr/>
      </xdr:nvSpPr>
      <xdr:spPr>
        <a:xfrm>
          <a:off x="20383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61612</xdr:rowOff>
    </xdr:from>
    <xdr:ext cx="469744" cy="259045"/>
    <xdr:sp macro="" textlink="">
      <xdr:nvSpPr>
        <xdr:cNvPr id="754" name="テキスト ボックス 753"/>
        <xdr:cNvSpPr txBox="1"/>
      </xdr:nvSpPr>
      <xdr:spPr>
        <a:xfrm>
          <a:off x="20199428"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142811</xdr:rowOff>
    </xdr:from>
    <xdr:to>
      <xdr:col>102</xdr:col>
      <xdr:colOff>165100</xdr:colOff>
      <xdr:row>38</xdr:row>
      <xdr:rowOff>72961</xdr:rowOff>
    </xdr:to>
    <xdr:sp macro="" textlink="">
      <xdr:nvSpPr>
        <xdr:cNvPr id="755" name="楕円 754"/>
        <xdr:cNvSpPr/>
      </xdr:nvSpPr>
      <xdr:spPr>
        <a:xfrm>
          <a:off x="19494500" y="6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64088</xdr:rowOff>
    </xdr:from>
    <xdr:ext cx="469744" cy="259045"/>
    <xdr:sp macro="" textlink="">
      <xdr:nvSpPr>
        <xdr:cNvPr id="756" name="テキスト ボックス 755"/>
        <xdr:cNvSpPr txBox="1"/>
      </xdr:nvSpPr>
      <xdr:spPr>
        <a:xfrm>
          <a:off x="19310428" y="6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122238</xdr:rowOff>
    </xdr:from>
    <xdr:to>
      <xdr:col>98</xdr:col>
      <xdr:colOff>38100</xdr:colOff>
      <xdr:row>38</xdr:row>
      <xdr:rowOff>52388</xdr:rowOff>
    </xdr:to>
    <xdr:sp macro="" textlink="">
      <xdr:nvSpPr>
        <xdr:cNvPr id="757" name="楕円 756"/>
        <xdr:cNvSpPr/>
      </xdr:nvSpPr>
      <xdr:spPr>
        <a:xfrm>
          <a:off x="18605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43515</xdr:rowOff>
    </xdr:from>
    <xdr:ext cx="469744" cy="259045"/>
    <xdr:sp macro="" textlink="">
      <xdr:nvSpPr>
        <xdr:cNvPr id="758" name="テキスト ボックス 757"/>
        <xdr:cNvSpPr txBox="1"/>
      </xdr:nvSpPr>
      <xdr:spPr>
        <a:xfrm>
          <a:off x="18421428" y="65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80" name="直線コネクタ 779"/>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81"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2" name="直線コネクタ 781"/>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3"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4" name="直線コネクタ 783"/>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130808</xdr:rowOff>
    </xdr:from>
    <xdr:to>
      <xdr:col>116</xdr:col>
      <xdr:colOff>63500</xdr:colOff>
      <xdr:row>58</xdr:row>
      <xdr:rowOff>131287</xdr:rowOff>
    </xdr:to>
    <xdr:cxnSp macro="">
      <xdr:nvCxnSpPr>
        <xdr:cNvPr id="785" name="直線コネクタ 784"/>
        <xdr:cNvCxnSpPr/>
      </xdr:nvCxnSpPr>
      <xdr:spPr>
        <a:xfrm flipV="1">
          <a:off x="21323300" y="10074908"/>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6"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7" name="フローチャート: 判断 786"/>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131242</xdr:rowOff>
    </xdr:from>
    <xdr:to>
      <xdr:col>111</xdr:col>
      <xdr:colOff>177800</xdr:colOff>
      <xdr:row>58</xdr:row>
      <xdr:rowOff>131287</xdr:rowOff>
    </xdr:to>
    <xdr:cxnSp macro="">
      <xdr:nvCxnSpPr>
        <xdr:cNvPr id="788" name="直線コネクタ 787"/>
        <xdr:cNvCxnSpPr/>
      </xdr:nvCxnSpPr>
      <xdr:spPr>
        <a:xfrm>
          <a:off x="20434300" y="100753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9" name="フローチャート: 判断 788"/>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90" name="テキスト ボックス 789"/>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130373</xdr:rowOff>
    </xdr:from>
    <xdr:to>
      <xdr:col>107</xdr:col>
      <xdr:colOff>50800</xdr:colOff>
      <xdr:row>58</xdr:row>
      <xdr:rowOff>131242</xdr:rowOff>
    </xdr:to>
    <xdr:cxnSp macro="">
      <xdr:nvCxnSpPr>
        <xdr:cNvPr id="791" name="直線コネクタ 790"/>
        <xdr:cNvCxnSpPr/>
      </xdr:nvCxnSpPr>
      <xdr:spPr>
        <a:xfrm>
          <a:off x="19545300" y="1007447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2" name="フローチャート: 判断 791"/>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3" name="テキスト ボックス 792"/>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109913</xdr:rowOff>
    </xdr:from>
    <xdr:to>
      <xdr:col>102</xdr:col>
      <xdr:colOff>114300</xdr:colOff>
      <xdr:row>58</xdr:row>
      <xdr:rowOff>130373</xdr:rowOff>
    </xdr:to>
    <xdr:cxnSp macro="">
      <xdr:nvCxnSpPr>
        <xdr:cNvPr id="794" name="直線コネクタ 793"/>
        <xdr:cNvCxnSpPr/>
      </xdr:nvCxnSpPr>
      <xdr:spPr>
        <a:xfrm>
          <a:off x="18656300" y="10054013"/>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5" name="フローチャート: 判断 794"/>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6" name="テキスト ボックス 795"/>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7" name="フローチャート: 判断 796"/>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8" name="テキスト ボックス 797"/>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80008</xdr:rowOff>
    </xdr:from>
    <xdr:to>
      <xdr:col>116</xdr:col>
      <xdr:colOff>114300</xdr:colOff>
      <xdr:row>59</xdr:row>
      <xdr:rowOff>10158</xdr:rowOff>
    </xdr:to>
    <xdr:sp macro="" textlink="">
      <xdr:nvSpPr>
        <xdr:cNvPr id="804" name="楕円 803"/>
        <xdr:cNvSpPr/>
      </xdr:nvSpPr>
      <xdr:spPr>
        <a:xfrm>
          <a:off x="22110700" y="10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166385</xdr:rowOff>
    </xdr:from>
    <xdr:ext cx="378565" cy="259045"/>
    <xdr:sp macro="" textlink="">
      <xdr:nvSpPr>
        <xdr:cNvPr id="805" name="貸付金該当値テキスト"/>
        <xdr:cNvSpPr txBox="1"/>
      </xdr:nvSpPr>
      <xdr:spPr>
        <a:xfrm>
          <a:off x="22212300" y="9939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80487</xdr:rowOff>
    </xdr:from>
    <xdr:to>
      <xdr:col>112</xdr:col>
      <xdr:colOff>38100</xdr:colOff>
      <xdr:row>59</xdr:row>
      <xdr:rowOff>10637</xdr:rowOff>
    </xdr:to>
    <xdr:sp macro="" textlink="">
      <xdr:nvSpPr>
        <xdr:cNvPr id="806" name="楕円 805"/>
        <xdr:cNvSpPr/>
      </xdr:nvSpPr>
      <xdr:spPr>
        <a:xfrm>
          <a:off x="21272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1764</xdr:rowOff>
    </xdr:from>
    <xdr:ext cx="378565" cy="259045"/>
    <xdr:sp macro="" textlink="">
      <xdr:nvSpPr>
        <xdr:cNvPr id="807" name="テキスト ボックス 806"/>
        <xdr:cNvSpPr txBox="1"/>
      </xdr:nvSpPr>
      <xdr:spPr>
        <a:xfrm>
          <a:off x="21134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80442</xdr:rowOff>
    </xdr:from>
    <xdr:to>
      <xdr:col>107</xdr:col>
      <xdr:colOff>101600</xdr:colOff>
      <xdr:row>59</xdr:row>
      <xdr:rowOff>10592</xdr:rowOff>
    </xdr:to>
    <xdr:sp macro="" textlink="">
      <xdr:nvSpPr>
        <xdr:cNvPr id="808" name="楕円 807"/>
        <xdr:cNvSpPr/>
      </xdr:nvSpPr>
      <xdr:spPr>
        <a:xfrm>
          <a:off x="20383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1719</xdr:rowOff>
    </xdr:from>
    <xdr:ext cx="378565" cy="259045"/>
    <xdr:sp macro="" textlink="">
      <xdr:nvSpPr>
        <xdr:cNvPr id="809" name="テキスト ボックス 808"/>
        <xdr:cNvSpPr txBox="1"/>
      </xdr:nvSpPr>
      <xdr:spPr>
        <a:xfrm>
          <a:off x="20245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79573</xdr:rowOff>
    </xdr:from>
    <xdr:to>
      <xdr:col>102</xdr:col>
      <xdr:colOff>165100</xdr:colOff>
      <xdr:row>59</xdr:row>
      <xdr:rowOff>9723</xdr:rowOff>
    </xdr:to>
    <xdr:sp macro="" textlink="">
      <xdr:nvSpPr>
        <xdr:cNvPr id="810" name="楕円 809"/>
        <xdr:cNvSpPr/>
      </xdr:nvSpPr>
      <xdr:spPr>
        <a:xfrm>
          <a:off x="19494500" y="10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850</xdr:rowOff>
    </xdr:from>
    <xdr:ext cx="378565" cy="259045"/>
    <xdr:sp macro="" textlink="">
      <xdr:nvSpPr>
        <xdr:cNvPr id="811" name="テキスト ボックス 810"/>
        <xdr:cNvSpPr txBox="1"/>
      </xdr:nvSpPr>
      <xdr:spPr>
        <a:xfrm>
          <a:off x="19356017" y="1011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59113</xdr:rowOff>
    </xdr:from>
    <xdr:to>
      <xdr:col>98</xdr:col>
      <xdr:colOff>38100</xdr:colOff>
      <xdr:row>58</xdr:row>
      <xdr:rowOff>160713</xdr:rowOff>
    </xdr:to>
    <xdr:sp macro="" textlink="">
      <xdr:nvSpPr>
        <xdr:cNvPr id="812" name="楕円 811"/>
        <xdr:cNvSpPr/>
      </xdr:nvSpPr>
      <xdr:spPr>
        <a:xfrm>
          <a:off x="18605500" y="100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151840</xdr:rowOff>
    </xdr:from>
    <xdr:ext cx="469744" cy="259045"/>
    <xdr:sp macro="" textlink="">
      <xdr:nvSpPr>
        <xdr:cNvPr id="813" name="テキスト ボックス 812"/>
        <xdr:cNvSpPr txBox="1"/>
      </xdr:nvSpPr>
      <xdr:spPr>
        <a:xfrm>
          <a:off x="18421428" y="100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6" name="テキスト ボックス 82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8" name="テキスト ボックス 82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0" name="テキスト ボックス 82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2" name="テキスト ボックス 83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6" name="直線コネクタ 835"/>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7"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8" name="直線コネクタ 837"/>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9"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40" name="直線コネクタ 839"/>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61930</xdr:rowOff>
    </xdr:from>
    <xdr:to>
      <xdr:col>116</xdr:col>
      <xdr:colOff>63500</xdr:colOff>
      <xdr:row>76</xdr:row>
      <xdr:rowOff>66731</xdr:rowOff>
    </xdr:to>
    <xdr:cxnSp macro="">
      <xdr:nvCxnSpPr>
        <xdr:cNvPr id="841" name="直線コネクタ 840"/>
        <xdr:cNvCxnSpPr/>
      </xdr:nvCxnSpPr>
      <xdr:spPr>
        <a:xfrm flipV="1">
          <a:off x="21323300" y="13092130"/>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42"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3" name="フローチャート: 判断 842"/>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66731</xdr:rowOff>
    </xdr:from>
    <xdr:to>
      <xdr:col>111</xdr:col>
      <xdr:colOff>177800</xdr:colOff>
      <xdr:row>76</xdr:row>
      <xdr:rowOff>88860</xdr:rowOff>
    </xdr:to>
    <xdr:cxnSp macro="">
      <xdr:nvCxnSpPr>
        <xdr:cNvPr id="844" name="直線コネクタ 843"/>
        <xdr:cNvCxnSpPr/>
      </xdr:nvCxnSpPr>
      <xdr:spPr>
        <a:xfrm flipV="1">
          <a:off x="20434300" y="13096931"/>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5" name="フローチャート: 判断 844"/>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6" name="テキスト ボックス 845"/>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88860</xdr:rowOff>
    </xdr:from>
    <xdr:to>
      <xdr:col>107</xdr:col>
      <xdr:colOff>50800</xdr:colOff>
      <xdr:row>77</xdr:row>
      <xdr:rowOff>2769</xdr:rowOff>
    </xdr:to>
    <xdr:cxnSp macro="">
      <xdr:nvCxnSpPr>
        <xdr:cNvPr id="847" name="直線コネクタ 846"/>
        <xdr:cNvCxnSpPr/>
      </xdr:nvCxnSpPr>
      <xdr:spPr>
        <a:xfrm flipV="1">
          <a:off x="19545300" y="13119060"/>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8" name="フローチャート: 判断 847"/>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9" name="テキスト ボックス 848"/>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144044</xdr:rowOff>
    </xdr:from>
    <xdr:to>
      <xdr:col>102</xdr:col>
      <xdr:colOff>114300</xdr:colOff>
      <xdr:row>77</xdr:row>
      <xdr:rowOff>2769</xdr:rowOff>
    </xdr:to>
    <xdr:cxnSp macro="">
      <xdr:nvCxnSpPr>
        <xdr:cNvPr id="850" name="直線コネクタ 849"/>
        <xdr:cNvCxnSpPr/>
      </xdr:nvCxnSpPr>
      <xdr:spPr>
        <a:xfrm>
          <a:off x="18656300" y="1317424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51" name="フローチャート: 判断 850"/>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2" name="テキスト ボックス 851"/>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3" name="フローチャート: 判断 852"/>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4" name="テキスト ボックス 853"/>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11130</xdr:rowOff>
    </xdr:from>
    <xdr:to>
      <xdr:col>116</xdr:col>
      <xdr:colOff>114300</xdr:colOff>
      <xdr:row>76</xdr:row>
      <xdr:rowOff>112730</xdr:rowOff>
    </xdr:to>
    <xdr:sp macro="" textlink="">
      <xdr:nvSpPr>
        <xdr:cNvPr id="860" name="楕円 859"/>
        <xdr:cNvSpPr/>
      </xdr:nvSpPr>
      <xdr:spPr>
        <a:xfrm>
          <a:off x="22110700" y="130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161007</xdr:rowOff>
    </xdr:from>
    <xdr:ext cx="534377" cy="259045"/>
    <xdr:sp macro="" textlink="">
      <xdr:nvSpPr>
        <xdr:cNvPr id="861" name="繰出金該当値テキスト"/>
        <xdr:cNvSpPr txBox="1"/>
      </xdr:nvSpPr>
      <xdr:spPr>
        <a:xfrm>
          <a:off x="22212300" y="130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15931</xdr:rowOff>
    </xdr:from>
    <xdr:to>
      <xdr:col>112</xdr:col>
      <xdr:colOff>38100</xdr:colOff>
      <xdr:row>76</xdr:row>
      <xdr:rowOff>117531</xdr:rowOff>
    </xdr:to>
    <xdr:sp macro="" textlink="">
      <xdr:nvSpPr>
        <xdr:cNvPr id="862" name="楕円 861"/>
        <xdr:cNvSpPr/>
      </xdr:nvSpPr>
      <xdr:spPr>
        <a:xfrm>
          <a:off x="21272500" y="130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108658</xdr:rowOff>
    </xdr:from>
    <xdr:ext cx="534377" cy="259045"/>
    <xdr:sp macro="" textlink="">
      <xdr:nvSpPr>
        <xdr:cNvPr id="863" name="テキスト ボックス 862"/>
        <xdr:cNvSpPr txBox="1"/>
      </xdr:nvSpPr>
      <xdr:spPr>
        <a:xfrm>
          <a:off x="21056111" y="1313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38060</xdr:rowOff>
    </xdr:from>
    <xdr:to>
      <xdr:col>107</xdr:col>
      <xdr:colOff>101600</xdr:colOff>
      <xdr:row>76</xdr:row>
      <xdr:rowOff>139660</xdr:rowOff>
    </xdr:to>
    <xdr:sp macro="" textlink="">
      <xdr:nvSpPr>
        <xdr:cNvPr id="864" name="楕円 863"/>
        <xdr:cNvSpPr/>
      </xdr:nvSpPr>
      <xdr:spPr>
        <a:xfrm>
          <a:off x="20383500" y="130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130787</xdr:rowOff>
    </xdr:from>
    <xdr:ext cx="534377" cy="259045"/>
    <xdr:sp macro="" textlink="">
      <xdr:nvSpPr>
        <xdr:cNvPr id="865" name="テキスト ボックス 864"/>
        <xdr:cNvSpPr txBox="1"/>
      </xdr:nvSpPr>
      <xdr:spPr>
        <a:xfrm>
          <a:off x="20167111" y="131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123419</xdr:rowOff>
    </xdr:from>
    <xdr:to>
      <xdr:col>102</xdr:col>
      <xdr:colOff>165100</xdr:colOff>
      <xdr:row>77</xdr:row>
      <xdr:rowOff>53569</xdr:rowOff>
    </xdr:to>
    <xdr:sp macro="" textlink="">
      <xdr:nvSpPr>
        <xdr:cNvPr id="866" name="楕円 865"/>
        <xdr:cNvSpPr/>
      </xdr:nvSpPr>
      <xdr:spPr>
        <a:xfrm>
          <a:off x="19494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44696</xdr:rowOff>
    </xdr:from>
    <xdr:ext cx="534377" cy="259045"/>
    <xdr:sp macro="" textlink="">
      <xdr:nvSpPr>
        <xdr:cNvPr id="867" name="テキスト ボックス 866"/>
        <xdr:cNvSpPr txBox="1"/>
      </xdr:nvSpPr>
      <xdr:spPr>
        <a:xfrm>
          <a:off x="19278111" y="132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93244</xdr:rowOff>
    </xdr:from>
    <xdr:to>
      <xdr:col>98</xdr:col>
      <xdr:colOff>38100</xdr:colOff>
      <xdr:row>77</xdr:row>
      <xdr:rowOff>23394</xdr:rowOff>
    </xdr:to>
    <xdr:sp macro="" textlink="">
      <xdr:nvSpPr>
        <xdr:cNvPr id="868" name="楕円 867"/>
        <xdr:cNvSpPr/>
      </xdr:nvSpPr>
      <xdr:spPr>
        <a:xfrm>
          <a:off x="18605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14521</xdr:rowOff>
    </xdr:from>
    <xdr:ext cx="534377" cy="259045"/>
    <xdr:sp macro="" textlink="">
      <xdr:nvSpPr>
        <xdr:cNvPr id="869" name="テキスト ボックス 868"/>
        <xdr:cNvSpPr txBox="1"/>
      </xdr:nvSpPr>
      <xdr:spPr>
        <a:xfrm>
          <a:off x="18389111" y="132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本市は平成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市町村の合併を行い類似団体で最も広い市域を有するため、普通建設事業費、維持補修費及び災害復旧事業費は類似団体と比較して一人当たりコストが高い状況となっている。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54,626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9,875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円の減）となった。これは、国県市道の舗装・トンネル・橋りょう修繕等を行う道路維持修繕事業（国交付金事業）が国庫補助内示の減により前年度比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億円の減となったことや、小中一貫校（中部学園）整備に伴う規模適正化校舎建設・施設整備事業完了に伴うの前年度比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16</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億円の減などによるものである。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83,504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2,280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児童福祉費において私立保育所等の創設による定員増に伴う特定地域型保育事業所運営事業の増や、放課後等デイサービスの給付件数増に伴う障害児通所支援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96,698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43,157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円の増）となっており、県費負担教職員権限移譲に伴う前年度比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348</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807,013
784,198
1,558.06
337,090,812
328,713,295
6,491,460
208,722,595
259,383,449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27033</xdr:rowOff>
    </xdr:from>
    <xdr:to>
      <xdr:col>24</xdr:col>
      <xdr:colOff>63500</xdr:colOff>
      <xdr:row>36</xdr:row>
      <xdr:rowOff>33564</xdr:rowOff>
    </xdr:to>
    <xdr:cxnSp macro="">
      <xdr:nvCxnSpPr>
        <xdr:cNvPr id="63" name="直線コネクタ 62"/>
        <xdr:cNvCxnSpPr/>
      </xdr:nvCxnSpPr>
      <xdr:spPr>
        <a:xfrm>
          <a:off x="3797300" y="619923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150966</xdr:rowOff>
    </xdr:from>
    <xdr:ext cx="469744" cy="259045"/>
    <xdr:sp macro="" textlink="">
      <xdr:nvSpPr>
        <xdr:cNvPr id="64" name="議会費平均値テキスト"/>
        <xdr:cNvSpPr txBox="1"/>
      </xdr:nvSpPr>
      <xdr:spPr>
        <a:xfrm>
          <a:off x="4686300" y="5980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89081</xdr:rowOff>
    </xdr:from>
    <xdr:to>
      <xdr:col>19</xdr:col>
      <xdr:colOff>177800</xdr:colOff>
      <xdr:row>36</xdr:row>
      <xdr:rowOff>27033</xdr:rowOff>
    </xdr:to>
    <xdr:cxnSp macro="">
      <xdr:nvCxnSpPr>
        <xdr:cNvPr id="66" name="直線コネクタ 65"/>
        <xdr:cNvCxnSpPr/>
      </xdr:nvCxnSpPr>
      <xdr:spPr>
        <a:xfrm>
          <a:off x="2908300" y="608983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64969</xdr:rowOff>
    </xdr:from>
    <xdr:ext cx="469744" cy="259045"/>
    <xdr:sp macro="" textlink="">
      <xdr:nvSpPr>
        <xdr:cNvPr id="68" name="テキスト ボックス 67"/>
        <xdr:cNvSpPr txBox="1"/>
      </xdr:nvSpPr>
      <xdr:spPr>
        <a:xfrm>
          <a:off x="3562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89081</xdr:rowOff>
    </xdr:from>
    <xdr:to>
      <xdr:col>15</xdr:col>
      <xdr:colOff>50800</xdr:colOff>
      <xdr:row>36</xdr:row>
      <xdr:rowOff>51526</xdr:rowOff>
    </xdr:to>
    <xdr:cxnSp macro="">
      <xdr:nvCxnSpPr>
        <xdr:cNvPr id="69" name="直線コネクタ 68"/>
        <xdr:cNvCxnSpPr/>
      </xdr:nvCxnSpPr>
      <xdr:spPr>
        <a:xfrm flipV="1">
          <a:off x="2019300" y="6089831"/>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51526</xdr:rowOff>
    </xdr:from>
    <xdr:to>
      <xdr:col>10</xdr:col>
      <xdr:colOff>114300</xdr:colOff>
      <xdr:row>36</xdr:row>
      <xdr:rowOff>64589</xdr:rowOff>
    </xdr:to>
    <xdr:cxnSp macro="">
      <xdr:nvCxnSpPr>
        <xdr:cNvPr id="72" name="直線コネクタ 71"/>
        <xdr:cNvCxnSpPr/>
      </xdr:nvCxnSpPr>
      <xdr:spPr>
        <a:xfrm flipV="1">
          <a:off x="1130300" y="62237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42108</xdr:rowOff>
    </xdr:from>
    <xdr:ext cx="469744" cy="259045"/>
    <xdr:sp macro="" textlink="">
      <xdr:nvSpPr>
        <xdr:cNvPr id="74" name="テキスト ボックス 73"/>
        <xdr:cNvSpPr txBox="1"/>
      </xdr:nvSpPr>
      <xdr:spPr>
        <a:xfrm>
          <a:off x="1784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69867</xdr:rowOff>
    </xdr:from>
    <xdr:ext cx="469744" cy="259045"/>
    <xdr:sp macro="" textlink="">
      <xdr:nvSpPr>
        <xdr:cNvPr id="76" name="テキスト ボックス 75"/>
        <xdr:cNvSpPr txBox="1"/>
      </xdr:nvSpPr>
      <xdr:spPr>
        <a:xfrm>
          <a:off x="895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154214</xdr:rowOff>
    </xdr:from>
    <xdr:to>
      <xdr:col>24</xdr:col>
      <xdr:colOff>114300</xdr:colOff>
      <xdr:row>36</xdr:row>
      <xdr:rowOff>84364</xdr:rowOff>
    </xdr:to>
    <xdr:sp macro="" textlink="">
      <xdr:nvSpPr>
        <xdr:cNvPr id="82" name="楕円 81"/>
        <xdr:cNvSpPr/>
      </xdr:nvSpPr>
      <xdr:spPr>
        <a:xfrm>
          <a:off x="45847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132641</xdr:rowOff>
    </xdr:from>
    <xdr:ext cx="469744" cy="259045"/>
    <xdr:sp macro="" textlink="">
      <xdr:nvSpPr>
        <xdr:cNvPr id="83" name="議会費該当値テキスト"/>
        <xdr:cNvSpPr txBox="1"/>
      </xdr:nvSpPr>
      <xdr:spPr>
        <a:xfrm>
          <a:off x="4686300"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147683</xdr:rowOff>
    </xdr:from>
    <xdr:to>
      <xdr:col>20</xdr:col>
      <xdr:colOff>38100</xdr:colOff>
      <xdr:row>36</xdr:row>
      <xdr:rowOff>77833</xdr:rowOff>
    </xdr:to>
    <xdr:sp macro="" textlink="">
      <xdr:nvSpPr>
        <xdr:cNvPr id="84" name="楕円 83"/>
        <xdr:cNvSpPr/>
      </xdr:nvSpPr>
      <xdr:spPr>
        <a:xfrm>
          <a:off x="3746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68960</xdr:rowOff>
    </xdr:from>
    <xdr:ext cx="469744" cy="259045"/>
    <xdr:sp macro="" textlink="">
      <xdr:nvSpPr>
        <xdr:cNvPr id="85" name="テキスト ボックス 84"/>
        <xdr:cNvSpPr txBox="1"/>
      </xdr:nvSpPr>
      <xdr:spPr>
        <a:xfrm>
          <a:off x="3562428"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38281</xdr:rowOff>
    </xdr:from>
    <xdr:to>
      <xdr:col>15</xdr:col>
      <xdr:colOff>101600</xdr:colOff>
      <xdr:row>35</xdr:row>
      <xdr:rowOff>139881</xdr:rowOff>
    </xdr:to>
    <xdr:sp macro="" textlink="">
      <xdr:nvSpPr>
        <xdr:cNvPr id="86" name="楕円 85"/>
        <xdr:cNvSpPr/>
      </xdr:nvSpPr>
      <xdr:spPr>
        <a:xfrm>
          <a:off x="2857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156408</xdr:rowOff>
    </xdr:from>
    <xdr:ext cx="469744" cy="259045"/>
    <xdr:sp macro="" textlink="">
      <xdr:nvSpPr>
        <xdr:cNvPr id="87" name="テキスト ボックス 86"/>
        <xdr:cNvSpPr txBox="1"/>
      </xdr:nvSpPr>
      <xdr:spPr>
        <a:xfrm>
          <a:off x="2673428" y="58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726</xdr:rowOff>
    </xdr:from>
    <xdr:to>
      <xdr:col>10</xdr:col>
      <xdr:colOff>165100</xdr:colOff>
      <xdr:row>36</xdr:row>
      <xdr:rowOff>102326</xdr:rowOff>
    </xdr:to>
    <xdr:sp macro="" textlink="">
      <xdr:nvSpPr>
        <xdr:cNvPr id="88" name="楕円 87"/>
        <xdr:cNvSpPr/>
      </xdr:nvSpPr>
      <xdr:spPr>
        <a:xfrm>
          <a:off x="1968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93453</xdr:rowOff>
    </xdr:from>
    <xdr:ext cx="469744" cy="259045"/>
    <xdr:sp macro="" textlink="">
      <xdr:nvSpPr>
        <xdr:cNvPr id="89" name="テキスト ボックス 88"/>
        <xdr:cNvSpPr txBox="1"/>
      </xdr:nvSpPr>
      <xdr:spPr>
        <a:xfrm>
          <a:off x="1784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13789</xdr:rowOff>
    </xdr:from>
    <xdr:to>
      <xdr:col>6</xdr:col>
      <xdr:colOff>38100</xdr:colOff>
      <xdr:row>36</xdr:row>
      <xdr:rowOff>115389</xdr:rowOff>
    </xdr:to>
    <xdr:sp macro="" textlink="">
      <xdr:nvSpPr>
        <xdr:cNvPr id="90" name="楕円 89"/>
        <xdr:cNvSpPr/>
      </xdr:nvSpPr>
      <xdr:spPr>
        <a:xfrm>
          <a:off x="1079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106516</xdr:rowOff>
    </xdr:from>
    <xdr:ext cx="469744" cy="259045"/>
    <xdr:sp macro="" textlink="">
      <xdr:nvSpPr>
        <xdr:cNvPr id="91" name="テキスト ボックス 90"/>
        <xdr:cNvSpPr txBox="1"/>
      </xdr:nvSpPr>
      <xdr:spPr>
        <a:xfrm>
          <a:off x="895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150444</xdr:rowOff>
    </xdr:from>
    <xdr:to>
      <xdr:col>24</xdr:col>
      <xdr:colOff>63500</xdr:colOff>
      <xdr:row>56</xdr:row>
      <xdr:rowOff>58227</xdr:rowOff>
    </xdr:to>
    <xdr:cxnSp macro="">
      <xdr:nvCxnSpPr>
        <xdr:cNvPr id="119" name="直線コネクタ 118"/>
        <xdr:cNvCxnSpPr/>
      </xdr:nvCxnSpPr>
      <xdr:spPr>
        <a:xfrm>
          <a:off x="3797300" y="9580194"/>
          <a:ext cx="8382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112966</xdr:rowOff>
    </xdr:from>
    <xdr:ext cx="534377" cy="259045"/>
    <xdr:sp macro="" textlink="">
      <xdr:nvSpPr>
        <xdr:cNvPr id="120" name="総務費平均値テキスト"/>
        <xdr:cNvSpPr txBox="1"/>
      </xdr:nvSpPr>
      <xdr:spPr>
        <a:xfrm>
          <a:off x="4686300" y="937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88219</xdr:rowOff>
    </xdr:from>
    <xdr:to>
      <xdr:col>19</xdr:col>
      <xdr:colOff>177800</xdr:colOff>
      <xdr:row>55</xdr:row>
      <xdr:rowOff>150444</xdr:rowOff>
    </xdr:to>
    <xdr:cxnSp macro="">
      <xdr:nvCxnSpPr>
        <xdr:cNvPr id="122" name="直線コネクタ 121"/>
        <xdr:cNvCxnSpPr/>
      </xdr:nvCxnSpPr>
      <xdr:spPr>
        <a:xfrm>
          <a:off x="2908300" y="9517969"/>
          <a:ext cx="8890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88219</xdr:rowOff>
    </xdr:from>
    <xdr:to>
      <xdr:col>15</xdr:col>
      <xdr:colOff>50800</xdr:colOff>
      <xdr:row>55</xdr:row>
      <xdr:rowOff>167223</xdr:rowOff>
    </xdr:to>
    <xdr:cxnSp macro="">
      <xdr:nvCxnSpPr>
        <xdr:cNvPr id="125" name="直線コネクタ 124"/>
        <xdr:cNvCxnSpPr/>
      </xdr:nvCxnSpPr>
      <xdr:spPr>
        <a:xfrm flipV="1">
          <a:off x="2019300" y="9517969"/>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84196</xdr:rowOff>
    </xdr:from>
    <xdr:to>
      <xdr:col>10</xdr:col>
      <xdr:colOff>114300</xdr:colOff>
      <xdr:row>55</xdr:row>
      <xdr:rowOff>167223</xdr:rowOff>
    </xdr:to>
    <xdr:cxnSp macro="">
      <xdr:nvCxnSpPr>
        <xdr:cNvPr id="128" name="直線コネクタ 127"/>
        <xdr:cNvCxnSpPr/>
      </xdr:nvCxnSpPr>
      <xdr:spPr>
        <a:xfrm>
          <a:off x="1130300" y="9513946"/>
          <a:ext cx="8890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7427</xdr:rowOff>
    </xdr:from>
    <xdr:to>
      <xdr:col>24</xdr:col>
      <xdr:colOff>114300</xdr:colOff>
      <xdr:row>56</xdr:row>
      <xdr:rowOff>109027</xdr:rowOff>
    </xdr:to>
    <xdr:sp macro="" textlink="">
      <xdr:nvSpPr>
        <xdr:cNvPr id="138" name="楕円 137"/>
        <xdr:cNvSpPr/>
      </xdr:nvSpPr>
      <xdr:spPr>
        <a:xfrm>
          <a:off x="4584700" y="96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157304</xdr:rowOff>
    </xdr:from>
    <xdr:ext cx="534377" cy="259045"/>
    <xdr:sp macro="" textlink="">
      <xdr:nvSpPr>
        <xdr:cNvPr id="139" name="総務費該当値テキスト"/>
        <xdr:cNvSpPr txBox="1"/>
      </xdr:nvSpPr>
      <xdr:spPr>
        <a:xfrm>
          <a:off x="4686300" y="958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99644</xdr:rowOff>
    </xdr:from>
    <xdr:to>
      <xdr:col>20</xdr:col>
      <xdr:colOff>38100</xdr:colOff>
      <xdr:row>56</xdr:row>
      <xdr:rowOff>29794</xdr:rowOff>
    </xdr:to>
    <xdr:sp macro="" textlink="">
      <xdr:nvSpPr>
        <xdr:cNvPr id="140" name="楕円 139"/>
        <xdr:cNvSpPr/>
      </xdr:nvSpPr>
      <xdr:spPr>
        <a:xfrm>
          <a:off x="37465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46321</xdr:rowOff>
    </xdr:from>
    <xdr:ext cx="534377" cy="259045"/>
    <xdr:sp macro="" textlink="">
      <xdr:nvSpPr>
        <xdr:cNvPr id="141" name="テキスト ボックス 140"/>
        <xdr:cNvSpPr txBox="1"/>
      </xdr:nvSpPr>
      <xdr:spPr>
        <a:xfrm>
          <a:off x="3530111" y="93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37419</xdr:rowOff>
    </xdr:from>
    <xdr:to>
      <xdr:col>15</xdr:col>
      <xdr:colOff>101600</xdr:colOff>
      <xdr:row>55</xdr:row>
      <xdr:rowOff>139019</xdr:rowOff>
    </xdr:to>
    <xdr:sp macro="" textlink="">
      <xdr:nvSpPr>
        <xdr:cNvPr id="142" name="楕円 141"/>
        <xdr:cNvSpPr/>
      </xdr:nvSpPr>
      <xdr:spPr>
        <a:xfrm>
          <a:off x="2857500" y="94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130146</xdr:rowOff>
    </xdr:from>
    <xdr:ext cx="534377" cy="259045"/>
    <xdr:sp macro="" textlink="">
      <xdr:nvSpPr>
        <xdr:cNvPr id="143" name="テキスト ボックス 142"/>
        <xdr:cNvSpPr txBox="1"/>
      </xdr:nvSpPr>
      <xdr:spPr>
        <a:xfrm>
          <a:off x="2641111" y="95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116423</xdr:rowOff>
    </xdr:from>
    <xdr:to>
      <xdr:col>10</xdr:col>
      <xdr:colOff>165100</xdr:colOff>
      <xdr:row>56</xdr:row>
      <xdr:rowOff>46573</xdr:rowOff>
    </xdr:to>
    <xdr:sp macro="" textlink="">
      <xdr:nvSpPr>
        <xdr:cNvPr id="144" name="楕円 143"/>
        <xdr:cNvSpPr/>
      </xdr:nvSpPr>
      <xdr:spPr>
        <a:xfrm>
          <a:off x="1968500" y="9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37700</xdr:rowOff>
    </xdr:from>
    <xdr:ext cx="534377" cy="259045"/>
    <xdr:sp macro="" textlink="">
      <xdr:nvSpPr>
        <xdr:cNvPr id="145" name="テキスト ボックス 144"/>
        <xdr:cNvSpPr txBox="1"/>
      </xdr:nvSpPr>
      <xdr:spPr>
        <a:xfrm>
          <a:off x="1752111" y="96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33396</xdr:rowOff>
    </xdr:from>
    <xdr:to>
      <xdr:col>6</xdr:col>
      <xdr:colOff>38100</xdr:colOff>
      <xdr:row>55</xdr:row>
      <xdr:rowOff>134996</xdr:rowOff>
    </xdr:to>
    <xdr:sp macro="" textlink="">
      <xdr:nvSpPr>
        <xdr:cNvPr id="146" name="楕円 145"/>
        <xdr:cNvSpPr/>
      </xdr:nvSpPr>
      <xdr:spPr>
        <a:xfrm>
          <a:off x="1079500" y="94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126123</xdr:rowOff>
    </xdr:from>
    <xdr:ext cx="534377" cy="259045"/>
    <xdr:sp macro="" textlink="">
      <xdr:nvSpPr>
        <xdr:cNvPr id="147" name="テキスト ボックス 146"/>
        <xdr:cNvSpPr txBox="1"/>
      </xdr:nvSpPr>
      <xdr:spPr>
        <a:xfrm>
          <a:off x="863111" y="955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94659</xdr:rowOff>
    </xdr:from>
    <xdr:to>
      <xdr:col>24</xdr:col>
      <xdr:colOff>62865</xdr:colOff>
      <xdr:row>78</xdr:row>
      <xdr:rowOff>15318</xdr:rowOff>
    </xdr:to>
    <xdr:cxnSp macro="">
      <xdr:nvCxnSpPr>
        <xdr:cNvPr id="172" name="直線コネクタ 171"/>
        <xdr:cNvCxnSpPr/>
      </xdr:nvCxnSpPr>
      <xdr:spPr>
        <a:xfrm flipV="1">
          <a:off x="4633595" y="12267609"/>
          <a:ext cx="1270" cy="112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19145</xdr:rowOff>
    </xdr:from>
    <xdr:ext cx="599010" cy="259045"/>
    <xdr:sp macro="" textlink="">
      <xdr:nvSpPr>
        <xdr:cNvPr id="173" name="民生費最小値テキスト"/>
        <xdr:cNvSpPr txBox="1"/>
      </xdr:nvSpPr>
      <xdr:spPr>
        <a:xfrm>
          <a:off x="4686300" y="1339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15318</xdr:rowOff>
    </xdr:from>
    <xdr:to>
      <xdr:col>24</xdr:col>
      <xdr:colOff>152400</xdr:colOff>
      <xdr:row>78</xdr:row>
      <xdr:rowOff>15318</xdr:rowOff>
    </xdr:to>
    <xdr:cxnSp macro="">
      <xdr:nvCxnSpPr>
        <xdr:cNvPr id="174" name="直線コネクタ 173"/>
        <xdr:cNvCxnSpPr/>
      </xdr:nvCxnSpPr>
      <xdr:spPr>
        <a:xfrm>
          <a:off x="4546600" y="1338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41336</xdr:rowOff>
    </xdr:from>
    <xdr:ext cx="599010" cy="259045"/>
    <xdr:sp macro="" textlink="">
      <xdr:nvSpPr>
        <xdr:cNvPr id="175" name="民生費最大値テキスト"/>
        <xdr:cNvSpPr txBox="1"/>
      </xdr:nvSpPr>
      <xdr:spPr>
        <a:xfrm>
          <a:off x="4686300" y="120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94659</xdr:rowOff>
    </xdr:from>
    <xdr:to>
      <xdr:col>24</xdr:col>
      <xdr:colOff>152400</xdr:colOff>
      <xdr:row>71</xdr:row>
      <xdr:rowOff>94659</xdr:rowOff>
    </xdr:to>
    <xdr:cxnSp macro="">
      <xdr:nvCxnSpPr>
        <xdr:cNvPr id="176" name="直線コネクタ 175"/>
        <xdr:cNvCxnSpPr/>
      </xdr:nvCxnSpPr>
      <xdr:spPr>
        <a:xfrm>
          <a:off x="4546600" y="122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15318</xdr:rowOff>
    </xdr:from>
    <xdr:to>
      <xdr:col>24</xdr:col>
      <xdr:colOff>63500</xdr:colOff>
      <xdr:row>78</xdr:row>
      <xdr:rowOff>19380</xdr:rowOff>
    </xdr:to>
    <xdr:cxnSp macro="">
      <xdr:nvCxnSpPr>
        <xdr:cNvPr id="177" name="直線コネクタ 176"/>
        <xdr:cNvCxnSpPr/>
      </xdr:nvCxnSpPr>
      <xdr:spPr>
        <a:xfrm flipV="1">
          <a:off x="3797300" y="13388418"/>
          <a:ext cx="8382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33946</xdr:rowOff>
    </xdr:from>
    <xdr:ext cx="599010" cy="259045"/>
    <xdr:sp macro="" textlink="">
      <xdr:nvSpPr>
        <xdr:cNvPr id="178" name="民生費平均値テキスト"/>
        <xdr:cNvSpPr txBox="1"/>
      </xdr:nvSpPr>
      <xdr:spPr>
        <a:xfrm>
          <a:off x="4686300" y="12721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11069</xdr:rowOff>
    </xdr:from>
    <xdr:to>
      <xdr:col>24</xdr:col>
      <xdr:colOff>114300</xdr:colOff>
      <xdr:row>75</xdr:row>
      <xdr:rowOff>112669</xdr:rowOff>
    </xdr:to>
    <xdr:sp macro="" textlink="">
      <xdr:nvSpPr>
        <xdr:cNvPr id="179" name="フローチャート: 判断 178"/>
        <xdr:cNvSpPr/>
      </xdr:nvSpPr>
      <xdr:spPr>
        <a:xfrm>
          <a:off x="45847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19380</xdr:rowOff>
    </xdr:from>
    <xdr:to>
      <xdr:col>19</xdr:col>
      <xdr:colOff>177800</xdr:colOff>
      <xdr:row>78</xdr:row>
      <xdr:rowOff>66503</xdr:rowOff>
    </xdr:to>
    <xdr:cxnSp macro="">
      <xdr:nvCxnSpPr>
        <xdr:cNvPr id="180" name="直線コネクタ 179"/>
        <xdr:cNvCxnSpPr/>
      </xdr:nvCxnSpPr>
      <xdr:spPr>
        <a:xfrm flipV="1">
          <a:off x="2908300" y="13392480"/>
          <a:ext cx="889000" cy="4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32817</xdr:rowOff>
    </xdr:from>
    <xdr:to>
      <xdr:col>20</xdr:col>
      <xdr:colOff>38100</xdr:colOff>
      <xdr:row>75</xdr:row>
      <xdr:rowOff>134417</xdr:rowOff>
    </xdr:to>
    <xdr:sp macro="" textlink="">
      <xdr:nvSpPr>
        <xdr:cNvPr id="181" name="フローチャート: 判断 180"/>
        <xdr:cNvSpPr/>
      </xdr:nvSpPr>
      <xdr:spPr>
        <a:xfrm>
          <a:off x="37465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150944</xdr:rowOff>
    </xdr:from>
    <xdr:ext cx="599010" cy="259045"/>
    <xdr:sp macro="" textlink="">
      <xdr:nvSpPr>
        <xdr:cNvPr id="182" name="テキスト ボックス 181"/>
        <xdr:cNvSpPr txBox="1"/>
      </xdr:nvSpPr>
      <xdr:spPr>
        <a:xfrm>
          <a:off x="3497795" y="12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66503</xdr:rowOff>
    </xdr:from>
    <xdr:to>
      <xdr:col>15</xdr:col>
      <xdr:colOff>50800</xdr:colOff>
      <xdr:row>78</xdr:row>
      <xdr:rowOff>98330</xdr:rowOff>
    </xdr:to>
    <xdr:cxnSp macro="">
      <xdr:nvCxnSpPr>
        <xdr:cNvPr id="183" name="直線コネクタ 182"/>
        <xdr:cNvCxnSpPr/>
      </xdr:nvCxnSpPr>
      <xdr:spPr>
        <a:xfrm flipV="1">
          <a:off x="2019300" y="13439603"/>
          <a:ext cx="889000" cy="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81768</xdr:rowOff>
    </xdr:from>
    <xdr:to>
      <xdr:col>15</xdr:col>
      <xdr:colOff>101600</xdr:colOff>
      <xdr:row>76</xdr:row>
      <xdr:rowOff>11919</xdr:rowOff>
    </xdr:to>
    <xdr:sp macro="" textlink="">
      <xdr:nvSpPr>
        <xdr:cNvPr id="184" name="フローチャート: 判断 183"/>
        <xdr:cNvSpPr/>
      </xdr:nvSpPr>
      <xdr:spPr>
        <a:xfrm>
          <a:off x="28575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28445</xdr:rowOff>
    </xdr:from>
    <xdr:ext cx="599010" cy="259045"/>
    <xdr:sp macro="" textlink="">
      <xdr:nvSpPr>
        <xdr:cNvPr id="185" name="テキスト ボックス 184"/>
        <xdr:cNvSpPr txBox="1"/>
      </xdr:nvSpPr>
      <xdr:spPr>
        <a:xfrm>
          <a:off x="2608795" y="127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98330</xdr:rowOff>
    </xdr:from>
    <xdr:to>
      <xdr:col>10</xdr:col>
      <xdr:colOff>114300</xdr:colOff>
      <xdr:row>78</xdr:row>
      <xdr:rowOff>143845</xdr:rowOff>
    </xdr:to>
    <xdr:cxnSp macro="">
      <xdr:nvCxnSpPr>
        <xdr:cNvPr id="186" name="直線コネクタ 185"/>
        <xdr:cNvCxnSpPr/>
      </xdr:nvCxnSpPr>
      <xdr:spPr>
        <a:xfrm flipV="1">
          <a:off x="1130300" y="13471430"/>
          <a:ext cx="889000" cy="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116690</xdr:rowOff>
    </xdr:from>
    <xdr:to>
      <xdr:col>10</xdr:col>
      <xdr:colOff>165100</xdr:colOff>
      <xdr:row>76</xdr:row>
      <xdr:rowOff>46841</xdr:rowOff>
    </xdr:to>
    <xdr:sp macro="" textlink="">
      <xdr:nvSpPr>
        <xdr:cNvPr id="187" name="フローチャート: 判断 186"/>
        <xdr:cNvSpPr/>
      </xdr:nvSpPr>
      <xdr:spPr>
        <a:xfrm>
          <a:off x="1968500" y="129754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63367</xdr:rowOff>
    </xdr:from>
    <xdr:ext cx="599010" cy="259045"/>
    <xdr:sp macro="" textlink="">
      <xdr:nvSpPr>
        <xdr:cNvPr id="188" name="テキスト ボックス 187"/>
        <xdr:cNvSpPr txBox="1"/>
      </xdr:nvSpPr>
      <xdr:spPr>
        <a:xfrm>
          <a:off x="1719795" y="127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13942</xdr:rowOff>
    </xdr:from>
    <xdr:to>
      <xdr:col>6</xdr:col>
      <xdr:colOff>38100</xdr:colOff>
      <xdr:row>76</xdr:row>
      <xdr:rowOff>115542</xdr:rowOff>
    </xdr:to>
    <xdr:sp macro="" textlink="">
      <xdr:nvSpPr>
        <xdr:cNvPr id="189" name="フローチャート: 判断 188"/>
        <xdr:cNvSpPr/>
      </xdr:nvSpPr>
      <xdr:spPr>
        <a:xfrm>
          <a:off x="1079500" y="13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132069</xdr:rowOff>
    </xdr:from>
    <xdr:ext cx="599010" cy="259045"/>
    <xdr:sp macro="" textlink="">
      <xdr:nvSpPr>
        <xdr:cNvPr id="190" name="テキスト ボックス 189"/>
        <xdr:cNvSpPr txBox="1"/>
      </xdr:nvSpPr>
      <xdr:spPr>
        <a:xfrm>
          <a:off x="830795" y="12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135968</xdr:rowOff>
    </xdr:from>
    <xdr:to>
      <xdr:col>24</xdr:col>
      <xdr:colOff>114300</xdr:colOff>
      <xdr:row>78</xdr:row>
      <xdr:rowOff>66118</xdr:rowOff>
    </xdr:to>
    <xdr:sp macro="" textlink="">
      <xdr:nvSpPr>
        <xdr:cNvPr id="196" name="楕円 195"/>
        <xdr:cNvSpPr/>
      </xdr:nvSpPr>
      <xdr:spPr>
        <a:xfrm>
          <a:off x="45847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50895</xdr:rowOff>
    </xdr:from>
    <xdr:ext cx="599010" cy="259045"/>
    <xdr:sp macro="" textlink="">
      <xdr:nvSpPr>
        <xdr:cNvPr id="197" name="民生費該当値テキスト"/>
        <xdr:cNvSpPr txBox="1"/>
      </xdr:nvSpPr>
      <xdr:spPr>
        <a:xfrm>
          <a:off x="4686300" y="1325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140030</xdr:rowOff>
    </xdr:from>
    <xdr:to>
      <xdr:col>20</xdr:col>
      <xdr:colOff>38100</xdr:colOff>
      <xdr:row>78</xdr:row>
      <xdr:rowOff>70180</xdr:rowOff>
    </xdr:to>
    <xdr:sp macro="" textlink="">
      <xdr:nvSpPr>
        <xdr:cNvPr id="198" name="楕円 197"/>
        <xdr:cNvSpPr/>
      </xdr:nvSpPr>
      <xdr:spPr>
        <a:xfrm>
          <a:off x="37465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61307</xdr:rowOff>
    </xdr:from>
    <xdr:ext cx="599010" cy="259045"/>
    <xdr:sp macro="" textlink="">
      <xdr:nvSpPr>
        <xdr:cNvPr id="199" name="テキスト ボックス 198"/>
        <xdr:cNvSpPr txBox="1"/>
      </xdr:nvSpPr>
      <xdr:spPr>
        <a:xfrm>
          <a:off x="3497795" y="134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15703</xdr:rowOff>
    </xdr:from>
    <xdr:to>
      <xdr:col>15</xdr:col>
      <xdr:colOff>101600</xdr:colOff>
      <xdr:row>78</xdr:row>
      <xdr:rowOff>117303</xdr:rowOff>
    </xdr:to>
    <xdr:sp macro="" textlink="">
      <xdr:nvSpPr>
        <xdr:cNvPr id="200" name="楕円 199"/>
        <xdr:cNvSpPr/>
      </xdr:nvSpPr>
      <xdr:spPr>
        <a:xfrm>
          <a:off x="2857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108430</xdr:rowOff>
    </xdr:from>
    <xdr:ext cx="599010" cy="259045"/>
    <xdr:sp macro="" textlink="">
      <xdr:nvSpPr>
        <xdr:cNvPr id="201" name="テキスト ボックス 200"/>
        <xdr:cNvSpPr txBox="1"/>
      </xdr:nvSpPr>
      <xdr:spPr>
        <a:xfrm>
          <a:off x="2608795" y="1348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47530</xdr:rowOff>
    </xdr:from>
    <xdr:to>
      <xdr:col>10</xdr:col>
      <xdr:colOff>165100</xdr:colOff>
      <xdr:row>78</xdr:row>
      <xdr:rowOff>149130</xdr:rowOff>
    </xdr:to>
    <xdr:sp macro="" textlink="">
      <xdr:nvSpPr>
        <xdr:cNvPr id="202" name="楕円 201"/>
        <xdr:cNvSpPr/>
      </xdr:nvSpPr>
      <xdr:spPr>
        <a:xfrm>
          <a:off x="1968500" y="134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140257</xdr:rowOff>
    </xdr:from>
    <xdr:ext cx="599010" cy="259045"/>
    <xdr:sp macro="" textlink="">
      <xdr:nvSpPr>
        <xdr:cNvPr id="203" name="テキスト ボックス 202"/>
        <xdr:cNvSpPr txBox="1"/>
      </xdr:nvSpPr>
      <xdr:spPr>
        <a:xfrm>
          <a:off x="1719795" y="135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93045</xdr:rowOff>
    </xdr:from>
    <xdr:to>
      <xdr:col>6</xdr:col>
      <xdr:colOff>38100</xdr:colOff>
      <xdr:row>79</xdr:row>
      <xdr:rowOff>23195</xdr:rowOff>
    </xdr:to>
    <xdr:sp macro="" textlink="">
      <xdr:nvSpPr>
        <xdr:cNvPr id="204" name="楕円 203"/>
        <xdr:cNvSpPr/>
      </xdr:nvSpPr>
      <xdr:spPr>
        <a:xfrm>
          <a:off x="1079500" y="134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14322</xdr:rowOff>
    </xdr:from>
    <xdr:ext cx="599010" cy="259045"/>
    <xdr:sp macro="" textlink="">
      <xdr:nvSpPr>
        <xdr:cNvPr id="205" name="テキスト ボックス 204"/>
        <xdr:cNvSpPr txBox="1"/>
      </xdr:nvSpPr>
      <xdr:spPr>
        <a:xfrm>
          <a:off x="830795" y="1355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2" name="直線コネクタ 231"/>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3"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4" name="直線コネクタ 233"/>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5"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6" name="直線コネクタ 235"/>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26837</xdr:rowOff>
    </xdr:from>
    <xdr:to>
      <xdr:col>24</xdr:col>
      <xdr:colOff>63500</xdr:colOff>
      <xdr:row>97</xdr:row>
      <xdr:rowOff>128890</xdr:rowOff>
    </xdr:to>
    <xdr:cxnSp macro="">
      <xdr:nvCxnSpPr>
        <xdr:cNvPr id="237" name="直線コネクタ 236"/>
        <xdr:cNvCxnSpPr/>
      </xdr:nvCxnSpPr>
      <xdr:spPr>
        <a:xfrm flipV="1">
          <a:off x="3797300" y="16657487"/>
          <a:ext cx="838200" cy="1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38"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39" name="フローチャート: 判断 238"/>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128890</xdr:rowOff>
    </xdr:from>
    <xdr:to>
      <xdr:col>19</xdr:col>
      <xdr:colOff>177800</xdr:colOff>
      <xdr:row>98</xdr:row>
      <xdr:rowOff>44177</xdr:rowOff>
    </xdr:to>
    <xdr:cxnSp macro="">
      <xdr:nvCxnSpPr>
        <xdr:cNvPr id="240" name="直線コネクタ 239"/>
        <xdr:cNvCxnSpPr/>
      </xdr:nvCxnSpPr>
      <xdr:spPr>
        <a:xfrm flipV="1">
          <a:off x="2908300" y="16759540"/>
          <a:ext cx="889000" cy="8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1" name="フローチャート: 判断 240"/>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2" name="テキスト ボックス 241"/>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44177</xdr:rowOff>
    </xdr:from>
    <xdr:to>
      <xdr:col>15</xdr:col>
      <xdr:colOff>50800</xdr:colOff>
      <xdr:row>98</xdr:row>
      <xdr:rowOff>53322</xdr:rowOff>
    </xdr:to>
    <xdr:cxnSp macro="">
      <xdr:nvCxnSpPr>
        <xdr:cNvPr id="243" name="直線コネクタ 242"/>
        <xdr:cNvCxnSpPr/>
      </xdr:nvCxnSpPr>
      <xdr:spPr>
        <a:xfrm flipV="1">
          <a:off x="2019300" y="1684627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4" name="フローチャート: 判断 243"/>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5" name="テキスト ボックス 244"/>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45517</xdr:rowOff>
    </xdr:from>
    <xdr:to>
      <xdr:col>10</xdr:col>
      <xdr:colOff>114300</xdr:colOff>
      <xdr:row>98</xdr:row>
      <xdr:rowOff>53322</xdr:rowOff>
    </xdr:to>
    <xdr:cxnSp macro="">
      <xdr:nvCxnSpPr>
        <xdr:cNvPr id="246" name="直線コネクタ 245"/>
        <xdr:cNvCxnSpPr/>
      </xdr:nvCxnSpPr>
      <xdr:spPr>
        <a:xfrm>
          <a:off x="1130300" y="16847617"/>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7" name="フローチャート: 判断 246"/>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48" name="テキスト ボックス 247"/>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49" name="フローチャート: 判断 248"/>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0" name="テキスト ボックス 249"/>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147487</xdr:rowOff>
    </xdr:from>
    <xdr:to>
      <xdr:col>24</xdr:col>
      <xdr:colOff>114300</xdr:colOff>
      <xdr:row>97</xdr:row>
      <xdr:rowOff>77637</xdr:rowOff>
    </xdr:to>
    <xdr:sp macro="" textlink="">
      <xdr:nvSpPr>
        <xdr:cNvPr id="256" name="楕円 255"/>
        <xdr:cNvSpPr/>
      </xdr:nvSpPr>
      <xdr:spPr>
        <a:xfrm>
          <a:off x="4584700" y="166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125914</xdr:rowOff>
    </xdr:from>
    <xdr:ext cx="534377" cy="259045"/>
    <xdr:sp macro="" textlink="">
      <xdr:nvSpPr>
        <xdr:cNvPr id="257" name="衛生費該当値テキスト"/>
        <xdr:cNvSpPr txBox="1"/>
      </xdr:nvSpPr>
      <xdr:spPr>
        <a:xfrm>
          <a:off x="4686300" y="165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78090</xdr:rowOff>
    </xdr:from>
    <xdr:to>
      <xdr:col>20</xdr:col>
      <xdr:colOff>38100</xdr:colOff>
      <xdr:row>98</xdr:row>
      <xdr:rowOff>8240</xdr:rowOff>
    </xdr:to>
    <xdr:sp macro="" textlink="">
      <xdr:nvSpPr>
        <xdr:cNvPr id="258" name="楕円 257"/>
        <xdr:cNvSpPr/>
      </xdr:nvSpPr>
      <xdr:spPr>
        <a:xfrm>
          <a:off x="3746500" y="167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170817</xdr:rowOff>
    </xdr:from>
    <xdr:ext cx="534377" cy="259045"/>
    <xdr:sp macro="" textlink="">
      <xdr:nvSpPr>
        <xdr:cNvPr id="259" name="テキスト ボックス 258"/>
        <xdr:cNvSpPr txBox="1"/>
      </xdr:nvSpPr>
      <xdr:spPr>
        <a:xfrm>
          <a:off x="3530111" y="168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164827</xdr:rowOff>
    </xdr:from>
    <xdr:to>
      <xdr:col>15</xdr:col>
      <xdr:colOff>101600</xdr:colOff>
      <xdr:row>98</xdr:row>
      <xdr:rowOff>94977</xdr:rowOff>
    </xdr:to>
    <xdr:sp macro="" textlink="">
      <xdr:nvSpPr>
        <xdr:cNvPr id="260" name="楕円 259"/>
        <xdr:cNvSpPr/>
      </xdr:nvSpPr>
      <xdr:spPr>
        <a:xfrm>
          <a:off x="2857500" y="167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86104</xdr:rowOff>
    </xdr:from>
    <xdr:ext cx="534377" cy="259045"/>
    <xdr:sp macro="" textlink="">
      <xdr:nvSpPr>
        <xdr:cNvPr id="261" name="テキスト ボックス 260"/>
        <xdr:cNvSpPr txBox="1"/>
      </xdr:nvSpPr>
      <xdr:spPr>
        <a:xfrm>
          <a:off x="2641111" y="168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2522</xdr:rowOff>
    </xdr:from>
    <xdr:to>
      <xdr:col>10</xdr:col>
      <xdr:colOff>165100</xdr:colOff>
      <xdr:row>98</xdr:row>
      <xdr:rowOff>104122</xdr:rowOff>
    </xdr:to>
    <xdr:sp macro="" textlink="">
      <xdr:nvSpPr>
        <xdr:cNvPr id="262" name="楕円 261"/>
        <xdr:cNvSpPr/>
      </xdr:nvSpPr>
      <xdr:spPr>
        <a:xfrm>
          <a:off x="1968500" y="168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95249</xdr:rowOff>
    </xdr:from>
    <xdr:ext cx="534377" cy="259045"/>
    <xdr:sp macro="" textlink="">
      <xdr:nvSpPr>
        <xdr:cNvPr id="263" name="テキスト ボックス 262"/>
        <xdr:cNvSpPr txBox="1"/>
      </xdr:nvSpPr>
      <xdr:spPr>
        <a:xfrm>
          <a:off x="1752111" y="168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166167</xdr:rowOff>
    </xdr:from>
    <xdr:to>
      <xdr:col>6</xdr:col>
      <xdr:colOff>38100</xdr:colOff>
      <xdr:row>98</xdr:row>
      <xdr:rowOff>96317</xdr:rowOff>
    </xdr:to>
    <xdr:sp macro="" textlink="">
      <xdr:nvSpPr>
        <xdr:cNvPr id="264" name="楕円 263"/>
        <xdr:cNvSpPr/>
      </xdr:nvSpPr>
      <xdr:spPr>
        <a:xfrm>
          <a:off x="1079500" y="167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87444</xdr:rowOff>
    </xdr:from>
    <xdr:ext cx="534377" cy="259045"/>
    <xdr:sp macro="" textlink="">
      <xdr:nvSpPr>
        <xdr:cNvPr id="265" name="テキスト ボックス 264"/>
        <xdr:cNvSpPr txBox="1"/>
      </xdr:nvSpPr>
      <xdr:spPr>
        <a:xfrm>
          <a:off x="863111"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89" name="直線コネクタ 288"/>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0"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1" name="直線コネクタ 290"/>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2"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3" name="直線コネクタ 292"/>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10160</xdr:rowOff>
    </xdr:from>
    <xdr:to>
      <xdr:col>55</xdr:col>
      <xdr:colOff>0</xdr:colOff>
      <xdr:row>37</xdr:row>
      <xdr:rowOff>34544</xdr:rowOff>
    </xdr:to>
    <xdr:cxnSp macro="">
      <xdr:nvCxnSpPr>
        <xdr:cNvPr id="294" name="直線コネクタ 293"/>
        <xdr:cNvCxnSpPr/>
      </xdr:nvCxnSpPr>
      <xdr:spPr>
        <a:xfrm flipV="1">
          <a:off x="9639300" y="635381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5"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6" name="フローチャート: 判断 295"/>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23114</xdr:rowOff>
    </xdr:from>
    <xdr:to>
      <xdr:col>50</xdr:col>
      <xdr:colOff>114300</xdr:colOff>
      <xdr:row>37</xdr:row>
      <xdr:rowOff>34544</xdr:rowOff>
    </xdr:to>
    <xdr:cxnSp macro="">
      <xdr:nvCxnSpPr>
        <xdr:cNvPr id="297" name="直線コネクタ 296"/>
        <xdr:cNvCxnSpPr/>
      </xdr:nvCxnSpPr>
      <xdr:spPr>
        <a:xfrm>
          <a:off x="8750300" y="63667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298" name="フローチャート: 判断 297"/>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299" name="テキスト ボックス 298"/>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24638</xdr:rowOff>
    </xdr:from>
    <xdr:to>
      <xdr:col>45</xdr:col>
      <xdr:colOff>177800</xdr:colOff>
      <xdr:row>37</xdr:row>
      <xdr:rowOff>23114</xdr:rowOff>
    </xdr:to>
    <xdr:cxnSp macro="">
      <xdr:nvCxnSpPr>
        <xdr:cNvPr id="300" name="直線コネクタ 299"/>
        <xdr:cNvCxnSpPr/>
      </xdr:nvCxnSpPr>
      <xdr:spPr>
        <a:xfrm>
          <a:off x="7861300" y="619683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1" name="フローチャート: 判断 300"/>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2" name="テキスト ボックス 301"/>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64262</xdr:rowOff>
    </xdr:from>
    <xdr:to>
      <xdr:col>41</xdr:col>
      <xdr:colOff>50800</xdr:colOff>
      <xdr:row>36</xdr:row>
      <xdr:rowOff>24638</xdr:rowOff>
    </xdr:to>
    <xdr:cxnSp macro="">
      <xdr:nvCxnSpPr>
        <xdr:cNvPr id="303" name="直線コネクタ 302"/>
        <xdr:cNvCxnSpPr/>
      </xdr:nvCxnSpPr>
      <xdr:spPr>
        <a:xfrm>
          <a:off x="6972300" y="6065012"/>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4" name="フローチャート: 判断 303"/>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5" name="テキスト ボックス 304"/>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6" name="フローチャート: 判断 305"/>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118381</xdr:rowOff>
    </xdr:from>
    <xdr:ext cx="378565" cy="259045"/>
    <xdr:sp macro="" textlink="">
      <xdr:nvSpPr>
        <xdr:cNvPr id="307" name="テキスト ボックス 306"/>
        <xdr:cNvSpPr txBox="1"/>
      </xdr:nvSpPr>
      <xdr:spPr>
        <a:xfrm>
          <a:off x="6783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130810</xdr:rowOff>
    </xdr:from>
    <xdr:to>
      <xdr:col>55</xdr:col>
      <xdr:colOff>50800</xdr:colOff>
      <xdr:row>37</xdr:row>
      <xdr:rowOff>60960</xdr:rowOff>
    </xdr:to>
    <xdr:sp macro="" textlink="">
      <xdr:nvSpPr>
        <xdr:cNvPr id="313" name="楕円 312"/>
        <xdr:cNvSpPr/>
      </xdr:nvSpPr>
      <xdr:spPr>
        <a:xfrm>
          <a:off x="10426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153687</xdr:rowOff>
    </xdr:from>
    <xdr:ext cx="378565" cy="259045"/>
    <xdr:sp macro="" textlink="">
      <xdr:nvSpPr>
        <xdr:cNvPr id="314" name="労働費該当値テキスト"/>
        <xdr:cNvSpPr txBox="1"/>
      </xdr:nvSpPr>
      <xdr:spPr>
        <a:xfrm>
          <a:off x="10528300" y="6154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155194</xdr:rowOff>
    </xdr:from>
    <xdr:to>
      <xdr:col>50</xdr:col>
      <xdr:colOff>165100</xdr:colOff>
      <xdr:row>37</xdr:row>
      <xdr:rowOff>85344</xdr:rowOff>
    </xdr:to>
    <xdr:sp macro="" textlink="">
      <xdr:nvSpPr>
        <xdr:cNvPr id="315" name="楕円 314"/>
        <xdr:cNvSpPr/>
      </xdr:nvSpPr>
      <xdr:spPr>
        <a:xfrm>
          <a:off x="9588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101871</xdr:rowOff>
    </xdr:from>
    <xdr:ext cx="378565" cy="259045"/>
    <xdr:sp macro="" textlink="">
      <xdr:nvSpPr>
        <xdr:cNvPr id="316" name="テキスト ボックス 315"/>
        <xdr:cNvSpPr txBox="1"/>
      </xdr:nvSpPr>
      <xdr:spPr>
        <a:xfrm>
          <a:off x="9450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143764</xdr:rowOff>
    </xdr:from>
    <xdr:to>
      <xdr:col>46</xdr:col>
      <xdr:colOff>38100</xdr:colOff>
      <xdr:row>37</xdr:row>
      <xdr:rowOff>73914</xdr:rowOff>
    </xdr:to>
    <xdr:sp macro="" textlink="">
      <xdr:nvSpPr>
        <xdr:cNvPr id="317" name="楕円 316"/>
        <xdr:cNvSpPr/>
      </xdr:nvSpPr>
      <xdr:spPr>
        <a:xfrm>
          <a:off x="8699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65041</xdr:rowOff>
    </xdr:from>
    <xdr:ext cx="378565" cy="259045"/>
    <xdr:sp macro="" textlink="">
      <xdr:nvSpPr>
        <xdr:cNvPr id="318" name="テキスト ボックス 317"/>
        <xdr:cNvSpPr txBox="1"/>
      </xdr:nvSpPr>
      <xdr:spPr>
        <a:xfrm>
          <a:off x="8561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145288</xdr:rowOff>
    </xdr:from>
    <xdr:to>
      <xdr:col>41</xdr:col>
      <xdr:colOff>101600</xdr:colOff>
      <xdr:row>36</xdr:row>
      <xdr:rowOff>75438</xdr:rowOff>
    </xdr:to>
    <xdr:sp macro="" textlink="">
      <xdr:nvSpPr>
        <xdr:cNvPr id="319" name="楕円 318"/>
        <xdr:cNvSpPr/>
      </xdr:nvSpPr>
      <xdr:spPr>
        <a:xfrm>
          <a:off x="7810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66565</xdr:rowOff>
    </xdr:from>
    <xdr:ext cx="378565" cy="259045"/>
    <xdr:sp macro="" textlink="">
      <xdr:nvSpPr>
        <xdr:cNvPr id="320" name="テキスト ボックス 319"/>
        <xdr:cNvSpPr txBox="1"/>
      </xdr:nvSpPr>
      <xdr:spPr>
        <a:xfrm>
          <a:off x="7672017" y="623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13462</xdr:rowOff>
    </xdr:from>
    <xdr:to>
      <xdr:col>36</xdr:col>
      <xdr:colOff>165100</xdr:colOff>
      <xdr:row>35</xdr:row>
      <xdr:rowOff>115062</xdr:rowOff>
    </xdr:to>
    <xdr:sp macro="" textlink="">
      <xdr:nvSpPr>
        <xdr:cNvPr id="321" name="楕円 320"/>
        <xdr:cNvSpPr/>
      </xdr:nvSpPr>
      <xdr:spPr>
        <a:xfrm>
          <a:off x="6921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131589</xdr:rowOff>
    </xdr:from>
    <xdr:ext cx="378565" cy="259045"/>
    <xdr:sp macro="" textlink="">
      <xdr:nvSpPr>
        <xdr:cNvPr id="322" name="テキスト ボックス 321"/>
        <xdr:cNvSpPr txBox="1"/>
      </xdr:nvSpPr>
      <xdr:spPr>
        <a:xfrm>
          <a:off x="6783017" y="578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6" name="直線コネクタ 345"/>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7"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48" name="直線コネクタ 347"/>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49"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0" name="直線コネクタ 349"/>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113030</xdr:rowOff>
    </xdr:from>
    <xdr:to>
      <xdr:col>55</xdr:col>
      <xdr:colOff>0</xdr:colOff>
      <xdr:row>54</xdr:row>
      <xdr:rowOff>125222</xdr:rowOff>
    </xdr:to>
    <xdr:cxnSp macro="">
      <xdr:nvCxnSpPr>
        <xdr:cNvPr id="351" name="直線コネクタ 350"/>
        <xdr:cNvCxnSpPr/>
      </xdr:nvCxnSpPr>
      <xdr:spPr>
        <a:xfrm flipV="1">
          <a:off x="9639300" y="937133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28084</xdr:rowOff>
    </xdr:from>
    <xdr:ext cx="469744" cy="259045"/>
    <xdr:sp macro="" textlink="">
      <xdr:nvSpPr>
        <xdr:cNvPr id="352" name="農林水産業費平均値テキスト"/>
        <xdr:cNvSpPr txBox="1"/>
      </xdr:nvSpPr>
      <xdr:spPr>
        <a:xfrm>
          <a:off x="10528300" y="9800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3" name="フローチャート: 判断 352"/>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125222</xdr:rowOff>
    </xdr:from>
    <xdr:to>
      <xdr:col>50</xdr:col>
      <xdr:colOff>114300</xdr:colOff>
      <xdr:row>54</xdr:row>
      <xdr:rowOff>140335</xdr:rowOff>
    </xdr:to>
    <xdr:cxnSp macro="">
      <xdr:nvCxnSpPr>
        <xdr:cNvPr id="354" name="直線コネクタ 353"/>
        <xdr:cNvCxnSpPr/>
      </xdr:nvCxnSpPr>
      <xdr:spPr>
        <a:xfrm flipV="1">
          <a:off x="8750300" y="938352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5" name="フローチャート: 判断 354"/>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139463</xdr:rowOff>
    </xdr:from>
    <xdr:ext cx="469744" cy="259045"/>
    <xdr:sp macro="" textlink="">
      <xdr:nvSpPr>
        <xdr:cNvPr id="356" name="テキスト ボックス 355"/>
        <xdr:cNvSpPr txBox="1"/>
      </xdr:nvSpPr>
      <xdr:spPr>
        <a:xfrm>
          <a:off x="9404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133604</xdr:rowOff>
    </xdr:from>
    <xdr:to>
      <xdr:col>45</xdr:col>
      <xdr:colOff>177800</xdr:colOff>
      <xdr:row>54</xdr:row>
      <xdr:rowOff>140335</xdr:rowOff>
    </xdr:to>
    <xdr:cxnSp macro="">
      <xdr:nvCxnSpPr>
        <xdr:cNvPr id="357" name="直線コネクタ 356"/>
        <xdr:cNvCxnSpPr/>
      </xdr:nvCxnSpPr>
      <xdr:spPr>
        <a:xfrm>
          <a:off x="7861300" y="939190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58" name="フローチャート: 判断 357"/>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59" name="テキスト ボックス 358"/>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133604</xdr:rowOff>
    </xdr:from>
    <xdr:to>
      <xdr:col>41</xdr:col>
      <xdr:colOff>50800</xdr:colOff>
      <xdr:row>54</xdr:row>
      <xdr:rowOff>147320</xdr:rowOff>
    </xdr:to>
    <xdr:cxnSp macro="">
      <xdr:nvCxnSpPr>
        <xdr:cNvPr id="360" name="直線コネクタ 359"/>
        <xdr:cNvCxnSpPr/>
      </xdr:nvCxnSpPr>
      <xdr:spPr>
        <a:xfrm flipV="1">
          <a:off x="6972300" y="9391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1" name="フローチャート: 判断 360"/>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2" name="テキスト ボックス 361"/>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3" name="フローチャート: 判断 362"/>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106824</xdr:rowOff>
    </xdr:from>
    <xdr:ext cx="469744" cy="259045"/>
    <xdr:sp macro="" textlink="">
      <xdr:nvSpPr>
        <xdr:cNvPr id="364" name="テキスト ボックス 363"/>
        <xdr:cNvSpPr txBox="1"/>
      </xdr:nvSpPr>
      <xdr:spPr>
        <a:xfrm>
          <a:off x="6737428"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62230</xdr:rowOff>
    </xdr:from>
    <xdr:to>
      <xdr:col>55</xdr:col>
      <xdr:colOff>50800</xdr:colOff>
      <xdr:row>54</xdr:row>
      <xdr:rowOff>163830</xdr:rowOff>
    </xdr:to>
    <xdr:sp macro="" textlink="">
      <xdr:nvSpPr>
        <xdr:cNvPr id="370" name="楕円 369"/>
        <xdr:cNvSpPr/>
      </xdr:nvSpPr>
      <xdr:spPr>
        <a:xfrm>
          <a:off x="104267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85107</xdr:rowOff>
    </xdr:from>
    <xdr:ext cx="469744" cy="259045"/>
    <xdr:sp macro="" textlink="">
      <xdr:nvSpPr>
        <xdr:cNvPr id="371" name="農林水産業費該当値テキスト"/>
        <xdr:cNvSpPr txBox="1"/>
      </xdr:nvSpPr>
      <xdr:spPr>
        <a:xfrm>
          <a:off x="10528300" y="917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74422</xdr:rowOff>
    </xdr:from>
    <xdr:to>
      <xdr:col>50</xdr:col>
      <xdr:colOff>165100</xdr:colOff>
      <xdr:row>55</xdr:row>
      <xdr:rowOff>4572</xdr:rowOff>
    </xdr:to>
    <xdr:sp macro="" textlink="">
      <xdr:nvSpPr>
        <xdr:cNvPr id="372" name="楕円 371"/>
        <xdr:cNvSpPr/>
      </xdr:nvSpPr>
      <xdr:spPr>
        <a:xfrm>
          <a:off x="9588500" y="93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21099</xdr:rowOff>
    </xdr:from>
    <xdr:ext cx="469744" cy="259045"/>
    <xdr:sp macro="" textlink="">
      <xdr:nvSpPr>
        <xdr:cNvPr id="373" name="テキスト ボックス 372"/>
        <xdr:cNvSpPr txBox="1"/>
      </xdr:nvSpPr>
      <xdr:spPr>
        <a:xfrm>
          <a:off x="9404428" y="910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89535</xdr:rowOff>
    </xdr:from>
    <xdr:to>
      <xdr:col>46</xdr:col>
      <xdr:colOff>38100</xdr:colOff>
      <xdr:row>55</xdr:row>
      <xdr:rowOff>19685</xdr:rowOff>
    </xdr:to>
    <xdr:sp macro="" textlink="">
      <xdr:nvSpPr>
        <xdr:cNvPr id="374" name="楕円 373"/>
        <xdr:cNvSpPr/>
      </xdr:nvSpPr>
      <xdr:spPr>
        <a:xfrm>
          <a:off x="8699500" y="93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36212</xdr:rowOff>
    </xdr:from>
    <xdr:ext cx="469744" cy="259045"/>
    <xdr:sp macro="" textlink="">
      <xdr:nvSpPr>
        <xdr:cNvPr id="375" name="テキスト ボックス 374"/>
        <xdr:cNvSpPr txBox="1"/>
      </xdr:nvSpPr>
      <xdr:spPr>
        <a:xfrm>
          <a:off x="8515428" y="91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82804</xdr:rowOff>
    </xdr:from>
    <xdr:to>
      <xdr:col>41</xdr:col>
      <xdr:colOff>101600</xdr:colOff>
      <xdr:row>55</xdr:row>
      <xdr:rowOff>12954</xdr:rowOff>
    </xdr:to>
    <xdr:sp macro="" textlink="">
      <xdr:nvSpPr>
        <xdr:cNvPr id="376" name="楕円 375"/>
        <xdr:cNvSpPr/>
      </xdr:nvSpPr>
      <xdr:spPr>
        <a:xfrm>
          <a:off x="7810500" y="93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29481</xdr:rowOff>
    </xdr:from>
    <xdr:ext cx="469744" cy="259045"/>
    <xdr:sp macro="" textlink="">
      <xdr:nvSpPr>
        <xdr:cNvPr id="377" name="テキスト ボックス 376"/>
        <xdr:cNvSpPr txBox="1"/>
      </xdr:nvSpPr>
      <xdr:spPr>
        <a:xfrm>
          <a:off x="7626428" y="911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96520</xdr:rowOff>
    </xdr:from>
    <xdr:to>
      <xdr:col>36</xdr:col>
      <xdr:colOff>165100</xdr:colOff>
      <xdr:row>55</xdr:row>
      <xdr:rowOff>26670</xdr:rowOff>
    </xdr:to>
    <xdr:sp macro="" textlink="">
      <xdr:nvSpPr>
        <xdr:cNvPr id="378" name="楕円 377"/>
        <xdr:cNvSpPr/>
      </xdr:nvSpPr>
      <xdr:spPr>
        <a:xfrm>
          <a:off x="6921500" y="93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43197</xdr:rowOff>
    </xdr:from>
    <xdr:ext cx="469744" cy="259045"/>
    <xdr:sp macro="" textlink="">
      <xdr:nvSpPr>
        <xdr:cNvPr id="379" name="テキスト ボックス 378"/>
        <xdr:cNvSpPr txBox="1"/>
      </xdr:nvSpPr>
      <xdr:spPr>
        <a:xfrm>
          <a:off x="6737428" y="913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1" name="直線コネクタ 400"/>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2"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3" name="直線コネクタ 402"/>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4"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5" name="直線コネクタ 404"/>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85728</xdr:rowOff>
    </xdr:from>
    <xdr:to>
      <xdr:col>55</xdr:col>
      <xdr:colOff>0</xdr:colOff>
      <xdr:row>77</xdr:row>
      <xdr:rowOff>110096</xdr:rowOff>
    </xdr:to>
    <xdr:cxnSp macro="">
      <xdr:nvCxnSpPr>
        <xdr:cNvPr id="406" name="直線コネクタ 405"/>
        <xdr:cNvCxnSpPr/>
      </xdr:nvCxnSpPr>
      <xdr:spPr>
        <a:xfrm>
          <a:off x="9639300" y="13287378"/>
          <a:ext cx="8382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7"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08" name="フローチャート: 判断 407"/>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7500</xdr:rowOff>
    </xdr:from>
    <xdr:to>
      <xdr:col>50</xdr:col>
      <xdr:colOff>114300</xdr:colOff>
      <xdr:row>77</xdr:row>
      <xdr:rowOff>85728</xdr:rowOff>
    </xdr:to>
    <xdr:cxnSp macro="">
      <xdr:nvCxnSpPr>
        <xdr:cNvPr id="409" name="直線コネクタ 408"/>
        <xdr:cNvCxnSpPr/>
      </xdr:nvCxnSpPr>
      <xdr:spPr>
        <a:xfrm>
          <a:off x="8750300" y="13209150"/>
          <a:ext cx="889000" cy="7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0" name="フローチャート: 判断 409"/>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1" name="テキスト ボックス 410"/>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7500</xdr:rowOff>
    </xdr:from>
    <xdr:to>
      <xdr:col>45</xdr:col>
      <xdr:colOff>177800</xdr:colOff>
      <xdr:row>77</xdr:row>
      <xdr:rowOff>95146</xdr:rowOff>
    </xdr:to>
    <xdr:cxnSp macro="">
      <xdr:nvCxnSpPr>
        <xdr:cNvPr id="412" name="直線コネクタ 411"/>
        <xdr:cNvCxnSpPr/>
      </xdr:nvCxnSpPr>
      <xdr:spPr>
        <a:xfrm flipV="1">
          <a:off x="7861300" y="13209150"/>
          <a:ext cx="889000" cy="8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3" name="フローチャート: 判断 412"/>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4" name="テキスト ボックス 413"/>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95146</xdr:rowOff>
    </xdr:from>
    <xdr:to>
      <xdr:col>41</xdr:col>
      <xdr:colOff>50800</xdr:colOff>
      <xdr:row>77</xdr:row>
      <xdr:rowOff>100335</xdr:rowOff>
    </xdr:to>
    <xdr:cxnSp macro="">
      <xdr:nvCxnSpPr>
        <xdr:cNvPr id="415" name="直線コネクタ 414"/>
        <xdr:cNvCxnSpPr/>
      </xdr:nvCxnSpPr>
      <xdr:spPr>
        <a:xfrm flipV="1">
          <a:off x="6972300" y="13296796"/>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6" name="フローチャート: 判断 415"/>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7" name="テキスト ボックス 416"/>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18" name="フローチャート: 判断 417"/>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19" name="テキスト ボックス 418"/>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59296</xdr:rowOff>
    </xdr:from>
    <xdr:to>
      <xdr:col>55</xdr:col>
      <xdr:colOff>50800</xdr:colOff>
      <xdr:row>77</xdr:row>
      <xdr:rowOff>160896</xdr:rowOff>
    </xdr:to>
    <xdr:sp macro="" textlink="">
      <xdr:nvSpPr>
        <xdr:cNvPr id="425" name="楕円 424"/>
        <xdr:cNvSpPr/>
      </xdr:nvSpPr>
      <xdr:spPr>
        <a:xfrm>
          <a:off x="104267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37723</xdr:rowOff>
    </xdr:from>
    <xdr:ext cx="469744" cy="259045"/>
    <xdr:sp macro="" textlink="">
      <xdr:nvSpPr>
        <xdr:cNvPr id="426" name="商工費該当値テキスト"/>
        <xdr:cNvSpPr txBox="1"/>
      </xdr:nvSpPr>
      <xdr:spPr>
        <a:xfrm>
          <a:off x="10528300" y="1323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34928</xdr:rowOff>
    </xdr:from>
    <xdr:to>
      <xdr:col>50</xdr:col>
      <xdr:colOff>165100</xdr:colOff>
      <xdr:row>77</xdr:row>
      <xdr:rowOff>136528</xdr:rowOff>
    </xdr:to>
    <xdr:sp macro="" textlink="">
      <xdr:nvSpPr>
        <xdr:cNvPr id="427" name="楕円 426"/>
        <xdr:cNvSpPr/>
      </xdr:nvSpPr>
      <xdr:spPr>
        <a:xfrm>
          <a:off x="9588500" y="132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127655</xdr:rowOff>
    </xdr:from>
    <xdr:ext cx="469744" cy="259045"/>
    <xdr:sp macro="" textlink="">
      <xdr:nvSpPr>
        <xdr:cNvPr id="428" name="テキスト ボックス 427"/>
        <xdr:cNvSpPr txBox="1"/>
      </xdr:nvSpPr>
      <xdr:spPr>
        <a:xfrm>
          <a:off x="9404428" y="1332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128150</xdr:rowOff>
    </xdr:from>
    <xdr:to>
      <xdr:col>46</xdr:col>
      <xdr:colOff>38100</xdr:colOff>
      <xdr:row>77</xdr:row>
      <xdr:rowOff>58300</xdr:rowOff>
    </xdr:to>
    <xdr:sp macro="" textlink="">
      <xdr:nvSpPr>
        <xdr:cNvPr id="429" name="楕円 428"/>
        <xdr:cNvSpPr/>
      </xdr:nvSpPr>
      <xdr:spPr>
        <a:xfrm>
          <a:off x="8699500" y="131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49427</xdr:rowOff>
    </xdr:from>
    <xdr:ext cx="534377" cy="259045"/>
    <xdr:sp macro="" textlink="">
      <xdr:nvSpPr>
        <xdr:cNvPr id="430" name="テキスト ボックス 429"/>
        <xdr:cNvSpPr txBox="1"/>
      </xdr:nvSpPr>
      <xdr:spPr>
        <a:xfrm>
          <a:off x="8483111" y="132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44346</xdr:rowOff>
    </xdr:from>
    <xdr:to>
      <xdr:col>41</xdr:col>
      <xdr:colOff>101600</xdr:colOff>
      <xdr:row>77</xdr:row>
      <xdr:rowOff>145946</xdr:rowOff>
    </xdr:to>
    <xdr:sp macro="" textlink="">
      <xdr:nvSpPr>
        <xdr:cNvPr id="431" name="楕円 430"/>
        <xdr:cNvSpPr/>
      </xdr:nvSpPr>
      <xdr:spPr>
        <a:xfrm>
          <a:off x="7810500" y="1324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137073</xdr:rowOff>
    </xdr:from>
    <xdr:ext cx="469744" cy="259045"/>
    <xdr:sp macro="" textlink="">
      <xdr:nvSpPr>
        <xdr:cNvPr id="432" name="テキスト ボックス 431"/>
        <xdr:cNvSpPr txBox="1"/>
      </xdr:nvSpPr>
      <xdr:spPr>
        <a:xfrm>
          <a:off x="7626428" y="1333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49535</xdr:rowOff>
    </xdr:from>
    <xdr:to>
      <xdr:col>36</xdr:col>
      <xdr:colOff>165100</xdr:colOff>
      <xdr:row>77</xdr:row>
      <xdr:rowOff>151135</xdr:rowOff>
    </xdr:to>
    <xdr:sp macro="" textlink="">
      <xdr:nvSpPr>
        <xdr:cNvPr id="433" name="楕円 432"/>
        <xdr:cNvSpPr/>
      </xdr:nvSpPr>
      <xdr:spPr>
        <a:xfrm>
          <a:off x="6921500" y="132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142262</xdr:rowOff>
    </xdr:from>
    <xdr:ext cx="469744" cy="259045"/>
    <xdr:sp macro="" textlink="">
      <xdr:nvSpPr>
        <xdr:cNvPr id="434" name="テキスト ボックス 433"/>
        <xdr:cNvSpPr txBox="1"/>
      </xdr:nvSpPr>
      <xdr:spPr>
        <a:xfrm>
          <a:off x="6737428" y="1334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7" name="直線コネクタ 456"/>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58"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59" name="直線コネクタ 458"/>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0"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1" name="直線コネクタ 460"/>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99399</xdr:rowOff>
    </xdr:from>
    <xdr:to>
      <xdr:col>55</xdr:col>
      <xdr:colOff>0</xdr:colOff>
      <xdr:row>97</xdr:row>
      <xdr:rowOff>9900</xdr:rowOff>
    </xdr:to>
    <xdr:cxnSp macro="">
      <xdr:nvCxnSpPr>
        <xdr:cNvPr id="462" name="直線コネクタ 461"/>
        <xdr:cNvCxnSpPr/>
      </xdr:nvCxnSpPr>
      <xdr:spPr>
        <a:xfrm>
          <a:off x="9639300" y="16558599"/>
          <a:ext cx="838200" cy="8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3"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4" name="フローチャート: 判断 463"/>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99399</xdr:rowOff>
    </xdr:from>
    <xdr:to>
      <xdr:col>50</xdr:col>
      <xdr:colOff>114300</xdr:colOff>
      <xdr:row>97</xdr:row>
      <xdr:rowOff>77955</xdr:rowOff>
    </xdr:to>
    <xdr:cxnSp macro="">
      <xdr:nvCxnSpPr>
        <xdr:cNvPr id="465" name="直線コネクタ 464"/>
        <xdr:cNvCxnSpPr/>
      </xdr:nvCxnSpPr>
      <xdr:spPr>
        <a:xfrm flipV="1">
          <a:off x="8750300" y="16558599"/>
          <a:ext cx="889000" cy="1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6" name="フローチャート: 判断 465"/>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7" name="テキスト ボックス 466"/>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71989</xdr:rowOff>
    </xdr:from>
    <xdr:to>
      <xdr:col>45</xdr:col>
      <xdr:colOff>177800</xdr:colOff>
      <xdr:row>97</xdr:row>
      <xdr:rowOff>77955</xdr:rowOff>
    </xdr:to>
    <xdr:cxnSp macro="">
      <xdr:nvCxnSpPr>
        <xdr:cNvPr id="468" name="直線コネクタ 467"/>
        <xdr:cNvCxnSpPr/>
      </xdr:nvCxnSpPr>
      <xdr:spPr>
        <a:xfrm>
          <a:off x="7861300" y="16702639"/>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69" name="フローチャート: 判断 468"/>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0" name="テキスト ボックス 469"/>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29812</xdr:rowOff>
    </xdr:from>
    <xdr:to>
      <xdr:col>41</xdr:col>
      <xdr:colOff>50800</xdr:colOff>
      <xdr:row>97</xdr:row>
      <xdr:rowOff>71989</xdr:rowOff>
    </xdr:to>
    <xdr:cxnSp macro="">
      <xdr:nvCxnSpPr>
        <xdr:cNvPr id="471" name="直線コネクタ 470"/>
        <xdr:cNvCxnSpPr/>
      </xdr:nvCxnSpPr>
      <xdr:spPr>
        <a:xfrm>
          <a:off x="6972300" y="16489012"/>
          <a:ext cx="889000" cy="2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2" name="フローチャート: 判断 471"/>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3" name="テキスト ボックス 472"/>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4" name="フローチャート: 判断 473"/>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5" name="テキスト ボックス 474"/>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130550</xdr:rowOff>
    </xdr:from>
    <xdr:to>
      <xdr:col>55</xdr:col>
      <xdr:colOff>50800</xdr:colOff>
      <xdr:row>97</xdr:row>
      <xdr:rowOff>60700</xdr:rowOff>
    </xdr:to>
    <xdr:sp macro="" textlink="">
      <xdr:nvSpPr>
        <xdr:cNvPr id="481" name="楕円 480"/>
        <xdr:cNvSpPr/>
      </xdr:nvSpPr>
      <xdr:spPr>
        <a:xfrm>
          <a:off x="10426700" y="165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108977</xdr:rowOff>
    </xdr:from>
    <xdr:ext cx="534377" cy="259045"/>
    <xdr:sp macro="" textlink="">
      <xdr:nvSpPr>
        <xdr:cNvPr id="482" name="土木費該当値テキスト"/>
        <xdr:cNvSpPr txBox="1"/>
      </xdr:nvSpPr>
      <xdr:spPr>
        <a:xfrm>
          <a:off x="10528300" y="165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48599</xdr:rowOff>
    </xdr:from>
    <xdr:to>
      <xdr:col>50</xdr:col>
      <xdr:colOff>165100</xdr:colOff>
      <xdr:row>96</xdr:row>
      <xdr:rowOff>150199</xdr:rowOff>
    </xdr:to>
    <xdr:sp macro="" textlink="">
      <xdr:nvSpPr>
        <xdr:cNvPr id="483" name="楕円 482"/>
        <xdr:cNvSpPr/>
      </xdr:nvSpPr>
      <xdr:spPr>
        <a:xfrm>
          <a:off x="9588500" y="165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141326</xdr:rowOff>
    </xdr:from>
    <xdr:ext cx="534377" cy="259045"/>
    <xdr:sp macro="" textlink="">
      <xdr:nvSpPr>
        <xdr:cNvPr id="484" name="テキスト ボックス 483"/>
        <xdr:cNvSpPr txBox="1"/>
      </xdr:nvSpPr>
      <xdr:spPr>
        <a:xfrm>
          <a:off x="9372111" y="1660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27155</xdr:rowOff>
    </xdr:from>
    <xdr:to>
      <xdr:col>46</xdr:col>
      <xdr:colOff>38100</xdr:colOff>
      <xdr:row>97</xdr:row>
      <xdr:rowOff>128755</xdr:rowOff>
    </xdr:to>
    <xdr:sp macro="" textlink="">
      <xdr:nvSpPr>
        <xdr:cNvPr id="485" name="楕円 484"/>
        <xdr:cNvSpPr/>
      </xdr:nvSpPr>
      <xdr:spPr>
        <a:xfrm>
          <a:off x="8699500" y="166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119882</xdr:rowOff>
    </xdr:from>
    <xdr:ext cx="534377" cy="259045"/>
    <xdr:sp macro="" textlink="">
      <xdr:nvSpPr>
        <xdr:cNvPr id="486" name="テキスト ボックス 485"/>
        <xdr:cNvSpPr txBox="1"/>
      </xdr:nvSpPr>
      <xdr:spPr>
        <a:xfrm>
          <a:off x="8483111" y="1675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21189</xdr:rowOff>
    </xdr:from>
    <xdr:to>
      <xdr:col>41</xdr:col>
      <xdr:colOff>101600</xdr:colOff>
      <xdr:row>97</xdr:row>
      <xdr:rowOff>122789</xdr:rowOff>
    </xdr:to>
    <xdr:sp macro="" textlink="">
      <xdr:nvSpPr>
        <xdr:cNvPr id="487" name="楕円 486"/>
        <xdr:cNvSpPr/>
      </xdr:nvSpPr>
      <xdr:spPr>
        <a:xfrm>
          <a:off x="7810500" y="166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113916</xdr:rowOff>
    </xdr:from>
    <xdr:ext cx="534377" cy="259045"/>
    <xdr:sp macro="" textlink="">
      <xdr:nvSpPr>
        <xdr:cNvPr id="488" name="テキスト ボックス 487"/>
        <xdr:cNvSpPr txBox="1"/>
      </xdr:nvSpPr>
      <xdr:spPr>
        <a:xfrm>
          <a:off x="7594111" y="1674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150462</xdr:rowOff>
    </xdr:from>
    <xdr:to>
      <xdr:col>36</xdr:col>
      <xdr:colOff>165100</xdr:colOff>
      <xdr:row>96</xdr:row>
      <xdr:rowOff>80612</xdr:rowOff>
    </xdr:to>
    <xdr:sp macro="" textlink="">
      <xdr:nvSpPr>
        <xdr:cNvPr id="489" name="楕円 488"/>
        <xdr:cNvSpPr/>
      </xdr:nvSpPr>
      <xdr:spPr>
        <a:xfrm>
          <a:off x="6921500" y="164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71739</xdr:rowOff>
    </xdr:from>
    <xdr:ext cx="534377" cy="259045"/>
    <xdr:sp macro="" textlink="">
      <xdr:nvSpPr>
        <xdr:cNvPr id="490" name="テキスト ボックス 489"/>
        <xdr:cNvSpPr txBox="1"/>
      </xdr:nvSpPr>
      <xdr:spPr>
        <a:xfrm>
          <a:off x="6705111" y="165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7" name="直線コネクタ 516"/>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18"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19" name="直線コネクタ 518"/>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0"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1" name="直線コネクタ 520"/>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145905</xdr:rowOff>
    </xdr:from>
    <xdr:to>
      <xdr:col>85</xdr:col>
      <xdr:colOff>127000</xdr:colOff>
      <xdr:row>34</xdr:row>
      <xdr:rowOff>100185</xdr:rowOff>
    </xdr:to>
    <xdr:cxnSp macro="">
      <xdr:nvCxnSpPr>
        <xdr:cNvPr id="522" name="直線コネクタ 521"/>
        <xdr:cNvCxnSpPr/>
      </xdr:nvCxnSpPr>
      <xdr:spPr>
        <a:xfrm flipV="1">
          <a:off x="15481300" y="5460855"/>
          <a:ext cx="8382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12137</xdr:rowOff>
    </xdr:from>
    <xdr:ext cx="534377" cy="259045"/>
    <xdr:sp macro="" textlink="">
      <xdr:nvSpPr>
        <xdr:cNvPr id="523" name="消防費平均値テキスト"/>
        <xdr:cNvSpPr txBox="1"/>
      </xdr:nvSpPr>
      <xdr:spPr>
        <a:xfrm>
          <a:off x="16370300" y="60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4" name="フローチャート: 判断 523"/>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151620</xdr:rowOff>
    </xdr:from>
    <xdr:to>
      <xdr:col>81</xdr:col>
      <xdr:colOff>50800</xdr:colOff>
      <xdr:row>34</xdr:row>
      <xdr:rowOff>100185</xdr:rowOff>
    </xdr:to>
    <xdr:cxnSp macro="">
      <xdr:nvCxnSpPr>
        <xdr:cNvPr id="525" name="直線コネクタ 524"/>
        <xdr:cNvCxnSpPr/>
      </xdr:nvCxnSpPr>
      <xdr:spPr>
        <a:xfrm>
          <a:off x="14592300" y="5295120"/>
          <a:ext cx="889000" cy="6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6" name="フローチャート: 判断 525"/>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27" name="テキスト ボックス 526"/>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151620</xdr:rowOff>
    </xdr:from>
    <xdr:to>
      <xdr:col>76</xdr:col>
      <xdr:colOff>114300</xdr:colOff>
      <xdr:row>33</xdr:row>
      <xdr:rowOff>79611</xdr:rowOff>
    </xdr:to>
    <xdr:cxnSp macro="">
      <xdr:nvCxnSpPr>
        <xdr:cNvPr id="528" name="直線コネクタ 527"/>
        <xdr:cNvCxnSpPr/>
      </xdr:nvCxnSpPr>
      <xdr:spPr>
        <a:xfrm flipV="1">
          <a:off x="13703300" y="5295120"/>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29" name="フローチャート: 判断 528"/>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0" name="テキスト ボックス 529"/>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69161</xdr:rowOff>
    </xdr:from>
    <xdr:to>
      <xdr:col>71</xdr:col>
      <xdr:colOff>177800</xdr:colOff>
      <xdr:row>33</xdr:row>
      <xdr:rowOff>79611</xdr:rowOff>
    </xdr:to>
    <xdr:cxnSp macro="">
      <xdr:nvCxnSpPr>
        <xdr:cNvPr id="531" name="直線コネクタ 530"/>
        <xdr:cNvCxnSpPr/>
      </xdr:nvCxnSpPr>
      <xdr:spPr>
        <a:xfrm>
          <a:off x="12814300" y="5384111"/>
          <a:ext cx="889000" cy="35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2" name="フローチャート: 判断 531"/>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3" name="テキスト ボックス 532"/>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4" name="フローチャート: 判断 533"/>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51488</xdr:rowOff>
    </xdr:from>
    <xdr:ext cx="534377" cy="259045"/>
    <xdr:sp macro="" textlink="">
      <xdr:nvSpPr>
        <xdr:cNvPr id="535" name="テキスト ボックス 534"/>
        <xdr:cNvSpPr txBox="1"/>
      </xdr:nvSpPr>
      <xdr:spPr>
        <a:xfrm>
          <a:off x="12547111" y="6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95105</xdr:rowOff>
    </xdr:from>
    <xdr:to>
      <xdr:col>85</xdr:col>
      <xdr:colOff>177800</xdr:colOff>
      <xdr:row>32</xdr:row>
      <xdr:rowOff>25255</xdr:rowOff>
    </xdr:to>
    <xdr:sp macro="" textlink="">
      <xdr:nvSpPr>
        <xdr:cNvPr id="541" name="楕円 540"/>
        <xdr:cNvSpPr/>
      </xdr:nvSpPr>
      <xdr:spPr>
        <a:xfrm>
          <a:off x="16268700" y="5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117982</xdr:rowOff>
    </xdr:from>
    <xdr:ext cx="534377" cy="259045"/>
    <xdr:sp macro="" textlink="">
      <xdr:nvSpPr>
        <xdr:cNvPr id="542" name="消防費該当値テキスト"/>
        <xdr:cNvSpPr txBox="1"/>
      </xdr:nvSpPr>
      <xdr:spPr>
        <a:xfrm>
          <a:off x="16370300" y="52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49385</xdr:rowOff>
    </xdr:from>
    <xdr:to>
      <xdr:col>81</xdr:col>
      <xdr:colOff>101600</xdr:colOff>
      <xdr:row>34</xdr:row>
      <xdr:rowOff>150985</xdr:rowOff>
    </xdr:to>
    <xdr:sp macro="" textlink="">
      <xdr:nvSpPr>
        <xdr:cNvPr id="543" name="楕円 542"/>
        <xdr:cNvSpPr/>
      </xdr:nvSpPr>
      <xdr:spPr>
        <a:xfrm>
          <a:off x="15430500" y="58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167512</xdr:rowOff>
    </xdr:from>
    <xdr:ext cx="534377" cy="259045"/>
    <xdr:sp macro="" textlink="">
      <xdr:nvSpPr>
        <xdr:cNvPr id="544" name="テキスト ボックス 543"/>
        <xdr:cNvSpPr txBox="1"/>
      </xdr:nvSpPr>
      <xdr:spPr>
        <a:xfrm>
          <a:off x="15214111" y="56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100820</xdr:rowOff>
    </xdr:from>
    <xdr:to>
      <xdr:col>76</xdr:col>
      <xdr:colOff>165100</xdr:colOff>
      <xdr:row>31</xdr:row>
      <xdr:rowOff>30970</xdr:rowOff>
    </xdr:to>
    <xdr:sp macro="" textlink="">
      <xdr:nvSpPr>
        <xdr:cNvPr id="545" name="楕円 544"/>
        <xdr:cNvSpPr/>
      </xdr:nvSpPr>
      <xdr:spPr>
        <a:xfrm>
          <a:off x="14541500" y="5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47497</xdr:rowOff>
    </xdr:from>
    <xdr:ext cx="534377" cy="259045"/>
    <xdr:sp macro="" textlink="">
      <xdr:nvSpPr>
        <xdr:cNvPr id="546" name="テキスト ボックス 545"/>
        <xdr:cNvSpPr txBox="1"/>
      </xdr:nvSpPr>
      <xdr:spPr>
        <a:xfrm>
          <a:off x="14325111" y="501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28811</xdr:rowOff>
    </xdr:from>
    <xdr:to>
      <xdr:col>72</xdr:col>
      <xdr:colOff>38100</xdr:colOff>
      <xdr:row>33</xdr:row>
      <xdr:rowOff>130411</xdr:rowOff>
    </xdr:to>
    <xdr:sp macro="" textlink="">
      <xdr:nvSpPr>
        <xdr:cNvPr id="547" name="楕円 546"/>
        <xdr:cNvSpPr/>
      </xdr:nvSpPr>
      <xdr:spPr>
        <a:xfrm>
          <a:off x="13652500" y="56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146938</xdr:rowOff>
    </xdr:from>
    <xdr:ext cx="534377" cy="259045"/>
    <xdr:sp macro="" textlink="">
      <xdr:nvSpPr>
        <xdr:cNvPr id="548" name="テキスト ボックス 547"/>
        <xdr:cNvSpPr txBox="1"/>
      </xdr:nvSpPr>
      <xdr:spPr>
        <a:xfrm>
          <a:off x="13436111" y="54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18361</xdr:rowOff>
    </xdr:from>
    <xdr:to>
      <xdr:col>67</xdr:col>
      <xdr:colOff>101600</xdr:colOff>
      <xdr:row>31</xdr:row>
      <xdr:rowOff>119961</xdr:rowOff>
    </xdr:to>
    <xdr:sp macro="" textlink="">
      <xdr:nvSpPr>
        <xdr:cNvPr id="549" name="楕円 548"/>
        <xdr:cNvSpPr/>
      </xdr:nvSpPr>
      <xdr:spPr>
        <a:xfrm>
          <a:off x="12763500" y="53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136488</xdr:rowOff>
    </xdr:from>
    <xdr:ext cx="534377" cy="259045"/>
    <xdr:sp macro="" textlink="">
      <xdr:nvSpPr>
        <xdr:cNvPr id="550" name="テキスト ボックス 549"/>
        <xdr:cNvSpPr txBox="1"/>
      </xdr:nvSpPr>
      <xdr:spPr>
        <a:xfrm>
          <a:off x="12547111" y="51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5" name="直線コネクタ 574"/>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6"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7" name="直線コネクタ 576"/>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78"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79" name="直線コネクタ 578"/>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10446</xdr:rowOff>
    </xdr:from>
    <xdr:to>
      <xdr:col>85</xdr:col>
      <xdr:colOff>127000</xdr:colOff>
      <xdr:row>56</xdr:row>
      <xdr:rowOff>109792</xdr:rowOff>
    </xdr:to>
    <xdr:cxnSp macro="">
      <xdr:nvCxnSpPr>
        <xdr:cNvPr id="580" name="直線コネクタ 579"/>
        <xdr:cNvCxnSpPr/>
      </xdr:nvCxnSpPr>
      <xdr:spPr>
        <a:xfrm flipV="1">
          <a:off x="15481300" y="8925846"/>
          <a:ext cx="838200" cy="78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138765</xdr:rowOff>
    </xdr:from>
    <xdr:ext cx="534377" cy="259045"/>
    <xdr:sp macro="" textlink="">
      <xdr:nvSpPr>
        <xdr:cNvPr id="581" name="教育費平均値テキスト"/>
        <xdr:cNvSpPr txBox="1"/>
      </xdr:nvSpPr>
      <xdr:spPr>
        <a:xfrm>
          <a:off x="16370300" y="8882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2" name="フローチャート: 判断 581"/>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109792</xdr:rowOff>
    </xdr:from>
    <xdr:to>
      <xdr:col>81</xdr:col>
      <xdr:colOff>50800</xdr:colOff>
      <xdr:row>57</xdr:row>
      <xdr:rowOff>14465</xdr:rowOff>
    </xdr:to>
    <xdr:cxnSp macro="">
      <xdr:nvCxnSpPr>
        <xdr:cNvPr id="583" name="直線コネクタ 582"/>
        <xdr:cNvCxnSpPr/>
      </xdr:nvCxnSpPr>
      <xdr:spPr>
        <a:xfrm flipV="1">
          <a:off x="14592300" y="9710992"/>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4" name="フローチャート: 判断 583"/>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23531</xdr:rowOff>
    </xdr:from>
    <xdr:ext cx="534377" cy="259045"/>
    <xdr:sp macro="" textlink="">
      <xdr:nvSpPr>
        <xdr:cNvPr id="585" name="テキスト ボックス 584"/>
        <xdr:cNvSpPr txBox="1"/>
      </xdr:nvSpPr>
      <xdr:spPr>
        <a:xfrm>
          <a:off x="15214111" y="97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14465</xdr:rowOff>
    </xdr:from>
    <xdr:to>
      <xdr:col>76</xdr:col>
      <xdr:colOff>114300</xdr:colOff>
      <xdr:row>57</xdr:row>
      <xdr:rowOff>96247</xdr:rowOff>
    </xdr:to>
    <xdr:cxnSp macro="">
      <xdr:nvCxnSpPr>
        <xdr:cNvPr id="586" name="直線コネクタ 585"/>
        <xdr:cNvCxnSpPr/>
      </xdr:nvCxnSpPr>
      <xdr:spPr>
        <a:xfrm flipV="1">
          <a:off x="13703300" y="9787115"/>
          <a:ext cx="889000" cy="8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7" name="フローチャート: 判断 586"/>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88" name="テキスト ボックス 587"/>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96247</xdr:rowOff>
    </xdr:from>
    <xdr:to>
      <xdr:col>71</xdr:col>
      <xdr:colOff>177800</xdr:colOff>
      <xdr:row>57</xdr:row>
      <xdr:rowOff>107238</xdr:rowOff>
    </xdr:to>
    <xdr:cxnSp macro="">
      <xdr:nvCxnSpPr>
        <xdr:cNvPr id="589" name="直線コネクタ 588"/>
        <xdr:cNvCxnSpPr/>
      </xdr:nvCxnSpPr>
      <xdr:spPr>
        <a:xfrm flipV="1">
          <a:off x="12814300" y="9868897"/>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0" name="フローチャート: 判断 589"/>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1" name="テキスト ボックス 590"/>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2" name="フローチャート: 判断 591"/>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3" name="テキスト ボックス 592"/>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131096</xdr:rowOff>
    </xdr:from>
    <xdr:to>
      <xdr:col>85</xdr:col>
      <xdr:colOff>177800</xdr:colOff>
      <xdr:row>52</xdr:row>
      <xdr:rowOff>61246</xdr:rowOff>
    </xdr:to>
    <xdr:sp macro="" textlink="">
      <xdr:nvSpPr>
        <xdr:cNvPr id="599" name="楕円 598"/>
        <xdr:cNvSpPr/>
      </xdr:nvSpPr>
      <xdr:spPr>
        <a:xfrm>
          <a:off x="16268700" y="88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153973</xdr:rowOff>
    </xdr:from>
    <xdr:ext cx="534377" cy="259045"/>
    <xdr:sp macro="" textlink="">
      <xdr:nvSpPr>
        <xdr:cNvPr id="600" name="教育費該当値テキスト"/>
        <xdr:cNvSpPr txBox="1"/>
      </xdr:nvSpPr>
      <xdr:spPr>
        <a:xfrm>
          <a:off x="16370300" y="87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58992</xdr:rowOff>
    </xdr:from>
    <xdr:to>
      <xdr:col>81</xdr:col>
      <xdr:colOff>101600</xdr:colOff>
      <xdr:row>56</xdr:row>
      <xdr:rowOff>160592</xdr:rowOff>
    </xdr:to>
    <xdr:sp macro="" textlink="">
      <xdr:nvSpPr>
        <xdr:cNvPr id="601" name="楕円 600"/>
        <xdr:cNvSpPr/>
      </xdr:nvSpPr>
      <xdr:spPr>
        <a:xfrm>
          <a:off x="15430500" y="96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5669</xdr:rowOff>
    </xdr:from>
    <xdr:ext cx="534377" cy="259045"/>
    <xdr:sp macro="" textlink="">
      <xdr:nvSpPr>
        <xdr:cNvPr id="602" name="テキスト ボックス 601"/>
        <xdr:cNvSpPr txBox="1"/>
      </xdr:nvSpPr>
      <xdr:spPr>
        <a:xfrm>
          <a:off x="15214111" y="94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135115</xdr:rowOff>
    </xdr:from>
    <xdr:to>
      <xdr:col>76</xdr:col>
      <xdr:colOff>165100</xdr:colOff>
      <xdr:row>57</xdr:row>
      <xdr:rowOff>65265</xdr:rowOff>
    </xdr:to>
    <xdr:sp macro="" textlink="">
      <xdr:nvSpPr>
        <xdr:cNvPr id="603" name="楕円 602"/>
        <xdr:cNvSpPr/>
      </xdr:nvSpPr>
      <xdr:spPr>
        <a:xfrm>
          <a:off x="14541500" y="97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56392</xdr:rowOff>
    </xdr:from>
    <xdr:ext cx="534377" cy="259045"/>
    <xdr:sp macro="" textlink="">
      <xdr:nvSpPr>
        <xdr:cNvPr id="604" name="テキスト ボックス 603"/>
        <xdr:cNvSpPr txBox="1"/>
      </xdr:nvSpPr>
      <xdr:spPr>
        <a:xfrm>
          <a:off x="14325111" y="98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45447</xdr:rowOff>
    </xdr:from>
    <xdr:to>
      <xdr:col>72</xdr:col>
      <xdr:colOff>38100</xdr:colOff>
      <xdr:row>57</xdr:row>
      <xdr:rowOff>147047</xdr:rowOff>
    </xdr:to>
    <xdr:sp macro="" textlink="">
      <xdr:nvSpPr>
        <xdr:cNvPr id="605" name="楕円 604"/>
        <xdr:cNvSpPr/>
      </xdr:nvSpPr>
      <xdr:spPr>
        <a:xfrm>
          <a:off x="13652500" y="98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138174</xdr:rowOff>
    </xdr:from>
    <xdr:ext cx="534377" cy="259045"/>
    <xdr:sp macro="" textlink="">
      <xdr:nvSpPr>
        <xdr:cNvPr id="606" name="テキスト ボックス 605"/>
        <xdr:cNvSpPr txBox="1"/>
      </xdr:nvSpPr>
      <xdr:spPr>
        <a:xfrm>
          <a:off x="13436111" y="99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56438</xdr:rowOff>
    </xdr:from>
    <xdr:to>
      <xdr:col>67</xdr:col>
      <xdr:colOff>101600</xdr:colOff>
      <xdr:row>57</xdr:row>
      <xdr:rowOff>158038</xdr:rowOff>
    </xdr:to>
    <xdr:sp macro="" textlink="">
      <xdr:nvSpPr>
        <xdr:cNvPr id="607" name="楕円 606"/>
        <xdr:cNvSpPr/>
      </xdr:nvSpPr>
      <xdr:spPr>
        <a:xfrm>
          <a:off x="12763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149165</xdr:rowOff>
    </xdr:from>
    <xdr:ext cx="534377" cy="259045"/>
    <xdr:sp macro="" textlink="">
      <xdr:nvSpPr>
        <xdr:cNvPr id="608" name="テキスト ボックス 607"/>
        <xdr:cNvSpPr txBox="1"/>
      </xdr:nvSpPr>
      <xdr:spPr>
        <a:xfrm>
          <a:off x="12547111" y="992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122670</xdr:rowOff>
    </xdr:from>
    <xdr:to>
      <xdr:col>85</xdr:col>
      <xdr:colOff>127000</xdr:colOff>
      <xdr:row>77</xdr:row>
      <xdr:rowOff>147816</xdr:rowOff>
    </xdr:to>
    <xdr:cxnSp macro="">
      <xdr:nvCxnSpPr>
        <xdr:cNvPr id="633" name="直線コネクタ 632"/>
        <xdr:cNvCxnSpPr/>
      </xdr:nvCxnSpPr>
      <xdr:spPr>
        <a:xfrm flipV="1">
          <a:off x="15481300" y="1332432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78015</xdr:rowOff>
    </xdr:from>
    <xdr:ext cx="378565" cy="259045"/>
    <xdr:sp macro="" textlink="">
      <xdr:nvSpPr>
        <xdr:cNvPr id="634" name="災害復旧費平均値テキスト"/>
        <xdr:cNvSpPr txBox="1"/>
      </xdr:nvSpPr>
      <xdr:spPr>
        <a:xfrm>
          <a:off x="16370300" y="13279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97237</xdr:rowOff>
    </xdr:from>
    <xdr:to>
      <xdr:col>81</xdr:col>
      <xdr:colOff>50800</xdr:colOff>
      <xdr:row>77</xdr:row>
      <xdr:rowOff>147816</xdr:rowOff>
    </xdr:to>
    <xdr:cxnSp macro="">
      <xdr:nvCxnSpPr>
        <xdr:cNvPr id="636" name="直線コネクタ 635"/>
        <xdr:cNvCxnSpPr/>
      </xdr:nvCxnSpPr>
      <xdr:spPr>
        <a:xfrm>
          <a:off x="14592300" y="13298887"/>
          <a:ext cx="889000" cy="5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21093</xdr:rowOff>
    </xdr:from>
    <xdr:ext cx="378565" cy="259045"/>
    <xdr:sp macro="" textlink="">
      <xdr:nvSpPr>
        <xdr:cNvPr id="638" name="テキスト ボックス 637"/>
        <xdr:cNvSpPr txBox="1"/>
      </xdr:nvSpPr>
      <xdr:spPr>
        <a:xfrm>
          <a:off x="15292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89866</xdr:rowOff>
    </xdr:from>
    <xdr:to>
      <xdr:col>76</xdr:col>
      <xdr:colOff>114300</xdr:colOff>
      <xdr:row>77</xdr:row>
      <xdr:rowOff>97237</xdr:rowOff>
    </xdr:to>
    <xdr:cxnSp macro="">
      <xdr:nvCxnSpPr>
        <xdr:cNvPr id="639" name="直線コネクタ 638"/>
        <xdr:cNvCxnSpPr/>
      </xdr:nvCxnSpPr>
      <xdr:spPr>
        <a:xfrm>
          <a:off x="13703300" y="13291516"/>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33665</xdr:rowOff>
    </xdr:from>
    <xdr:ext cx="378565" cy="259045"/>
    <xdr:sp macro="" textlink="">
      <xdr:nvSpPr>
        <xdr:cNvPr id="641" name="テキスト ボックス 640"/>
        <xdr:cNvSpPr txBox="1"/>
      </xdr:nvSpPr>
      <xdr:spPr>
        <a:xfrm>
          <a:off x="14403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89866</xdr:rowOff>
    </xdr:from>
    <xdr:to>
      <xdr:col>71</xdr:col>
      <xdr:colOff>177800</xdr:colOff>
      <xdr:row>77</xdr:row>
      <xdr:rowOff>129584</xdr:rowOff>
    </xdr:to>
    <xdr:cxnSp macro="">
      <xdr:nvCxnSpPr>
        <xdr:cNvPr id="642" name="直線コネクタ 641"/>
        <xdr:cNvCxnSpPr/>
      </xdr:nvCxnSpPr>
      <xdr:spPr>
        <a:xfrm flipV="1">
          <a:off x="12814300" y="13291516"/>
          <a:ext cx="889000" cy="3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23722</xdr:rowOff>
    </xdr:from>
    <xdr:ext cx="378565" cy="259045"/>
    <xdr:sp macro="" textlink="">
      <xdr:nvSpPr>
        <xdr:cNvPr id="644" name="テキスト ボックス 643"/>
        <xdr:cNvSpPr txBox="1"/>
      </xdr:nvSpPr>
      <xdr:spPr>
        <a:xfrm>
          <a:off x="13514017" y="1339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71870</xdr:rowOff>
    </xdr:from>
    <xdr:to>
      <xdr:col>85</xdr:col>
      <xdr:colOff>177800</xdr:colOff>
      <xdr:row>78</xdr:row>
      <xdr:rowOff>2020</xdr:rowOff>
    </xdr:to>
    <xdr:sp macro="" textlink="">
      <xdr:nvSpPr>
        <xdr:cNvPr id="652" name="楕円 651"/>
        <xdr:cNvSpPr/>
      </xdr:nvSpPr>
      <xdr:spPr>
        <a:xfrm>
          <a:off x="16268700" y="132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31247</xdr:rowOff>
    </xdr:from>
    <xdr:ext cx="469744" cy="259045"/>
    <xdr:sp macro="" textlink="">
      <xdr:nvSpPr>
        <xdr:cNvPr id="653" name="災害復旧費該当値テキスト"/>
        <xdr:cNvSpPr txBox="1"/>
      </xdr:nvSpPr>
      <xdr:spPr>
        <a:xfrm>
          <a:off x="16370300" y="130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97016</xdr:rowOff>
    </xdr:from>
    <xdr:to>
      <xdr:col>81</xdr:col>
      <xdr:colOff>101600</xdr:colOff>
      <xdr:row>78</xdr:row>
      <xdr:rowOff>27166</xdr:rowOff>
    </xdr:to>
    <xdr:sp macro="" textlink="">
      <xdr:nvSpPr>
        <xdr:cNvPr id="654" name="楕円 653"/>
        <xdr:cNvSpPr/>
      </xdr:nvSpPr>
      <xdr:spPr>
        <a:xfrm>
          <a:off x="15430500" y="132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43693</xdr:rowOff>
    </xdr:from>
    <xdr:ext cx="378565" cy="259045"/>
    <xdr:sp macro="" textlink="">
      <xdr:nvSpPr>
        <xdr:cNvPr id="655" name="テキスト ボックス 654"/>
        <xdr:cNvSpPr txBox="1"/>
      </xdr:nvSpPr>
      <xdr:spPr>
        <a:xfrm>
          <a:off x="15292017" y="130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46437</xdr:rowOff>
    </xdr:from>
    <xdr:to>
      <xdr:col>76</xdr:col>
      <xdr:colOff>165100</xdr:colOff>
      <xdr:row>77</xdr:row>
      <xdr:rowOff>148037</xdr:rowOff>
    </xdr:to>
    <xdr:sp macro="" textlink="">
      <xdr:nvSpPr>
        <xdr:cNvPr id="656" name="楕円 655"/>
        <xdr:cNvSpPr/>
      </xdr:nvSpPr>
      <xdr:spPr>
        <a:xfrm>
          <a:off x="14541500" y="132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164564</xdr:rowOff>
    </xdr:from>
    <xdr:ext cx="469744" cy="259045"/>
    <xdr:sp macro="" textlink="">
      <xdr:nvSpPr>
        <xdr:cNvPr id="657" name="テキスト ボックス 656"/>
        <xdr:cNvSpPr txBox="1"/>
      </xdr:nvSpPr>
      <xdr:spPr>
        <a:xfrm>
          <a:off x="14357428" y="1302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39066</xdr:rowOff>
    </xdr:from>
    <xdr:to>
      <xdr:col>72</xdr:col>
      <xdr:colOff>38100</xdr:colOff>
      <xdr:row>77</xdr:row>
      <xdr:rowOff>140666</xdr:rowOff>
    </xdr:to>
    <xdr:sp macro="" textlink="">
      <xdr:nvSpPr>
        <xdr:cNvPr id="658" name="楕円 657"/>
        <xdr:cNvSpPr/>
      </xdr:nvSpPr>
      <xdr:spPr>
        <a:xfrm>
          <a:off x="13652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157193</xdr:rowOff>
    </xdr:from>
    <xdr:ext cx="469744" cy="259045"/>
    <xdr:sp macro="" textlink="">
      <xdr:nvSpPr>
        <xdr:cNvPr id="659" name="テキスト ボックス 658"/>
        <xdr:cNvSpPr txBox="1"/>
      </xdr:nvSpPr>
      <xdr:spPr>
        <a:xfrm>
          <a:off x="13468428" y="130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78784</xdr:rowOff>
    </xdr:from>
    <xdr:to>
      <xdr:col>67</xdr:col>
      <xdr:colOff>101600</xdr:colOff>
      <xdr:row>78</xdr:row>
      <xdr:rowOff>8934</xdr:rowOff>
    </xdr:to>
    <xdr:sp macro="" textlink="">
      <xdr:nvSpPr>
        <xdr:cNvPr id="660" name="楕円 659"/>
        <xdr:cNvSpPr/>
      </xdr:nvSpPr>
      <xdr:spPr>
        <a:xfrm>
          <a:off x="12763500" y="132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xdr:rowOff>
    </xdr:from>
    <xdr:ext cx="469744" cy="259045"/>
    <xdr:sp macro="" textlink="">
      <xdr:nvSpPr>
        <xdr:cNvPr id="661" name="テキスト ボックス 660"/>
        <xdr:cNvSpPr txBox="1"/>
      </xdr:nvSpPr>
      <xdr:spPr>
        <a:xfrm>
          <a:off x="12579428" y="133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151496</xdr:rowOff>
    </xdr:from>
    <xdr:to>
      <xdr:col>85</xdr:col>
      <xdr:colOff>127000</xdr:colOff>
      <xdr:row>97</xdr:row>
      <xdr:rowOff>156549</xdr:rowOff>
    </xdr:to>
    <xdr:cxnSp macro="">
      <xdr:nvCxnSpPr>
        <xdr:cNvPr id="689" name="直線コネクタ 688"/>
        <xdr:cNvCxnSpPr/>
      </xdr:nvCxnSpPr>
      <xdr:spPr>
        <a:xfrm flipV="1">
          <a:off x="15481300" y="16782146"/>
          <a:ext cx="8382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0"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156502</xdr:rowOff>
    </xdr:from>
    <xdr:to>
      <xdr:col>81</xdr:col>
      <xdr:colOff>50800</xdr:colOff>
      <xdr:row>97</xdr:row>
      <xdr:rowOff>156549</xdr:rowOff>
    </xdr:to>
    <xdr:cxnSp macro="">
      <xdr:nvCxnSpPr>
        <xdr:cNvPr id="692" name="直線コネクタ 691"/>
        <xdr:cNvCxnSpPr/>
      </xdr:nvCxnSpPr>
      <xdr:spPr>
        <a:xfrm>
          <a:off x="14592300" y="16787152"/>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4" name="テキスト ボックス 693"/>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127378</xdr:rowOff>
    </xdr:from>
    <xdr:to>
      <xdr:col>76</xdr:col>
      <xdr:colOff>114300</xdr:colOff>
      <xdr:row>97</xdr:row>
      <xdr:rowOff>156502</xdr:rowOff>
    </xdr:to>
    <xdr:cxnSp macro="">
      <xdr:nvCxnSpPr>
        <xdr:cNvPr id="695" name="直線コネクタ 694"/>
        <xdr:cNvCxnSpPr/>
      </xdr:nvCxnSpPr>
      <xdr:spPr>
        <a:xfrm>
          <a:off x="13703300" y="16758028"/>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7" name="テキスト ボックス 696"/>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127378</xdr:rowOff>
    </xdr:from>
    <xdr:to>
      <xdr:col>71</xdr:col>
      <xdr:colOff>177800</xdr:colOff>
      <xdr:row>97</xdr:row>
      <xdr:rowOff>159200</xdr:rowOff>
    </xdr:to>
    <xdr:cxnSp macro="">
      <xdr:nvCxnSpPr>
        <xdr:cNvPr id="698" name="直線コネクタ 697"/>
        <xdr:cNvCxnSpPr/>
      </xdr:nvCxnSpPr>
      <xdr:spPr>
        <a:xfrm flipV="1">
          <a:off x="12814300" y="16758028"/>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0" name="テキスト ボックス 699"/>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2" name="テキスト ボックス 701"/>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708" name="楕円 707"/>
        <xdr:cNvSpPr/>
      </xdr:nvSpPr>
      <xdr:spPr>
        <a:xfrm>
          <a:off x="16268700" y="1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79123</xdr:rowOff>
    </xdr:from>
    <xdr:ext cx="534377" cy="259045"/>
    <xdr:sp macro="" textlink="">
      <xdr:nvSpPr>
        <xdr:cNvPr id="709" name="公債費該当値テキスト"/>
        <xdr:cNvSpPr txBox="1"/>
      </xdr:nvSpPr>
      <xdr:spPr>
        <a:xfrm>
          <a:off x="16370300" y="167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105749</xdr:rowOff>
    </xdr:from>
    <xdr:to>
      <xdr:col>81</xdr:col>
      <xdr:colOff>101600</xdr:colOff>
      <xdr:row>98</xdr:row>
      <xdr:rowOff>35899</xdr:rowOff>
    </xdr:to>
    <xdr:sp macro="" textlink="">
      <xdr:nvSpPr>
        <xdr:cNvPr id="710" name="楕円 709"/>
        <xdr:cNvSpPr/>
      </xdr:nvSpPr>
      <xdr:spPr>
        <a:xfrm>
          <a:off x="15430500" y="167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27026</xdr:rowOff>
    </xdr:from>
    <xdr:ext cx="534377" cy="259045"/>
    <xdr:sp macro="" textlink="">
      <xdr:nvSpPr>
        <xdr:cNvPr id="711" name="テキスト ボックス 710"/>
        <xdr:cNvSpPr txBox="1"/>
      </xdr:nvSpPr>
      <xdr:spPr>
        <a:xfrm>
          <a:off x="15214111" y="168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105702</xdr:rowOff>
    </xdr:from>
    <xdr:to>
      <xdr:col>76</xdr:col>
      <xdr:colOff>165100</xdr:colOff>
      <xdr:row>98</xdr:row>
      <xdr:rowOff>35852</xdr:rowOff>
    </xdr:to>
    <xdr:sp macro="" textlink="">
      <xdr:nvSpPr>
        <xdr:cNvPr id="712" name="楕円 711"/>
        <xdr:cNvSpPr/>
      </xdr:nvSpPr>
      <xdr:spPr>
        <a:xfrm>
          <a:off x="14541500" y="167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26979</xdr:rowOff>
    </xdr:from>
    <xdr:ext cx="534377" cy="259045"/>
    <xdr:sp macro="" textlink="">
      <xdr:nvSpPr>
        <xdr:cNvPr id="713" name="テキスト ボックス 712"/>
        <xdr:cNvSpPr txBox="1"/>
      </xdr:nvSpPr>
      <xdr:spPr>
        <a:xfrm>
          <a:off x="14325111" y="168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76578</xdr:rowOff>
    </xdr:from>
    <xdr:to>
      <xdr:col>72</xdr:col>
      <xdr:colOff>38100</xdr:colOff>
      <xdr:row>98</xdr:row>
      <xdr:rowOff>6728</xdr:rowOff>
    </xdr:to>
    <xdr:sp macro="" textlink="">
      <xdr:nvSpPr>
        <xdr:cNvPr id="714" name="楕円 713"/>
        <xdr:cNvSpPr/>
      </xdr:nvSpPr>
      <xdr:spPr>
        <a:xfrm>
          <a:off x="13652500" y="167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169305</xdr:rowOff>
    </xdr:from>
    <xdr:ext cx="534377" cy="259045"/>
    <xdr:sp macro="" textlink="">
      <xdr:nvSpPr>
        <xdr:cNvPr id="715" name="テキスト ボックス 714"/>
        <xdr:cNvSpPr txBox="1"/>
      </xdr:nvSpPr>
      <xdr:spPr>
        <a:xfrm>
          <a:off x="13436111" y="16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108400</xdr:rowOff>
    </xdr:from>
    <xdr:to>
      <xdr:col>67</xdr:col>
      <xdr:colOff>101600</xdr:colOff>
      <xdr:row>98</xdr:row>
      <xdr:rowOff>38550</xdr:rowOff>
    </xdr:to>
    <xdr:sp macro="" textlink="">
      <xdr:nvSpPr>
        <xdr:cNvPr id="716" name="楕円 715"/>
        <xdr:cNvSpPr/>
      </xdr:nvSpPr>
      <xdr:spPr>
        <a:xfrm>
          <a:off x="12763500" y="167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29677</xdr:rowOff>
    </xdr:from>
    <xdr:ext cx="534377" cy="259045"/>
    <xdr:sp macro="" textlink="">
      <xdr:nvSpPr>
        <xdr:cNvPr id="717" name="テキスト ボックス 716"/>
        <xdr:cNvSpPr txBox="1"/>
      </xdr:nvSpPr>
      <xdr:spPr>
        <a:xfrm>
          <a:off x="12547111" y="168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3" name="直線コネクタ 742"/>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6"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7" name="直線コネクタ 746"/>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49"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0" name="フローチャート: 判断 749"/>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2" name="フローチャート: 判断 751"/>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3" name="テキスト ボックス 752"/>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5" name="フローチャート: 判断 754"/>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6" name="テキスト ボックス 755"/>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8" name="フローチャート: 判断 757"/>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59" name="テキスト ボックス 758"/>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0" name="フローチャート: 判断 759"/>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1" name="テキスト ボックス 760"/>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16,112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2,870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円の増）となっており、類似団体内では高コストである。これは、浜松市沿岸域の防潮堤整備に使用する土砂搬出業務委託等を実施した防災計画等整備事業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7.6</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億円などの、安全・安心・快適に暮らせる持続可能な都市にむけた重点施策にかかる経費によるものである。前年度比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2,870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円増の主な理由は、防潮堤整備事業の事業進捗に伴い津波対策事業基金積立金が前年度比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17.3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億円の増となったことなどである。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84,785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41,215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円の増）となっており、類似団体内では中位である。前年度比コスト増の要因として、県費負担教職員の権限移譲に伴い人件費が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348</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億円増加したことが挙げられる。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126,323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533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円の増）となっており、類似団体内順位は最もコストが低い。</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商工費は、住民一人あたり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8,795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1,066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円の減）となっており、類似団体内順位は低コストである。前年度比コスト減の要因として、新・産業集積エリア整備事業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22.6</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億円の減などが挙げられる。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53,178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3,585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円の減）となっており、類似団体内順位は低コストである。前年度比コスト増の要因として、道路維持修繕事業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8.6</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億円の減などが挙げられる。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財政調整基金残高は前年同額の</a:t>
          </a:r>
          <a:r>
            <a:rPr kumimoji="1" lang="en-US" altLang="ja-JP" sz="1200">
              <a:solidFill>
                <a:schemeClr val="tx1"/>
              </a:solidFill>
              <a:latin typeface="ＭＳ ゴシック" pitchFamily="49" charset="-128"/>
              <a:ea typeface="ＭＳ ゴシック" pitchFamily="49" charset="-128"/>
            </a:rPr>
            <a:t>152</a:t>
          </a:r>
          <a:r>
            <a:rPr kumimoji="1" lang="ja-JP" altLang="en-US" sz="1200">
              <a:solidFill>
                <a:schemeClr val="tx1"/>
              </a:solidFill>
              <a:latin typeface="ＭＳ ゴシック" pitchFamily="49" charset="-128"/>
              <a:ea typeface="ＭＳ ゴシック" pitchFamily="49" charset="-128"/>
            </a:rPr>
            <a:t>億円であり、標準財政規模比においては</a:t>
          </a:r>
          <a:r>
            <a:rPr kumimoji="1" lang="en-US" altLang="ja-JP" sz="1200">
              <a:solidFill>
                <a:schemeClr val="tx1"/>
              </a:solidFill>
              <a:latin typeface="ＭＳ ゴシック" pitchFamily="49" charset="-128"/>
              <a:ea typeface="ＭＳ ゴシック" pitchFamily="49" charset="-128"/>
            </a:rPr>
            <a:t>1.22</a:t>
          </a:r>
          <a:r>
            <a:rPr kumimoji="1" lang="ja-JP" altLang="en-US" sz="1200">
              <a:solidFill>
                <a:schemeClr val="tx1"/>
              </a:solidFill>
              <a:latin typeface="ＭＳ ゴシック" pitchFamily="49" charset="-128"/>
              <a:ea typeface="ＭＳ ゴシック" pitchFamily="49" charset="-128"/>
            </a:rPr>
            <a:t>ポイント低下した。実質単年度収支は２年連続の赤字であるが、比率は</a:t>
          </a:r>
          <a:r>
            <a:rPr kumimoji="1" lang="en-US" altLang="ja-JP" sz="1200">
              <a:solidFill>
                <a:schemeClr val="tx1"/>
              </a:solidFill>
              <a:latin typeface="ＭＳ ゴシック" pitchFamily="49" charset="-128"/>
              <a:ea typeface="ＭＳ ゴシック" pitchFamily="49" charset="-128"/>
            </a:rPr>
            <a:t>0.2</a:t>
          </a:r>
          <a:r>
            <a:rPr kumimoji="1" lang="ja-JP" altLang="en-US" sz="1200">
              <a:solidFill>
                <a:schemeClr val="tx1"/>
              </a:solidFill>
              <a:latin typeface="ＭＳ ゴシック" pitchFamily="49" charset="-128"/>
              <a:ea typeface="ＭＳ ゴシック" pitchFamily="49" charset="-128"/>
            </a:rPr>
            <a:t>ポイント上昇した。年度により増減はあるが、実質収支は概ね同水準で推移している。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全ての会計において実質赤字額又は資金不足額がないため黒字である。標準財政規模に対する黒字の割合は</a:t>
          </a:r>
          <a:r>
            <a:rPr kumimoji="1" lang="en-US" altLang="ja-JP" sz="1400">
              <a:solidFill>
                <a:schemeClr val="tx1"/>
              </a:solidFill>
              <a:latin typeface="ＭＳ ゴシック" pitchFamily="49" charset="-128"/>
              <a:ea typeface="ＭＳ ゴシック" pitchFamily="49" charset="-128"/>
            </a:rPr>
            <a:t>13.93%</a:t>
          </a:r>
          <a:r>
            <a:rPr kumimoji="1" lang="ja-JP" altLang="en-US" sz="1400">
              <a:solidFill>
                <a:schemeClr val="tx1"/>
              </a:solidFill>
              <a:latin typeface="ＭＳ ゴシック" pitchFamily="49" charset="-128"/>
              <a:ea typeface="ＭＳ ゴシック" pitchFamily="49" charset="-128"/>
            </a:rPr>
            <a:t>と概ね良好な状態である。今後についても、企業会計、その他会計において一般会計からの繰入金及び受益者負担の適正化を図るなかで事業ごとに健全な財政運営を行っていく。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337090812</v>
      </c>
      <c r="BO4" s="403"/>
      <c r="BP4" s="403"/>
      <c r="BQ4" s="403"/>
      <c r="BR4" s="403"/>
      <c r="BS4" s="403"/>
      <c r="BT4" s="403"/>
      <c r="BU4" s="404"/>
      <c r="BV4" s="402">
        <v>304235854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3.1</v>
      </c>
      <c r="CU4" s="584"/>
      <c r="CV4" s="584"/>
      <c r="CW4" s="584"/>
      <c r="CX4" s="584"/>
      <c r="CY4" s="584"/>
      <c r="CZ4" s="584"/>
      <c r="DA4" s="585"/>
      <c r="DB4" s="583">
        <v>3.9</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328713295</v>
      </c>
      <c r="BO5" s="408"/>
      <c r="BP5" s="408"/>
      <c r="BQ5" s="408"/>
      <c r="BR5" s="408"/>
      <c r="BS5" s="408"/>
      <c r="BT5" s="408"/>
      <c r="BU5" s="409"/>
      <c r="BV5" s="407">
        <v>295025747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91.6</v>
      </c>
      <c r="CU5" s="378"/>
      <c r="CV5" s="378"/>
      <c r="CW5" s="378"/>
      <c r="CX5" s="378"/>
      <c r="CY5" s="378"/>
      <c r="CZ5" s="378"/>
      <c r="DA5" s="379"/>
      <c r="DB5" s="377">
        <v>93</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8377517</v>
      </c>
      <c r="BO6" s="408"/>
      <c r="BP6" s="408"/>
      <c r="BQ6" s="408"/>
      <c r="BR6" s="408"/>
      <c r="BS6" s="408"/>
      <c r="BT6" s="408"/>
      <c r="BU6" s="409"/>
      <c r="BV6" s="407">
        <v>9210107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102.7</v>
      </c>
      <c r="CU6" s="558"/>
      <c r="CV6" s="558"/>
      <c r="CW6" s="558"/>
      <c r="CX6" s="558"/>
      <c r="CY6" s="558"/>
      <c r="CZ6" s="558"/>
      <c r="DA6" s="559"/>
      <c r="DB6" s="557">
        <v>98.2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1886057</v>
      </c>
      <c r="BO7" s="408"/>
      <c r="BP7" s="408"/>
      <c r="BQ7" s="408"/>
      <c r="BR7" s="408"/>
      <c r="BS7" s="408"/>
      <c r="BT7" s="408"/>
      <c r="BU7" s="409"/>
      <c r="BV7" s="407">
        <v>2295940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208722595</v>
      </c>
      <c r="CU7" s="408"/>
      <c r="CV7" s="408"/>
      <c r="CW7" s="408"/>
      <c r="CX7" s="408"/>
      <c r="CY7" s="408"/>
      <c r="CZ7" s="408"/>
      <c r="DA7" s="409"/>
      <c r="DB7" s="407">
        <v>178455666</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88</v>
      </c>
      <c r="AV8" s="465"/>
      <c r="AW8" s="465"/>
      <c r="AX8" s="465"/>
      <c r="AY8" s="387" t="s">
        <v>102</v>
      </c>
      <c r="AZ8" s="388"/>
      <c r="BA8" s="388"/>
      <c r="BB8" s="388"/>
      <c r="BC8" s="388"/>
      <c r="BD8" s="388"/>
      <c r="BE8" s="388"/>
      <c r="BF8" s="388"/>
      <c r="BG8" s="388"/>
      <c r="BH8" s="388"/>
      <c r="BI8" s="388"/>
      <c r="BJ8" s="388"/>
      <c r="BK8" s="388"/>
      <c r="BL8" s="388"/>
      <c r="BM8" s="389"/>
      <c r="BN8" s="407">
        <v>6491460</v>
      </c>
      <c r="BO8" s="408"/>
      <c r="BP8" s="408"/>
      <c r="BQ8" s="408"/>
      <c r="BR8" s="408"/>
      <c r="BS8" s="408"/>
      <c r="BT8" s="408"/>
      <c r="BU8" s="409"/>
      <c r="BV8" s="407">
        <v>6914167</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0.89</v>
      </c>
      <c r="CU8" s="521"/>
      <c r="CV8" s="521"/>
      <c r="CW8" s="521"/>
      <c r="CX8" s="521"/>
      <c r="CY8" s="521"/>
      <c r="CZ8" s="521"/>
      <c r="DA8" s="522"/>
      <c r="DB8" s="520">
        <v>0.89</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797980</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108</v>
      </c>
      <c r="AV9" s="465"/>
      <c r="AW9" s="465"/>
      <c r="AX9" s="465"/>
      <c r="AY9" s="387" t="s">
        <v>109</v>
      </c>
      <c r="AZ9" s="388"/>
      <c r="BA9" s="388"/>
      <c r="BB9" s="388"/>
      <c r="BC9" s="388"/>
      <c r="BD9" s="388"/>
      <c r="BE9" s="388"/>
      <c r="BF9" s="388"/>
      <c r="BG9" s="388"/>
      <c r="BH9" s="388"/>
      <c r="BI9" s="388"/>
      <c r="BJ9" s="388"/>
      <c r="BK9" s="388"/>
      <c r="BL9" s="388"/>
      <c r="BM9" s="389"/>
      <c r="BN9" s="407">
        <v>-422707</v>
      </c>
      <c r="BO9" s="408"/>
      <c r="BP9" s="408"/>
      <c r="BQ9" s="408"/>
      <c r="BR9" s="408"/>
      <c r="BS9" s="408"/>
      <c r="BT9" s="408"/>
      <c r="BU9" s="409"/>
      <c r="BV9" s="407">
        <v>-728781</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15.6</v>
      </c>
      <c r="CU9" s="378"/>
      <c r="CV9" s="378"/>
      <c r="CW9" s="378"/>
      <c r="CX9" s="378"/>
      <c r="CY9" s="378"/>
      <c r="CZ9" s="378"/>
      <c r="DA9" s="379"/>
      <c r="DB9" s="377">
        <v>18.100000000000001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800866</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31386</v>
      </c>
      <c r="BO10" s="408"/>
      <c r="BP10" s="408"/>
      <c r="BQ10" s="408"/>
      <c r="BR10" s="408"/>
      <c r="BS10" s="408"/>
      <c r="BT10" s="408"/>
      <c r="BU10" s="409"/>
      <c r="BV10" s="407">
        <v>27938</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807013</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784198</v>
      </c>
      <c r="S13" s="511"/>
      <c r="T13" s="511"/>
      <c r="U13" s="511"/>
      <c r="V13" s="512"/>
      <c r="W13" s="498" t="s">
        <v>132</v>
      </c>
      <c r="X13" s="420"/>
      <c r="Y13" s="420"/>
      <c r="Z13" s="420"/>
      <c r="AA13" s="420"/>
      <c r="AB13" s="421"/>
      <c r="AC13" s="383">
        <v>15563</v>
      </c>
      <c r="AD13" s="384"/>
      <c r="AE13" s="384"/>
      <c r="AF13" s="384"/>
      <c r="AG13" s="385"/>
      <c r="AH13" s="383">
        <v>16679</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-391321</v>
      </c>
      <c r="BO13" s="408"/>
      <c r="BP13" s="408"/>
      <c r="BQ13" s="408"/>
      <c r="BR13" s="408"/>
      <c r="BS13" s="408"/>
      <c r="BT13" s="408"/>
      <c r="BU13" s="409"/>
      <c r="BV13" s="407">
        <v>-700843</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7.4</v>
      </c>
      <c r="CU13" s="378"/>
      <c r="CV13" s="378"/>
      <c r="CW13" s="378"/>
      <c r="CX13" s="378"/>
      <c r="CY13" s="378"/>
      <c r="CZ13" s="378"/>
      <c r="DA13" s="379"/>
      <c r="DB13" s="377">
        <v>8.4</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807893</v>
      </c>
      <c r="S14" s="511"/>
      <c r="T14" s="511"/>
      <c r="U14" s="511"/>
      <c r="V14" s="512"/>
      <c r="W14" s="513"/>
      <c r="X14" s="423"/>
      <c r="Y14" s="423"/>
      <c r="Z14" s="423"/>
      <c r="AA14" s="423"/>
      <c r="AB14" s="424"/>
      <c r="AC14" s="503">
        <v>4</v>
      </c>
      <c r="AD14" s="504"/>
      <c r="AE14" s="504"/>
      <c r="AF14" s="504"/>
      <c r="AG14" s="505"/>
      <c r="AH14" s="503">
        <v>4.3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139</v>
      </c>
      <c r="CU14" s="515"/>
      <c r="CV14" s="515"/>
      <c r="CW14" s="515"/>
      <c r="CX14" s="515"/>
      <c r="CY14" s="515"/>
      <c r="CZ14" s="515"/>
      <c r="DA14" s="516"/>
      <c r="DB14" s="514" t="s">
        <v>122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786233</v>
      </c>
      <c r="S15" s="511"/>
      <c r="T15" s="511"/>
      <c r="U15" s="511"/>
      <c r="V15" s="512"/>
      <c r="W15" s="498" t="s">
        <v>141</v>
      </c>
      <c r="X15" s="420"/>
      <c r="Y15" s="420"/>
      <c r="Z15" s="420"/>
      <c r="AA15" s="420"/>
      <c r="AB15" s="421"/>
      <c r="AC15" s="383">
        <v>134582</v>
      </c>
      <c r="AD15" s="384"/>
      <c r="AE15" s="384"/>
      <c r="AF15" s="384"/>
      <c r="AG15" s="385"/>
      <c r="AH15" s="383">
        <v>137287</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132290363</v>
      </c>
      <c r="BO15" s="403"/>
      <c r="BP15" s="403"/>
      <c r="BQ15" s="403"/>
      <c r="BR15" s="403"/>
      <c r="BS15" s="403"/>
      <c r="BT15" s="403"/>
      <c r="BU15" s="404"/>
      <c r="BV15" s="402">
        <v>116966869</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34.4</v>
      </c>
      <c r="AD16" s="504"/>
      <c r="AE16" s="504"/>
      <c r="AF16" s="504"/>
      <c r="AG16" s="505"/>
      <c r="AH16" s="503">
        <v>35.200000000000003</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152615613</v>
      </c>
      <c r="BO16" s="408"/>
      <c r="BP16" s="408"/>
      <c r="BQ16" s="408"/>
      <c r="BR16" s="408"/>
      <c r="BS16" s="408"/>
      <c r="BT16" s="408"/>
      <c r="BU16" s="409"/>
      <c r="BV16" s="407">
        <v>130825257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240799</v>
      </c>
      <c r="AD17" s="384"/>
      <c r="AE17" s="384"/>
      <c r="AF17" s="384"/>
      <c r="AG17" s="385"/>
      <c r="AH17" s="383">
        <v>236259</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165527684</v>
      </c>
      <c r="BO17" s="408"/>
      <c r="BP17" s="408"/>
      <c r="BQ17" s="408"/>
      <c r="BR17" s="408"/>
      <c r="BS17" s="408"/>
      <c r="BT17" s="408"/>
      <c r="BU17" s="409"/>
      <c r="BV17" s="407">
        <v>150117709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1558.06</v>
      </c>
      <c r="M18" s="472"/>
      <c r="N18" s="472"/>
      <c r="O18" s="472"/>
      <c r="P18" s="472"/>
      <c r="Q18" s="472"/>
      <c r="R18" s="473"/>
      <c r="S18" s="473"/>
      <c r="T18" s="473"/>
      <c r="U18" s="473"/>
      <c r="V18" s="474"/>
      <c r="W18" s="488"/>
      <c r="X18" s="489"/>
      <c r="Y18" s="489"/>
      <c r="Z18" s="489"/>
      <c r="AA18" s="489"/>
      <c r="AB18" s="499"/>
      <c r="AC18" s="371">
        <v>61.6</v>
      </c>
      <c r="AD18" s="372"/>
      <c r="AE18" s="372"/>
      <c r="AF18" s="372"/>
      <c r="AG18" s="475"/>
      <c r="AH18" s="371">
        <v>60.5</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194922298</v>
      </c>
      <c r="BO18" s="408"/>
      <c r="BP18" s="408"/>
      <c r="BQ18" s="408"/>
      <c r="BR18" s="408"/>
      <c r="BS18" s="408"/>
      <c r="BT18" s="408"/>
      <c r="BU18" s="409"/>
      <c r="BV18" s="407">
        <v>166201021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512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237378146</v>
      </c>
      <c r="BO19" s="408"/>
      <c r="BP19" s="408"/>
      <c r="BQ19" s="408"/>
      <c r="BR19" s="408"/>
      <c r="BS19" s="408"/>
      <c r="BT19" s="408"/>
      <c r="BU19" s="409"/>
      <c r="BV19" s="407">
        <v>203034077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309227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259383449</v>
      </c>
      <c r="BO23" s="408"/>
      <c r="BP23" s="408"/>
      <c r="BQ23" s="408"/>
      <c r="BR23" s="408"/>
      <c r="BS23" s="408"/>
      <c r="BT23" s="408"/>
      <c r="BU23" s="409"/>
      <c r="BV23" s="407">
        <v>257675505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12770</v>
      </c>
      <c r="R24" s="384"/>
      <c r="S24" s="384"/>
      <c r="T24" s="384"/>
      <c r="U24" s="384"/>
      <c r="V24" s="385"/>
      <c r="W24" s="449"/>
      <c r="X24" s="440"/>
      <c r="Y24" s="441"/>
      <c r="Z24" s="380" t="s">
        <v>165</v>
      </c>
      <c r="AA24" s="381"/>
      <c r="AB24" s="381"/>
      <c r="AC24" s="381"/>
      <c r="AD24" s="381"/>
      <c r="AE24" s="381"/>
      <c r="AF24" s="381"/>
      <c r="AG24" s="382"/>
      <c r="AH24" s="383">
        <v>4526</v>
      </c>
      <c r="AI24" s="384"/>
      <c r="AJ24" s="384"/>
      <c r="AK24" s="384"/>
      <c r="AL24" s="385"/>
      <c r="AM24" s="383">
        <v>14433414</v>
      </c>
      <c r="AN24" s="384"/>
      <c r="AO24" s="384"/>
      <c r="AP24" s="384"/>
      <c r="AQ24" s="384"/>
      <c r="AR24" s="385"/>
      <c r="AS24" s="383">
        <v>3189</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71748574</v>
      </c>
      <c r="BO24" s="408"/>
      <c r="BP24" s="408"/>
      <c r="BQ24" s="408"/>
      <c r="BR24" s="408"/>
      <c r="BS24" s="408"/>
      <c r="BT24" s="408"/>
      <c r="BU24" s="409"/>
      <c r="BV24" s="407">
        <v>79742213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3</v>
      </c>
      <c r="M25" s="384"/>
      <c r="N25" s="384"/>
      <c r="O25" s="384"/>
      <c r="P25" s="385"/>
      <c r="Q25" s="383">
        <v>9280</v>
      </c>
      <c r="R25" s="384"/>
      <c r="S25" s="384"/>
      <c r="T25" s="384"/>
      <c r="U25" s="384"/>
      <c r="V25" s="385"/>
      <c r="W25" s="449"/>
      <c r="X25" s="440"/>
      <c r="Y25" s="441"/>
      <c r="Z25" s="380" t="s">
        <v>168</v>
      </c>
      <c r="AA25" s="381"/>
      <c r="AB25" s="381"/>
      <c r="AC25" s="381"/>
      <c r="AD25" s="381"/>
      <c r="AE25" s="381"/>
      <c r="AF25" s="381"/>
      <c r="AG25" s="382"/>
      <c r="AH25" s="383">
        <v>885</v>
      </c>
      <c r="AI25" s="384"/>
      <c r="AJ25" s="384"/>
      <c r="AK25" s="384"/>
      <c r="AL25" s="385"/>
      <c r="AM25" s="383">
        <v>2638185</v>
      </c>
      <c r="AN25" s="384"/>
      <c r="AO25" s="384"/>
      <c r="AP25" s="384"/>
      <c r="AQ25" s="384"/>
      <c r="AR25" s="385"/>
      <c r="AS25" s="383">
        <v>2981</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139175378</v>
      </c>
      <c r="BO25" s="403"/>
      <c r="BP25" s="403"/>
      <c r="BQ25" s="403"/>
      <c r="BR25" s="403"/>
      <c r="BS25" s="403"/>
      <c r="BT25" s="403"/>
      <c r="BU25" s="404"/>
      <c r="BV25" s="402">
        <v>63348551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7660</v>
      </c>
      <c r="R26" s="384"/>
      <c r="S26" s="384"/>
      <c r="T26" s="384"/>
      <c r="U26" s="384"/>
      <c r="V26" s="385"/>
      <c r="W26" s="449"/>
      <c r="X26" s="440"/>
      <c r="Y26" s="441"/>
      <c r="Z26" s="380" t="s">
        <v>171</v>
      </c>
      <c r="AA26" s="462"/>
      <c r="AB26" s="462"/>
      <c r="AC26" s="462"/>
      <c r="AD26" s="462"/>
      <c r="AE26" s="462"/>
      <c r="AF26" s="462"/>
      <c r="AG26" s="463"/>
      <c r="AH26" s="383">
        <v>237</v>
      </c>
      <c r="AI26" s="384"/>
      <c r="AJ26" s="384"/>
      <c r="AK26" s="384"/>
      <c r="AL26" s="385"/>
      <c r="AM26" s="383">
        <v>831633</v>
      </c>
      <c r="AN26" s="384"/>
      <c r="AO26" s="384"/>
      <c r="AP26" s="384"/>
      <c r="AQ26" s="384"/>
      <c r="AR26" s="385"/>
      <c r="AS26" s="383">
        <v>3509</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v>2501029</v>
      </c>
      <c r="BO26" s="408"/>
      <c r="BP26" s="408"/>
      <c r="BQ26" s="408"/>
      <c r="BR26" s="408"/>
      <c r="BS26" s="408"/>
      <c r="BT26" s="408"/>
      <c r="BU26" s="409"/>
      <c r="BV26" s="407">
        <v>2362192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8030</v>
      </c>
      <c r="R27" s="384"/>
      <c r="S27" s="384"/>
      <c r="T27" s="384"/>
      <c r="U27" s="384"/>
      <c r="V27" s="385"/>
      <c r="W27" s="449"/>
      <c r="X27" s="440"/>
      <c r="Y27" s="441"/>
      <c r="Z27" s="380" t="s">
        <v>174</v>
      </c>
      <c r="AA27" s="381"/>
      <c r="AB27" s="381"/>
      <c r="AC27" s="381"/>
      <c r="AD27" s="381"/>
      <c r="AE27" s="381"/>
      <c r="AF27" s="381"/>
      <c r="AG27" s="382"/>
      <c r="AH27" s="383">
        <v>3879</v>
      </c>
      <c r="AI27" s="384"/>
      <c r="AJ27" s="384"/>
      <c r="AK27" s="384"/>
      <c r="AL27" s="385"/>
      <c r="AM27" s="383">
        <v>14404473</v>
      </c>
      <c r="AN27" s="384"/>
      <c r="AO27" s="384"/>
      <c r="AP27" s="384"/>
      <c r="AQ27" s="384"/>
      <c r="AR27" s="385"/>
      <c r="AS27" s="383">
        <v>3713</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1008044</v>
      </c>
      <c r="BO27" s="411"/>
      <c r="BP27" s="411"/>
      <c r="BQ27" s="411"/>
      <c r="BR27" s="411"/>
      <c r="BS27" s="411"/>
      <c r="BT27" s="411"/>
      <c r="BU27" s="412"/>
      <c r="BV27" s="410">
        <v>1007314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7170</v>
      </c>
      <c r="R28" s="384"/>
      <c r="S28" s="384"/>
      <c r="T28" s="384"/>
      <c r="U28" s="384"/>
      <c r="V28" s="385"/>
      <c r="W28" s="449"/>
      <c r="X28" s="440"/>
      <c r="Y28" s="441"/>
      <c r="Z28" s="380" t="s">
        <v>177</v>
      </c>
      <c r="AA28" s="381"/>
      <c r="AB28" s="381"/>
      <c r="AC28" s="381"/>
      <c r="AD28" s="381"/>
      <c r="AE28" s="381"/>
      <c r="AF28" s="381"/>
      <c r="AG28" s="382"/>
      <c r="AH28" s="383" t="s">
        <v>122</v>
      </c>
      <c r="AI28" s="384"/>
      <c r="AJ28" s="384"/>
      <c r="AK28" s="384"/>
      <c r="AL28" s="385"/>
      <c r="AM28" s="383" t="s">
        <v>122</v>
      </c>
      <c r="AN28" s="384"/>
      <c r="AO28" s="384"/>
      <c r="AP28" s="384"/>
      <c r="AQ28" s="384"/>
      <c r="AR28" s="385"/>
      <c r="AS28" s="383" t="s">
        <v>122</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15200117</v>
      </c>
      <c r="BO28" s="403"/>
      <c r="BP28" s="403"/>
      <c r="BQ28" s="403"/>
      <c r="BR28" s="403"/>
      <c r="BS28" s="403"/>
      <c r="BT28" s="403"/>
      <c r="BU28" s="404"/>
      <c r="BV28" s="402">
        <v>15168731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44</v>
      </c>
      <c r="M29" s="384"/>
      <c r="N29" s="384"/>
      <c r="O29" s="384"/>
      <c r="P29" s="385"/>
      <c r="Q29" s="383">
        <v>6480</v>
      </c>
      <c r="R29" s="384"/>
      <c r="S29" s="384"/>
      <c r="T29" s="384"/>
      <c r="U29" s="384"/>
      <c r="V29" s="385"/>
      <c r="W29" s="450"/>
      <c r="X29" s="451"/>
      <c r="Y29" s="452"/>
      <c r="Z29" s="380" t="s">
        <v>180</v>
      </c>
      <c r="AA29" s="381"/>
      <c r="AB29" s="381"/>
      <c r="AC29" s="381"/>
      <c r="AD29" s="381"/>
      <c r="AE29" s="381"/>
      <c r="AF29" s="381"/>
      <c r="AG29" s="382"/>
      <c r="AH29" s="383">
        <v>8405</v>
      </c>
      <c r="AI29" s="384"/>
      <c r="AJ29" s="384"/>
      <c r="AK29" s="384"/>
      <c r="AL29" s="385"/>
      <c r="AM29" s="383">
        <v>28837887</v>
      </c>
      <c r="AN29" s="384"/>
      <c r="AO29" s="384"/>
      <c r="AP29" s="384"/>
      <c r="AQ29" s="384"/>
      <c r="AR29" s="385"/>
      <c r="AS29" s="383">
        <v>3431</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950569</v>
      </c>
      <c r="BO29" s="408"/>
      <c r="BP29" s="408"/>
      <c r="BQ29" s="408"/>
      <c r="BR29" s="408"/>
      <c r="BS29" s="408"/>
      <c r="BT29" s="408"/>
      <c r="BU29" s="409"/>
      <c r="BV29" s="407">
        <v>871847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99.6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25552795</v>
      </c>
      <c r="BO30" s="411"/>
      <c r="BP30" s="411"/>
      <c r="BQ30" s="411"/>
      <c r="BR30" s="411"/>
      <c r="BS30" s="411"/>
      <c r="BT30" s="411"/>
      <c r="BU30" s="412"/>
      <c r="BV30" s="410">
        <v>21388505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191</v>
      </c>
      <c r="X33" s="369"/>
      <c r="Y33" s="369"/>
      <c r="Z33" s="369"/>
      <c r="AA33" s="369"/>
      <c r="AB33" s="369"/>
      <c r="AC33" s="369"/>
      <c r="AD33" s="369"/>
      <c r="AE33" s="369"/>
      <c r="AF33" s="369"/>
      <c r="AG33" s="369"/>
      <c r="AH33" s="369"/>
      <c r="AI33" s="369"/>
      <c r="AJ33" s="369"/>
      <c r="AK33" s="369"/>
      <c r="AL33" s="195"/>
      <c r="AM33" s="370" t="s">
        <v>189</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195</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7</v>
      </c>
      <c r="V34" s="366"/>
      <c r="W34" s="365" t="str">
        <f>IF('各会計、関係団体の財政状況及び健全化判断比率'!B28="","",'各会計、関係団体の財政状況及び健全化判断比率'!B28)</f>
        <v>国民健康保険事業</v>
      </c>
      <c r="X34" s="365"/>
      <c r="Y34" s="365"/>
      <c r="Z34" s="365"/>
      <c r="AA34" s="365"/>
      <c r="AB34" s="365"/>
      <c r="AC34" s="365"/>
      <c r="AD34" s="365"/>
      <c r="AE34" s="365"/>
      <c r="AF34" s="365"/>
      <c r="AG34" s="365"/>
      <c r="AH34" s="365"/>
      <c r="AI34" s="365"/>
      <c r="AJ34" s="365"/>
      <c r="AK34" s="365"/>
      <c r="AL34" s="193"/>
      <c r="AM34" s="366">
        <f>IF(AO34="","",MAX(C34:D43,U34:V43)+1)</f>
        <v>12</v>
      </c>
      <c r="AN34" s="366"/>
      <c r="AO34" s="365" t="str">
        <f>IF('各会計、関係団体の財政状況及び健全化判断比率'!B33="","",'各会計、関係団体の財政状況及び健全化判断比率'!B33)</f>
        <v>病院事業</v>
      </c>
      <c r="AP34" s="365"/>
      <c r="AQ34" s="365"/>
      <c r="AR34" s="365"/>
      <c r="AS34" s="365"/>
      <c r="AT34" s="365"/>
      <c r="AU34" s="365"/>
      <c r="AV34" s="365"/>
      <c r="AW34" s="365"/>
      <c r="AX34" s="365"/>
      <c r="AY34" s="365"/>
      <c r="AZ34" s="365"/>
      <c r="BA34" s="365"/>
      <c r="BB34" s="365"/>
      <c r="BC34" s="365"/>
      <c r="BD34" s="193"/>
      <c r="BE34" s="366">
        <f>IF(BG34="","",MAX(C34:D43,U34:V43,AM34:AN43)+1)</f>
        <v>15</v>
      </c>
      <c r="BF34" s="366"/>
      <c r="BG34" s="365" t="str">
        <f>IF('各会計、関係団体の財政状況及び健全化判断比率'!B36="","",'各会計、関係団体の財政状況及び健全化判断比率'!B36)</f>
        <v>と畜場・市場事業</v>
      </c>
      <c r="BH34" s="365"/>
      <c r="BI34" s="365"/>
      <c r="BJ34" s="365"/>
      <c r="BK34" s="365"/>
      <c r="BL34" s="365"/>
      <c r="BM34" s="365"/>
      <c r="BN34" s="365"/>
      <c r="BO34" s="365"/>
      <c r="BP34" s="365"/>
      <c r="BQ34" s="365"/>
      <c r="BR34" s="365"/>
      <c r="BS34" s="365"/>
      <c r="BT34" s="365"/>
      <c r="BU34" s="365"/>
      <c r="BV34" s="193"/>
      <c r="BW34" s="366">
        <f>IF(BY34="","",MAX(C34:D43,U34:V43,AM34:AN43,BE34:BF43)+1)</f>
        <v>18</v>
      </c>
      <c r="BX34" s="366"/>
      <c r="BY34" s="365" t="str">
        <f>IF('各会計、関係団体の財政状況及び健全化判断比率'!B68="","",'各会計、関係団体の財政状況及び健全化判断比率'!B68)</f>
        <v>浜名湖競艇企業団</v>
      </c>
      <c r="BZ34" s="365"/>
      <c r="CA34" s="365"/>
      <c r="CB34" s="365"/>
      <c r="CC34" s="365"/>
      <c r="CD34" s="365"/>
      <c r="CE34" s="365"/>
      <c r="CF34" s="365"/>
      <c r="CG34" s="365"/>
      <c r="CH34" s="365"/>
      <c r="CI34" s="365"/>
      <c r="CJ34" s="365"/>
      <c r="CK34" s="365"/>
      <c r="CL34" s="365"/>
      <c r="CM34" s="365"/>
      <c r="CN34" s="193"/>
      <c r="CO34" s="366">
        <f>IF(CQ34="","",MAX(C34:D43,U34:V43,AM34:AN43,BE34:BF43,BW34:BX43)+1)</f>
        <v>25</v>
      </c>
      <c r="CP34" s="366"/>
      <c r="CQ34" s="365" t="str">
        <f>IF('各会計、関係団体の財政状況及び健全化判断比率'!BS7="","",'各会計、関係団体の財政状況及び健全化判断比率'!BS7)</f>
        <v>浜松市医療公社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母子父子寡婦福祉資金貸付事業</v>
      </c>
      <c r="F35" s="365"/>
      <c r="G35" s="365"/>
      <c r="H35" s="365"/>
      <c r="I35" s="365"/>
      <c r="J35" s="365"/>
      <c r="K35" s="365"/>
      <c r="L35" s="365"/>
      <c r="M35" s="365"/>
      <c r="N35" s="365"/>
      <c r="O35" s="365"/>
      <c r="P35" s="365"/>
      <c r="Q35" s="365"/>
      <c r="R35" s="365"/>
      <c r="S35" s="365"/>
      <c r="T35" s="193"/>
      <c r="U35" s="366">
        <f>IF(W35="","",U34+1)</f>
        <v>8</v>
      </c>
      <c r="V35" s="366"/>
      <c r="W35" s="365" t="str">
        <f>IF('各会計、関係団体の財政状況及び健全化判断比率'!B29="","",'各会計、関係団体の財政状況及び健全化判断比率'!B29)</f>
        <v>介護保険事業</v>
      </c>
      <c r="X35" s="365"/>
      <c r="Y35" s="365"/>
      <c r="Z35" s="365"/>
      <c r="AA35" s="365"/>
      <c r="AB35" s="365"/>
      <c r="AC35" s="365"/>
      <c r="AD35" s="365"/>
      <c r="AE35" s="365"/>
      <c r="AF35" s="365"/>
      <c r="AG35" s="365"/>
      <c r="AH35" s="365"/>
      <c r="AI35" s="365"/>
      <c r="AJ35" s="365"/>
      <c r="AK35" s="365"/>
      <c r="AL35" s="193"/>
      <c r="AM35" s="366">
        <f t="shared" ref="AM35:AM43" si="0">IF(AO35="","",AM34+1)</f>
        <v>13</v>
      </c>
      <c r="AN35" s="366"/>
      <c r="AO35" s="365" t="str">
        <f>IF('各会計、関係団体の財政状況及び健全化判断比率'!B34="","",'各会計、関係団体の財政状況及び健全化判断比率'!B34)</f>
        <v>水道事業</v>
      </c>
      <c r="AP35" s="365"/>
      <c r="AQ35" s="365"/>
      <c r="AR35" s="365"/>
      <c r="AS35" s="365"/>
      <c r="AT35" s="365"/>
      <c r="AU35" s="365"/>
      <c r="AV35" s="365"/>
      <c r="AW35" s="365"/>
      <c r="AX35" s="365"/>
      <c r="AY35" s="365"/>
      <c r="AZ35" s="365"/>
      <c r="BA35" s="365"/>
      <c r="BB35" s="365"/>
      <c r="BC35" s="365"/>
      <c r="BD35" s="193"/>
      <c r="BE35" s="366">
        <f t="shared" ref="BE35:BE43" si="1">IF(BG35="","",BE34+1)</f>
        <v>16</v>
      </c>
      <c r="BF35" s="366"/>
      <c r="BG35" s="365" t="str">
        <f>IF('各会計、関係団体の財政状況及び健全化判断比率'!B37="","",'各会計、関係団体の財政状況及び健全化判断比率'!B37)</f>
        <v>農業集落排水事業</v>
      </c>
      <c r="BH35" s="365"/>
      <c r="BI35" s="365"/>
      <c r="BJ35" s="365"/>
      <c r="BK35" s="365"/>
      <c r="BL35" s="365"/>
      <c r="BM35" s="365"/>
      <c r="BN35" s="365"/>
      <c r="BO35" s="365"/>
      <c r="BP35" s="365"/>
      <c r="BQ35" s="365"/>
      <c r="BR35" s="365"/>
      <c r="BS35" s="365"/>
      <c r="BT35" s="365"/>
      <c r="BU35" s="365"/>
      <c r="BV35" s="193"/>
      <c r="BW35" s="366">
        <f t="shared" ref="BW35:BW43" si="2">IF(BY35="","",BW34+1)</f>
        <v>19</v>
      </c>
      <c r="BX35" s="366"/>
      <c r="BY35" s="365" t="str">
        <f>IF('各会計、関係団体の財政状況及び健全化判断比率'!B69="","",'各会計、関係団体の財政状況及び健全化判断比率'!B69)</f>
        <v>東遠学園組合</v>
      </c>
      <c r="BZ35" s="365"/>
      <c r="CA35" s="365"/>
      <c r="CB35" s="365"/>
      <c r="CC35" s="365"/>
      <c r="CD35" s="365"/>
      <c r="CE35" s="365"/>
      <c r="CF35" s="365"/>
      <c r="CG35" s="365"/>
      <c r="CH35" s="365"/>
      <c r="CI35" s="365"/>
      <c r="CJ35" s="365"/>
      <c r="CK35" s="365"/>
      <c r="CL35" s="365"/>
      <c r="CM35" s="365"/>
      <c r="CN35" s="193"/>
      <c r="CO35" s="366">
        <f t="shared" ref="CO35:CO43" si="3">IF(CQ35="","",CO34+1)</f>
        <v>26</v>
      </c>
      <c r="CP35" s="366"/>
      <c r="CQ35" s="365" t="str">
        <f>IF('各会計、関係団体の財政状況及び健全化判断比率'!BS8="","",'各会計、関係団体の財政状況及び健全化判断比率'!BS8)</f>
        <v>浜松市花みどり振興財団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公共用地取得事業</v>
      </c>
      <c r="F36" s="365"/>
      <c r="G36" s="365"/>
      <c r="H36" s="365"/>
      <c r="I36" s="365"/>
      <c r="J36" s="365"/>
      <c r="K36" s="365"/>
      <c r="L36" s="365"/>
      <c r="M36" s="365"/>
      <c r="N36" s="365"/>
      <c r="O36" s="365"/>
      <c r="P36" s="365"/>
      <c r="Q36" s="365"/>
      <c r="R36" s="365"/>
      <c r="S36" s="365"/>
      <c r="T36" s="193"/>
      <c r="U36" s="366">
        <f t="shared" ref="U36:U43" si="4">IF(W36="","",U35+1)</f>
        <v>9</v>
      </c>
      <c r="V36" s="366"/>
      <c r="W36" s="365" t="str">
        <f>IF('各会計、関係団体の財政状況及び健全化判断比率'!B30="","",'各会計、関係団体の財政状況及び健全化判断比率'!B30)</f>
        <v>後期高齢者医療事業</v>
      </c>
      <c r="X36" s="365"/>
      <c r="Y36" s="365"/>
      <c r="Z36" s="365"/>
      <c r="AA36" s="365"/>
      <c r="AB36" s="365"/>
      <c r="AC36" s="365"/>
      <c r="AD36" s="365"/>
      <c r="AE36" s="365"/>
      <c r="AF36" s="365"/>
      <c r="AG36" s="365"/>
      <c r="AH36" s="365"/>
      <c r="AI36" s="365"/>
      <c r="AJ36" s="365"/>
      <c r="AK36" s="365"/>
      <c r="AL36" s="193"/>
      <c r="AM36" s="366">
        <f t="shared" si="0"/>
        <v>14</v>
      </c>
      <c r="AN36" s="366"/>
      <c r="AO36" s="365" t="str">
        <f>IF('各会計、関係団体の財政状況及び健全化判断比率'!B35="","",'各会計、関係団体の財政状況及び健全化判断比率'!B35)</f>
        <v>下水道事業</v>
      </c>
      <c r="AP36" s="365"/>
      <c r="AQ36" s="365"/>
      <c r="AR36" s="365"/>
      <c r="AS36" s="365"/>
      <c r="AT36" s="365"/>
      <c r="AU36" s="365"/>
      <c r="AV36" s="365"/>
      <c r="AW36" s="365"/>
      <c r="AX36" s="365"/>
      <c r="AY36" s="365"/>
      <c r="AZ36" s="365"/>
      <c r="BA36" s="365"/>
      <c r="BB36" s="365"/>
      <c r="BC36" s="365"/>
      <c r="BD36" s="193"/>
      <c r="BE36" s="366">
        <f t="shared" si="1"/>
        <v>17</v>
      </c>
      <c r="BF36" s="366"/>
      <c r="BG36" s="365" t="str">
        <f>IF('各会計、関係団体の財政状況及び健全化判断比率'!B38="","",'各会計、関係団体の財政状況及び健全化判断比率'!B38)</f>
        <v>中央卸売市場事業</v>
      </c>
      <c r="BH36" s="365"/>
      <c r="BI36" s="365"/>
      <c r="BJ36" s="365"/>
      <c r="BK36" s="365"/>
      <c r="BL36" s="365"/>
      <c r="BM36" s="365"/>
      <c r="BN36" s="365"/>
      <c r="BO36" s="365"/>
      <c r="BP36" s="365"/>
      <c r="BQ36" s="365"/>
      <c r="BR36" s="365"/>
      <c r="BS36" s="365"/>
      <c r="BT36" s="365"/>
      <c r="BU36" s="365"/>
      <c r="BV36" s="193"/>
      <c r="BW36" s="366">
        <f t="shared" si="2"/>
        <v>20</v>
      </c>
      <c r="BX36" s="366"/>
      <c r="BY36" s="365" t="str">
        <f>IF('各会計、関係団体の財政状況及び健全化判断比率'!B70="","",'各会計、関係団体の財政状況及び健全化判断比率'!B70)</f>
        <v>浜名学園組合</v>
      </c>
      <c r="BZ36" s="365"/>
      <c r="CA36" s="365"/>
      <c r="CB36" s="365"/>
      <c r="CC36" s="365"/>
      <c r="CD36" s="365"/>
      <c r="CE36" s="365"/>
      <c r="CF36" s="365"/>
      <c r="CG36" s="365"/>
      <c r="CH36" s="365"/>
      <c r="CI36" s="365"/>
      <c r="CJ36" s="365"/>
      <c r="CK36" s="365"/>
      <c r="CL36" s="365"/>
      <c r="CM36" s="365"/>
      <c r="CN36" s="193"/>
      <c r="CO36" s="366">
        <f t="shared" si="3"/>
        <v>27</v>
      </c>
      <c r="CP36" s="366"/>
      <c r="CQ36" s="365" t="str">
        <f>IF('各会計、関係団体の財政状況及び健全化判断比率'!BS9="","",'各会計、関係団体の財政状況及び健全化判断比率'!BS9)</f>
        <v>浜松国際交流協会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育英事業</v>
      </c>
      <c r="F37" s="365"/>
      <c r="G37" s="365"/>
      <c r="H37" s="365"/>
      <c r="I37" s="365"/>
      <c r="J37" s="365"/>
      <c r="K37" s="365"/>
      <c r="L37" s="365"/>
      <c r="M37" s="365"/>
      <c r="N37" s="365"/>
      <c r="O37" s="365"/>
      <c r="P37" s="365"/>
      <c r="Q37" s="365"/>
      <c r="R37" s="365"/>
      <c r="S37" s="365"/>
      <c r="T37" s="193"/>
      <c r="U37" s="366">
        <f t="shared" si="4"/>
        <v>10</v>
      </c>
      <c r="V37" s="366"/>
      <c r="W37" s="365" t="str">
        <f>IF('各会計、関係団体の財政状況及び健全化判断比率'!B31="","",'各会計、関係団体の財政状況及び健全化判断比率'!B31)</f>
        <v>小型自動車競走事業</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21</v>
      </c>
      <c r="BX37" s="366"/>
      <c r="BY37" s="365" t="str">
        <f>IF('各会計、関係団体の財政状況及び健全化判断比率'!B71="","",'各会計、関係団体の財政状況及び健全化判断比率'!B71)</f>
        <v>養護老人ホームとよおか管理組合</v>
      </c>
      <c r="BZ37" s="365"/>
      <c r="CA37" s="365"/>
      <c r="CB37" s="365"/>
      <c r="CC37" s="365"/>
      <c r="CD37" s="365"/>
      <c r="CE37" s="365"/>
      <c r="CF37" s="365"/>
      <c r="CG37" s="365"/>
      <c r="CH37" s="365"/>
      <c r="CI37" s="365"/>
      <c r="CJ37" s="365"/>
      <c r="CK37" s="365"/>
      <c r="CL37" s="365"/>
      <c r="CM37" s="365"/>
      <c r="CN37" s="193"/>
      <c r="CO37" s="366">
        <f t="shared" si="3"/>
        <v>28</v>
      </c>
      <c r="CP37" s="366"/>
      <c r="CQ37" s="365" t="str">
        <f>IF('各会計、関係団体の財政状況及び健全化判断比率'!BS10="","",'各会計、関係団体の財政状況及び健全化判断比率'!BS10)</f>
        <v>浜松市勤労福祉協会</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学童等災害共済事業</v>
      </c>
      <c r="F38" s="365"/>
      <c r="G38" s="365"/>
      <c r="H38" s="365"/>
      <c r="I38" s="365"/>
      <c r="J38" s="365"/>
      <c r="K38" s="365"/>
      <c r="L38" s="365"/>
      <c r="M38" s="365"/>
      <c r="N38" s="365"/>
      <c r="O38" s="365"/>
      <c r="P38" s="365"/>
      <c r="Q38" s="365"/>
      <c r="R38" s="365"/>
      <c r="S38" s="365"/>
      <c r="T38" s="193"/>
      <c r="U38" s="366">
        <f t="shared" si="4"/>
        <v>11</v>
      </c>
      <c r="V38" s="366"/>
      <c r="W38" s="365" t="str">
        <f>IF('各会計、関係団体の財政状況及び健全化判断比率'!B32="","",'各会計、関係団体の財政状況及び健全化判断比率'!B32)</f>
        <v>駐車場事業</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22</v>
      </c>
      <c r="BX38" s="366"/>
      <c r="BY38" s="365" t="str">
        <f>IF('各会計、関係団体の財政状況及び健全化判断比率'!B72="","",'各会計、関係団体の財政状況及び健全化判断比率'!B72)</f>
        <v>静岡県後期高齢者医療広域連合（一般会計）</v>
      </c>
      <c r="BZ38" s="365"/>
      <c r="CA38" s="365"/>
      <c r="CB38" s="365"/>
      <c r="CC38" s="365"/>
      <c r="CD38" s="365"/>
      <c r="CE38" s="365"/>
      <c r="CF38" s="365"/>
      <c r="CG38" s="365"/>
      <c r="CH38" s="365"/>
      <c r="CI38" s="365"/>
      <c r="CJ38" s="365"/>
      <c r="CK38" s="365"/>
      <c r="CL38" s="365"/>
      <c r="CM38" s="365"/>
      <c r="CN38" s="193"/>
      <c r="CO38" s="366">
        <f t="shared" si="3"/>
        <v>29</v>
      </c>
      <c r="CP38" s="366"/>
      <c r="CQ38" s="365" t="str">
        <f>IF('各会計、関係団体の財政状況及び健全化判断比率'!BS11="","",'各会計、関係団体の財政状況及び健全化判断比率'!BS11)</f>
        <v>浜松まちづくり公社</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f t="shared" si="5"/>
        <v>6</v>
      </c>
      <c r="D39" s="366"/>
      <c r="E39" s="365" t="str">
        <f>IF('各会計、関係団体の財政状況及び健全化判断比率'!B12="","",'各会計、関係団体の財政状況及び健全化判断比率'!B12)</f>
        <v>公債管理</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23</v>
      </c>
      <c r="BX39" s="366"/>
      <c r="BY39" s="365" t="str">
        <f>IF('各会計、関係団体の財政状況及び健全化判断比率'!B73="","",'各会計、関係団体の財政状況及び健全化判断比率'!B73)</f>
        <v>静岡県後期高齢者医療広域連合（特別会計）</v>
      </c>
      <c r="BZ39" s="365"/>
      <c r="CA39" s="365"/>
      <c r="CB39" s="365"/>
      <c r="CC39" s="365"/>
      <c r="CD39" s="365"/>
      <c r="CE39" s="365"/>
      <c r="CF39" s="365"/>
      <c r="CG39" s="365"/>
      <c r="CH39" s="365"/>
      <c r="CI39" s="365"/>
      <c r="CJ39" s="365"/>
      <c r="CK39" s="365"/>
      <c r="CL39" s="365"/>
      <c r="CM39" s="365"/>
      <c r="CN39" s="193"/>
      <c r="CO39" s="366">
        <f t="shared" si="3"/>
        <v>30</v>
      </c>
      <c r="CP39" s="366"/>
      <c r="CQ39" s="365" t="str">
        <f>IF('各会計、関係団体の財政状況及び健全化判断比率'!BS12="","",'各会計、関係団体の財政状況及び健全化判断比率'!BS12)</f>
        <v>浜松市文化振興財団</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24</v>
      </c>
      <c r="BX40" s="366"/>
      <c r="BY40" s="365" t="str">
        <f>IF('各会計、関係団体の財政状況及び健全化判断比率'!B74="","",'各会計、関係団体の財政状況及び健全化判断比率'!B74)</f>
        <v>静岡地方税滞納整理機構</v>
      </c>
      <c r="BZ40" s="365"/>
      <c r="CA40" s="365"/>
      <c r="CB40" s="365"/>
      <c r="CC40" s="365"/>
      <c r="CD40" s="365"/>
      <c r="CE40" s="365"/>
      <c r="CF40" s="365"/>
      <c r="CG40" s="365"/>
      <c r="CH40" s="365"/>
      <c r="CI40" s="365"/>
      <c r="CJ40" s="365"/>
      <c r="CK40" s="365"/>
      <c r="CL40" s="365"/>
      <c r="CM40" s="365"/>
      <c r="CN40" s="193"/>
      <c r="CO40" s="366">
        <f t="shared" si="3"/>
        <v>31</v>
      </c>
      <c r="CP40" s="366"/>
      <c r="CQ40" s="365" t="str">
        <f>IF('各会計、関係団体の財政状況及び健全化判断比率'!BS13="","",'各会計、関係団体の財政状況及び健全化判断比率'!BS13)</f>
        <v>浜松交響楽団</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32</v>
      </c>
      <c r="CP41" s="366"/>
      <c r="CQ41" s="365" t="str">
        <f>IF('各会計、関係団体の財政状況及び健全化判断比率'!BS14="","",'各会計、関係団体の財政状況及び健全化判断比率'!BS14)</f>
        <v>浜松市清掃公社</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33</v>
      </c>
      <c r="CP42" s="366"/>
      <c r="CQ42" s="365" t="str">
        <f>IF('各会計、関係団体の財政状況及び健全化判断比率'!BS15="","",'各会計、関係団体の財政状況及び健全化判断比率'!BS15)</f>
        <v>なゆた浜北</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34</v>
      </c>
      <c r="CP43" s="366"/>
      <c r="CQ43" s="365" t="str">
        <f>IF('各会計、関係団体の財政状況及び健全化判断比率'!BS16="","",'各会計、関係団体の財政状況及び健全化判断比率'!BS16)</f>
        <v>浜松地域イノベーション推進機構</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zg99zJ+a0VozZ7BFrVuL7joy6nIdWVhbYW73CVfnVBbryCVYSX91BW5ogkXsH6y1XwLkYM+bTwR1G7AYQi4BdQ==" saltValue="1svJL1UfpmPpsafK45LV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F33" sqref="F33"/>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186" t="s">
        <v>559</v>
      </c>
      <c r="D34" s="1186"/>
      <c r="E34" s="1187"/>
      <c r="F34" s="32">
        <v>5.89</v>
      </c>
      <c r="G34" s="33">
        <v>6.5</v>
      </c>
      <c r="H34" s="33">
        <v>6.83</v>
      </c>
      <c r="I34" s="33">
        <v>7.24</v>
      </c>
      <c r="J34" s="34">
        <v>6.02</v>
      </c>
      <c r="K34" s="22"/>
      <c r="L34" s="22"/>
      <c r="M34" s="22"/>
      <c r="N34" s="22"/>
      <c r="O34" s="22"/>
      <c r="P34" s="22"/>
    </row>
    <row r="35" spans="1:16" ht="39" customHeight="1">
      <c r="A35" s="22"/>
      <c r="B35" s="35"/>
      <c r="C35" s="1180" t="s">
        <v>560</v>
      </c>
      <c r="D35" s="1181"/>
      <c r="E35" s="1182"/>
      <c r="F35" s="36">
        <v>3.73</v>
      </c>
      <c r="G35" s="37">
        <v>3.26</v>
      </c>
      <c r="H35" s="37">
        <v>4.25</v>
      </c>
      <c r="I35" s="37">
        <v>3.82</v>
      </c>
      <c r="J35" s="38">
        <v>3.08</v>
      </c>
      <c r="K35" s="22"/>
      <c r="L35" s="22"/>
      <c r="M35" s="22"/>
      <c r="N35" s="22"/>
      <c r="O35" s="22"/>
      <c r="P35" s="22"/>
    </row>
    <row r="36" spans="1:16" ht="39" customHeight="1">
      <c r="A36" s="22"/>
      <c r="B36" s="35"/>
      <c r="C36" s="1180" t="s">
        <v>561</v>
      </c>
      <c r="D36" s="1181"/>
      <c r="E36" s="1182"/>
      <c r="F36" s="36">
        <v>0.53</v>
      </c>
      <c r="G36" s="37">
        <v>0.62</v>
      </c>
      <c r="H36" s="37">
        <v>0.36</v>
      </c>
      <c r="I36" s="37">
        <v>0.47</v>
      </c>
      <c r="J36" s="38">
        <v>1.58</v>
      </c>
      <c r="K36" s="22"/>
      <c r="L36" s="22"/>
      <c r="M36" s="22"/>
      <c r="N36" s="22"/>
      <c r="O36" s="22"/>
      <c r="P36" s="22"/>
    </row>
    <row r="37" spans="1:16" ht="39" customHeight="1">
      <c r="A37" s="22"/>
      <c r="B37" s="35"/>
      <c r="C37" s="1180" t="s">
        <v>562</v>
      </c>
      <c r="D37" s="1181"/>
      <c r="E37" s="1182"/>
      <c r="F37" s="36">
        <v>1.84</v>
      </c>
      <c r="G37" s="37">
        <v>1.66</v>
      </c>
      <c r="H37" s="37">
        <v>1.75</v>
      </c>
      <c r="I37" s="37">
        <v>1.55</v>
      </c>
      <c r="J37" s="38">
        <v>1.35</v>
      </c>
      <c r="K37" s="22"/>
      <c r="L37" s="22"/>
      <c r="M37" s="22"/>
      <c r="N37" s="22"/>
      <c r="O37" s="22"/>
      <c r="P37" s="22"/>
    </row>
    <row r="38" spans="1:16" ht="39" customHeight="1">
      <c r="A38" s="22"/>
      <c r="B38" s="35"/>
      <c r="C38" s="1180" t="s">
        <v>563</v>
      </c>
      <c r="D38" s="1181"/>
      <c r="E38" s="1182"/>
      <c r="F38" s="36">
        <v>1.2</v>
      </c>
      <c r="G38" s="37">
        <v>1.1200000000000001</v>
      </c>
      <c r="H38" s="37">
        <v>1.29</v>
      </c>
      <c r="I38" s="37">
        <v>1.01</v>
      </c>
      <c r="J38" s="38">
        <v>1.28</v>
      </c>
      <c r="K38" s="22"/>
      <c r="L38" s="22"/>
      <c r="M38" s="22"/>
      <c r="N38" s="22"/>
      <c r="O38" s="22"/>
      <c r="P38" s="22"/>
    </row>
    <row r="39" spans="1:16" ht="39" customHeight="1">
      <c r="A39" s="22"/>
      <c r="B39" s="35"/>
      <c r="C39" s="1180" t="s">
        <v>564</v>
      </c>
      <c r="D39" s="1181"/>
      <c r="E39" s="1182"/>
      <c r="F39" s="36">
        <v>0.38</v>
      </c>
      <c r="G39" s="37">
        <v>0.38</v>
      </c>
      <c r="H39" s="37">
        <v>0.38</v>
      </c>
      <c r="I39" s="37">
        <v>0.37</v>
      </c>
      <c r="J39" s="38">
        <v>0.32</v>
      </c>
      <c r="K39" s="22"/>
      <c r="L39" s="22"/>
      <c r="M39" s="22"/>
      <c r="N39" s="22"/>
      <c r="O39" s="22"/>
      <c r="P39" s="22"/>
    </row>
    <row r="40" spans="1:16" ht="39" customHeight="1">
      <c r="A40" s="22"/>
      <c r="B40" s="35"/>
      <c r="C40" s="1180" t="s">
        <v>565</v>
      </c>
      <c r="D40" s="1181"/>
      <c r="E40" s="1182"/>
      <c r="F40" s="36">
        <v>0.24</v>
      </c>
      <c r="G40" s="37">
        <v>0.31</v>
      </c>
      <c r="H40" s="37">
        <v>0.25</v>
      </c>
      <c r="I40" s="37">
        <v>1.21</v>
      </c>
      <c r="J40" s="38">
        <v>0.24</v>
      </c>
      <c r="K40" s="22"/>
      <c r="L40" s="22"/>
      <c r="M40" s="22"/>
      <c r="N40" s="22"/>
      <c r="O40" s="22"/>
      <c r="P40" s="22"/>
    </row>
    <row r="41" spans="1:16" ht="39" customHeight="1">
      <c r="A41" s="22"/>
      <c r="B41" s="35"/>
      <c r="C41" s="1180" t="s">
        <v>566</v>
      </c>
      <c r="D41" s="1181"/>
      <c r="E41" s="1182"/>
      <c r="F41" s="36">
        <v>0</v>
      </c>
      <c r="G41" s="37">
        <v>0.01</v>
      </c>
      <c r="H41" s="37">
        <v>0.03</v>
      </c>
      <c r="I41" s="37">
        <v>0.06</v>
      </c>
      <c r="J41" s="38">
        <v>0.02</v>
      </c>
      <c r="K41" s="22"/>
      <c r="L41" s="22"/>
      <c r="M41" s="22"/>
      <c r="N41" s="22"/>
      <c r="O41" s="22"/>
      <c r="P41" s="22"/>
    </row>
    <row r="42" spans="1:16" ht="39" customHeight="1">
      <c r="A42" s="22"/>
      <c r="B42" s="39"/>
      <c r="C42" s="1180" t="s">
        <v>567</v>
      </c>
      <c r="D42" s="1181"/>
      <c r="E42" s="1182"/>
      <c r="F42" s="36" t="s">
        <v>509</v>
      </c>
      <c r="G42" s="37" t="s">
        <v>509</v>
      </c>
      <c r="H42" s="37" t="s">
        <v>509</v>
      </c>
      <c r="I42" s="37" t="s">
        <v>509</v>
      </c>
      <c r="J42" s="38" t="s">
        <v>509</v>
      </c>
      <c r="K42" s="22"/>
      <c r="L42" s="22"/>
      <c r="M42" s="22"/>
      <c r="N42" s="22"/>
      <c r="O42" s="22"/>
      <c r="P42" s="22"/>
    </row>
    <row r="43" spans="1:16" ht="39" customHeight="1" thickBot="1">
      <c r="A43" s="22"/>
      <c r="B43" s="40"/>
      <c r="C43" s="1183" t="s">
        <v>568</v>
      </c>
      <c r="D43" s="1184"/>
      <c r="E43" s="1185"/>
      <c r="F43" s="41">
        <v>0.13</v>
      </c>
      <c r="G43" s="42">
        <v>0.23</v>
      </c>
      <c r="H43" s="42">
        <v>0.05</v>
      </c>
      <c r="I43" s="42">
        <v>0.13</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sEDv7B7mG+0BWwTkYv5a+YahChLweixfPvab+g0nSBmqlUazQZ5zDzjCEhoio2ih7ejexBrT8wfYK6ATP5ZoQ==" saltValue="JCcJtGdU9gU9rUdmtOeA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K44" sqref="K44"/>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196" t="s">
        <v>11</v>
      </c>
      <c r="C45" s="1197"/>
      <c r="D45" s="58"/>
      <c r="E45" s="1202" t="s">
        <v>12</v>
      </c>
      <c r="F45" s="1202"/>
      <c r="G45" s="1202"/>
      <c r="H45" s="1202"/>
      <c r="I45" s="1202"/>
      <c r="J45" s="1203"/>
      <c r="K45" s="59">
        <v>34933</v>
      </c>
      <c r="L45" s="60">
        <v>35577</v>
      </c>
      <c r="M45" s="60">
        <v>33791</v>
      </c>
      <c r="N45" s="60">
        <v>33241</v>
      </c>
      <c r="O45" s="61">
        <v>32841</v>
      </c>
      <c r="P45" s="48"/>
      <c r="Q45" s="48"/>
      <c r="R45" s="48"/>
      <c r="S45" s="48"/>
      <c r="T45" s="48"/>
      <c r="U45" s="48"/>
    </row>
    <row r="46" spans="1:21" ht="30.75" customHeight="1">
      <c r="A46" s="48"/>
      <c r="B46" s="1198"/>
      <c r="C46" s="1199"/>
      <c r="D46" s="62"/>
      <c r="E46" s="1190" t="s">
        <v>13</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c r="A47" s="48"/>
      <c r="B47" s="1198"/>
      <c r="C47" s="1199"/>
      <c r="D47" s="62"/>
      <c r="E47" s="1190" t="s">
        <v>14</v>
      </c>
      <c r="F47" s="1190"/>
      <c r="G47" s="1190"/>
      <c r="H47" s="1190"/>
      <c r="I47" s="1190"/>
      <c r="J47" s="1191"/>
      <c r="K47" s="63">
        <v>2000</v>
      </c>
      <c r="L47" s="64">
        <v>2333</v>
      </c>
      <c r="M47" s="64">
        <v>2667</v>
      </c>
      <c r="N47" s="64">
        <v>3000</v>
      </c>
      <c r="O47" s="65">
        <v>3333</v>
      </c>
      <c r="P47" s="48"/>
      <c r="Q47" s="48"/>
      <c r="R47" s="48"/>
      <c r="S47" s="48"/>
      <c r="T47" s="48"/>
      <c r="U47" s="48"/>
    </row>
    <row r="48" spans="1:21" ht="30.75" customHeight="1">
      <c r="A48" s="48"/>
      <c r="B48" s="1198"/>
      <c r="C48" s="1199"/>
      <c r="D48" s="62"/>
      <c r="E48" s="1190" t="s">
        <v>15</v>
      </c>
      <c r="F48" s="1190"/>
      <c r="G48" s="1190"/>
      <c r="H48" s="1190"/>
      <c r="I48" s="1190"/>
      <c r="J48" s="1191"/>
      <c r="K48" s="63">
        <v>6427</v>
      </c>
      <c r="L48" s="64">
        <v>6286</v>
      </c>
      <c r="M48" s="64">
        <v>6216</v>
      </c>
      <c r="N48" s="64">
        <v>6494</v>
      </c>
      <c r="O48" s="65">
        <v>6185</v>
      </c>
      <c r="P48" s="48"/>
      <c r="Q48" s="48"/>
      <c r="R48" s="48"/>
      <c r="S48" s="48"/>
      <c r="T48" s="48"/>
      <c r="U48" s="48"/>
    </row>
    <row r="49" spans="1:21" ht="30.75" customHeight="1">
      <c r="A49" s="48"/>
      <c r="B49" s="1198"/>
      <c r="C49" s="1199"/>
      <c r="D49" s="62"/>
      <c r="E49" s="1190" t="s">
        <v>16</v>
      </c>
      <c r="F49" s="1190"/>
      <c r="G49" s="1190"/>
      <c r="H49" s="1190"/>
      <c r="I49" s="1190"/>
      <c r="J49" s="1191"/>
      <c r="K49" s="63">
        <v>3</v>
      </c>
      <c r="L49" s="64">
        <v>4</v>
      </c>
      <c r="M49" s="64">
        <v>3</v>
      </c>
      <c r="N49" s="64">
        <v>3</v>
      </c>
      <c r="O49" s="65">
        <v>1</v>
      </c>
      <c r="P49" s="48"/>
      <c r="Q49" s="48"/>
      <c r="R49" s="48"/>
      <c r="S49" s="48"/>
      <c r="T49" s="48"/>
      <c r="U49" s="48"/>
    </row>
    <row r="50" spans="1:21" ht="30.75" customHeight="1">
      <c r="A50" s="48"/>
      <c r="B50" s="1198"/>
      <c r="C50" s="1199"/>
      <c r="D50" s="62"/>
      <c r="E50" s="1190" t="s">
        <v>17</v>
      </c>
      <c r="F50" s="1190"/>
      <c r="G50" s="1190"/>
      <c r="H50" s="1190"/>
      <c r="I50" s="1190"/>
      <c r="J50" s="1191"/>
      <c r="K50" s="63">
        <v>4922</v>
      </c>
      <c r="L50" s="64">
        <v>1296</v>
      </c>
      <c r="M50" s="64">
        <v>1125</v>
      </c>
      <c r="N50" s="64">
        <v>1194</v>
      </c>
      <c r="O50" s="65">
        <v>1041</v>
      </c>
      <c r="P50" s="48"/>
      <c r="Q50" s="48"/>
      <c r="R50" s="48"/>
      <c r="S50" s="48"/>
      <c r="T50" s="48"/>
      <c r="U50" s="48"/>
    </row>
    <row r="51" spans="1:21" ht="30.75" customHeight="1">
      <c r="A51" s="48"/>
      <c r="B51" s="1200"/>
      <c r="C51" s="1201"/>
      <c r="D51" s="66"/>
      <c r="E51" s="1190" t="s">
        <v>18</v>
      </c>
      <c r="F51" s="1190"/>
      <c r="G51" s="1190"/>
      <c r="H51" s="1190"/>
      <c r="I51" s="1190"/>
      <c r="J51" s="1191"/>
      <c r="K51" s="63" t="s">
        <v>509</v>
      </c>
      <c r="L51" s="64" t="s">
        <v>509</v>
      </c>
      <c r="M51" s="64" t="s">
        <v>509</v>
      </c>
      <c r="N51" s="64" t="s">
        <v>509</v>
      </c>
      <c r="O51" s="65" t="s">
        <v>509</v>
      </c>
      <c r="P51" s="48"/>
      <c r="Q51" s="48"/>
      <c r="R51" s="48"/>
      <c r="S51" s="48"/>
      <c r="T51" s="48"/>
      <c r="U51" s="48"/>
    </row>
    <row r="52" spans="1:21" ht="30.75" customHeight="1">
      <c r="A52" s="48"/>
      <c r="B52" s="1188" t="s">
        <v>19</v>
      </c>
      <c r="C52" s="1189"/>
      <c r="D52" s="66"/>
      <c r="E52" s="1190" t="s">
        <v>20</v>
      </c>
      <c r="F52" s="1190"/>
      <c r="G52" s="1190"/>
      <c r="H52" s="1190"/>
      <c r="I52" s="1190"/>
      <c r="J52" s="1191"/>
      <c r="K52" s="63">
        <v>33028</v>
      </c>
      <c r="L52" s="64">
        <v>31433</v>
      </c>
      <c r="M52" s="64">
        <v>31182</v>
      </c>
      <c r="N52" s="64">
        <v>31638</v>
      </c>
      <c r="O52" s="65">
        <v>32129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15257</v>
      </c>
      <c r="L53" s="69">
        <v>14063</v>
      </c>
      <c r="M53" s="69">
        <v>12620</v>
      </c>
      <c r="N53" s="69">
        <v>12294</v>
      </c>
      <c r="O53" s="70">
        <v>11272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9GPZp1DaBvJF869S3hRzH90al6xf4kB6nfMyvRlnodJTAsV8l8qIMjIkWNmXmSz1Skyj3voyK1aqHV7jw1acQ==" saltValue="TCgVrHqORy8QZYhSrSI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I40" sqref="I40"/>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16" t="s">
        <v>24</v>
      </c>
      <c r="C41" s="1217"/>
      <c r="D41" s="81"/>
      <c r="E41" s="1218" t="s">
        <v>25</v>
      </c>
      <c r="F41" s="1218"/>
      <c r="G41" s="1218"/>
      <c r="H41" s="1219"/>
      <c r="I41" s="82">
        <v>289757</v>
      </c>
      <c r="J41" s="83">
        <v>286862</v>
      </c>
      <c r="K41" s="83">
        <v>283000</v>
      </c>
      <c r="L41" s="83">
        <v>281064</v>
      </c>
      <c r="M41" s="84">
        <v>282790</v>
      </c>
    </row>
    <row r="42" spans="2:13" ht="27.75" customHeight="1">
      <c r="B42" s="1206"/>
      <c r="C42" s="1207"/>
      <c r="D42" s="85"/>
      <c r="E42" s="1210" t="s">
        <v>26</v>
      </c>
      <c r="F42" s="1210"/>
      <c r="G42" s="1210"/>
      <c r="H42" s="1211"/>
      <c r="I42" s="86">
        <v>13763</v>
      </c>
      <c r="J42" s="87">
        <v>12493</v>
      </c>
      <c r="K42" s="87">
        <v>12337</v>
      </c>
      <c r="L42" s="87">
        <v>11522</v>
      </c>
      <c r="M42" s="88">
        <v>10676</v>
      </c>
    </row>
    <row r="43" spans="2:13" ht="27.75" customHeight="1">
      <c r="B43" s="1206"/>
      <c r="C43" s="1207"/>
      <c r="D43" s="85"/>
      <c r="E43" s="1210" t="s">
        <v>27</v>
      </c>
      <c r="F43" s="1210"/>
      <c r="G43" s="1210"/>
      <c r="H43" s="1211"/>
      <c r="I43" s="86">
        <v>94179</v>
      </c>
      <c r="J43" s="87">
        <v>88999</v>
      </c>
      <c r="K43" s="87">
        <v>84325</v>
      </c>
      <c r="L43" s="87">
        <v>84476</v>
      </c>
      <c r="M43" s="88">
        <v>77038</v>
      </c>
    </row>
    <row r="44" spans="2:13" ht="27.75" customHeight="1">
      <c r="B44" s="1206"/>
      <c r="C44" s="1207"/>
      <c r="D44" s="85"/>
      <c r="E44" s="1210" t="s">
        <v>28</v>
      </c>
      <c r="F44" s="1210"/>
      <c r="G44" s="1210"/>
      <c r="H44" s="1211"/>
      <c r="I44" s="86">
        <v>116</v>
      </c>
      <c r="J44" s="87">
        <v>98</v>
      </c>
      <c r="K44" s="87">
        <v>81</v>
      </c>
      <c r="L44" s="87">
        <v>63</v>
      </c>
      <c r="M44" s="88">
        <v>52</v>
      </c>
    </row>
    <row r="45" spans="2:13" ht="27.75" customHeight="1">
      <c r="B45" s="1206"/>
      <c r="C45" s="1207"/>
      <c r="D45" s="85"/>
      <c r="E45" s="1210" t="s">
        <v>29</v>
      </c>
      <c r="F45" s="1210"/>
      <c r="G45" s="1210"/>
      <c r="H45" s="1211"/>
      <c r="I45" s="86">
        <v>43509</v>
      </c>
      <c r="J45" s="87">
        <v>39382</v>
      </c>
      <c r="K45" s="87">
        <v>37202</v>
      </c>
      <c r="L45" s="87">
        <v>37163</v>
      </c>
      <c r="M45" s="88">
        <v>69090</v>
      </c>
    </row>
    <row r="46" spans="2:13" ht="27.75" customHeight="1">
      <c r="B46" s="1206"/>
      <c r="C46" s="1207"/>
      <c r="D46" s="89"/>
      <c r="E46" s="1210" t="s">
        <v>30</v>
      </c>
      <c r="F46" s="1210"/>
      <c r="G46" s="1210"/>
      <c r="H46" s="1211"/>
      <c r="I46" s="86" t="s">
        <v>509</v>
      </c>
      <c r="J46" s="87" t="s">
        <v>509</v>
      </c>
      <c r="K46" s="87" t="s">
        <v>509</v>
      </c>
      <c r="L46" s="87" t="s">
        <v>509</v>
      </c>
      <c r="M46" s="88" t="s">
        <v>509</v>
      </c>
    </row>
    <row r="47" spans="2:13" ht="27.75" customHeight="1">
      <c r="B47" s="1206"/>
      <c r="C47" s="1207"/>
      <c r="D47" s="90"/>
      <c r="E47" s="1220" t="s">
        <v>31</v>
      </c>
      <c r="F47" s="1221"/>
      <c r="G47" s="1221"/>
      <c r="H47" s="1222"/>
      <c r="I47" s="86" t="s">
        <v>509</v>
      </c>
      <c r="J47" s="87" t="s">
        <v>509</v>
      </c>
      <c r="K47" s="87" t="s">
        <v>509</v>
      </c>
      <c r="L47" s="87" t="s">
        <v>509</v>
      </c>
      <c r="M47" s="88" t="s">
        <v>509</v>
      </c>
    </row>
    <row r="48" spans="2:13" ht="27.75" customHeight="1">
      <c r="B48" s="1206"/>
      <c r="C48" s="1207"/>
      <c r="D48" s="85"/>
      <c r="E48" s="1210" t="s">
        <v>32</v>
      </c>
      <c r="F48" s="1210"/>
      <c r="G48" s="1210"/>
      <c r="H48" s="1211"/>
      <c r="I48" s="86" t="s">
        <v>509</v>
      </c>
      <c r="J48" s="87" t="s">
        <v>509</v>
      </c>
      <c r="K48" s="87" t="s">
        <v>509</v>
      </c>
      <c r="L48" s="87" t="s">
        <v>509</v>
      </c>
      <c r="M48" s="88" t="s">
        <v>509</v>
      </c>
    </row>
    <row r="49" spans="2:13" ht="27.75" customHeight="1">
      <c r="B49" s="1208"/>
      <c r="C49" s="1209"/>
      <c r="D49" s="85"/>
      <c r="E49" s="1210" t="s">
        <v>33</v>
      </c>
      <c r="F49" s="1210"/>
      <c r="G49" s="1210"/>
      <c r="H49" s="1211"/>
      <c r="I49" s="86" t="s">
        <v>509</v>
      </c>
      <c r="J49" s="87" t="s">
        <v>509</v>
      </c>
      <c r="K49" s="87" t="s">
        <v>509</v>
      </c>
      <c r="L49" s="87" t="s">
        <v>509</v>
      </c>
      <c r="M49" s="88" t="s">
        <v>509</v>
      </c>
    </row>
    <row r="50" spans="2:13" ht="27.75" customHeight="1">
      <c r="B50" s="1204" t="s">
        <v>34</v>
      </c>
      <c r="C50" s="1205"/>
      <c r="D50" s="91"/>
      <c r="E50" s="1210" t="s">
        <v>35</v>
      </c>
      <c r="F50" s="1210"/>
      <c r="G50" s="1210"/>
      <c r="H50" s="1211"/>
      <c r="I50" s="86">
        <v>56714</v>
      </c>
      <c r="J50" s="87">
        <v>63039</v>
      </c>
      <c r="K50" s="87">
        <v>63080</v>
      </c>
      <c r="L50" s="87">
        <v>65273</v>
      </c>
      <c r="M50" s="88">
        <v>69834</v>
      </c>
    </row>
    <row r="51" spans="2:13" ht="27.75" customHeight="1">
      <c r="B51" s="1206"/>
      <c r="C51" s="1207"/>
      <c r="D51" s="85"/>
      <c r="E51" s="1210" t="s">
        <v>36</v>
      </c>
      <c r="F51" s="1210"/>
      <c r="G51" s="1210"/>
      <c r="H51" s="1211"/>
      <c r="I51" s="86">
        <v>58690</v>
      </c>
      <c r="J51" s="87">
        <v>57087</v>
      </c>
      <c r="K51" s="87">
        <v>57590</v>
      </c>
      <c r="L51" s="87">
        <v>58626</v>
      </c>
      <c r="M51" s="88">
        <v>53843</v>
      </c>
    </row>
    <row r="52" spans="2:13" ht="27.75" customHeight="1">
      <c r="B52" s="1208"/>
      <c r="C52" s="1209"/>
      <c r="D52" s="85"/>
      <c r="E52" s="1210" t="s">
        <v>37</v>
      </c>
      <c r="F52" s="1210"/>
      <c r="G52" s="1210"/>
      <c r="H52" s="1211"/>
      <c r="I52" s="86">
        <v>312263</v>
      </c>
      <c r="J52" s="87">
        <v>319411</v>
      </c>
      <c r="K52" s="87">
        <v>321450</v>
      </c>
      <c r="L52" s="87">
        <v>330413</v>
      </c>
      <c r="M52" s="88">
        <v>339169</v>
      </c>
    </row>
    <row r="53" spans="2:13" ht="27.75" customHeight="1" thickBot="1">
      <c r="B53" s="1212" t="s">
        <v>38</v>
      </c>
      <c r="C53" s="1213"/>
      <c r="D53" s="92"/>
      <c r="E53" s="1214" t="s">
        <v>39</v>
      </c>
      <c r="F53" s="1214"/>
      <c r="G53" s="1214"/>
      <c r="H53" s="1215"/>
      <c r="I53" s="93">
        <v>13657</v>
      </c>
      <c r="J53" s="94">
        <v>-11704</v>
      </c>
      <c r="K53" s="94">
        <v>-25175</v>
      </c>
      <c r="L53" s="94">
        <v>-40024</v>
      </c>
      <c r="M53" s="95">
        <v>-23200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LEag0MdncIq8RZIqZ8yvjqYbZOo8b1tikVUPZgzp7FaJ5prhDssG0RnyJU3qgyxSQ4vjLXvo9qmajHtAcn9A==" saltValue="6MloLeaMcslLadxmqeXV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70" zoomScaleNormal="70" zoomScaleSheetLayoutView="100" workbookViewId="0">
      <selection activeCell="G59" sqref="G59:H59"/>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31" t="s">
        <v>42</v>
      </c>
      <c r="D55" s="1231"/>
      <c r="E55" s="1232"/>
      <c r="F55" s="107">
        <v>15141</v>
      </c>
      <c r="G55" s="107">
        <v>15169</v>
      </c>
      <c r="H55" s="108">
        <v>15200</v>
      </c>
    </row>
    <row r="56" spans="2:8" ht="52.5" customHeight="1">
      <c r="B56" s="109"/>
      <c r="C56" s="1233" t="s">
        <v>43</v>
      </c>
      <c r="D56" s="1233"/>
      <c r="E56" s="1234"/>
      <c r="F56" s="110">
        <v>794</v>
      </c>
      <c r="G56" s="110">
        <v>872</v>
      </c>
      <c r="H56" s="111">
        <v>951</v>
      </c>
    </row>
    <row r="57" spans="2:8" ht="53.25" customHeight="1">
      <c r="B57" s="109"/>
      <c r="C57" s="1235" t="s">
        <v>44</v>
      </c>
      <c r="D57" s="1235"/>
      <c r="E57" s="1236"/>
      <c r="F57" s="112">
        <v>24644</v>
      </c>
      <c r="G57" s="112">
        <v>21389</v>
      </c>
      <c r="H57" s="113">
        <v>25553</v>
      </c>
    </row>
    <row r="58" spans="2:8" ht="45.75" customHeight="1">
      <c r="B58" s="114"/>
      <c r="C58" s="1223" t="s">
        <v>595</v>
      </c>
      <c r="D58" s="1224"/>
      <c r="E58" s="1225"/>
      <c r="F58" s="115">
        <v>9132</v>
      </c>
      <c r="G58" s="115">
        <v>8028</v>
      </c>
      <c r="H58" s="116">
        <v>8191</v>
      </c>
    </row>
    <row r="59" spans="2:8" ht="45.75" customHeight="1">
      <c r="B59" s="114"/>
      <c r="C59" s="1223" t="s">
        <v>596</v>
      </c>
      <c r="D59" s="1224"/>
      <c r="E59" s="1225"/>
      <c r="F59" s="115">
        <v>1002</v>
      </c>
      <c r="G59" s="115">
        <v>2073</v>
      </c>
      <c r="H59" s="116">
        <v>4560</v>
      </c>
    </row>
    <row r="60" spans="2:8" ht="45.75" customHeight="1">
      <c r="B60" s="114"/>
      <c r="C60" s="1223" t="s">
        <v>597</v>
      </c>
      <c r="D60" s="1224"/>
      <c r="E60" s="1225"/>
      <c r="F60" s="115">
        <v>3137</v>
      </c>
      <c r="G60" s="115">
        <v>2362</v>
      </c>
      <c r="H60" s="116">
        <v>3553</v>
      </c>
    </row>
    <row r="61" spans="2:8" ht="45.75" customHeight="1">
      <c r="B61" s="114"/>
      <c r="C61" s="1223" t="s">
        <v>598</v>
      </c>
      <c r="D61" s="1224"/>
      <c r="E61" s="1225"/>
      <c r="F61" s="115">
        <v>3362</v>
      </c>
      <c r="G61" s="115">
        <v>2862</v>
      </c>
      <c r="H61" s="116">
        <v>2407</v>
      </c>
    </row>
    <row r="62" spans="2:8" ht="45.75" customHeight="1" thickBot="1">
      <c r="B62" s="117"/>
      <c r="C62" s="1226" t="s">
        <v>599</v>
      </c>
      <c r="D62" s="1227"/>
      <c r="E62" s="1228"/>
      <c r="F62" s="118">
        <v>349</v>
      </c>
      <c r="G62" s="118">
        <v>488</v>
      </c>
      <c r="H62" s="119">
        <v>1267</v>
      </c>
    </row>
    <row r="63" spans="2:8" ht="52.5" customHeight="1" thickBot="1">
      <c r="B63" s="120"/>
      <c r="C63" s="1229" t="s">
        <v>45</v>
      </c>
      <c r="D63" s="1229"/>
      <c r="E63" s="1230"/>
      <c r="F63" s="121">
        <v>40579</v>
      </c>
      <c r="G63" s="121">
        <v>37429</v>
      </c>
      <c r="H63" s="122">
        <v>41703</v>
      </c>
    </row>
    <row r="64" spans="2:8" ht="15" customHeight="1"/>
    <row r="65" ht="0" hidden="1" customHeight="1"/>
    <row r="66" ht="0" hidden="1" customHeight="1"/>
  </sheetData>
  <sheetProtection algorithmName="SHA-512" hashValue="fzzW5oUvLNl40zNAcjXr4xirNa71UOnnqgmct7adu9Dx79qK03lUy1u69s7qkg6EHXw4rXGFIRu5exd+O+AjGA==" saltValue="INHPYOlVyE1lmNgmkz7M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S7" zoomScale="70" zoomScaleNormal="70" zoomScaleSheetLayoutView="55" workbookViewId="0">
      <selection activeCell="AN43" sqref="AN43:DC47"/>
    </sheetView>
  </sheetViews>
  <sheetFormatPr defaultColWidth="0" defaultRowHeight="0" customHeight="1" zeroHeight="1"/>
  <cols>
    <col min="1" max="1" width="6.33203125" style="1237" customWidth="1"/>
    <col min="2" max="107" width="2.44140625" style="1237" customWidth="1"/>
    <col min="108" max="108" width="6.109375" style="1239" customWidth="1"/>
    <col min="109" max="109" width="5.88671875" style="1238" customWidth="1"/>
    <col min="110" max="110" width="19.109375" style="1237" hidden="1"/>
    <col min="111" max="115" width="12.6640625" style="1237" hidden="1"/>
    <col min="116" max="349" width="8.6640625" style="1237" hidden="1"/>
    <col min="350" max="355" width="14.88671875" style="1237" hidden="1"/>
    <col min="356" max="357" width="15.88671875" style="1237" hidden="1"/>
    <col min="358" max="363" width="16.109375" style="1237" hidden="1"/>
    <col min="364" max="364" width="6.109375" style="1237" hidden="1"/>
    <col min="365" max="365" width="3" style="1237" hidden="1"/>
    <col min="366" max="605" width="8.6640625" style="1237" hidden="1"/>
    <col min="606" max="611" width="14.88671875" style="1237" hidden="1"/>
    <col min="612" max="613" width="15.88671875" style="1237" hidden="1"/>
    <col min="614" max="619" width="16.109375" style="1237" hidden="1"/>
    <col min="620" max="620" width="6.109375" style="1237" hidden="1"/>
    <col min="621" max="621" width="3" style="1237" hidden="1"/>
    <col min="622" max="861" width="8.6640625" style="1237" hidden="1"/>
    <col min="862" max="867" width="14.88671875" style="1237" hidden="1"/>
    <col min="868" max="869" width="15.88671875" style="1237" hidden="1"/>
    <col min="870" max="875" width="16.109375" style="1237" hidden="1"/>
    <col min="876" max="876" width="6.109375" style="1237" hidden="1"/>
    <col min="877" max="877" width="3" style="1237" hidden="1"/>
    <col min="878" max="1117" width="8.6640625" style="1237" hidden="1"/>
    <col min="1118" max="1123" width="14.88671875" style="1237" hidden="1"/>
    <col min="1124" max="1125" width="15.88671875" style="1237" hidden="1"/>
    <col min="1126" max="1131" width="16.109375" style="1237" hidden="1"/>
    <col min="1132" max="1132" width="6.109375" style="1237" hidden="1"/>
    <col min="1133" max="1133" width="3" style="1237" hidden="1"/>
    <col min="1134" max="1373" width="8.6640625" style="1237" hidden="1"/>
    <col min="1374" max="1379" width="14.88671875" style="1237" hidden="1"/>
    <col min="1380" max="1381" width="15.88671875" style="1237" hidden="1"/>
    <col min="1382" max="1387" width="16.109375" style="1237" hidden="1"/>
    <col min="1388" max="1388" width="6.109375" style="1237" hidden="1"/>
    <col min="1389" max="1389" width="3" style="1237" hidden="1"/>
    <col min="1390" max="1629" width="8.6640625" style="1237" hidden="1"/>
    <col min="1630" max="1635" width="14.88671875" style="1237" hidden="1"/>
    <col min="1636" max="1637" width="15.88671875" style="1237" hidden="1"/>
    <col min="1638" max="1643" width="16.109375" style="1237" hidden="1"/>
    <col min="1644" max="1644" width="6.109375" style="1237" hidden="1"/>
    <col min="1645" max="1645" width="3" style="1237" hidden="1"/>
    <col min="1646" max="1885" width="8.6640625" style="1237" hidden="1"/>
    <col min="1886" max="1891" width="14.88671875" style="1237" hidden="1"/>
    <col min="1892" max="1893" width="15.88671875" style="1237" hidden="1"/>
    <col min="1894" max="1899" width="16.109375" style="1237" hidden="1"/>
    <col min="1900" max="1900" width="6.109375" style="1237" hidden="1"/>
    <col min="1901" max="1901" width="3" style="1237" hidden="1"/>
    <col min="1902" max="2141" width="8.6640625" style="1237" hidden="1"/>
    <col min="2142" max="2147" width="14.88671875" style="1237" hidden="1"/>
    <col min="2148" max="2149" width="15.88671875" style="1237" hidden="1"/>
    <col min="2150" max="2155" width="16.109375" style="1237" hidden="1"/>
    <col min="2156" max="2156" width="6.109375" style="1237" hidden="1"/>
    <col min="2157" max="2157" width="3" style="1237" hidden="1"/>
    <col min="2158" max="2397" width="8.6640625" style="1237" hidden="1"/>
    <col min="2398" max="2403" width="14.88671875" style="1237" hidden="1"/>
    <col min="2404" max="2405" width="15.88671875" style="1237" hidden="1"/>
    <col min="2406" max="2411" width="16.109375" style="1237" hidden="1"/>
    <col min="2412" max="2412" width="6.109375" style="1237" hidden="1"/>
    <col min="2413" max="2413" width="3" style="1237" hidden="1"/>
    <col min="2414" max="2653" width="8.6640625" style="1237" hidden="1"/>
    <col min="2654" max="2659" width="14.88671875" style="1237" hidden="1"/>
    <col min="2660" max="2661" width="15.88671875" style="1237" hidden="1"/>
    <col min="2662" max="2667" width="16.109375" style="1237" hidden="1"/>
    <col min="2668" max="2668" width="6.109375" style="1237" hidden="1"/>
    <col min="2669" max="2669" width="3" style="1237" hidden="1"/>
    <col min="2670" max="2909" width="8.6640625" style="1237" hidden="1"/>
    <col min="2910" max="2915" width="14.88671875" style="1237" hidden="1"/>
    <col min="2916" max="2917" width="15.88671875" style="1237" hidden="1"/>
    <col min="2918" max="2923" width="16.109375" style="1237" hidden="1"/>
    <col min="2924" max="2924" width="6.109375" style="1237" hidden="1"/>
    <col min="2925" max="2925" width="3" style="1237" hidden="1"/>
    <col min="2926" max="3165" width="8.6640625" style="1237" hidden="1"/>
    <col min="3166" max="3171" width="14.88671875" style="1237" hidden="1"/>
    <col min="3172" max="3173" width="15.88671875" style="1237" hidden="1"/>
    <col min="3174" max="3179" width="16.109375" style="1237" hidden="1"/>
    <col min="3180" max="3180" width="6.109375" style="1237" hidden="1"/>
    <col min="3181" max="3181" width="3" style="1237" hidden="1"/>
    <col min="3182" max="3421" width="8.6640625" style="1237" hidden="1"/>
    <col min="3422" max="3427" width="14.88671875" style="1237" hidden="1"/>
    <col min="3428" max="3429" width="15.88671875" style="1237" hidden="1"/>
    <col min="3430" max="3435" width="16.109375" style="1237" hidden="1"/>
    <col min="3436" max="3436" width="6.109375" style="1237" hidden="1"/>
    <col min="3437" max="3437" width="3" style="1237" hidden="1"/>
    <col min="3438" max="3677" width="8.6640625" style="1237" hidden="1"/>
    <col min="3678" max="3683" width="14.88671875" style="1237" hidden="1"/>
    <col min="3684" max="3685" width="15.88671875" style="1237" hidden="1"/>
    <col min="3686" max="3691" width="16.109375" style="1237" hidden="1"/>
    <col min="3692" max="3692" width="6.109375" style="1237" hidden="1"/>
    <col min="3693" max="3693" width="3" style="1237" hidden="1"/>
    <col min="3694" max="3933" width="8.6640625" style="1237" hidden="1"/>
    <col min="3934" max="3939" width="14.88671875" style="1237" hidden="1"/>
    <col min="3940" max="3941" width="15.88671875" style="1237" hidden="1"/>
    <col min="3942" max="3947" width="16.109375" style="1237" hidden="1"/>
    <col min="3948" max="3948" width="6.109375" style="1237" hidden="1"/>
    <col min="3949" max="3949" width="3" style="1237" hidden="1"/>
    <col min="3950" max="4189" width="8.6640625" style="1237" hidden="1"/>
    <col min="4190" max="4195" width="14.88671875" style="1237" hidden="1"/>
    <col min="4196" max="4197" width="15.88671875" style="1237" hidden="1"/>
    <col min="4198" max="4203" width="16.109375" style="1237" hidden="1"/>
    <col min="4204" max="4204" width="6.109375" style="1237" hidden="1"/>
    <col min="4205" max="4205" width="3" style="1237" hidden="1"/>
    <col min="4206" max="4445" width="8.6640625" style="1237" hidden="1"/>
    <col min="4446" max="4451" width="14.88671875" style="1237" hidden="1"/>
    <col min="4452" max="4453" width="15.88671875" style="1237" hidden="1"/>
    <col min="4454" max="4459" width="16.109375" style="1237" hidden="1"/>
    <col min="4460" max="4460" width="6.109375" style="1237" hidden="1"/>
    <col min="4461" max="4461" width="3" style="1237" hidden="1"/>
    <col min="4462" max="4701" width="8.6640625" style="1237" hidden="1"/>
    <col min="4702" max="4707" width="14.88671875" style="1237" hidden="1"/>
    <col min="4708" max="4709" width="15.88671875" style="1237" hidden="1"/>
    <col min="4710" max="4715" width="16.109375" style="1237" hidden="1"/>
    <col min="4716" max="4716" width="6.109375" style="1237" hidden="1"/>
    <col min="4717" max="4717" width="3" style="1237" hidden="1"/>
    <col min="4718" max="4957" width="8.6640625" style="1237" hidden="1"/>
    <col min="4958" max="4963" width="14.88671875" style="1237" hidden="1"/>
    <col min="4964" max="4965" width="15.88671875" style="1237" hidden="1"/>
    <col min="4966" max="4971" width="16.109375" style="1237" hidden="1"/>
    <col min="4972" max="4972" width="6.109375" style="1237" hidden="1"/>
    <col min="4973" max="4973" width="3" style="1237" hidden="1"/>
    <col min="4974" max="5213" width="8.6640625" style="1237" hidden="1"/>
    <col min="5214" max="5219" width="14.88671875" style="1237" hidden="1"/>
    <col min="5220" max="5221" width="15.88671875" style="1237" hidden="1"/>
    <col min="5222" max="5227" width="16.109375" style="1237" hidden="1"/>
    <col min="5228" max="5228" width="6.109375" style="1237" hidden="1"/>
    <col min="5229" max="5229" width="3" style="1237" hidden="1"/>
    <col min="5230" max="5469" width="8.6640625" style="1237" hidden="1"/>
    <col min="5470" max="5475" width="14.88671875" style="1237" hidden="1"/>
    <col min="5476" max="5477" width="15.88671875" style="1237" hidden="1"/>
    <col min="5478" max="5483" width="16.109375" style="1237" hidden="1"/>
    <col min="5484" max="5484" width="6.109375" style="1237" hidden="1"/>
    <col min="5485" max="5485" width="3" style="1237" hidden="1"/>
    <col min="5486" max="5725" width="8.6640625" style="1237" hidden="1"/>
    <col min="5726" max="5731" width="14.88671875" style="1237" hidden="1"/>
    <col min="5732" max="5733" width="15.88671875" style="1237" hidden="1"/>
    <col min="5734" max="5739" width="16.109375" style="1237" hidden="1"/>
    <col min="5740" max="5740" width="6.109375" style="1237" hidden="1"/>
    <col min="5741" max="5741" width="3" style="1237" hidden="1"/>
    <col min="5742" max="5981" width="8.6640625" style="1237" hidden="1"/>
    <col min="5982" max="5987" width="14.88671875" style="1237" hidden="1"/>
    <col min="5988" max="5989" width="15.88671875" style="1237" hidden="1"/>
    <col min="5990" max="5995" width="16.109375" style="1237" hidden="1"/>
    <col min="5996" max="5996" width="6.109375" style="1237" hidden="1"/>
    <col min="5997" max="5997" width="3" style="1237" hidden="1"/>
    <col min="5998" max="6237" width="8.6640625" style="1237" hidden="1"/>
    <col min="6238" max="6243" width="14.88671875" style="1237" hidden="1"/>
    <col min="6244" max="6245" width="15.88671875" style="1237" hidden="1"/>
    <col min="6246" max="6251" width="16.109375" style="1237" hidden="1"/>
    <col min="6252" max="6252" width="6.109375" style="1237" hidden="1"/>
    <col min="6253" max="6253" width="3" style="1237" hidden="1"/>
    <col min="6254" max="6493" width="8.6640625" style="1237" hidden="1"/>
    <col min="6494" max="6499" width="14.88671875" style="1237" hidden="1"/>
    <col min="6500" max="6501" width="15.88671875" style="1237" hidden="1"/>
    <col min="6502" max="6507" width="16.109375" style="1237" hidden="1"/>
    <col min="6508" max="6508" width="6.109375" style="1237" hidden="1"/>
    <col min="6509" max="6509" width="3" style="1237" hidden="1"/>
    <col min="6510" max="6749" width="8.6640625" style="1237" hidden="1"/>
    <col min="6750" max="6755" width="14.88671875" style="1237" hidden="1"/>
    <col min="6756" max="6757" width="15.88671875" style="1237" hidden="1"/>
    <col min="6758" max="6763" width="16.109375" style="1237" hidden="1"/>
    <col min="6764" max="6764" width="6.109375" style="1237" hidden="1"/>
    <col min="6765" max="6765" width="3" style="1237" hidden="1"/>
    <col min="6766" max="7005" width="8.6640625" style="1237" hidden="1"/>
    <col min="7006" max="7011" width="14.88671875" style="1237" hidden="1"/>
    <col min="7012" max="7013" width="15.88671875" style="1237" hidden="1"/>
    <col min="7014" max="7019" width="16.109375" style="1237" hidden="1"/>
    <col min="7020" max="7020" width="6.109375" style="1237" hidden="1"/>
    <col min="7021" max="7021" width="3" style="1237" hidden="1"/>
    <col min="7022" max="7261" width="8.6640625" style="1237" hidden="1"/>
    <col min="7262" max="7267" width="14.88671875" style="1237" hidden="1"/>
    <col min="7268" max="7269" width="15.88671875" style="1237" hidden="1"/>
    <col min="7270" max="7275" width="16.109375" style="1237" hidden="1"/>
    <col min="7276" max="7276" width="6.109375" style="1237" hidden="1"/>
    <col min="7277" max="7277" width="3" style="1237" hidden="1"/>
    <col min="7278" max="7517" width="8.6640625" style="1237" hidden="1"/>
    <col min="7518" max="7523" width="14.88671875" style="1237" hidden="1"/>
    <col min="7524" max="7525" width="15.88671875" style="1237" hidden="1"/>
    <col min="7526" max="7531" width="16.109375" style="1237" hidden="1"/>
    <col min="7532" max="7532" width="6.109375" style="1237" hidden="1"/>
    <col min="7533" max="7533" width="3" style="1237" hidden="1"/>
    <col min="7534" max="7773" width="8.6640625" style="1237" hidden="1"/>
    <col min="7774" max="7779" width="14.88671875" style="1237" hidden="1"/>
    <col min="7780" max="7781" width="15.88671875" style="1237" hidden="1"/>
    <col min="7782" max="7787" width="16.109375" style="1237" hidden="1"/>
    <col min="7788" max="7788" width="6.109375" style="1237" hidden="1"/>
    <col min="7789" max="7789" width="3" style="1237" hidden="1"/>
    <col min="7790" max="8029" width="8.6640625" style="1237" hidden="1"/>
    <col min="8030" max="8035" width="14.88671875" style="1237" hidden="1"/>
    <col min="8036" max="8037" width="15.88671875" style="1237" hidden="1"/>
    <col min="8038" max="8043" width="16.109375" style="1237" hidden="1"/>
    <col min="8044" max="8044" width="6.109375" style="1237" hidden="1"/>
    <col min="8045" max="8045" width="3" style="1237" hidden="1"/>
    <col min="8046" max="8285" width="8.6640625" style="1237" hidden="1"/>
    <col min="8286" max="8291" width="14.88671875" style="1237" hidden="1"/>
    <col min="8292" max="8293" width="15.88671875" style="1237" hidden="1"/>
    <col min="8294" max="8299" width="16.109375" style="1237" hidden="1"/>
    <col min="8300" max="8300" width="6.109375" style="1237" hidden="1"/>
    <col min="8301" max="8301" width="3" style="1237" hidden="1"/>
    <col min="8302" max="8541" width="8.6640625" style="1237" hidden="1"/>
    <col min="8542" max="8547" width="14.88671875" style="1237" hidden="1"/>
    <col min="8548" max="8549" width="15.88671875" style="1237" hidden="1"/>
    <col min="8550" max="8555" width="16.109375" style="1237" hidden="1"/>
    <col min="8556" max="8556" width="6.109375" style="1237" hidden="1"/>
    <col min="8557" max="8557" width="3" style="1237" hidden="1"/>
    <col min="8558" max="8797" width="8.6640625" style="1237" hidden="1"/>
    <col min="8798" max="8803" width="14.88671875" style="1237" hidden="1"/>
    <col min="8804" max="8805" width="15.88671875" style="1237" hidden="1"/>
    <col min="8806" max="8811" width="16.109375" style="1237" hidden="1"/>
    <col min="8812" max="8812" width="6.109375" style="1237" hidden="1"/>
    <col min="8813" max="8813" width="3" style="1237" hidden="1"/>
    <col min="8814" max="9053" width="8.6640625" style="1237" hidden="1"/>
    <col min="9054" max="9059" width="14.88671875" style="1237" hidden="1"/>
    <col min="9060" max="9061" width="15.88671875" style="1237" hidden="1"/>
    <col min="9062" max="9067" width="16.109375" style="1237" hidden="1"/>
    <col min="9068" max="9068" width="6.109375" style="1237" hidden="1"/>
    <col min="9069" max="9069" width="3" style="1237" hidden="1"/>
    <col min="9070" max="9309" width="8.6640625" style="1237" hidden="1"/>
    <col min="9310" max="9315" width="14.88671875" style="1237" hidden="1"/>
    <col min="9316" max="9317" width="15.88671875" style="1237" hidden="1"/>
    <col min="9318" max="9323" width="16.109375" style="1237" hidden="1"/>
    <col min="9324" max="9324" width="6.109375" style="1237" hidden="1"/>
    <col min="9325" max="9325" width="3" style="1237" hidden="1"/>
    <col min="9326" max="9565" width="8.6640625" style="1237" hidden="1"/>
    <col min="9566" max="9571" width="14.88671875" style="1237" hidden="1"/>
    <col min="9572" max="9573" width="15.88671875" style="1237" hidden="1"/>
    <col min="9574" max="9579" width="16.109375" style="1237" hidden="1"/>
    <col min="9580" max="9580" width="6.109375" style="1237" hidden="1"/>
    <col min="9581" max="9581" width="3" style="1237" hidden="1"/>
    <col min="9582" max="9821" width="8.6640625" style="1237" hidden="1"/>
    <col min="9822" max="9827" width="14.88671875" style="1237" hidden="1"/>
    <col min="9828" max="9829" width="15.88671875" style="1237" hidden="1"/>
    <col min="9830" max="9835" width="16.109375" style="1237" hidden="1"/>
    <col min="9836" max="9836" width="6.109375" style="1237" hidden="1"/>
    <col min="9837" max="9837" width="3" style="1237" hidden="1"/>
    <col min="9838" max="10077" width="8.6640625" style="1237" hidden="1"/>
    <col min="10078" max="10083" width="14.88671875" style="1237" hidden="1"/>
    <col min="10084" max="10085" width="15.88671875" style="1237" hidden="1"/>
    <col min="10086" max="10091" width="16.109375" style="1237" hidden="1"/>
    <col min="10092" max="10092" width="6.109375" style="1237" hidden="1"/>
    <col min="10093" max="10093" width="3" style="1237" hidden="1"/>
    <col min="10094" max="10333" width="8.6640625" style="1237" hidden="1"/>
    <col min="10334" max="10339" width="14.88671875" style="1237" hidden="1"/>
    <col min="10340" max="10341" width="15.88671875" style="1237" hidden="1"/>
    <col min="10342" max="10347" width="16.109375" style="1237" hidden="1"/>
    <col min="10348" max="10348" width="6.109375" style="1237" hidden="1"/>
    <col min="10349" max="10349" width="3" style="1237" hidden="1"/>
    <col min="10350" max="10589" width="8.6640625" style="1237" hidden="1"/>
    <col min="10590" max="10595" width="14.88671875" style="1237" hidden="1"/>
    <col min="10596" max="10597" width="15.88671875" style="1237" hidden="1"/>
    <col min="10598" max="10603" width="16.109375" style="1237" hidden="1"/>
    <col min="10604" max="10604" width="6.109375" style="1237" hidden="1"/>
    <col min="10605" max="10605" width="3" style="1237" hidden="1"/>
    <col min="10606" max="10845" width="8.6640625" style="1237" hidden="1"/>
    <col min="10846" max="10851" width="14.88671875" style="1237" hidden="1"/>
    <col min="10852" max="10853" width="15.88671875" style="1237" hidden="1"/>
    <col min="10854" max="10859" width="16.109375" style="1237" hidden="1"/>
    <col min="10860" max="10860" width="6.109375" style="1237" hidden="1"/>
    <col min="10861" max="10861" width="3" style="1237" hidden="1"/>
    <col min="10862" max="11101" width="8.6640625" style="1237" hidden="1"/>
    <col min="11102" max="11107" width="14.88671875" style="1237" hidden="1"/>
    <col min="11108" max="11109" width="15.88671875" style="1237" hidden="1"/>
    <col min="11110" max="11115" width="16.109375" style="1237" hidden="1"/>
    <col min="11116" max="11116" width="6.109375" style="1237" hidden="1"/>
    <col min="11117" max="11117" width="3" style="1237" hidden="1"/>
    <col min="11118" max="11357" width="8.6640625" style="1237" hidden="1"/>
    <col min="11358" max="11363" width="14.88671875" style="1237" hidden="1"/>
    <col min="11364" max="11365" width="15.88671875" style="1237" hidden="1"/>
    <col min="11366" max="11371" width="16.109375" style="1237" hidden="1"/>
    <col min="11372" max="11372" width="6.109375" style="1237" hidden="1"/>
    <col min="11373" max="11373" width="3" style="1237" hidden="1"/>
    <col min="11374" max="11613" width="8.6640625" style="1237" hidden="1"/>
    <col min="11614" max="11619" width="14.88671875" style="1237" hidden="1"/>
    <col min="11620" max="11621" width="15.88671875" style="1237" hidden="1"/>
    <col min="11622" max="11627" width="16.109375" style="1237" hidden="1"/>
    <col min="11628" max="11628" width="6.109375" style="1237" hidden="1"/>
    <col min="11629" max="11629" width="3" style="1237" hidden="1"/>
    <col min="11630" max="11869" width="8.6640625" style="1237" hidden="1"/>
    <col min="11870" max="11875" width="14.88671875" style="1237" hidden="1"/>
    <col min="11876" max="11877" width="15.88671875" style="1237" hidden="1"/>
    <col min="11878" max="11883" width="16.109375" style="1237" hidden="1"/>
    <col min="11884" max="11884" width="6.109375" style="1237" hidden="1"/>
    <col min="11885" max="11885" width="3" style="1237" hidden="1"/>
    <col min="11886" max="12125" width="8.6640625" style="1237" hidden="1"/>
    <col min="12126" max="12131" width="14.88671875" style="1237" hidden="1"/>
    <col min="12132" max="12133" width="15.88671875" style="1237" hidden="1"/>
    <col min="12134" max="12139" width="16.109375" style="1237" hidden="1"/>
    <col min="12140" max="12140" width="6.109375" style="1237" hidden="1"/>
    <col min="12141" max="12141" width="3" style="1237" hidden="1"/>
    <col min="12142" max="12381" width="8.6640625" style="1237" hidden="1"/>
    <col min="12382" max="12387" width="14.88671875" style="1237" hidden="1"/>
    <col min="12388" max="12389" width="15.88671875" style="1237" hidden="1"/>
    <col min="12390" max="12395" width="16.109375" style="1237" hidden="1"/>
    <col min="12396" max="12396" width="6.109375" style="1237" hidden="1"/>
    <col min="12397" max="12397" width="3" style="1237" hidden="1"/>
    <col min="12398" max="12637" width="8.6640625" style="1237" hidden="1"/>
    <col min="12638" max="12643" width="14.88671875" style="1237" hidden="1"/>
    <col min="12644" max="12645" width="15.88671875" style="1237" hidden="1"/>
    <col min="12646" max="12651" width="16.109375" style="1237" hidden="1"/>
    <col min="12652" max="12652" width="6.109375" style="1237" hidden="1"/>
    <col min="12653" max="12653" width="3" style="1237" hidden="1"/>
    <col min="12654" max="12893" width="8.6640625" style="1237" hidden="1"/>
    <col min="12894" max="12899" width="14.88671875" style="1237" hidden="1"/>
    <col min="12900" max="12901" width="15.88671875" style="1237" hidden="1"/>
    <col min="12902" max="12907" width="16.109375" style="1237" hidden="1"/>
    <col min="12908" max="12908" width="6.109375" style="1237" hidden="1"/>
    <col min="12909" max="12909" width="3" style="1237" hidden="1"/>
    <col min="12910" max="13149" width="8.6640625" style="1237" hidden="1"/>
    <col min="13150" max="13155" width="14.88671875" style="1237" hidden="1"/>
    <col min="13156" max="13157" width="15.88671875" style="1237" hidden="1"/>
    <col min="13158" max="13163" width="16.109375" style="1237" hidden="1"/>
    <col min="13164" max="13164" width="6.109375" style="1237" hidden="1"/>
    <col min="13165" max="13165" width="3" style="1237" hidden="1"/>
    <col min="13166" max="13405" width="8.6640625" style="1237" hidden="1"/>
    <col min="13406" max="13411" width="14.88671875" style="1237" hidden="1"/>
    <col min="13412" max="13413" width="15.88671875" style="1237" hidden="1"/>
    <col min="13414" max="13419" width="16.109375" style="1237" hidden="1"/>
    <col min="13420" max="13420" width="6.109375" style="1237" hidden="1"/>
    <col min="13421" max="13421" width="3" style="1237" hidden="1"/>
    <col min="13422" max="13661" width="8.6640625" style="1237" hidden="1"/>
    <col min="13662" max="13667" width="14.88671875" style="1237" hidden="1"/>
    <col min="13668" max="13669" width="15.88671875" style="1237" hidden="1"/>
    <col min="13670" max="13675" width="16.109375" style="1237" hidden="1"/>
    <col min="13676" max="13676" width="6.109375" style="1237" hidden="1"/>
    <col min="13677" max="13677" width="3" style="1237" hidden="1"/>
    <col min="13678" max="13917" width="8.6640625" style="1237" hidden="1"/>
    <col min="13918" max="13923" width="14.88671875" style="1237" hidden="1"/>
    <col min="13924" max="13925" width="15.88671875" style="1237" hidden="1"/>
    <col min="13926" max="13931" width="16.109375" style="1237" hidden="1"/>
    <col min="13932" max="13932" width="6.109375" style="1237" hidden="1"/>
    <col min="13933" max="13933" width="3" style="1237" hidden="1"/>
    <col min="13934" max="14173" width="8.6640625" style="1237" hidden="1"/>
    <col min="14174" max="14179" width="14.88671875" style="1237" hidden="1"/>
    <col min="14180" max="14181" width="15.88671875" style="1237" hidden="1"/>
    <col min="14182" max="14187" width="16.109375" style="1237" hidden="1"/>
    <col min="14188" max="14188" width="6.109375" style="1237" hidden="1"/>
    <col min="14189" max="14189" width="3" style="1237" hidden="1"/>
    <col min="14190" max="14429" width="8.6640625" style="1237" hidden="1"/>
    <col min="14430" max="14435" width="14.88671875" style="1237" hidden="1"/>
    <col min="14436" max="14437" width="15.88671875" style="1237" hidden="1"/>
    <col min="14438" max="14443" width="16.109375" style="1237" hidden="1"/>
    <col min="14444" max="14444" width="6.109375" style="1237" hidden="1"/>
    <col min="14445" max="14445" width="3" style="1237" hidden="1"/>
    <col min="14446" max="14685" width="8.6640625" style="1237" hidden="1"/>
    <col min="14686" max="14691" width="14.88671875" style="1237" hidden="1"/>
    <col min="14692" max="14693" width="15.88671875" style="1237" hidden="1"/>
    <col min="14694" max="14699" width="16.109375" style="1237" hidden="1"/>
    <col min="14700" max="14700" width="6.109375" style="1237" hidden="1"/>
    <col min="14701" max="14701" width="3" style="1237" hidden="1"/>
    <col min="14702" max="14941" width="8.6640625" style="1237" hidden="1"/>
    <col min="14942" max="14947" width="14.88671875" style="1237" hidden="1"/>
    <col min="14948" max="14949" width="15.88671875" style="1237" hidden="1"/>
    <col min="14950" max="14955" width="16.109375" style="1237" hidden="1"/>
    <col min="14956" max="14956" width="6.109375" style="1237" hidden="1"/>
    <col min="14957" max="14957" width="3" style="1237" hidden="1"/>
    <col min="14958" max="15197" width="8.6640625" style="1237" hidden="1"/>
    <col min="15198" max="15203" width="14.88671875" style="1237" hidden="1"/>
    <col min="15204" max="15205" width="15.88671875" style="1237" hidden="1"/>
    <col min="15206" max="15211" width="16.109375" style="1237" hidden="1"/>
    <col min="15212" max="15212" width="6.109375" style="1237" hidden="1"/>
    <col min="15213" max="15213" width="3" style="1237" hidden="1"/>
    <col min="15214" max="15453" width="8.6640625" style="1237" hidden="1"/>
    <col min="15454" max="15459" width="14.88671875" style="1237" hidden="1"/>
    <col min="15460" max="15461" width="15.88671875" style="1237" hidden="1"/>
    <col min="15462" max="15467" width="16.109375" style="1237" hidden="1"/>
    <col min="15468" max="15468" width="6.109375" style="1237" hidden="1"/>
    <col min="15469" max="15469" width="3" style="1237" hidden="1"/>
    <col min="15470" max="15709" width="8.6640625" style="1237" hidden="1"/>
    <col min="15710" max="15715" width="14.88671875" style="1237" hidden="1"/>
    <col min="15716" max="15717" width="15.88671875" style="1237" hidden="1"/>
    <col min="15718" max="15723" width="16.109375" style="1237" hidden="1"/>
    <col min="15724" max="15724" width="6.109375" style="1237" hidden="1"/>
    <col min="15725" max="15725" width="3" style="1237" hidden="1"/>
    <col min="15726" max="15965" width="8.6640625" style="1237" hidden="1"/>
    <col min="15966" max="15971" width="14.88671875" style="1237" hidden="1"/>
    <col min="15972" max="15973" width="15.88671875" style="1237" hidden="1"/>
    <col min="15974" max="15979" width="16.109375" style="1237" hidden="1"/>
    <col min="15980" max="15980" width="6.109375" style="1237" hidden="1"/>
    <col min="15981" max="15981" width="3" style="1237" hidden="1"/>
    <col min="15982" max="16221" width="8.6640625" style="1237" hidden="1"/>
    <col min="16222" max="16227" width="14.88671875" style="1237" hidden="1"/>
    <col min="16228" max="16229" width="15.88671875" style="1237" hidden="1"/>
    <col min="16230" max="16235" width="16.109375" style="1237" hidden="1"/>
    <col min="16236" max="16236" width="6.109375" style="1237" hidden="1"/>
    <col min="16237" max="16237" width="3" style="1237" hidden="1"/>
    <col min="16238" max="16384" width="8.6640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ht="13.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ht="13.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2">
      <c r="DD19" s="1237"/>
      <c r="DE19" s="1237"/>
    </row>
    <row r="20" spans="1:351" ht="13.2">
      <c r="DD20" s="1237"/>
      <c r="DE20" s="1237"/>
    </row>
    <row r="21" spans="1:351" ht="16.2">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6.2">
      <c r="B22" s="1238"/>
      <c r="MM22" s="1292"/>
    </row>
    <row r="23" spans="1:351" ht="13.2">
      <c r="B23" s="1238"/>
    </row>
    <row r="24" spans="1:351" ht="13.2">
      <c r="B24" s="1238"/>
    </row>
    <row r="25" spans="1:351" ht="13.2">
      <c r="B25" s="1238"/>
    </row>
    <row r="26" spans="1:351" ht="13.2">
      <c r="B26" s="1238"/>
    </row>
    <row r="27" spans="1:351" ht="13.2">
      <c r="B27" s="1238"/>
    </row>
    <row r="28" spans="1:351" ht="13.2">
      <c r="B28" s="1238"/>
    </row>
    <row r="29" spans="1:351" ht="13.2">
      <c r="B29" s="1238"/>
    </row>
    <row r="30" spans="1:351" ht="13.2">
      <c r="B30" s="1238"/>
    </row>
    <row r="31" spans="1:351" ht="13.2">
      <c r="B31" s="1238"/>
    </row>
    <row r="32" spans="1:351" ht="13.2">
      <c r="B32" s="1238"/>
    </row>
    <row r="33" spans="2:109" ht="13.2">
      <c r="B33" s="1238"/>
    </row>
    <row r="34" spans="2:109" ht="13.2">
      <c r="B34" s="1238"/>
    </row>
    <row r="35" spans="2:109" ht="13.2">
      <c r="B35" s="1238"/>
    </row>
    <row r="36" spans="2:109" ht="13.2">
      <c r="B36" s="1238"/>
    </row>
    <row r="37" spans="2:109" ht="13.2">
      <c r="B37" s="1238"/>
    </row>
    <row r="38" spans="2:109" ht="13.2">
      <c r="B38" s="1238"/>
    </row>
    <row r="39" spans="2:109" ht="13.2">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2">
      <c r="B40" s="1279"/>
      <c r="DD40" s="1279"/>
      <c r="DE40" s="1237"/>
    </row>
    <row r="41" spans="2:109" ht="16.2">
      <c r="B41" s="1291" t="s">
        <v>611</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2">
      <c r="B42" s="1238"/>
      <c r="G42" s="1275"/>
      <c r="I42" s="1274"/>
      <c r="J42" s="1274"/>
      <c r="K42" s="1274"/>
      <c r="AM42" s="1275"/>
      <c r="AN42" s="1275" t="s">
        <v>606</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610</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2">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2">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2">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2">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2">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2">
      <c r="B49" s="1238"/>
      <c r="AN49" s="1237" t="s">
        <v>604</v>
      </c>
    </row>
    <row r="50" spans="1:109" ht="13.2">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551</v>
      </c>
      <c r="BQ50" s="1247"/>
      <c r="BR50" s="1247"/>
      <c r="BS50" s="1247"/>
      <c r="BT50" s="1247"/>
      <c r="BU50" s="1247"/>
      <c r="BV50" s="1247"/>
      <c r="BW50" s="1247"/>
      <c r="BX50" s="1247" t="s">
        <v>552</v>
      </c>
      <c r="BY50" s="1247"/>
      <c r="BZ50" s="1247"/>
      <c r="CA50" s="1247"/>
      <c r="CB50" s="1247"/>
      <c r="CC50" s="1247"/>
      <c r="CD50" s="1247"/>
      <c r="CE50" s="1247"/>
      <c r="CF50" s="1247" t="s">
        <v>553</v>
      </c>
      <c r="CG50" s="1247"/>
      <c r="CH50" s="1247"/>
      <c r="CI50" s="1247"/>
      <c r="CJ50" s="1247"/>
      <c r="CK50" s="1247"/>
      <c r="CL50" s="1247"/>
      <c r="CM50" s="1247"/>
      <c r="CN50" s="1247" t="s">
        <v>554</v>
      </c>
      <c r="CO50" s="1247"/>
      <c r="CP50" s="1247"/>
      <c r="CQ50" s="1247"/>
      <c r="CR50" s="1247"/>
      <c r="CS50" s="1247"/>
      <c r="CT50" s="1247"/>
      <c r="CU50" s="1247"/>
      <c r="CV50" s="1247" t="s">
        <v>555</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603</v>
      </c>
      <c r="AO51" s="1246"/>
      <c r="AP51" s="1246"/>
      <c r="AQ51" s="1246"/>
      <c r="AR51" s="1246"/>
      <c r="AS51" s="1246"/>
      <c r="AT51" s="1246"/>
      <c r="AU51" s="1246"/>
      <c r="AV51" s="1246"/>
      <c r="AW51" s="1246"/>
      <c r="AX51" s="1246"/>
      <c r="AY51" s="1246"/>
      <c r="AZ51" s="1246"/>
      <c r="BA51" s="1246"/>
      <c r="BB51" s="1246" t="s">
        <v>601</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2">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2">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609</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61</v>
      </c>
      <c r="CG53" s="1245"/>
      <c r="CH53" s="1245"/>
      <c r="CI53" s="1245"/>
      <c r="CJ53" s="1245"/>
      <c r="CK53" s="1245"/>
      <c r="CL53" s="1245"/>
      <c r="CM53" s="1245"/>
      <c r="CN53" s="1245">
        <v>64.5</v>
      </c>
      <c r="CO53" s="1245"/>
      <c r="CP53" s="1245"/>
      <c r="CQ53" s="1245"/>
      <c r="CR53" s="1245"/>
      <c r="CS53" s="1245"/>
      <c r="CT53" s="1245"/>
      <c r="CU53" s="1245"/>
      <c r="CV53" s="1245">
        <v>65.3</v>
      </c>
      <c r="CW53" s="1245"/>
      <c r="CX53" s="1245"/>
      <c r="CY53" s="1245"/>
      <c r="CZ53" s="1245"/>
      <c r="DA53" s="1245"/>
      <c r="DB53" s="1245"/>
      <c r="DC53" s="1245"/>
    </row>
    <row r="54" spans="1:109" ht="13.2">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2">
      <c r="A55" s="1274"/>
      <c r="B55" s="1238"/>
      <c r="G55" s="1250"/>
      <c r="H55" s="1250"/>
      <c r="I55" s="1250"/>
      <c r="J55" s="1250"/>
      <c r="K55" s="1253"/>
      <c r="L55" s="1253"/>
      <c r="M55" s="1253"/>
      <c r="N55" s="1253"/>
      <c r="AN55" s="1247" t="s">
        <v>602</v>
      </c>
      <c r="AO55" s="1247"/>
      <c r="AP55" s="1247"/>
      <c r="AQ55" s="1247"/>
      <c r="AR55" s="1247"/>
      <c r="AS55" s="1247"/>
      <c r="AT55" s="1247"/>
      <c r="AU55" s="1247"/>
      <c r="AV55" s="1247"/>
      <c r="AW55" s="1247"/>
      <c r="AX55" s="1247"/>
      <c r="AY55" s="1247"/>
      <c r="AZ55" s="1247"/>
      <c r="BA55" s="1247"/>
      <c r="BB55" s="1246" t="s">
        <v>601</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124.2</v>
      </c>
      <c r="CG55" s="1245"/>
      <c r="CH55" s="1245"/>
      <c r="CI55" s="1245"/>
      <c r="CJ55" s="1245"/>
      <c r="CK55" s="1245"/>
      <c r="CL55" s="1245"/>
      <c r="CM55" s="1245"/>
      <c r="CN55" s="1245">
        <v>115.7</v>
      </c>
      <c r="CO55" s="1245"/>
      <c r="CP55" s="1245"/>
      <c r="CQ55" s="1245"/>
      <c r="CR55" s="1245"/>
      <c r="CS55" s="1245"/>
      <c r="CT55" s="1245"/>
      <c r="CU55" s="1245"/>
      <c r="CV55" s="1245">
        <v>106</v>
      </c>
      <c r="CW55" s="1245"/>
      <c r="CX55" s="1245"/>
      <c r="CY55" s="1245"/>
      <c r="CZ55" s="1245"/>
      <c r="DA55" s="1245"/>
      <c r="DB55" s="1245"/>
      <c r="DC55" s="1245"/>
    </row>
    <row r="56" spans="1:109" ht="13.2">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2">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608</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59.4</v>
      </c>
      <c r="CG57" s="1245"/>
      <c r="CH57" s="1245"/>
      <c r="CI57" s="1245"/>
      <c r="CJ57" s="1245"/>
      <c r="CK57" s="1245"/>
      <c r="CL57" s="1245"/>
      <c r="CM57" s="1245"/>
      <c r="CN57" s="1245">
        <v>61</v>
      </c>
      <c r="CO57" s="1245"/>
      <c r="CP57" s="1245"/>
      <c r="CQ57" s="1245"/>
      <c r="CR57" s="1245"/>
      <c r="CS57" s="1245"/>
      <c r="CT57" s="1245"/>
      <c r="CU57" s="1245"/>
      <c r="CV57" s="1245">
        <v>62</v>
      </c>
      <c r="CW57" s="1245"/>
      <c r="CX57" s="1245"/>
      <c r="CY57" s="1245"/>
      <c r="CZ57" s="1245"/>
      <c r="DA57" s="1245"/>
      <c r="DB57" s="1245"/>
      <c r="DC57" s="1245"/>
      <c r="DD57" s="1285"/>
      <c r="DE57" s="1280"/>
    </row>
    <row r="58" spans="1:109" s="1274" customFormat="1" ht="13.2">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2">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2">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2">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2">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6.2">
      <c r="B63" s="1278" t="s">
        <v>607</v>
      </c>
    </row>
    <row r="64" spans="1:109" ht="13.2">
      <c r="B64" s="1238"/>
      <c r="G64" s="1275"/>
      <c r="I64" s="1277"/>
      <c r="J64" s="1277"/>
      <c r="K64" s="1277"/>
      <c r="L64" s="1277"/>
      <c r="M64" s="1277"/>
      <c r="N64" s="1276"/>
      <c r="AM64" s="1275"/>
      <c r="AN64" s="1275" t="s">
        <v>606</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2">
      <c r="B65" s="1238"/>
      <c r="AN65" s="1273" t="s">
        <v>605</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2">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2">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2">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2">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2">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2">
      <c r="B71" s="1238"/>
      <c r="G71" s="1260"/>
      <c r="I71" s="1263"/>
      <c r="J71" s="1262"/>
      <c r="K71" s="1262"/>
      <c r="L71" s="1261"/>
      <c r="M71" s="1262"/>
      <c r="N71" s="1261"/>
      <c r="AM71" s="1260"/>
      <c r="AN71" s="1237" t="s">
        <v>604</v>
      </c>
    </row>
    <row r="72" spans="2:107" ht="13.2">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551</v>
      </c>
      <c r="BQ72" s="1247"/>
      <c r="BR72" s="1247"/>
      <c r="BS72" s="1247"/>
      <c r="BT72" s="1247"/>
      <c r="BU72" s="1247"/>
      <c r="BV72" s="1247"/>
      <c r="BW72" s="1247"/>
      <c r="BX72" s="1247" t="s">
        <v>552</v>
      </c>
      <c r="BY72" s="1247"/>
      <c r="BZ72" s="1247"/>
      <c r="CA72" s="1247"/>
      <c r="CB72" s="1247"/>
      <c r="CC72" s="1247"/>
      <c r="CD72" s="1247"/>
      <c r="CE72" s="1247"/>
      <c r="CF72" s="1247" t="s">
        <v>553</v>
      </c>
      <c r="CG72" s="1247"/>
      <c r="CH72" s="1247"/>
      <c r="CI72" s="1247"/>
      <c r="CJ72" s="1247"/>
      <c r="CK72" s="1247"/>
      <c r="CL72" s="1247"/>
      <c r="CM72" s="1247"/>
      <c r="CN72" s="1247" t="s">
        <v>554</v>
      </c>
      <c r="CO72" s="1247"/>
      <c r="CP72" s="1247"/>
      <c r="CQ72" s="1247"/>
      <c r="CR72" s="1247"/>
      <c r="CS72" s="1247"/>
      <c r="CT72" s="1247"/>
      <c r="CU72" s="1247"/>
      <c r="CV72" s="1247" t="s">
        <v>555</v>
      </c>
      <c r="CW72" s="1247"/>
      <c r="CX72" s="1247"/>
      <c r="CY72" s="1247"/>
      <c r="CZ72" s="1247"/>
      <c r="DA72" s="1247"/>
      <c r="DB72" s="1247"/>
      <c r="DC72" s="1247"/>
    </row>
    <row r="73" spans="2:107" ht="13.2">
      <c r="B73" s="1238"/>
      <c r="G73" s="1254"/>
      <c r="H73" s="1254"/>
      <c r="I73" s="1254"/>
      <c r="J73" s="1254"/>
      <c r="K73" s="1251"/>
      <c r="L73" s="1251"/>
      <c r="M73" s="1251"/>
      <c r="N73" s="1251"/>
      <c r="AM73" s="1252"/>
      <c r="AN73" s="1246" t="s">
        <v>603</v>
      </c>
      <c r="AO73" s="1246"/>
      <c r="AP73" s="1246"/>
      <c r="AQ73" s="1246"/>
      <c r="AR73" s="1246"/>
      <c r="AS73" s="1246"/>
      <c r="AT73" s="1246"/>
      <c r="AU73" s="1246"/>
      <c r="AV73" s="1246"/>
      <c r="AW73" s="1246"/>
      <c r="AX73" s="1246"/>
      <c r="AY73" s="1246"/>
      <c r="AZ73" s="1246"/>
      <c r="BA73" s="1246"/>
      <c r="BB73" s="1246" t="s">
        <v>601</v>
      </c>
      <c r="BC73" s="1246"/>
      <c r="BD73" s="1246"/>
      <c r="BE73" s="1246"/>
      <c r="BF73" s="1246"/>
      <c r="BG73" s="1246"/>
      <c r="BH73" s="1246"/>
      <c r="BI73" s="1246"/>
      <c r="BJ73" s="1246"/>
      <c r="BK73" s="1246"/>
      <c r="BL73" s="1246"/>
      <c r="BM73" s="1246"/>
      <c r="BN73" s="1246"/>
      <c r="BO73" s="1246"/>
      <c r="BP73" s="1245">
        <v>8.9</v>
      </c>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2">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2">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600</v>
      </c>
      <c r="BC75" s="1246"/>
      <c r="BD75" s="1246"/>
      <c r="BE75" s="1246"/>
      <c r="BF75" s="1246"/>
      <c r="BG75" s="1246"/>
      <c r="BH75" s="1246"/>
      <c r="BI75" s="1246"/>
      <c r="BJ75" s="1246"/>
      <c r="BK75" s="1246"/>
      <c r="BL75" s="1246"/>
      <c r="BM75" s="1246"/>
      <c r="BN75" s="1246"/>
      <c r="BO75" s="1246"/>
      <c r="BP75" s="1245">
        <v>10.8</v>
      </c>
      <c r="BQ75" s="1245"/>
      <c r="BR75" s="1245"/>
      <c r="BS75" s="1245"/>
      <c r="BT75" s="1245"/>
      <c r="BU75" s="1245"/>
      <c r="BV75" s="1245"/>
      <c r="BW75" s="1245"/>
      <c r="BX75" s="1245">
        <v>10.199999999999999</v>
      </c>
      <c r="BY75" s="1245"/>
      <c r="BZ75" s="1245"/>
      <c r="CA75" s="1245"/>
      <c r="CB75" s="1245"/>
      <c r="CC75" s="1245"/>
      <c r="CD75" s="1245"/>
      <c r="CE75" s="1245"/>
      <c r="CF75" s="1245">
        <v>9.1</v>
      </c>
      <c r="CG75" s="1245"/>
      <c r="CH75" s="1245"/>
      <c r="CI75" s="1245"/>
      <c r="CJ75" s="1245"/>
      <c r="CK75" s="1245"/>
      <c r="CL75" s="1245"/>
      <c r="CM75" s="1245"/>
      <c r="CN75" s="1245">
        <v>8.4</v>
      </c>
      <c r="CO75" s="1245"/>
      <c r="CP75" s="1245"/>
      <c r="CQ75" s="1245"/>
      <c r="CR75" s="1245"/>
      <c r="CS75" s="1245"/>
      <c r="CT75" s="1245"/>
      <c r="CU75" s="1245"/>
      <c r="CV75" s="1245">
        <v>7.4</v>
      </c>
      <c r="CW75" s="1245"/>
      <c r="CX75" s="1245"/>
      <c r="CY75" s="1245"/>
      <c r="CZ75" s="1245"/>
      <c r="DA75" s="1245"/>
      <c r="DB75" s="1245"/>
      <c r="DC75" s="1245"/>
    </row>
    <row r="76" spans="2:107" ht="13.2">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2">
      <c r="B77" s="1238"/>
      <c r="G77" s="1250"/>
      <c r="H77" s="1250"/>
      <c r="I77" s="1250"/>
      <c r="J77" s="1250"/>
      <c r="K77" s="1251"/>
      <c r="L77" s="1251"/>
      <c r="M77" s="1251"/>
      <c r="N77" s="1251"/>
      <c r="AN77" s="1247" t="s">
        <v>602</v>
      </c>
      <c r="AO77" s="1247"/>
      <c r="AP77" s="1247"/>
      <c r="AQ77" s="1247"/>
      <c r="AR77" s="1247"/>
      <c r="AS77" s="1247"/>
      <c r="AT77" s="1247"/>
      <c r="AU77" s="1247"/>
      <c r="AV77" s="1247"/>
      <c r="AW77" s="1247"/>
      <c r="AX77" s="1247"/>
      <c r="AY77" s="1247"/>
      <c r="AZ77" s="1247"/>
      <c r="BA77" s="1247"/>
      <c r="BB77" s="1246" t="s">
        <v>601</v>
      </c>
      <c r="BC77" s="1246"/>
      <c r="BD77" s="1246"/>
      <c r="BE77" s="1246"/>
      <c r="BF77" s="1246"/>
      <c r="BG77" s="1246"/>
      <c r="BH77" s="1246"/>
      <c r="BI77" s="1246"/>
      <c r="BJ77" s="1246"/>
      <c r="BK77" s="1246"/>
      <c r="BL77" s="1246"/>
      <c r="BM77" s="1246"/>
      <c r="BN77" s="1246"/>
      <c r="BO77" s="1246"/>
      <c r="BP77" s="1245">
        <v>139</v>
      </c>
      <c r="BQ77" s="1245"/>
      <c r="BR77" s="1245"/>
      <c r="BS77" s="1245"/>
      <c r="BT77" s="1245"/>
      <c r="BU77" s="1245"/>
      <c r="BV77" s="1245"/>
      <c r="BW77" s="1245"/>
      <c r="BX77" s="1245">
        <v>132.4</v>
      </c>
      <c r="BY77" s="1245"/>
      <c r="BZ77" s="1245"/>
      <c r="CA77" s="1245"/>
      <c r="CB77" s="1245"/>
      <c r="CC77" s="1245"/>
      <c r="CD77" s="1245"/>
      <c r="CE77" s="1245"/>
      <c r="CF77" s="1245">
        <v>124.2</v>
      </c>
      <c r="CG77" s="1245"/>
      <c r="CH77" s="1245"/>
      <c r="CI77" s="1245"/>
      <c r="CJ77" s="1245"/>
      <c r="CK77" s="1245"/>
      <c r="CL77" s="1245"/>
      <c r="CM77" s="1245"/>
      <c r="CN77" s="1245">
        <v>115.7</v>
      </c>
      <c r="CO77" s="1245"/>
      <c r="CP77" s="1245"/>
      <c r="CQ77" s="1245"/>
      <c r="CR77" s="1245"/>
      <c r="CS77" s="1245"/>
      <c r="CT77" s="1245"/>
      <c r="CU77" s="1245"/>
      <c r="CV77" s="1245">
        <v>106</v>
      </c>
      <c r="CW77" s="1245"/>
      <c r="CX77" s="1245"/>
      <c r="CY77" s="1245"/>
      <c r="CZ77" s="1245"/>
      <c r="DA77" s="1245"/>
      <c r="DB77" s="1245"/>
      <c r="DC77" s="1245"/>
    </row>
    <row r="78" spans="2:107" ht="13.2">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2">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600</v>
      </c>
      <c r="BC79" s="1246"/>
      <c r="BD79" s="1246"/>
      <c r="BE79" s="1246"/>
      <c r="BF79" s="1246"/>
      <c r="BG79" s="1246"/>
      <c r="BH79" s="1246"/>
      <c r="BI79" s="1246"/>
      <c r="BJ79" s="1246"/>
      <c r="BK79" s="1246"/>
      <c r="BL79" s="1246"/>
      <c r="BM79" s="1246"/>
      <c r="BN79" s="1246"/>
      <c r="BO79" s="1246"/>
      <c r="BP79" s="1245">
        <v>11.2</v>
      </c>
      <c r="BQ79" s="1245"/>
      <c r="BR79" s="1245"/>
      <c r="BS79" s="1245"/>
      <c r="BT79" s="1245"/>
      <c r="BU79" s="1245"/>
      <c r="BV79" s="1245"/>
      <c r="BW79" s="1245"/>
      <c r="BX79" s="1245">
        <v>11.2</v>
      </c>
      <c r="BY79" s="1245"/>
      <c r="BZ79" s="1245"/>
      <c r="CA79" s="1245"/>
      <c r="CB79" s="1245"/>
      <c r="CC79" s="1245"/>
      <c r="CD79" s="1245"/>
      <c r="CE79" s="1245"/>
      <c r="CF79" s="1245">
        <v>10.9</v>
      </c>
      <c r="CG79" s="1245"/>
      <c r="CH79" s="1245"/>
      <c r="CI79" s="1245"/>
      <c r="CJ79" s="1245"/>
      <c r="CK79" s="1245"/>
      <c r="CL79" s="1245"/>
      <c r="CM79" s="1245"/>
      <c r="CN79" s="1245">
        <v>10.3</v>
      </c>
      <c r="CO79" s="1245"/>
      <c r="CP79" s="1245"/>
      <c r="CQ79" s="1245"/>
      <c r="CR79" s="1245"/>
      <c r="CS79" s="1245"/>
      <c r="CT79" s="1245"/>
      <c r="CU79" s="1245"/>
      <c r="CV79" s="1245">
        <v>9</v>
      </c>
      <c r="CW79" s="1245"/>
      <c r="CX79" s="1245"/>
      <c r="CY79" s="1245"/>
      <c r="CZ79" s="1245"/>
      <c r="DA79" s="1245"/>
      <c r="DB79" s="1245"/>
      <c r="DC79" s="1245"/>
    </row>
    <row r="80" spans="2:107" ht="13.2">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2">
      <c r="B81" s="1238"/>
    </row>
    <row r="82" spans="2:109" ht="16.2">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2">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2">
      <c r="DD84" s="1237"/>
      <c r="DE84" s="1237"/>
    </row>
    <row r="85" spans="2:109" ht="13.2">
      <c r="DD85" s="1237"/>
      <c r="DE85" s="1237"/>
    </row>
    <row r="86" spans="2:109" ht="13.2" hidden="1">
      <c r="DD86" s="1237"/>
      <c r="DE86" s="1237"/>
    </row>
    <row r="87" spans="2:109" ht="13.2" hidden="1">
      <c r="K87" s="1240"/>
      <c r="AQ87" s="1240"/>
      <c r="BC87" s="1240"/>
      <c r="BO87" s="1240"/>
      <c r="CA87" s="1240"/>
      <c r="CM87" s="1240"/>
      <c r="CY87" s="1240"/>
      <c r="DD87" s="1237"/>
      <c r="DE87" s="1237"/>
    </row>
    <row r="88" spans="2:109" ht="13.2" hidden="1">
      <c r="DD88" s="1237"/>
      <c r="DE88" s="1237"/>
    </row>
    <row r="89" spans="2:109" ht="13.2" hidden="1">
      <c r="DD89" s="1237"/>
      <c r="DE89" s="1237"/>
    </row>
    <row r="90" spans="2:109" ht="13.2" hidden="1">
      <c r="DD90" s="1237"/>
      <c r="DE90" s="1237"/>
    </row>
    <row r="91" spans="2:109" ht="13.2"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DbicwfDH4USBg7li8AhEDhSjKSLCJSWqAX1APaWOCMH0rmd2HVAoAHzH/qacPgbI07LWJWFyDUR+TSLWuV7hg==" saltValue="ctVm2JQ98JGxaw8+k21kR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7" zoomScale="70" zoomScaleNormal="70" zoomScaleSheetLayoutView="70" workbookViewId="0">
      <selection activeCell="AN43" sqref="AN43:DC47"/>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WHjD71LtMxFTZy7SCQrd+GCP41m00L5ZfQiV6AHe6zBFif1S1YFrT+61kYiAhx1JCHNmEyslAo8xBpPjKCAjw==" saltValue="+4qsH0W2l696BKidp2SY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80" zoomScaleNormal="80" zoomScaleSheetLayoutView="55" workbookViewId="0">
      <selection activeCell="AN43" sqref="AN43:DC47"/>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O2JflKal00NnXs2tLXXuuxL/uXJYtT9G+pKhrbBX4voG8FQfMA2SCjaYuLqW5xIjaIqUMw0I8GKq8h/j32mxQ==" saltValue="8G1Xj9f+p/eJ/MfVRl4l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54400</v>
      </c>
      <c r="E3" s="141"/>
      <c r="F3" s="142">
        <v>50848</v>
      </c>
      <c r="G3" s="143"/>
      <c r="H3" s="144"/>
    </row>
    <row r="4" spans="1:8">
      <c r="A4" s="145"/>
      <c r="B4" s="146"/>
      <c r="C4" s="147"/>
      <c r="D4" s="148">
        <v>26389</v>
      </c>
      <c r="E4" s="149"/>
      <c r="F4" s="150">
        <v>22583</v>
      </c>
      <c r="G4" s="151"/>
      <c r="H4" s="152"/>
    </row>
    <row r="5" spans="1:8">
      <c r="A5" s="133" t="s">
        <v>543</v>
      </c>
      <c r="B5" s="138"/>
      <c r="C5" s="139"/>
      <c r="D5" s="140">
        <v>47365</v>
      </c>
      <c r="E5" s="141"/>
      <c r="F5" s="142">
        <v>53572</v>
      </c>
      <c r="G5" s="143"/>
      <c r="H5" s="144"/>
    </row>
    <row r="6" spans="1:8">
      <c r="A6" s="145"/>
      <c r="B6" s="146"/>
      <c r="C6" s="147"/>
      <c r="D6" s="148">
        <v>22551</v>
      </c>
      <c r="E6" s="149"/>
      <c r="F6" s="150">
        <v>25259</v>
      </c>
      <c r="G6" s="151"/>
      <c r="H6" s="152"/>
    </row>
    <row r="7" spans="1:8">
      <c r="A7" s="133" t="s">
        <v>544</v>
      </c>
      <c r="B7" s="138"/>
      <c r="C7" s="139"/>
      <c r="D7" s="140">
        <v>59649</v>
      </c>
      <c r="E7" s="141"/>
      <c r="F7" s="142">
        <v>51898</v>
      </c>
      <c r="G7" s="143"/>
      <c r="H7" s="144"/>
    </row>
    <row r="8" spans="1:8">
      <c r="A8" s="145"/>
      <c r="B8" s="146"/>
      <c r="C8" s="147"/>
      <c r="D8" s="148">
        <v>34554</v>
      </c>
      <c r="E8" s="149"/>
      <c r="F8" s="150">
        <v>25986</v>
      </c>
      <c r="G8" s="151"/>
      <c r="H8" s="152"/>
    </row>
    <row r="9" spans="1:8">
      <c r="A9" s="133" t="s">
        <v>545</v>
      </c>
      <c r="B9" s="138"/>
      <c r="C9" s="139"/>
      <c r="D9" s="140">
        <v>64501</v>
      </c>
      <c r="E9" s="141"/>
      <c r="F9" s="142">
        <v>51684</v>
      </c>
      <c r="G9" s="143"/>
      <c r="H9" s="144"/>
    </row>
    <row r="10" spans="1:8">
      <c r="A10" s="145"/>
      <c r="B10" s="146"/>
      <c r="C10" s="147"/>
      <c r="D10" s="148">
        <v>34263</v>
      </c>
      <c r="E10" s="149"/>
      <c r="F10" s="150">
        <v>26671</v>
      </c>
      <c r="G10" s="151"/>
      <c r="H10" s="152"/>
    </row>
    <row r="11" spans="1:8">
      <c r="A11" s="133" t="s">
        <v>546</v>
      </c>
      <c r="B11" s="138"/>
      <c r="C11" s="139"/>
      <c r="D11" s="140">
        <v>54626</v>
      </c>
      <c r="E11" s="141"/>
      <c r="F11" s="142">
        <v>52897</v>
      </c>
      <c r="G11" s="143"/>
      <c r="H11" s="144"/>
    </row>
    <row r="12" spans="1:8">
      <c r="A12" s="145"/>
      <c r="B12" s="146"/>
      <c r="C12" s="153"/>
      <c r="D12" s="148">
        <v>29129</v>
      </c>
      <c r="E12" s="149"/>
      <c r="F12" s="150">
        <v>27013</v>
      </c>
      <c r="G12" s="151"/>
      <c r="H12" s="152"/>
    </row>
    <row r="13" spans="1:8">
      <c r="A13" s="133"/>
      <c r="B13" s="138"/>
      <c r="C13" s="154"/>
      <c r="D13" s="155">
        <v>56108</v>
      </c>
      <c r="E13" s="156"/>
      <c r="F13" s="157">
        <v>52180</v>
      </c>
      <c r="G13" s="158"/>
      <c r="H13" s="144"/>
    </row>
    <row r="14" spans="1:8">
      <c r="A14" s="145"/>
      <c r="B14" s="146"/>
      <c r="C14" s="147"/>
      <c r="D14" s="148">
        <v>29377</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3.74</v>
      </c>
      <c r="C19" s="159">
        <f>ROUND(VALUE(SUBSTITUTE(実質収支比率等に係る経年分析!G$48,"▲","-")),2)</f>
        <v>3.29</v>
      </c>
      <c r="D19" s="159">
        <f>ROUND(VALUE(SUBSTITUTE(実質収支比率等に係る経年分析!H$48,"▲","-")),2)</f>
        <v>4.29</v>
      </c>
      <c r="E19" s="159">
        <f>ROUND(VALUE(SUBSTITUTE(実質収支比率等に係る経年分析!I$48,"▲","-")),2)</f>
        <v>3.87</v>
      </c>
      <c r="F19" s="159">
        <f>ROUND(VALUE(SUBSTITUTE(実質収支比率等に係る経年分析!J$48,"▲","-")),2)</f>
        <v>3.11</v>
      </c>
    </row>
    <row r="20" spans="1:11">
      <c r="A20" s="159" t="s">
        <v>49</v>
      </c>
      <c r="B20" s="159">
        <f>ROUND(VALUE(SUBSTITUTE(実質収支比率等に係る経年分析!F$47,"▲","-")),2)</f>
        <v>8.5299999999999994</v>
      </c>
      <c r="C20" s="159">
        <f>ROUND(VALUE(SUBSTITUTE(実質収支比率等に係る経年分析!G$47,"▲","-")),2)</f>
        <v>8.5399999999999991</v>
      </c>
      <c r="D20" s="159">
        <f>ROUND(VALUE(SUBSTITUTE(実質収支比率等に係る経年分析!H$47,"▲","-")),2)</f>
        <v>8.5</v>
      </c>
      <c r="E20" s="159">
        <f>ROUND(VALUE(SUBSTITUTE(実質収支比率等に係る経年分析!I$47,"▲","-")),2)</f>
        <v>8.5</v>
      </c>
      <c r="F20" s="159">
        <f>ROUND(VALUE(SUBSTITUTE(実質収支比率等に係る経年分析!J$47,"▲","-")),2)</f>
        <v>7.28</v>
      </c>
    </row>
    <row r="21" spans="1:11">
      <c r="A21" s="159" t="s">
        <v>50</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-0.43</v>
      </c>
      <c r="D21" s="159">
        <f>IF(ISNUMBER(VALUE(SUBSTITUTE(実質収支比率等に係る経年分析!H$49,"▲","-"))),ROUND(VALUE(SUBSTITUTE(実質収支比率等に係る経年分析!H$49,"▲","-")),2),NA())</f>
        <v>1.04</v>
      </c>
      <c r="E21" s="159">
        <f>IF(ISNUMBER(VALUE(SUBSTITUTE(実質収支比率等に係る経年分析!I$49,"▲","-"))),ROUND(VALUE(SUBSTITUTE(実質収支比率等に係る経年分析!I$49,"▲","-")),2),NA())</f>
        <v>-0.39</v>
      </c>
      <c r="F21" s="159">
        <f>IF(ISNUMBER(VALUE(SUBSTITUTE(実質収支比率等に係る経年分析!J$49,"▲","-"))),ROUND(VALUE(SUBSTITUTE(実質収支比率等に係る経年分析!J$49,"▲","-")),2),NA())</f>
        <v>-0.19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母子父子寡婦福祉資金貸付事業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介護保険事業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1.21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0.24</v>
      </c>
    </row>
    <row r="31" spans="1:11">
      <c r="A31" s="160" t="str">
        <f>IF(連結実質赤字比率に係る赤字・黒字の構成分析!C$39="",NA(),連結実質赤字比率に係る赤字・黒字の構成分析!C$39)</f>
        <v>小型自動車競走事業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c r="A32" s="160" t="str">
        <f>IF(連結実質赤字比率に係る赤字・黒字の構成分析!C$38="",NA(),連結実質赤字比率に係る赤字・黒字の構成分析!C$38)</f>
        <v>下水道事業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1.1200000000000001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1.28</v>
      </c>
    </row>
    <row r="33" spans="1:16">
      <c r="A33" s="160" t="str">
        <f>IF(連結実質赤字比率に係る赤字・黒字の構成分析!C$37="",NA(),連結実質赤字比率に係る赤字・黒字の構成分析!C$37)</f>
        <v>病院事業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1.35</v>
      </c>
    </row>
    <row r="34" spans="1:16">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3.08</v>
      </c>
    </row>
    <row r="36" spans="1:16">
      <c r="A36" s="160" t="str">
        <f>IF(連結実質赤字比率に係る赤字・黒字の構成分析!C$34="",NA(),連結実質赤字比率に係る赤字・黒字の構成分析!C$34)</f>
        <v>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7.24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33028</v>
      </c>
      <c r="E42" s="161"/>
      <c r="F42" s="161"/>
      <c r="G42" s="161">
        <f>'実質公債費比率（分子）の構造'!L$52</f>
        <v>31433</v>
      </c>
      <c r="H42" s="161"/>
      <c r="I42" s="161"/>
      <c r="J42" s="161">
        <f>'実質公債費比率（分子）の構造'!M$52</f>
        <v>31182</v>
      </c>
      <c r="K42" s="161"/>
      <c r="L42" s="161"/>
      <c r="M42" s="161">
        <f>'実質公債費比率（分子）の構造'!N$52</f>
        <v>31638</v>
      </c>
      <c r="N42" s="161"/>
      <c r="O42" s="161"/>
      <c r="P42" s="161">
        <f>'実質公債費比率（分子）の構造'!O$52</f>
        <v>32129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4922</v>
      </c>
      <c r="C44" s="161"/>
      <c r="D44" s="161"/>
      <c r="E44" s="161">
        <f>'実質公債費比率（分子）の構造'!L$50</f>
        <v>1296</v>
      </c>
      <c r="F44" s="161"/>
      <c r="G44" s="161"/>
      <c r="H44" s="161">
        <f>'実質公債費比率（分子）の構造'!M$50</f>
        <v>1125</v>
      </c>
      <c r="I44" s="161"/>
      <c r="J44" s="161"/>
      <c r="K44" s="161">
        <f>'実質公債費比率（分子）の構造'!N$50</f>
        <v>1194</v>
      </c>
      <c r="L44" s="161"/>
      <c r="M44" s="161"/>
      <c r="N44" s="161">
        <f>'実質公債費比率（分子）の構造'!O$50</f>
        <v>1041</v>
      </c>
      <c r="O44" s="161"/>
      <c r="P44" s="161"/>
    </row>
    <row r="45" spans="1:16">
      <c r="A45" s="161" t="s">
        <v>60</v>
      </c>
      <c r="B45" s="161">
        <f>'実質公債費比率（分子）の構造'!K$49</f>
        <v>3</v>
      </c>
      <c r="C45" s="161"/>
      <c r="D45" s="161"/>
      <c r="E45" s="161">
        <f>'実質公債費比率（分子）の構造'!L$49</f>
        <v>4</v>
      </c>
      <c r="F45" s="161"/>
      <c r="G45" s="161"/>
      <c r="H45" s="161">
        <f>'実質公債費比率（分子）の構造'!M$49</f>
        <v>3</v>
      </c>
      <c r="I45" s="161"/>
      <c r="J45" s="161"/>
      <c r="K45" s="161">
        <f>'実質公債費比率（分子）の構造'!N$49</f>
        <v>3</v>
      </c>
      <c r="L45" s="161"/>
      <c r="M45" s="161"/>
      <c r="N45" s="161">
        <f>'実質公債費比率（分子）の構造'!O$49</f>
        <v>1</v>
      </c>
      <c r="O45" s="161"/>
      <c r="P45" s="161"/>
    </row>
    <row r="46" spans="1:16">
      <c r="A46" s="161" t="s">
        <v>61</v>
      </c>
      <c r="B46" s="161">
        <f>'実質公債費比率（分子）の構造'!K$48</f>
        <v>6427</v>
      </c>
      <c r="C46" s="161"/>
      <c r="D46" s="161"/>
      <c r="E46" s="161">
        <f>'実質公債費比率（分子）の構造'!L$48</f>
        <v>6286</v>
      </c>
      <c r="F46" s="161"/>
      <c r="G46" s="161"/>
      <c r="H46" s="161">
        <f>'実質公債費比率（分子）の構造'!M$48</f>
        <v>6216</v>
      </c>
      <c r="I46" s="161"/>
      <c r="J46" s="161"/>
      <c r="K46" s="161">
        <f>'実質公債費比率（分子）の構造'!N$48</f>
        <v>6494</v>
      </c>
      <c r="L46" s="161"/>
      <c r="M46" s="161"/>
      <c r="N46" s="161">
        <f>'実質公債費比率（分子）の構造'!O$48</f>
        <v>6185</v>
      </c>
      <c r="O46" s="161"/>
      <c r="P46" s="161"/>
    </row>
    <row r="47" spans="1:16">
      <c r="A47" s="161" t="s">
        <v>62</v>
      </c>
      <c r="B47" s="161">
        <f>'実質公債費比率（分子）の構造'!K$47</f>
        <v>2000</v>
      </c>
      <c r="C47" s="161"/>
      <c r="D47" s="161"/>
      <c r="E47" s="161">
        <f>'実質公債費比率（分子）の構造'!L$47</f>
        <v>2333</v>
      </c>
      <c r="F47" s="161"/>
      <c r="G47" s="161"/>
      <c r="H47" s="161">
        <f>'実質公債費比率（分子）の構造'!M$47</f>
        <v>2667</v>
      </c>
      <c r="I47" s="161"/>
      <c r="J47" s="161"/>
      <c r="K47" s="161">
        <f>'実質公債費比率（分子）の構造'!N$47</f>
        <v>3000</v>
      </c>
      <c r="L47" s="161"/>
      <c r="M47" s="161"/>
      <c r="N47" s="161">
        <f>'実質公債費比率（分子）の構造'!O$47</f>
        <v>3333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34933</v>
      </c>
      <c r="C49" s="161"/>
      <c r="D49" s="161"/>
      <c r="E49" s="161">
        <f>'実質公債費比率（分子）の構造'!L$45</f>
        <v>35577</v>
      </c>
      <c r="F49" s="161"/>
      <c r="G49" s="161"/>
      <c r="H49" s="161">
        <f>'実質公債費比率（分子）の構造'!M$45</f>
        <v>33791</v>
      </c>
      <c r="I49" s="161"/>
      <c r="J49" s="161"/>
      <c r="K49" s="161">
        <f>'実質公債費比率（分子）の構造'!N$45</f>
        <v>33241</v>
      </c>
      <c r="L49" s="161"/>
      <c r="M49" s="161"/>
      <c r="N49" s="161">
        <f>'実質公債費比率（分子）の構造'!O$45</f>
        <v>32841</v>
      </c>
      <c r="O49" s="161"/>
      <c r="P49" s="161"/>
    </row>
    <row r="50" spans="1:16">
      <c r="A50" s="161" t="s">
        <v>65</v>
      </c>
      <c r="B50" s="161" t="e">
        <f>NA()</f>
        <v>#N/A</v>
      </c>
      <c r="C50" s="161">
        <f>IF(ISNUMBER('実質公債費比率（分子）の構造'!K$53),'実質公債費比率（分子）の構造'!K$53,NA())</f>
        <v>15257</v>
      </c>
      <c r="D50" s="161" t="e">
        <f>NA()</f>
        <v>#N/A</v>
      </c>
      <c r="E50" s="161" t="e">
        <f>NA()</f>
        <v>#N/A</v>
      </c>
      <c r="F50" s="161">
        <f>IF(ISNUMBER('実質公債費比率（分子）の構造'!L$53),'実質公債費比率（分子）の構造'!L$53,NA())</f>
        <v>14063</v>
      </c>
      <c r="G50" s="161" t="e">
        <f>NA()</f>
        <v>#N/A</v>
      </c>
      <c r="H50" s="161" t="e">
        <f>NA()</f>
        <v>#N/A</v>
      </c>
      <c r="I50" s="161">
        <f>IF(ISNUMBER('実質公債費比率（分子）の構造'!M$53),'実質公債費比率（分子）の構造'!M$53,NA())</f>
        <v>12620</v>
      </c>
      <c r="J50" s="161" t="e">
        <f>NA()</f>
        <v>#N/A</v>
      </c>
      <c r="K50" s="161" t="e">
        <f>NA()</f>
        <v>#N/A</v>
      </c>
      <c r="L50" s="161">
        <f>IF(ISNUMBER('実質公債費比率（分子）の構造'!N$53),'実質公債費比率（分子）の構造'!N$53,NA())</f>
        <v>12294</v>
      </c>
      <c r="M50" s="161" t="e">
        <f>NA()</f>
        <v>#N/A</v>
      </c>
      <c r="N50" s="161" t="e">
        <f>NA()</f>
        <v>#N/A</v>
      </c>
      <c r="O50" s="161">
        <f>IF(ISNUMBER('実質公債費比率（分子）の構造'!O$53),'実質公債費比率（分子）の構造'!O$53,NA())</f>
        <v>11272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312263</v>
      </c>
      <c r="E56" s="160"/>
      <c r="F56" s="160"/>
      <c r="G56" s="160">
        <f>'将来負担比率（分子）の構造'!J$52</f>
        <v>319411</v>
      </c>
      <c r="H56" s="160"/>
      <c r="I56" s="160"/>
      <c r="J56" s="160">
        <f>'将来負担比率（分子）の構造'!K$52</f>
        <v>321450</v>
      </c>
      <c r="K56" s="160"/>
      <c r="L56" s="160"/>
      <c r="M56" s="160">
        <f>'将来負担比率（分子）の構造'!L$52</f>
        <v>330413</v>
      </c>
      <c r="N56" s="160"/>
      <c r="O56" s="160"/>
      <c r="P56" s="160">
        <f>'将来負担比率（分子）の構造'!M$52</f>
        <v>339169</v>
      </c>
    </row>
    <row r="57" spans="1:16">
      <c r="A57" s="160" t="s">
        <v>36</v>
      </c>
      <c r="B57" s="160"/>
      <c r="C57" s="160"/>
      <c r="D57" s="160">
        <f>'将来負担比率（分子）の構造'!I$51</f>
        <v>58690</v>
      </c>
      <c r="E57" s="160"/>
      <c r="F57" s="160"/>
      <c r="G57" s="160">
        <f>'将来負担比率（分子）の構造'!J$51</f>
        <v>57087</v>
      </c>
      <c r="H57" s="160"/>
      <c r="I57" s="160"/>
      <c r="J57" s="160">
        <f>'将来負担比率（分子）の構造'!K$51</f>
        <v>57590</v>
      </c>
      <c r="K57" s="160"/>
      <c r="L57" s="160"/>
      <c r="M57" s="160">
        <f>'将来負担比率（分子）の構造'!L$51</f>
        <v>58626</v>
      </c>
      <c r="N57" s="160"/>
      <c r="O57" s="160"/>
      <c r="P57" s="160">
        <f>'将来負担比率（分子）の構造'!M$51</f>
        <v>53843</v>
      </c>
    </row>
    <row r="58" spans="1:16">
      <c r="A58" s="160" t="s">
        <v>35</v>
      </c>
      <c r="B58" s="160"/>
      <c r="C58" s="160"/>
      <c r="D58" s="160">
        <f>'将来負担比率（分子）の構造'!I$50</f>
        <v>56714</v>
      </c>
      <c r="E58" s="160"/>
      <c r="F58" s="160"/>
      <c r="G58" s="160">
        <f>'将来負担比率（分子）の構造'!J$50</f>
        <v>63039</v>
      </c>
      <c r="H58" s="160"/>
      <c r="I58" s="160"/>
      <c r="J58" s="160">
        <f>'将来負担比率（分子）の構造'!K$50</f>
        <v>63080</v>
      </c>
      <c r="K58" s="160"/>
      <c r="L58" s="160"/>
      <c r="M58" s="160">
        <f>'将来負担比率（分子）の構造'!L$50</f>
        <v>65273</v>
      </c>
      <c r="N58" s="160"/>
      <c r="O58" s="160"/>
      <c r="P58" s="160">
        <f>'将来負担比率（分子）の構造'!M$50</f>
        <v>69834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43509</v>
      </c>
      <c r="C62" s="160"/>
      <c r="D62" s="160"/>
      <c r="E62" s="160">
        <f>'将来負担比率（分子）の構造'!J$45</f>
        <v>39382</v>
      </c>
      <c r="F62" s="160"/>
      <c r="G62" s="160"/>
      <c r="H62" s="160">
        <f>'将来負担比率（分子）の構造'!K$45</f>
        <v>37202</v>
      </c>
      <c r="I62" s="160"/>
      <c r="J62" s="160"/>
      <c r="K62" s="160">
        <f>'将来負担比率（分子）の構造'!L$45</f>
        <v>37163</v>
      </c>
      <c r="L62" s="160"/>
      <c r="M62" s="160"/>
      <c r="N62" s="160">
        <f>'将来負担比率（分子）の構造'!M$45</f>
        <v>69090</v>
      </c>
      <c r="O62" s="160"/>
      <c r="P62" s="160"/>
    </row>
    <row r="63" spans="1:16">
      <c r="A63" s="160" t="s">
        <v>28</v>
      </c>
      <c r="B63" s="160">
        <f>'将来負担比率（分子）の構造'!I$44</f>
        <v>116</v>
      </c>
      <c r="C63" s="160"/>
      <c r="D63" s="160"/>
      <c r="E63" s="160">
        <f>'将来負担比率（分子）の構造'!J$44</f>
        <v>98</v>
      </c>
      <c r="F63" s="160"/>
      <c r="G63" s="160"/>
      <c r="H63" s="160">
        <f>'将来負担比率（分子）の構造'!K$44</f>
        <v>81</v>
      </c>
      <c r="I63" s="160"/>
      <c r="J63" s="160"/>
      <c r="K63" s="160">
        <f>'将来負担比率（分子）の構造'!L$44</f>
        <v>63</v>
      </c>
      <c r="L63" s="160"/>
      <c r="M63" s="160"/>
      <c r="N63" s="160">
        <f>'将来負担比率（分子）の構造'!M$44</f>
        <v>52</v>
      </c>
      <c r="O63" s="160"/>
      <c r="P63" s="160"/>
    </row>
    <row r="64" spans="1:16">
      <c r="A64" s="160" t="s">
        <v>27</v>
      </c>
      <c r="B64" s="160">
        <f>'将来負担比率（分子）の構造'!I$43</f>
        <v>94179</v>
      </c>
      <c r="C64" s="160"/>
      <c r="D64" s="160"/>
      <c r="E64" s="160">
        <f>'将来負担比率（分子）の構造'!J$43</f>
        <v>88999</v>
      </c>
      <c r="F64" s="160"/>
      <c r="G64" s="160"/>
      <c r="H64" s="160">
        <f>'将来負担比率（分子）の構造'!K$43</f>
        <v>84325</v>
      </c>
      <c r="I64" s="160"/>
      <c r="J64" s="160"/>
      <c r="K64" s="160">
        <f>'将来負担比率（分子）の構造'!L$43</f>
        <v>84476</v>
      </c>
      <c r="L64" s="160"/>
      <c r="M64" s="160"/>
      <c r="N64" s="160">
        <f>'将来負担比率（分子）の構造'!M$43</f>
        <v>77038</v>
      </c>
      <c r="O64" s="160"/>
      <c r="P64" s="160"/>
    </row>
    <row r="65" spans="1:16">
      <c r="A65" s="160" t="s">
        <v>26</v>
      </c>
      <c r="B65" s="160">
        <f>'将来負担比率（分子）の構造'!I$42</f>
        <v>13763</v>
      </c>
      <c r="C65" s="160"/>
      <c r="D65" s="160"/>
      <c r="E65" s="160">
        <f>'将来負担比率（分子）の構造'!J$42</f>
        <v>12493</v>
      </c>
      <c r="F65" s="160"/>
      <c r="G65" s="160"/>
      <c r="H65" s="160">
        <f>'将来負担比率（分子）の構造'!K$42</f>
        <v>12337</v>
      </c>
      <c r="I65" s="160"/>
      <c r="J65" s="160"/>
      <c r="K65" s="160">
        <f>'将来負担比率（分子）の構造'!L$42</f>
        <v>11522</v>
      </c>
      <c r="L65" s="160"/>
      <c r="M65" s="160"/>
      <c r="N65" s="160">
        <f>'将来負担比率（分子）の構造'!M$42</f>
        <v>10676</v>
      </c>
      <c r="O65" s="160"/>
      <c r="P65" s="160"/>
    </row>
    <row r="66" spans="1:16">
      <c r="A66" s="160" t="s">
        <v>25</v>
      </c>
      <c r="B66" s="160">
        <f>'将来負担比率（分子）の構造'!I$41</f>
        <v>289757</v>
      </c>
      <c r="C66" s="160"/>
      <c r="D66" s="160"/>
      <c r="E66" s="160">
        <f>'将来負担比率（分子）の構造'!J$41</f>
        <v>286862</v>
      </c>
      <c r="F66" s="160"/>
      <c r="G66" s="160"/>
      <c r="H66" s="160">
        <f>'将来負担比率（分子）の構造'!K$41</f>
        <v>283000</v>
      </c>
      <c r="I66" s="160"/>
      <c r="J66" s="160"/>
      <c r="K66" s="160">
        <f>'将来負担比率（分子）の構造'!L$41</f>
        <v>281064</v>
      </c>
      <c r="L66" s="160"/>
      <c r="M66" s="160"/>
      <c r="N66" s="160">
        <f>'将来負担比率（分子）の構造'!M$41</f>
        <v>282790</v>
      </c>
      <c r="O66" s="160"/>
      <c r="P66" s="160"/>
    </row>
    <row r="67" spans="1:16">
      <c r="A67" s="160" t="s">
        <v>69</v>
      </c>
      <c r="B67" s="160" t="e">
        <f>NA()</f>
        <v>#N/A</v>
      </c>
      <c r="C67" s="160">
        <f>IF(ISNUMBER('将来負担比率（分子）の構造'!I$53), IF('将来負担比率（分子）の構造'!I$53 &lt; 0, 0, '将来負担比率（分子）の構造'!I$53), NA())</f>
        <v>13657</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15141</v>
      </c>
      <c r="C72" s="164">
        <f>基金残高に係る経年分析!G55</f>
        <v>15169</v>
      </c>
      <c r="D72" s="164">
        <f>基金残高に係る経年分析!H55</f>
        <v>15200</v>
      </c>
    </row>
    <row r="73" spans="1:16">
      <c r="A73" s="163" t="s">
        <v>72</v>
      </c>
      <c r="B73" s="164">
        <f>基金残高に係る経年分析!F56</f>
        <v>794</v>
      </c>
      <c r="C73" s="164">
        <f>基金残高に係る経年分析!G56</f>
        <v>872</v>
      </c>
      <c r="D73" s="164">
        <f>基金残高に係る経年分析!H56</f>
        <v>951</v>
      </c>
    </row>
    <row r="74" spans="1:16">
      <c r="A74" s="163" t="s">
        <v>73</v>
      </c>
      <c r="B74" s="164">
        <f>基金残高に係る経年分析!F57</f>
        <v>24644</v>
      </c>
      <c r="C74" s="164">
        <f>基金残高に係る経年分析!G57</f>
        <v>21389</v>
      </c>
      <c r="D74" s="164">
        <f>基金残高に係る経年分析!H57</f>
        <v>25553</v>
      </c>
    </row>
  </sheetData>
  <sheetProtection algorithmName="SHA-512" hashValue="sPeTnTkzsu6moCEYNnZhFHFvAjQrGU/I0UjWqFpKlphgXQqRavE9bDCcpquFkOTPOqlQgd+28v4xrcSxwLBdHw==" saltValue="6jULU/0J17DIZW7kEvQj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131831034</v>
      </c>
      <c r="S5" s="669"/>
      <c r="T5" s="669"/>
      <c r="U5" s="669"/>
      <c r="V5" s="669"/>
      <c r="W5" s="669"/>
      <c r="X5" s="669"/>
      <c r="Y5" s="715"/>
      <c r="Z5" s="733">
        <v>39.1</v>
      </c>
      <c r="AA5" s="733"/>
      <c r="AB5" s="733"/>
      <c r="AC5" s="733"/>
      <c r="AD5" s="734">
        <v>124427369</v>
      </c>
      <c r="AE5" s="734"/>
      <c r="AF5" s="734"/>
      <c r="AG5" s="734"/>
      <c r="AH5" s="734"/>
      <c r="AI5" s="734"/>
      <c r="AJ5" s="734"/>
      <c r="AK5" s="734"/>
      <c r="AL5" s="716">
        <v>65.599999999999994</v>
      </c>
      <c r="AM5" s="685"/>
      <c r="AN5" s="685"/>
      <c r="AO5" s="717"/>
      <c r="AP5" s="702" t="s">
        <v>221</v>
      </c>
      <c r="AQ5" s="703"/>
      <c r="AR5" s="703"/>
      <c r="AS5" s="703"/>
      <c r="AT5" s="703"/>
      <c r="AU5" s="703"/>
      <c r="AV5" s="703"/>
      <c r="AW5" s="703"/>
      <c r="AX5" s="703"/>
      <c r="AY5" s="703"/>
      <c r="AZ5" s="703"/>
      <c r="BA5" s="703"/>
      <c r="BB5" s="703"/>
      <c r="BC5" s="703"/>
      <c r="BD5" s="703"/>
      <c r="BE5" s="703"/>
      <c r="BF5" s="704"/>
      <c r="BG5" s="603">
        <v>119231972</v>
      </c>
      <c r="BH5" s="606"/>
      <c r="BI5" s="606"/>
      <c r="BJ5" s="606"/>
      <c r="BK5" s="606"/>
      <c r="BL5" s="606"/>
      <c r="BM5" s="606"/>
      <c r="BN5" s="607"/>
      <c r="BO5" s="665">
        <v>90.4</v>
      </c>
      <c r="BP5" s="665"/>
      <c r="BQ5" s="665"/>
      <c r="BR5" s="665"/>
      <c r="BS5" s="666" t="s">
        <v>122</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3509133</v>
      </c>
      <c r="S6" s="606"/>
      <c r="T6" s="606"/>
      <c r="U6" s="606"/>
      <c r="V6" s="606"/>
      <c r="W6" s="606"/>
      <c r="X6" s="606"/>
      <c r="Y6" s="607"/>
      <c r="Z6" s="665">
        <v>1</v>
      </c>
      <c r="AA6" s="665"/>
      <c r="AB6" s="665"/>
      <c r="AC6" s="665"/>
      <c r="AD6" s="666">
        <v>3509133</v>
      </c>
      <c r="AE6" s="666"/>
      <c r="AF6" s="666"/>
      <c r="AG6" s="666"/>
      <c r="AH6" s="666"/>
      <c r="AI6" s="666"/>
      <c r="AJ6" s="666"/>
      <c r="AK6" s="666"/>
      <c r="AL6" s="608">
        <v>1.8</v>
      </c>
      <c r="AM6" s="609"/>
      <c r="AN6" s="609"/>
      <c r="AO6" s="667"/>
      <c r="AP6" s="600" t="s">
        <v>226</v>
      </c>
      <c r="AQ6" s="601"/>
      <c r="AR6" s="601"/>
      <c r="AS6" s="601"/>
      <c r="AT6" s="601"/>
      <c r="AU6" s="601"/>
      <c r="AV6" s="601"/>
      <c r="AW6" s="601"/>
      <c r="AX6" s="601"/>
      <c r="AY6" s="601"/>
      <c r="AZ6" s="601"/>
      <c r="BA6" s="601"/>
      <c r="BB6" s="601"/>
      <c r="BC6" s="601"/>
      <c r="BD6" s="601"/>
      <c r="BE6" s="601"/>
      <c r="BF6" s="602"/>
      <c r="BG6" s="603">
        <v>119231972</v>
      </c>
      <c r="BH6" s="606"/>
      <c r="BI6" s="606"/>
      <c r="BJ6" s="606"/>
      <c r="BK6" s="606"/>
      <c r="BL6" s="606"/>
      <c r="BM6" s="606"/>
      <c r="BN6" s="607"/>
      <c r="BO6" s="665">
        <v>90.4</v>
      </c>
      <c r="BP6" s="665"/>
      <c r="BQ6" s="665"/>
      <c r="BR6" s="665"/>
      <c r="BS6" s="666" t="s">
        <v>122</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931877</v>
      </c>
      <c r="CS6" s="606"/>
      <c r="CT6" s="606"/>
      <c r="CU6" s="606"/>
      <c r="CV6" s="606"/>
      <c r="CW6" s="606"/>
      <c r="CX6" s="606"/>
      <c r="CY6" s="607"/>
      <c r="CZ6" s="716">
        <v>0.3</v>
      </c>
      <c r="DA6" s="685"/>
      <c r="DB6" s="685"/>
      <c r="DC6" s="719"/>
      <c r="DD6" s="611" t="s">
        <v>122</v>
      </c>
      <c r="DE6" s="606"/>
      <c r="DF6" s="606"/>
      <c r="DG6" s="606"/>
      <c r="DH6" s="606"/>
      <c r="DI6" s="606"/>
      <c r="DJ6" s="606"/>
      <c r="DK6" s="606"/>
      <c r="DL6" s="606"/>
      <c r="DM6" s="606"/>
      <c r="DN6" s="606"/>
      <c r="DO6" s="606"/>
      <c r="DP6" s="607"/>
      <c r="DQ6" s="611">
        <v>931877</v>
      </c>
      <c r="DR6" s="606"/>
      <c r="DS6" s="606"/>
      <c r="DT6" s="606"/>
      <c r="DU6" s="606"/>
      <c r="DV6" s="606"/>
      <c r="DW6" s="606"/>
      <c r="DX6" s="606"/>
      <c r="DY6" s="606"/>
      <c r="DZ6" s="606"/>
      <c r="EA6" s="606"/>
      <c r="EB6" s="606"/>
      <c r="EC6" s="646"/>
    </row>
    <row r="7" spans="2:143" ht="11.25" customHeight="1">
      <c r="B7" s="600" t="s">
        <v>228</v>
      </c>
      <c r="C7" s="601"/>
      <c r="D7" s="601"/>
      <c r="E7" s="601"/>
      <c r="F7" s="601"/>
      <c r="G7" s="601"/>
      <c r="H7" s="601"/>
      <c r="I7" s="601"/>
      <c r="J7" s="601"/>
      <c r="K7" s="601"/>
      <c r="L7" s="601"/>
      <c r="M7" s="601"/>
      <c r="N7" s="601"/>
      <c r="O7" s="601"/>
      <c r="P7" s="601"/>
      <c r="Q7" s="602"/>
      <c r="R7" s="603">
        <v>237209</v>
      </c>
      <c r="S7" s="606"/>
      <c r="T7" s="606"/>
      <c r="U7" s="606"/>
      <c r="V7" s="606"/>
      <c r="W7" s="606"/>
      <c r="X7" s="606"/>
      <c r="Y7" s="607"/>
      <c r="Z7" s="665">
        <v>0.1</v>
      </c>
      <c r="AA7" s="665"/>
      <c r="AB7" s="665"/>
      <c r="AC7" s="665"/>
      <c r="AD7" s="666">
        <v>237209</v>
      </c>
      <c r="AE7" s="666"/>
      <c r="AF7" s="666"/>
      <c r="AG7" s="666"/>
      <c r="AH7" s="666"/>
      <c r="AI7" s="666"/>
      <c r="AJ7" s="666"/>
      <c r="AK7" s="666"/>
      <c r="AL7" s="608">
        <v>0.1</v>
      </c>
      <c r="AM7" s="609"/>
      <c r="AN7" s="609"/>
      <c r="AO7" s="667"/>
      <c r="AP7" s="600" t="s">
        <v>229</v>
      </c>
      <c r="AQ7" s="601"/>
      <c r="AR7" s="601"/>
      <c r="AS7" s="601"/>
      <c r="AT7" s="601"/>
      <c r="AU7" s="601"/>
      <c r="AV7" s="601"/>
      <c r="AW7" s="601"/>
      <c r="AX7" s="601"/>
      <c r="AY7" s="601"/>
      <c r="AZ7" s="601"/>
      <c r="BA7" s="601"/>
      <c r="BB7" s="601"/>
      <c r="BC7" s="601"/>
      <c r="BD7" s="601"/>
      <c r="BE7" s="601"/>
      <c r="BF7" s="602"/>
      <c r="BG7" s="603">
        <v>59154693</v>
      </c>
      <c r="BH7" s="606"/>
      <c r="BI7" s="606"/>
      <c r="BJ7" s="606"/>
      <c r="BK7" s="606"/>
      <c r="BL7" s="606"/>
      <c r="BM7" s="606"/>
      <c r="BN7" s="607"/>
      <c r="BO7" s="665">
        <v>44.9</v>
      </c>
      <c r="BP7" s="665"/>
      <c r="BQ7" s="665"/>
      <c r="BR7" s="665"/>
      <c r="BS7" s="666" t="s">
        <v>230</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23630662</v>
      </c>
      <c r="CS7" s="606"/>
      <c r="CT7" s="606"/>
      <c r="CU7" s="606"/>
      <c r="CV7" s="606"/>
      <c r="CW7" s="606"/>
      <c r="CX7" s="606"/>
      <c r="CY7" s="607"/>
      <c r="CZ7" s="665">
        <v>7.2</v>
      </c>
      <c r="DA7" s="665"/>
      <c r="DB7" s="665"/>
      <c r="DC7" s="665"/>
      <c r="DD7" s="611">
        <v>1406636</v>
      </c>
      <c r="DE7" s="606"/>
      <c r="DF7" s="606"/>
      <c r="DG7" s="606"/>
      <c r="DH7" s="606"/>
      <c r="DI7" s="606"/>
      <c r="DJ7" s="606"/>
      <c r="DK7" s="606"/>
      <c r="DL7" s="606"/>
      <c r="DM7" s="606"/>
      <c r="DN7" s="606"/>
      <c r="DO7" s="606"/>
      <c r="DP7" s="607"/>
      <c r="DQ7" s="611">
        <v>19462491</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593196</v>
      </c>
      <c r="S8" s="606"/>
      <c r="T8" s="606"/>
      <c r="U8" s="606"/>
      <c r="V8" s="606"/>
      <c r="W8" s="606"/>
      <c r="X8" s="606"/>
      <c r="Y8" s="607"/>
      <c r="Z8" s="665">
        <v>0.2</v>
      </c>
      <c r="AA8" s="665"/>
      <c r="AB8" s="665"/>
      <c r="AC8" s="665"/>
      <c r="AD8" s="666">
        <v>593196</v>
      </c>
      <c r="AE8" s="666"/>
      <c r="AF8" s="666"/>
      <c r="AG8" s="666"/>
      <c r="AH8" s="666"/>
      <c r="AI8" s="666"/>
      <c r="AJ8" s="666"/>
      <c r="AK8" s="666"/>
      <c r="AL8" s="608">
        <v>0.3</v>
      </c>
      <c r="AM8" s="609"/>
      <c r="AN8" s="609"/>
      <c r="AO8" s="667"/>
      <c r="AP8" s="600" t="s">
        <v>233</v>
      </c>
      <c r="AQ8" s="601"/>
      <c r="AR8" s="601"/>
      <c r="AS8" s="601"/>
      <c r="AT8" s="601"/>
      <c r="AU8" s="601"/>
      <c r="AV8" s="601"/>
      <c r="AW8" s="601"/>
      <c r="AX8" s="601"/>
      <c r="AY8" s="601"/>
      <c r="AZ8" s="601"/>
      <c r="BA8" s="601"/>
      <c r="BB8" s="601"/>
      <c r="BC8" s="601"/>
      <c r="BD8" s="601"/>
      <c r="BE8" s="601"/>
      <c r="BF8" s="602"/>
      <c r="BG8" s="603">
        <v>1440910</v>
      </c>
      <c r="BH8" s="606"/>
      <c r="BI8" s="606"/>
      <c r="BJ8" s="606"/>
      <c r="BK8" s="606"/>
      <c r="BL8" s="606"/>
      <c r="BM8" s="606"/>
      <c r="BN8" s="607"/>
      <c r="BO8" s="665">
        <v>1.1000000000000001</v>
      </c>
      <c r="BP8" s="665"/>
      <c r="BQ8" s="665"/>
      <c r="BR8" s="665"/>
      <c r="BS8" s="611" t="s">
        <v>122</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101944000</v>
      </c>
      <c r="CS8" s="606"/>
      <c r="CT8" s="606"/>
      <c r="CU8" s="606"/>
      <c r="CV8" s="606"/>
      <c r="CW8" s="606"/>
      <c r="CX8" s="606"/>
      <c r="CY8" s="607"/>
      <c r="CZ8" s="665">
        <v>31</v>
      </c>
      <c r="DA8" s="665"/>
      <c r="DB8" s="665"/>
      <c r="DC8" s="665"/>
      <c r="DD8" s="611">
        <v>2573937</v>
      </c>
      <c r="DE8" s="606"/>
      <c r="DF8" s="606"/>
      <c r="DG8" s="606"/>
      <c r="DH8" s="606"/>
      <c r="DI8" s="606"/>
      <c r="DJ8" s="606"/>
      <c r="DK8" s="606"/>
      <c r="DL8" s="606"/>
      <c r="DM8" s="606"/>
      <c r="DN8" s="606"/>
      <c r="DO8" s="606"/>
      <c r="DP8" s="607"/>
      <c r="DQ8" s="611">
        <v>50878713</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696381</v>
      </c>
      <c r="S9" s="606"/>
      <c r="T9" s="606"/>
      <c r="U9" s="606"/>
      <c r="V9" s="606"/>
      <c r="W9" s="606"/>
      <c r="X9" s="606"/>
      <c r="Y9" s="607"/>
      <c r="Z9" s="665">
        <v>0.2</v>
      </c>
      <c r="AA9" s="665"/>
      <c r="AB9" s="665"/>
      <c r="AC9" s="665"/>
      <c r="AD9" s="666">
        <v>696381</v>
      </c>
      <c r="AE9" s="666"/>
      <c r="AF9" s="666"/>
      <c r="AG9" s="666"/>
      <c r="AH9" s="666"/>
      <c r="AI9" s="666"/>
      <c r="AJ9" s="666"/>
      <c r="AK9" s="666"/>
      <c r="AL9" s="608">
        <v>0.4</v>
      </c>
      <c r="AM9" s="609"/>
      <c r="AN9" s="609"/>
      <c r="AO9" s="667"/>
      <c r="AP9" s="600" t="s">
        <v>236</v>
      </c>
      <c r="AQ9" s="601"/>
      <c r="AR9" s="601"/>
      <c r="AS9" s="601"/>
      <c r="AT9" s="601"/>
      <c r="AU9" s="601"/>
      <c r="AV9" s="601"/>
      <c r="AW9" s="601"/>
      <c r="AX9" s="601"/>
      <c r="AY9" s="601"/>
      <c r="AZ9" s="601"/>
      <c r="BA9" s="601"/>
      <c r="BB9" s="601"/>
      <c r="BC9" s="601"/>
      <c r="BD9" s="601"/>
      <c r="BE9" s="601"/>
      <c r="BF9" s="602"/>
      <c r="BG9" s="603">
        <v>46390546</v>
      </c>
      <c r="BH9" s="606"/>
      <c r="BI9" s="606"/>
      <c r="BJ9" s="606"/>
      <c r="BK9" s="606"/>
      <c r="BL9" s="606"/>
      <c r="BM9" s="606"/>
      <c r="BN9" s="607"/>
      <c r="BO9" s="665">
        <v>35.200000000000003</v>
      </c>
      <c r="BP9" s="665"/>
      <c r="BQ9" s="665"/>
      <c r="BR9" s="665"/>
      <c r="BS9" s="611" t="s">
        <v>230</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26393969</v>
      </c>
      <c r="CS9" s="606"/>
      <c r="CT9" s="606"/>
      <c r="CU9" s="606"/>
      <c r="CV9" s="606"/>
      <c r="CW9" s="606"/>
      <c r="CX9" s="606"/>
      <c r="CY9" s="607"/>
      <c r="CZ9" s="665">
        <v>8</v>
      </c>
      <c r="DA9" s="665"/>
      <c r="DB9" s="665"/>
      <c r="DC9" s="665"/>
      <c r="DD9" s="611">
        <v>2109983</v>
      </c>
      <c r="DE9" s="606"/>
      <c r="DF9" s="606"/>
      <c r="DG9" s="606"/>
      <c r="DH9" s="606"/>
      <c r="DI9" s="606"/>
      <c r="DJ9" s="606"/>
      <c r="DK9" s="606"/>
      <c r="DL9" s="606"/>
      <c r="DM9" s="606"/>
      <c r="DN9" s="606"/>
      <c r="DO9" s="606"/>
      <c r="DP9" s="607"/>
      <c r="DQ9" s="611">
        <v>22747960</v>
      </c>
      <c r="DR9" s="606"/>
      <c r="DS9" s="606"/>
      <c r="DT9" s="606"/>
      <c r="DU9" s="606"/>
      <c r="DV9" s="606"/>
      <c r="DW9" s="606"/>
      <c r="DX9" s="606"/>
      <c r="DY9" s="606"/>
      <c r="DZ9" s="606"/>
      <c r="EA9" s="606"/>
      <c r="EB9" s="606"/>
      <c r="EC9" s="646"/>
    </row>
    <row r="10" spans="2:143" ht="11.25" customHeight="1">
      <c r="B10" s="600" t="s">
        <v>238</v>
      </c>
      <c r="C10" s="601"/>
      <c r="D10" s="601"/>
      <c r="E10" s="601"/>
      <c r="F10" s="601"/>
      <c r="G10" s="601"/>
      <c r="H10" s="601"/>
      <c r="I10" s="601"/>
      <c r="J10" s="601"/>
      <c r="K10" s="601"/>
      <c r="L10" s="601"/>
      <c r="M10" s="601"/>
      <c r="N10" s="601"/>
      <c r="O10" s="601"/>
      <c r="P10" s="601"/>
      <c r="Q10" s="602"/>
      <c r="R10" s="603">
        <v>153948</v>
      </c>
      <c r="S10" s="606"/>
      <c r="T10" s="606"/>
      <c r="U10" s="606"/>
      <c r="V10" s="606"/>
      <c r="W10" s="606"/>
      <c r="X10" s="606"/>
      <c r="Y10" s="607"/>
      <c r="Z10" s="665">
        <v>0</v>
      </c>
      <c r="AA10" s="665"/>
      <c r="AB10" s="665"/>
      <c r="AC10" s="665"/>
      <c r="AD10" s="666">
        <v>153948</v>
      </c>
      <c r="AE10" s="666"/>
      <c r="AF10" s="666"/>
      <c r="AG10" s="666"/>
      <c r="AH10" s="666"/>
      <c r="AI10" s="666"/>
      <c r="AJ10" s="666"/>
      <c r="AK10" s="666"/>
      <c r="AL10" s="608">
        <v>0.1</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2563772</v>
      </c>
      <c r="BH10" s="606"/>
      <c r="BI10" s="606"/>
      <c r="BJ10" s="606"/>
      <c r="BK10" s="606"/>
      <c r="BL10" s="606"/>
      <c r="BM10" s="606"/>
      <c r="BN10" s="607"/>
      <c r="BO10" s="665">
        <v>1.9</v>
      </c>
      <c r="BP10" s="665"/>
      <c r="BQ10" s="665"/>
      <c r="BR10" s="665"/>
      <c r="BS10" s="611" t="s">
        <v>122</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399127</v>
      </c>
      <c r="CS10" s="606"/>
      <c r="CT10" s="606"/>
      <c r="CU10" s="606"/>
      <c r="CV10" s="606"/>
      <c r="CW10" s="606"/>
      <c r="CX10" s="606"/>
      <c r="CY10" s="607"/>
      <c r="CZ10" s="665">
        <v>0.1</v>
      </c>
      <c r="DA10" s="665"/>
      <c r="DB10" s="665"/>
      <c r="DC10" s="665"/>
      <c r="DD10" s="611">
        <v>20738</v>
      </c>
      <c r="DE10" s="606"/>
      <c r="DF10" s="606"/>
      <c r="DG10" s="606"/>
      <c r="DH10" s="606"/>
      <c r="DI10" s="606"/>
      <c r="DJ10" s="606"/>
      <c r="DK10" s="606"/>
      <c r="DL10" s="606"/>
      <c r="DM10" s="606"/>
      <c r="DN10" s="606"/>
      <c r="DO10" s="606"/>
      <c r="DP10" s="607"/>
      <c r="DQ10" s="611">
        <v>369421</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v>14944461</v>
      </c>
      <c r="S11" s="606"/>
      <c r="T11" s="606"/>
      <c r="U11" s="606"/>
      <c r="V11" s="606"/>
      <c r="W11" s="606"/>
      <c r="X11" s="606"/>
      <c r="Y11" s="607"/>
      <c r="Z11" s="665">
        <v>4.4000000000000004</v>
      </c>
      <c r="AA11" s="665"/>
      <c r="AB11" s="665"/>
      <c r="AC11" s="665"/>
      <c r="AD11" s="666">
        <v>14944461</v>
      </c>
      <c r="AE11" s="666"/>
      <c r="AF11" s="666"/>
      <c r="AG11" s="666"/>
      <c r="AH11" s="666"/>
      <c r="AI11" s="666"/>
      <c r="AJ11" s="666"/>
      <c r="AK11" s="666"/>
      <c r="AL11" s="608">
        <v>7.9</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8759465</v>
      </c>
      <c r="BH11" s="606"/>
      <c r="BI11" s="606"/>
      <c r="BJ11" s="606"/>
      <c r="BK11" s="606"/>
      <c r="BL11" s="606"/>
      <c r="BM11" s="606"/>
      <c r="BN11" s="607"/>
      <c r="BO11" s="665">
        <v>6.6</v>
      </c>
      <c r="BP11" s="665"/>
      <c r="BQ11" s="665"/>
      <c r="BR11" s="665"/>
      <c r="BS11" s="611" t="s">
        <v>122</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5011323</v>
      </c>
      <c r="CS11" s="606"/>
      <c r="CT11" s="606"/>
      <c r="CU11" s="606"/>
      <c r="CV11" s="606"/>
      <c r="CW11" s="606"/>
      <c r="CX11" s="606"/>
      <c r="CY11" s="607"/>
      <c r="CZ11" s="665">
        <v>1.5</v>
      </c>
      <c r="DA11" s="665"/>
      <c r="DB11" s="665"/>
      <c r="DC11" s="665"/>
      <c r="DD11" s="611">
        <v>1806384</v>
      </c>
      <c r="DE11" s="606"/>
      <c r="DF11" s="606"/>
      <c r="DG11" s="606"/>
      <c r="DH11" s="606"/>
      <c r="DI11" s="606"/>
      <c r="DJ11" s="606"/>
      <c r="DK11" s="606"/>
      <c r="DL11" s="606"/>
      <c r="DM11" s="606"/>
      <c r="DN11" s="606"/>
      <c r="DO11" s="606"/>
      <c r="DP11" s="607"/>
      <c r="DQ11" s="611">
        <v>3848913</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15281017</v>
      </c>
      <c r="S12" s="606"/>
      <c r="T12" s="606"/>
      <c r="U12" s="606"/>
      <c r="V12" s="606"/>
      <c r="W12" s="606"/>
      <c r="X12" s="606"/>
      <c r="Y12" s="607"/>
      <c r="Z12" s="665">
        <v>4.5</v>
      </c>
      <c r="AA12" s="665"/>
      <c r="AB12" s="665"/>
      <c r="AC12" s="665"/>
      <c r="AD12" s="666">
        <v>15281017</v>
      </c>
      <c r="AE12" s="666"/>
      <c r="AF12" s="666"/>
      <c r="AG12" s="666"/>
      <c r="AH12" s="666"/>
      <c r="AI12" s="666"/>
      <c r="AJ12" s="666"/>
      <c r="AK12" s="666"/>
      <c r="AL12" s="608">
        <v>8.1</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53421390</v>
      </c>
      <c r="BH12" s="606"/>
      <c r="BI12" s="606"/>
      <c r="BJ12" s="606"/>
      <c r="BK12" s="606"/>
      <c r="BL12" s="606"/>
      <c r="BM12" s="606"/>
      <c r="BN12" s="607"/>
      <c r="BO12" s="665">
        <v>40.5</v>
      </c>
      <c r="BP12" s="665"/>
      <c r="BQ12" s="665"/>
      <c r="BR12" s="665"/>
      <c r="BS12" s="611" t="s">
        <v>122</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7097644</v>
      </c>
      <c r="CS12" s="606"/>
      <c r="CT12" s="606"/>
      <c r="CU12" s="606"/>
      <c r="CV12" s="606"/>
      <c r="CW12" s="606"/>
      <c r="CX12" s="606"/>
      <c r="CY12" s="607"/>
      <c r="CZ12" s="665">
        <v>2.2000000000000002</v>
      </c>
      <c r="DA12" s="665"/>
      <c r="DB12" s="665"/>
      <c r="DC12" s="665"/>
      <c r="DD12" s="611">
        <v>3441504</v>
      </c>
      <c r="DE12" s="606"/>
      <c r="DF12" s="606"/>
      <c r="DG12" s="606"/>
      <c r="DH12" s="606"/>
      <c r="DI12" s="606"/>
      <c r="DJ12" s="606"/>
      <c r="DK12" s="606"/>
      <c r="DL12" s="606"/>
      <c r="DM12" s="606"/>
      <c r="DN12" s="606"/>
      <c r="DO12" s="606"/>
      <c r="DP12" s="607"/>
      <c r="DQ12" s="611">
        <v>5660867</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v>92178</v>
      </c>
      <c r="S13" s="606"/>
      <c r="T13" s="606"/>
      <c r="U13" s="606"/>
      <c r="V13" s="606"/>
      <c r="W13" s="606"/>
      <c r="X13" s="606"/>
      <c r="Y13" s="607"/>
      <c r="Z13" s="665">
        <v>0</v>
      </c>
      <c r="AA13" s="665"/>
      <c r="AB13" s="665"/>
      <c r="AC13" s="665"/>
      <c r="AD13" s="666">
        <v>92178</v>
      </c>
      <c r="AE13" s="666"/>
      <c r="AF13" s="666"/>
      <c r="AG13" s="666"/>
      <c r="AH13" s="666"/>
      <c r="AI13" s="666"/>
      <c r="AJ13" s="666"/>
      <c r="AK13" s="666"/>
      <c r="AL13" s="608">
        <v>0</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53294189</v>
      </c>
      <c r="BH13" s="606"/>
      <c r="BI13" s="606"/>
      <c r="BJ13" s="606"/>
      <c r="BK13" s="606"/>
      <c r="BL13" s="606"/>
      <c r="BM13" s="606"/>
      <c r="BN13" s="607"/>
      <c r="BO13" s="665">
        <v>40.4</v>
      </c>
      <c r="BP13" s="665"/>
      <c r="BQ13" s="665"/>
      <c r="BR13" s="665"/>
      <c r="BS13" s="611" t="s">
        <v>230</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42914942</v>
      </c>
      <c r="CS13" s="606"/>
      <c r="CT13" s="606"/>
      <c r="CU13" s="606"/>
      <c r="CV13" s="606"/>
      <c r="CW13" s="606"/>
      <c r="CX13" s="606"/>
      <c r="CY13" s="607"/>
      <c r="CZ13" s="665">
        <v>13.1</v>
      </c>
      <c r="DA13" s="665"/>
      <c r="DB13" s="665"/>
      <c r="DC13" s="665"/>
      <c r="DD13" s="611">
        <v>23206345</v>
      </c>
      <c r="DE13" s="606"/>
      <c r="DF13" s="606"/>
      <c r="DG13" s="606"/>
      <c r="DH13" s="606"/>
      <c r="DI13" s="606"/>
      <c r="DJ13" s="606"/>
      <c r="DK13" s="606"/>
      <c r="DL13" s="606"/>
      <c r="DM13" s="606"/>
      <c r="DN13" s="606"/>
      <c r="DO13" s="606"/>
      <c r="DP13" s="607"/>
      <c r="DQ13" s="611">
        <v>25290587</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122</v>
      </c>
      <c r="AA14" s="665"/>
      <c r="AB14" s="665"/>
      <c r="AC14" s="665"/>
      <c r="AD14" s="666" t="s">
        <v>122</v>
      </c>
      <c r="AE14" s="666"/>
      <c r="AF14" s="666"/>
      <c r="AG14" s="666"/>
      <c r="AH14" s="666"/>
      <c r="AI14" s="666"/>
      <c r="AJ14" s="666"/>
      <c r="AK14" s="666"/>
      <c r="AL14" s="608" t="s">
        <v>230</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2041478</v>
      </c>
      <c r="BH14" s="606"/>
      <c r="BI14" s="606"/>
      <c r="BJ14" s="606"/>
      <c r="BK14" s="606"/>
      <c r="BL14" s="606"/>
      <c r="BM14" s="606"/>
      <c r="BN14" s="607"/>
      <c r="BO14" s="665">
        <v>1.5</v>
      </c>
      <c r="BP14" s="665"/>
      <c r="BQ14" s="665"/>
      <c r="BR14" s="665"/>
      <c r="BS14" s="611" t="s">
        <v>122</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13002932</v>
      </c>
      <c r="CS14" s="606"/>
      <c r="CT14" s="606"/>
      <c r="CU14" s="606"/>
      <c r="CV14" s="606"/>
      <c r="CW14" s="606"/>
      <c r="CX14" s="606"/>
      <c r="CY14" s="607"/>
      <c r="CZ14" s="665">
        <v>4</v>
      </c>
      <c r="DA14" s="665"/>
      <c r="DB14" s="665"/>
      <c r="DC14" s="665"/>
      <c r="DD14" s="611">
        <v>2128907</v>
      </c>
      <c r="DE14" s="606"/>
      <c r="DF14" s="606"/>
      <c r="DG14" s="606"/>
      <c r="DH14" s="606"/>
      <c r="DI14" s="606"/>
      <c r="DJ14" s="606"/>
      <c r="DK14" s="606"/>
      <c r="DL14" s="606"/>
      <c r="DM14" s="606"/>
      <c r="DN14" s="606"/>
      <c r="DO14" s="606"/>
      <c r="DP14" s="607"/>
      <c r="DQ14" s="611">
        <v>10845659</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1327169</v>
      </c>
      <c r="S15" s="606"/>
      <c r="T15" s="606"/>
      <c r="U15" s="606"/>
      <c r="V15" s="606"/>
      <c r="W15" s="606"/>
      <c r="X15" s="606"/>
      <c r="Y15" s="607"/>
      <c r="Z15" s="665">
        <v>0.4</v>
      </c>
      <c r="AA15" s="665"/>
      <c r="AB15" s="665"/>
      <c r="AC15" s="665"/>
      <c r="AD15" s="666">
        <v>1327169</v>
      </c>
      <c r="AE15" s="666"/>
      <c r="AF15" s="666"/>
      <c r="AG15" s="666"/>
      <c r="AH15" s="666"/>
      <c r="AI15" s="666"/>
      <c r="AJ15" s="666"/>
      <c r="AK15" s="666"/>
      <c r="AL15" s="608">
        <v>0.7</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4614387</v>
      </c>
      <c r="BH15" s="606"/>
      <c r="BI15" s="606"/>
      <c r="BJ15" s="606"/>
      <c r="BK15" s="606"/>
      <c r="BL15" s="606"/>
      <c r="BM15" s="606"/>
      <c r="BN15" s="607"/>
      <c r="BO15" s="665">
        <v>3.5</v>
      </c>
      <c r="BP15" s="665"/>
      <c r="BQ15" s="665"/>
      <c r="BR15" s="665"/>
      <c r="BS15" s="611" t="s">
        <v>122</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68422981</v>
      </c>
      <c r="CS15" s="606"/>
      <c r="CT15" s="606"/>
      <c r="CU15" s="606"/>
      <c r="CV15" s="606"/>
      <c r="CW15" s="606"/>
      <c r="CX15" s="606"/>
      <c r="CY15" s="607"/>
      <c r="CZ15" s="665">
        <v>20.8</v>
      </c>
      <c r="DA15" s="665"/>
      <c r="DB15" s="665"/>
      <c r="DC15" s="665"/>
      <c r="DD15" s="611">
        <v>7389469</v>
      </c>
      <c r="DE15" s="606"/>
      <c r="DF15" s="606"/>
      <c r="DG15" s="606"/>
      <c r="DH15" s="606"/>
      <c r="DI15" s="606"/>
      <c r="DJ15" s="606"/>
      <c r="DK15" s="606"/>
      <c r="DL15" s="606"/>
      <c r="DM15" s="606"/>
      <c r="DN15" s="606"/>
      <c r="DO15" s="606"/>
      <c r="DP15" s="607"/>
      <c r="DQ15" s="611">
        <v>51048188</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v>5732990</v>
      </c>
      <c r="S16" s="606"/>
      <c r="T16" s="606"/>
      <c r="U16" s="606"/>
      <c r="V16" s="606"/>
      <c r="W16" s="606"/>
      <c r="X16" s="606"/>
      <c r="Y16" s="607"/>
      <c r="Z16" s="665">
        <v>1.7</v>
      </c>
      <c r="AA16" s="665"/>
      <c r="AB16" s="665"/>
      <c r="AC16" s="665"/>
      <c r="AD16" s="666">
        <v>5732990</v>
      </c>
      <c r="AE16" s="666"/>
      <c r="AF16" s="666"/>
      <c r="AG16" s="666"/>
      <c r="AH16" s="666"/>
      <c r="AI16" s="666"/>
      <c r="AJ16" s="666"/>
      <c r="AK16" s="666"/>
      <c r="AL16" s="608">
        <v>3</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v>24</v>
      </c>
      <c r="BH16" s="606"/>
      <c r="BI16" s="606"/>
      <c r="BJ16" s="606"/>
      <c r="BK16" s="606"/>
      <c r="BL16" s="606"/>
      <c r="BM16" s="606"/>
      <c r="BN16" s="607"/>
      <c r="BO16" s="665">
        <v>0</v>
      </c>
      <c r="BP16" s="665"/>
      <c r="BQ16" s="665"/>
      <c r="BR16" s="665"/>
      <c r="BS16" s="611" t="s">
        <v>122</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1047183</v>
      </c>
      <c r="CS16" s="606"/>
      <c r="CT16" s="606"/>
      <c r="CU16" s="606"/>
      <c r="CV16" s="606"/>
      <c r="CW16" s="606"/>
      <c r="CX16" s="606"/>
      <c r="CY16" s="607"/>
      <c r="CZ16" s="665">
        <v>0.3</v>
      </c>
      <c r="DA16" s="665"/>
      <c r="DB16" s="665"/>
      <c r="DC16" s="665"/>
      <c r="DD16" s="611" t="s">
        <v>230</v>
      </c>
      <c r="DE16" s="606"/>
      <c r="DF16" s="606"/>
      <c r="DG16" s="606"/>
      <c r="DH16" s="606"/>
      <c r="DI16" s="606"/>
      <c r="DJ16" s="606"/>
      <c r="DK16" s="606"/>
      <c r="DL16" s="606"/>
      <c r="DM16" s="606"/>
      <c r="DN16" s="606"/>
      <c r="DO16" s="606"/>
      <c r="DP16" s="607"/>
      <c r="DQ16" s="611">
        <v>779628</v>
      </c>
      <c r="DR16" s="606"/>
      <c r="DS16" s="606"/>
      <c r="DT16" s="606"/>
      <c r="DU16" s="606"/>
      <c r="DV16" s="606"/>
      <c r="DW16" s="606"/>
      <c r="DX16" s="606"/>
      <c r="DY16" s="606"/>
      <c r="DZ16" s="606"/>
      <c r="EA16" s="606"/>
      <c r="EB16" s="606"/>
      <c r="EC16" s="646"/>
    </row>
    <row r="17" spans="2:133" ht="11.25" customHeight="1">
      <c r="B17" s="600" t="s">
        <v>259</v>
      </c>
      <c r="C17" s="601"/>
      <c r="D17" s="601"/>
      <c r="E17" s="601"/>
      <c r="F17" s="601"/>
      <c r="G17" s="601"/>
      <c r="H17" s="601"/>
      <c r="I17" s="601"/>
      <c r="J17" s="601"/>
      <c r="K17" s="601"/>
      <c r="L17" s="601"/>
      <c r="M17" s="601"/>
      <c r="N17" s="601"/>
      <c r="O17" s="601"/>
      <c r="P17" s="601"/>
      <c r="Q17" s="602"/>
      <c r="R17" s="603">
        <v>804396</v>
      </c>
      <c r="S17" s="606"/>
      <c r="T17" s="606"/>
      <c r="U17" s="606"/>
      <c r="V17" s="606"/>
      <c r="W17" s="606"/>
      <c r="X17" s="606"/>
      <c r="Y17" s="607"/>
      <c r="Z17" s="665">
        <v>0.2</v>
      </c>
      <c r="AA17" s="665"/>
      <c r="AB17" s="665"/>
      <c r="AC17" s="665"/>
      <c r="AD17" s="666">
        <v>804396</v>
      </c>
      <c r="AE17" s="666"/>
      <c r="AF17" s="666"/>
      <c r="AG17" s="666"/>
      <c r="AH17" s="666"/>
      <c r="AI17" s="666"/>
      <c r="AJ17" s="666"/>
      <c r="AK17" s="666"/>
      <c r="AL17" s="608">
        <v>0.4</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122</v>
      </c>
      <c r="BP17" s="665"/>
      <c r="BQ17" s="665"/>
      <c r="BR17" s="665"/>
      <c r="BS17" s="611" t="s">
        <v>230</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37916655</v>
      </c>
      <c r="CS17" s="606"/>
      <c r="CT17" s="606"/>
      <c r="CU17" s="606"/>
      <c r="CV17" s="606"/>
      <c r="CW17" s="606"/>
      <c r="CX17" s="606"/>
      <c r="CY17" s="607"/>
      <c r="CZ17" s="665">
        <v>11.5</v>
      </c>
      <c r="DA17" s="665"/>
      <c r="DB17" s="665"/>
      <c r="DC17" s="665"/>
      <c r="DD17" s="611" t="s">
        <v>230</v>
      </c>
      <c r="DE17" s="606"/>
      <c r="DF17" s="606"/>
      <c r="DG17" s="606"/>
      <c r="DH17" s="606"/>
      <c r="DI17" s="606"/>
      <c r="DJ17" s="606"/>
      <c r="DK17" s="606"/>
      <c r="DL17" s="606"/>
      <c r="DM17" s="606"/>
      <c r="DN17" s="606"/>
      <c r="DO17" s="606"/>
      <c r="DP17" s="607"/>
      <c r="DQ17" s="611">
        <v>37136325</v>
      </c>
      <c r="DR17" s="606"/>
      <c r="DS17" s="606"/>
      <c r="DT17" s="606"/>
      <c r="DU17" s="606"/>
      <c r="DV17" s="606"/>
      <c r="DW17" s="606"/>
      <c r="DX17" s="606"/>
      <c r="DY17" s="606"/>
      <c r="DZ17" s="606"/>
      <c r="EA17" s="606"/>
      <c r="EB17" s="606"/>
      <c r="EC17" s="646"/>
    </row>
    <row r="18" spans="2:133" ht="11.25" customHeight="1">
      <c r="B18" s="600" t="s">
        <v>262</v>
      </c>
      <c r="C18" s="601"/>
      <c r="D18" s="601"/>
      <c r="E18" s="601"/>
      <c r="F18" s="601"/>
      <c r="G18" s="601"/>
      <c r="H18" s="601"/>
      <c r="I18" s="601"/>
      <c r="J18" s="601"/>
      <c r="K18" s="601"/>
      <c r="L18" s="601"/>
      <c r="M18" s="601"/>
      <c r="N18" s="601"/>
      <c r="O18" s="601"/>
      <c r="P18" s="601"/>
      <c r="Q18" s="602"/>
      <c r="R18" s="603">
        <v>22456429</v>
      </c>
      <c r="S18" s="606"/>
      <c r="T18" s="606"/>
      <c r="U18" s="606"/>
      <c r="V18" s="606"/>
      <c r="W18" s="606"/>
      <c r="X18" s="606"/>
      <c r="Y18" s="607"/>
      <c r="Z18" s="665">
        <v>6.7</v>
      </c>
      <c r="AA18" s="665"/>
      <c r="AB18" s="665"/>
      <c r="AC18" s="665"/>
      <c r="AD18" s="666">
        <v>20186895</v>
      </c>
      <c r="AE18" s="666"/>
      <c r="AF18" s="666"/>
      <c r="AG18" s="666"/>
      <c r="AH18" s="666"/>
      <c r="AI18" s="666"/>
      <c r="AJ18" s="666"/>
      <c r="AK18" s="666"/>
      <c r="AL18" s="608">
        <v>10.6</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230</v>
      </c>
      <c r="BP18" s="665"/>
      <c r="BQ18" s="665"/>
      <c r="BR18" s="665"/>
      <c r="BS18" s="611" t="s">
        <v>230</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230</v>
      </c>
      <c r="CS18" s="606"/>
      <c r="CT18" s="606"/>
      <c r="CU18" s="606"/>
      <c r="CV18" s="606"/>
      <c r="CW18" s="606"/>
      <c r="CX18" s="606"/>
      <c r="CY18" s="607"/>
      <c r="CZ18" s="665" t="s">
        <v>230</v>
      </c>
      <c r="DA18" s="665"/>
      <c r="DB18" s="665"/>
      <c r="DC18" s="665"/>
      <c r="DD18" s="611" t="s">
        <v>122</v>
      </c>
      <c r="DE18" s="606"/>
      <c r="DF18" s="606"/>
      <c r="DG18" s="606"/>
      <c r="DH18" s="606"/>
      <c r="DI18" s="606"/>
      <c r="DJ18" s="606"/>
      <c r="DK18" s="606"/>
      <c r="DL18" s="606"/>
      <c r="DM18" s="606"/>
      <c r="DN18" s="606"/>
      <c r="DO18" s="606"/>
      <c r="DP18" s="607"/>
      <c r="DQ18" s="611" t="s">
        <v>230</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20186895</v>
      </c>
      <c r="S19" s="606"/>
      <c r="T19" s="606"/>
      <c r="U19" s="606"/>
      <c r="V19" s="606"/>
      <c r="W19" s="606"/>
      <c r="X19" s="606"/>
      <c r="Y19" s="607"/>
      <c r="Z19" s="665">
        <v>6</v>
      </c>
      <c r="AA19" s="665"/>
      <c r="AB19" s="665"/>
      <c r="AC19" s="665"/>
      <c r="AD19" s="666">
        <v>20186895</v>
      </c>
      <c r="AE19" s="666"/>
      <c r="AF19" s="666"/>
      <c r="AG19" s="666"/>
      <c r="AH19" s="666"/>
      <c r="AI19" s="666"/>
      <c r="AJ19" s="666"/>
      <c r="AK19" s="666"/>
      <c r="AL19" s="608">
        <v>10.6</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12599062</v>
      </c>
      <c r="BH19" s="606"/>
      <c r="BI19" s="606"/>
      <c r="BJ19" s="606"/>
      <c r="BK19" s="606"/>
      <c r="BL19" s="606"/>
      <c r="BM19" s="606"/>
      <c r="BN19" s="607"/>
      <c r="BO19" s="665">
        <v>9.6</v>
      </c>
      <c r="BP19" s="665"/>
      <c r="BQ19" s="665"/>
      <c r="BR19" s="665"/>
      <c r="BS19" s="611" t="s">
        <v>122</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230</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2269476</v>
      </c>
      <c r="S20" s="606"/>
      <c r="T20" s="606"/>
      <c r="U20" s="606"/>
      <c r="V20" s="606"/>
      <c r="W20" s="606"/>
      <c r="X20" s="606"/>
      <c r="Y20" s="607"/>
      <c r="Z20" s="665">
        <v>0.7</v>
      </c>
      <c r="AA20" s="665"/>
      <c r="AB20" s="665"/>
      <c r="AC20" s="665"/>
      <c r="AD20" s="666" t="s">
        <v>122</v>
      </c>
      <c r="AE20" s="666"/>
      <c r="AF20" s="666"/>
      <c r="AG20" s="666"/>
      <c r="AH20" s="666"/>
      <c r="AI20" s="666"/>
      <c r="AJ20" s="666"/>
      <c r="AK20" s="666"/>
      <c r="AL20" s="608" t="s">
        <v>230</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12599062</v>
      </c>
      <c r="BH20" s="606"/>
      <c r="BI20" s="606"/>
      <c r="BJ20" s="606"/>
      <c r="BK20" s="606"/>
      <c r="BL20" s="606"/>
      <c r="BM20" s="606"/>
      <c r="BN20" s="607"/>
      <c r="BO20" s="665">
        <v>9.6</v>
      </c>
      <c r="BP20" s="665"/>
      <c r="BQ20" s="665"/>
      <c r="BR20" s="665"/>
      <c r="BS20" s="611" t="s">
        <v>230</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328713295</v>
      </c>
      <c r="CS20" s="606"/>
      <c r="CT20" s="606"/>
      <c r="CU20" s="606"/>
      <c r="CV20" s="606"/>
      <c r="CW20" s="606"/>
      <c r="CX20" s="606"/>
      <c r="CY20" s="607"/>
      <c r="CZ20" s="665">
        <v>100</v>
      </c>
      <c r="DA20" s="665"/>
      <c r="DB20" s="665"/>
      <c r="DC20" s="665"/>
      <c r="DD20" s="611">
        <v>44083903</v>
      </c>
      <c r="DE20" s="606"/>
      <c r="DF20" s="606"/>
      <c r="DG20" s="606"/>
      <c r="DH20" s="606"/>
      <c r="DI20" s="606"/>
      <c r="DJ20" s="606"/>
      <c r="DK20" s="606"/>
      <c r="DL20" s="606"/>
      <c r="DM20" s="606"/>
      <c r="DN20" s="606"/>
      <c r="DO20" s="606"/>
      <c r="DP20" s="607"/>
      <c r="DQ20" s="611">
        <v>229000629</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v>58</v>
      </c>
      <c r="S21" s="606"/>
      <c r="T21" s="606"/>
      <c r="U21" s="606"/>
      <c r="V21" s="606"/>
      <c r="W21" s="606"/>
      <c r="X21" s="606"/>
      <c r="Y21" s="607"/>
      <c r="Z21" s="665">
        <v>0</v>
      </c>
      <c r="AA21" s="665"/>
      <c r="AB21" s="665"/>
      <c r="AC21" s="665"/>
      <c r="AD21" s="666" t="s">
        <v>230</v>
      </c>
      <c r="AE21" s="666"/>
      <c r="AF21" s="666"/>
      <c r="AG21" s="666"/>
      <c r="AH21" s="666"/>
      <c r="AI21" s="666"/>
      <c r="AJ21" s="666"/>
      <c r="AK21" s="666"/>
      <c r="AL21" s="608" t="s">
        <v>122</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v>128650</v>
      </c>
      <c r="BH21" s="606"/>
      <c r="BI21" s="606"/>
      <c r="BJ21" s="606"/>
      <c r="BK21" s="606"/>
      <c r="BL21" s="606"/>
      <c r="BM21" s="606"/>
      <c r="BN21" s="607"/>
      <c r="BO21" s="665">
        <v>0.1</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197659541</v>
      </c>
      <c r="S22" s="606"/>
      <c r="T22" s="606"/>
      <c r="U22" s="606"/>
      <c r="V22" s="606"/>
      <c r="W22" s="606"/>
      <c r="X22" s="606"/>
      <c r="Y22" s="607"/>
      <c r="Z22" s="665">
        <v>58.6</v>
      </c>
      <c r="AA22" s="665"/>
      <c r="AB22" s="665"/>
      <c r="AC22" s="665"/>
      <c r="AD22" s="666">
        <v>187986342</v>
      </c>
      <c r="AE22" s="666"/>
      <c r="AF22" s="666"/>
      <c r="AG22" s="666"/>
      <c r="AH22" s="666"/>
      <c r="AI22" s="666"/>
      <c r="AJ22" s="666"/>
      <c r="AK22" s="666"/>
      <c r="AL22" s="608">
        <v>99.1</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v>5066747</v>
      </c>
      <c r="BH22" s="606"/>
      <c r="BI22" s="606"/>
      <c r="BJ22" s="606"/>
      <c r="BK22" s="606"/>
      <c r="BL22" s="606"/>
      <c r="BM22" s="606"/>
      <c r="BN22" s="607"/>
      <c r="BO22" s="665">
        <v>3.8</v>
      </c>
      <c r="BP22" s="665"/>
      <c r="BQ22" s="665"/>
      <c r="BR22" s="665"/>
      <c r="BS22" s="611" t="s">
        <v>230</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v>455193</v>
      </c>
      <c r="S23" s="606"/>
      <c r="T23" s="606"/>
      <c r="U23" s="606"/>
      <c r="V23" s="606"/>
      <c r="W23" s="606"/>
      <c r="X23" s="606"/>
      <c r="Y23" s="607"/>
      <c r="Z23" s="665">
        <v>0.1</v>
      </c>
      <c r="AA23" s="665"/>
      <c r="AB23" s="665"/>
      <c r="AC23" s="665"/>
      <c r="AD23" s="666">
        <v>455193</v>
      </c>
      <c r="AE23" s="666"/>
      <c r="AF23" s="666"/>
      <c r="AG23" s="666"/>
      <c r="AH23" s="666"/>
      <c r="AI23" s="666"/>
      <c r="AJ23" s="666"/>
      <c r="AK23" s="666"/>
      <c r="AL23" s="608">
        <v>0.2</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v>7403665</v>
      </c>
      <c r="BH23" s="606"/>
      <c r="BI23" s="606"/>
      <c r="BJ23" s="606"/>
      <c r="BK23" s="606"/>
      <c r="BL23" s="606"/>
      <c r="BM23" s="606"/>
      <c r="BN23" s="607"/>
      <c r="BO23" s="665">
        <v>5.6</v>
      </c>
      <c r="BP23" s="665"/>
      <c r="BQ23" s="665"/>
      <c r="BR23" s="665"/>
      <c r="BS23" s="611" t="s">
        <v>230</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1936742</v>
      </c>
      <c r="S24" s="606"/>
      <c r="T24" s="606"/>
      <c r="U24" s="606"/>
      <c r="V24" s="606"/>
      <c r="W24" s="606"/>
      <c r="X24" s="606"/>
      <c r="Y24" s="607"/>
      <c r="Z24" s="665">
        <v>0.6</v>
      </c>
      <c r="AA24" s="665"/>
      <c r="AB24" s="665"/>
      <c r="AC24" s="665"/>
      <c r="AD24" s="666" t="s">
        <v>230</v>
      </c>
      <c r="AE24" s="666"/>
      <c r="AF24" s="666"/>
      <c r="AG24" s="666"/>
      <c r="AH24" s="666"/>
      <c r="AI24" s="666"/>
      <c r="AJ24" s="666"/>
      <c r="AK24" s="666"/>
      <c r="AL24" s="608" t="s">
        <v>122</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230</v>
      </c>
      <c r="BP24" s="665"/>
      <c r="BQ24" s="665"/>
      <c r="BR24" s="665"/>
      <c r="BS24" s="611" t="s">
        <v>122</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183266720</v>
      </c>
      <c r="CS24" s="669"/>
      <c r="CT24" s="669"/>
      <c r="CU24" s="669"/>
      <c r="CV24" s="669"/>
      <c r="CW24" s="669"/>
      <c r="CX24" s="669"/>
      <c r="CY24" s="715"/>
      <c r="CZ24" s="716">
        <v>55.8</v>
      </c>
      <c r="DA24" s="685"/>
      <c r="DB24" s="685"/>
      <c r="DC24" s="719"/>
      <c r="DD24" s="714">
        <v>128087607</v>
      </c>
      <c r="DE24" s="669"/>
      <c r="DF24" s="669"/>
      <c r="DG24" s="669"/>
      <c r="DH24" s="669"/>
      <c r="DI24" s="669"/>
      <c r="DJ24" s="669"/>
      <c r="DK24" s="715"/>
      <c r="DL24" s="714">
        <v>126305054</v>
      </c>
      <c r="DM24" s="669"/>
      <c r="DN24" s="669"/>
      <c r="DO24" s="669"/>
      <c r="DP24" s="669"/>
      <c r="DQ24" s="669"/>
      <c r="DR24" s="669"/>
      <c r="DS24" s="669"/>
      <c r="DT24" s="669"/>
      <c r="DU24" s="669"/>
      <c r="DV24" s="715"/>
      <c r="DW24" s="716">
        <v>59.4</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3509768</v>
      </c>
      <c r="S25" s="606"/>
      <c r="T25" s="606"/>
      <c r="U25" s="606"/>
      <c r="V25" s="606"/>
      <c r="W25" s="606"/>
      <c r="X25" s="606"/>
      <c r="Y25" s="607"/>
      <c r="Z25" s="665">
        <v>1</v>
      </c>
      <c r="AA25" s="665"/>
      <c r="AB25" s="665"/>
      <c r="AC25" s="665"/>
      <c r="AD25" s="666">
        <v>407214</v>
      </c>
      <c r="AE25" s="666"/>
      <c r="AF25" s="666"/>
      <c r="AG25" s="666"/>
      <c r="AH25" s="666"/>
      <c r="AI25" s="666"/>
      <c r="AJ25" s="666"/>
      <c r="AK25" s="666"/>
      <c r="AL25" s="608">
        <v>0.2</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122</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78036597</v>
      </c>
      <c r="CS25" s="604"/>
      <c r="CT25" s="604"/>
      <c r="CU25" s="604"/>
      <c r="CV25" s="604"/>
      <c r="CW25" s="604"/>
      <c r="CX25" s="604"/>
      <c r="CY25" s="605"/>
      <c r="CZ25" s="608">
        <v>23.7</v>
      </c>
      <c r="DA25" s="637"/>
      <c r="DB25" s="637"/>
      <c r="DC25" s="638"/>
      <c r="DD25" s="611">
        <v>67220512</v>
      </c>
      <c r="DE25" s="604"/>
      <c r="DF25" s="604"/>
      <c r="DG25" s="604"/>
      <c r="DH25" s="604"/>
      <c r="DI25" s="604"/>
      <c r="DJ25" s="604"/>
      <c r="DK25" s="605"/>
      <c r="DL25" s="611">
        <v>66855940</v>
      </c>
      <c r="DM25" s="604"/>
      <c r="DN25" s="604"/>
      <c r="DO25" s="604"/>
      <c r="DP25" s="604"/>
      <c r="DQ25" s="604"/>
      <c r="DR25" s="604"/>
      <c r="DS25" s="604"/>
      <c r="DT25" s="604"/>
      <c r="DU25" s="604"/>
      <c r="DV25" s="605"/>
      <c r="DW25" s="608">
        <v>31.4</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1832321</v>
      </c>
      <c r="S26" s="606"/>
      <c r="T26" s="606"/>
      <c r="U26" s="606"/>
      <c r="V26" s="606"/>
      <c r="W26" s="606"/>
      <c r="X26" s="606"/>
      <c r="Y26" s="607"/>
      <c r="Z26" s="665">
        <v>0.5</v>
      </c>
      <c r="AA26" s="665"/>
      <c r="AB26" s="665"/>
      <c r="AC26" s="665"/>
      <c r="AD26" s="666">
        <v>38</v>
      </c>
      <c r="AE26" s="666"/>
      <c r="AF26" s="666"/>
      <c r="AG26" s="666"/>
      <c r="AH26" s="666"/>
      <c r="AI26" s="666"/>
      <c r="AJ26" s="666"/>
      <c r="AK26" s="666"/>
      <c r="AL26" s="608">
        <v>0</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122</v>
      </c>
      <c r="BP26" s="665"/>
      <c r="BQ26" s="665"/>
      <c r="BR26" s="665"/>
      <c r="BS26" s="611" t="s">
        <v>230</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55128707</v>
      </c>
      <c r="CS26" s="606"/>
      <c r="CT26" s="606"/>
      <c r="CU26" s="606"/>
      <c r="CV26" s="606"/>
      <c r="CW26" s="606"/>
      <c r="CX26" s="606"/>
      <c r="CY26" s="607"/>
      <c r="CZ26" s="608">
        <v>16.8</v>
      </c>
      <c r="DA26" s="637"/>
      <c r="DB26" s="637"/>
      <c r="DC26" s="638"/>
      <c r="DD26" s="611">
        <v>44664217</v>
      </c>
      <c r="DE26" s="606"/>
      <c r="DF26" s="606"/>
      <c r="DG26" s="606"/>
      <c r="DH26" s="606"/>
      <c r="DI26" s="606"/>
      <c r="DJ26" s="606"/>
      <c r="DK26" s="607"/>
      <c r="DL26" s="611" t="s">
        <v>230</v>
      </c>
      <c r="DM26" s="606"/>
      <c r="DN26" s="606"/>
      <c r="DO26" s="606"/>
      <c r="DP26" s="606"/>
      <c r="DQ26" s="606"/>
      <c r="DR26" s="606"/>
      <c r="DS26" s="606"/>
      <c r="DT26" s="606"/>
      <c r="DU26" s="606"/>
      <c r="DV26" s="607"/>
      <c r="DW26" s="608" t="s">
        <v>230</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53838202</v>
      </c>
      <c r="S27" s="606"/>
      <c r="T27" s="606"/>
      <c r="U27" s="606"/>
      <c r="V27" s="606"/>
      <c r="W27" s="606"/>
      <c r="X27" s="606"/>
      <c r="Y27" s="607"/>
      <c r="Z27" s="665">
        <v>16</v>
      </c>
      <c r="AA27" s="665"/>
      <c r="AB27" s="665"/>
      <c r="AC27" s="665"/>
      <c r="AD27" s="666" t="s">
        <v>122</v>
      </c>
      <c r="AE27" s="666"/>
      <c r="AF27" s="666"/>
      <c r="AG27" s="666"/>
      <c r="AH27" s="666"/>
      <c r="AI27" s="666"/>
      <c r="AJ27" s="666"/>
      <c r="AK27" s="666"/>
      <c r="AL27" s="608" t="s">
        <v>230</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131831034</v>
      </c>
      <c r="BH27" s="606"/>
      <c r="BI27" s="606"/>
      <c r="BJ27" s="606"/>
      <c r="BK27" s="606"/>
      <c r="BL27" s="606"/>
      <c r="BM27" s="606"/>
      <c r="BN27" s="607"/>
      <c r="BO27" s="665">
        <v>100</v>
      </c>
      <c r="BP27" s="665"/>
      <c r="BQ27" s="665"/>
      <c r="BR27" s="665"/>
      <c r="BS27" s="611" t="s">
        <v>122</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67388813</v>
      </c>
      <c r="CS27" s="604"/>
      <c r="CT27" s="604"/>
      <c r="CU27" s="604"/>
      <c r="CV27" s="604"/>
      <c r="CW27" s="604"/>
      <c r="CX27" s="604"/>
      <c r="CY27" s="605"/>
      <c r="CZ27" s="608">
        <v>20.5</v>
      </c>
      <c r="DA27" s="637"/>
      <c r="DB27" s="637"/>
      <c r="DC27" s="638"/>
      <c r="DD27" s="611">
        <v>23806115</v>
      </c>
      <c r="DE27" s="604"/>
      <c r="DF27" s="604"/>
      <c r="DG27" s="604"/>
      <c r="DH27" s="604"/>
      <c r="DI27" s="604"/>
      <c r="DJ27" s="604"/>
      <c r="DK27" s="605"/>
      <c r="DL27" s="611">
        <v>22655499</v>
      </c>
      <c r="DM27" s="604"/>
      <c r="DN27" s="604"/>
      <c r="DO27" s="604"/>
      <c r="DP27" s="604"/>
      <c r="DQ27" s="604"/>
      <c r="DR27" s="604"/>
      <c r="DS27" s="604"/>
      <c r="DT27" s="604"/>
      <c r="DU27" s="604"/>
      <c r="DV27" s="605"/>
      <c r="DW27" s="608">
        <v>10.6</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v>330307</v>
      </c>
      <c r="S28" s="606"/>
      <c r="T28" s="606"/>
      <c r="U28" s="606"/>
      <c r="V28" s="606"/>
      <c r="W28" s="606"/>
      <c r="X28" s="606"/>
      <c r="Y28" s="607"/>
      <c r="Z28" s="665">
        <v>0.1</v>
      </c>
      <c r="AA28" s="665"/>
      <c r="AB28" s="665"/>
      <c r="AC28" s="665"/>
      <c r="AD28" s="666">
        <v>330307</v>
      </c>
      <c r="AE28" s="666"/>
      <c r="AF28" s="666"/>
      <c r="AG28" s="666"/>
      <c r="AH28" s="666"/>
      <c r="AI28" s="666"/>
      <c r="AJ28" s="666"/>
      <c r="AK28" s="666"/>
      <c r="AL28" s="608">
        <v>0.2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37841310</v>
      </c>
      <c r="CS28" s="606"/>
      <c r="CT28" s="606"/>
      <c r="CU28" s="606"/>
      <c r="CV28" s="606"/>
      <c r="CW28" s="606"/>
      <c r="CX28" s="606"/>
      <c r="CY28" s="607"/>
      <c r="CZ28" s="608">
        <v>11.5</v>
      </c>
      <c r="DA28" s="637"/>
      <c r="DB28" s="637"/>
      <c r="DC28" s="638"/>
      <c r="DD28" s="611">
        <v>37060980</v>
      </c>
      <c r="DE28" s="606"/>
      <c r="DF28" s="606"/>
      <c r="DG28" s="606"/>
      <c r="DH28" s="606"/>
      <c r="DI28" s="606"/>
      <c r="DJ28" s="606"/>
      <c r="DK28" s="607"/>
      <c r="DL28" s="611">
        <v>36793615</v>
      </c>
      <c r="DM28" s="606"/>
      <c r="DN28" s="606"/>
      <c r="DO28" s="606"/>
      <c r="DP28" s="606"/>
      <c r="DQ28" s="606"/>
      <c r="DR28" s="606"/>
      <c r="DS28" s="606"/>
      <c r="DT28" s="606"/>
      <c r="DU28" s="606"/>
      <c r="DV28" s="607"/>
      <c r="DW28" s="608">
        <v>17.3</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15846867</v>
      </c>
      <c r="S29" s="606"/>
      <c r="T29" s="606"/>
      <c r="U29" s="606"/>
      <c r="V29" s="606"/>
      <c r="W29" s="606"/>
      <c r="X29" s="606"/>
      <c r="Y29" s="607"/>
      <c r="Z29" s="665">
        <v>4.7</v>
      </c>
      <c r="AA29" s="665"/>
      <c r="AB29" s="665"/>
      <c r="AC29" s="665"/>
      <c r="AD29" s="666" t="s">
        <v>230</v>
      </c>
      <c r="AE29" s="666"/>
      <c r="AF29" s="666"/>
      <c r="AG29" s="666"/>
      <c r="AH29" s="666"/>
      <c r="AI29" s="666"/>
      <c r="AJ29" s="666"/>
      <c r="AK29" s="666"/>
      <c r="AL29" s="608" t="s">
        <v>230</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64</v>
      </c>
      <c r="CG29" s="644"/>
      <c r="CH29" s="644"/>
      <c r="CI29" s="644"/>
      <c r="CJ29" s="644"/>
      <c r="CK29" s="644"/>
      <c r="CL29" s="644"/>
      <c r="CM29" s="644"/>
      <c r="CN29" s="644"/>
      <c r="CO29" s="644"/>
      <c r="CP29" s="644"/>
      <c r="CQ29" s="645"/>
      <c r="CR29" s="603">
        <v>37841310</v>
      </c>
      <c r="CS29" s="604"/>
      <c r="CT29" s="604"/>
      <c r="CU29" s="604"/>
      <c r="CV29" s="604"/>
      <c r="CW29" s="604"/>
      <c r="CX29" s="604"/>
      <c r="CY29" s="605"/>
      <c r="CZ29" s="608">
        <v>11.5</v>
      </c>
      <c r="DA29" s="637"/>
      <c r="DB29" s="637"/>
      <c r="DC29" s="638"/>
      <c r="DD29" s="611">
        <v>37060980</v>
      </c>
      <c r="DE29" s="604"/>
      <c r="DF29" s="604"/>
      <c r="DG29" s="604"/>
      <c r="DH29" s="604"/>
      <c r="DI29" s="604"/>
      <c r="DJ29" s="604"/>
      <c r="DK29" s="605"/>
      <c r="DL29" s="611">
        <v>36793615</v>
      </c>
      <c r="DM29" s="604"/>
      <c r="DN29" s="604"/>
      <c r="DO29" s="604"/>
      <c r="DP29" s="604"/>
      <c r="DQ29" s="604"/>
      <c r="DR29" s="604"/>
      <c r="DS29" s="604"/>
      <c r="DT29" s="604"/>
      <c r="DU29" s="604"/>
      <c r="DV29" s="605"/>
      <c r="DW29" s="608">
        <v>17.3</v>
      </c>
      <c r="DX29" s="637"/>
      <c r="DY29" s="637"/>
      <c r="DZ29" s="637"/>
      <c r="EA29" s="637"/>
      <c r="EB29" s="637"/>
      <c r="EC29" s="639"/>
    </row>
    <row r="30" spans="2:133" ht="11.25" customHeight="1">
      <c r="B30" s="600" t="s">
        <v>301</v>
      </c>
      <c r="C30" s="601"/>
      <c r="D30" s="601"/>
      <c r="E30" s="601"/>
      <c r="F30" s="601"/>
      <c r="G30" s="601"/>
      <c r="H30" s="601"/>
      <c r="I30" s="601"/>
      <c r="J30" s="601"/>
      <c r="K30" s="601"/>
      <c r="L30" s="601"/>
      <c r="M30" s="601"/>
      <c r="N30" s="601"/>
      <c r="O30" s="601"/>
      <c r="P30" s="601"/>
      <c r="Q30" s="602"/>
      <c r="R30" s="603">
        <v>2052227</v>
      </c>
      <c r="S30" s="606"/>
      <c r="T30" s="606"/>
      <c r="U30" s="606"/>
      <c r="V30" s="606"/>
      <c r="W30" s="606"/>
      <c r="X30" s="606"/>
      <c r="Y30" s="607"/>
      <c r="Z30" s="665">
        <v>0.6</v>
      </c>
      <c r="AA30" s="665"/>
      <c r="AB30" s="665"/>
      <c r="AC30" s="665"/>
      <c r="AD30" s="666">
        <v>328849</v>
      </c>
      <c r="AE30" s="666"/>
      <c r="AF30" s="666"/>
      <c r="AG30" s="666"/>
      <c r="AH30" s="666"/>
      <c r="AI30" s="666"/>
      <c r="AJ30" s="666"/>
      <c r="AK30" s="666"/>
      <c r="AL30" s="608">
        <v>0.2</v>
      </c>
      <c r="AM30" s="609"/>
      <c r="AN30" s="609"/>
      <c r="AO30" s="667"/>
      <c r="AP30" s="693" t="s">
        <v>302</v>
      </c>
      <c r="AQ30" s="694"/>
      <c r="AR30" s="694"/>
      <c r="AS30" s="694"/>
      <c r="AT30" s="699" t="s">
        <v>303</v>
      </c>
      <c r="AU30" s="210"/>
      <c r="AV30" s="210"/>
      <c r="AW30" s="210"/>
      <c r="AX30" s="702" t="s">
        <v>180</v>
      </c>
      <c r="AY30" s="703"/>
      <c r="AZ30" s="703"/>
      <c r="BA30" s="703"/>
      <c r="BB30" s="703"/>
      <c r="BC30" s="703"/>
      <c r="BD30" s="703"/>
      <c r="BE30" s="703"/>
      <c r="BF30" s="704"/>
      <c r="BG30" s="683">
        <v>99.4</v>
      </c>
      <c r="BH30" s="684"/>
      <c r="BI30" s="684"/>
      <c r="BJ30" s="684"/>
      <c r="BK30" s="684"/>
      <c r="BL30" s="684"/>
      <c r="BM30" s="685">
        <v>97.9</v>
      </c>
      <c r="BN30" s="684"/>
      <c r="BO30" s="684"/>
      <c r="BP30" s="684"/>
      <c r="BQ30" s="686"/>
      <c r="BR30" s="683">
        <v>99.3</v>
      </c>
      <c r="BS30" s="684"/>
      <c r="BT30" s="684"/>
      <c r="BU30" s="684"/>
      <c r="BV30" s="684"/>
      <c r="BW30" s="684"/>
      <c r="BX30" s="685">
        <v>97.4</v>
      </c>
      <c r="BY30" s="684"/>
      <c r="BZ30" s="684"/>
      <c r="CA30" s="684"/>
      <c r="CB30" s="686"/>
      <c r="CD30" s="689"/>
      <c r="CE30" s="690"/>
      <c r="CF30" s="647" t="s">
        <v>304</v>
      </c>
      <c r="CG30" s="644"/>
      <c r="CH30" s="644"/>
      <c r="CI30" s="644"/>
      <c r="CJ30" s="644"/>
      <c r="CK30" s="644"/>
      <c r="CL30" s="644"/>
      <c r="CM30" s="644"/>
      <c r="CN30" s="644"/>
      <c r="CO30" s="644"/>
      <c r="CP30" s="644"/>
      <c r="CQ30" s="645"/>
      <c r="CR30" s="603">
        <v>35648756</v>
      </c>
      <c r="CS30" s="606"/>
      <c r="CT30" s="606"/>
      <c r="CU30" s="606"/>
      <c r="CV30" s="606"/>
      <c r="CW30" s="606"/>
      <c r="CX30" s="606"/>
      <c r="CY30" s="607"/>
      <c r="CZ30" s="608">
        <v>10.8</v>
      </c>
      <c r="DA30" s="637"/>
      <c r="DB30" s="637"/>
      <c r="DC30" s="638"/>
      <c r="DD30" s="611">
        <v>34868544</v>
      </c>
      <c r="DE30" s="606"/>
      <c r="DF30" s="606"/>
      <c r="DG30" s="606"/>
      <c r="DH30" s="606"/>
      <c r="DI30" s="606"/>
      <c r="DJ30" s="606"/>
      <c r="DK30" s="607"/>
      <c r="DL30" s="611">
        <v>34606380</v>
      </c>
      <c r="DM30" s="606"/>
      <c r="DN30" s="606"/>
      <c r="DO30" s="606"/>
      <c r="DP30" s="606"/>
      <c r="DQ30" s="606"/>
      <c r="DR30" s="606"/>
      <c r="DS30" s="606"/>
      <c r="DT30" s="606"/>
      <c r="DU30" s="606"/>
      <c r="DV30" s="607"/>
      <c r="DW30" s="608">
        <v>16.3</v>
      </c>
      <c r="DX30" s="637"/>
      <c r="DY30" s="637"/>
      <c r="DZ30" s="637"/>
      <c r="EA30" s="637"/>
      <c r="EB30" s="637"/>
      <c r="EC30" s="639"/>
    </row>
    <row r="31" spans="2:133" ht="11.25" customHeight="1">
      <c r="B31" s="600" t="s">
        <v>305</v>
      </c>
      <c r="C31" s="601"/>
      <c r="D31" s="601"/>
      <c r="E31" s="601"/>
      <c r="F31" s="601"/>
      <c r="G31" s="601"/>
      <c r="H31" s="601"/>
      <c r="I31" s="601"/>
      <c r="J31" s="601"/>
      <c r="K31" s="601"/>
      <c r="L31" s="601"/>
      <c r="M31" s="601"/>
      <c r="N31" s="601"/>
      <c r="O31" s="601"/>
      <c r="P31" s="601"/>
      <c r="Q31" s="602"/>
      <c r="R31" s="603">
        <v>1074036</v>
      </c>
      <c r="S31" s="606"/>
      <c r="T31" s="606"/>
      <c r="U31" s="606"/>
      <c r="V31" s="606"/>
      <c r="W31" s="606"/>
      <c r="X31" s="606"/>
      <c r="Y31" s="607"/>
      <c r="Z31" s="665">
        <v>0.3</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99.2</v>
      </c>
      <c r="BH31" s="604"/>
      <c r="BI31" s="604"/>
      <c r="BJ31" s="604"/>
      <c r="BK31" s="604"/>
      <c r="BL31" s="604"/>
      <c r="BM31" s="609">
        <v>96.9</v>
      </c>
      <c r="BN31" s="682"/>
      <c r="BO31" s="682"/>
      <c r="BP31" s="682"/>
      <c r="BQ31" s="643"/>
      <c r="BR31" s="681">
        <v>99</v>
      </c>
      <c r="BS31" s="604"/>
      <c r="BT31" s="604"/>
      <c r="BU31" s="604"/>
      <c r="BV31" s="604"/>
      <c r="BW31" s="604"/>
      <c r="BX31" s="609">
        <v>96.2</v>
      </c>
      <c r="BY31" s="682"/>
      <c r="BZ31" s="682"/>
      <c r="CA31" s="682"/>
      <c r="CB31" s="643"/>
      <c r="CD31" s="689"/>
      <c r="CE31" s="690"/>
      <c r="CF31" s="647" t="s">
        <v>308</v>
      </c>
      <c r="CG31" s="644"/>
      <c r="CH31" s="644"/>
      <c r="CI31" s="644"/>
      <c r="CJ31" s="644"/>
      <c r="CK31" s="644"/>
      <c r="CL31" s="644"/>
      <c r="CM31" s="644"/>
      <c r="CN31" s="644"/>
      <c r="CO31" s="644"/>
      <c r="CP31" s="644"/>
      <c r="CQ31" s="645"/>
      <c r="CR31" s="603">
        <v>2192554</v>
      </c>
      <c r="CS31" s="604"/>
      <c r="CT31" s="604"/>
      <c r="CU31" s="604"/>
      <c r="CV31" s="604"/>
      <c r="CW31" s="604"/>
      <c r="CX31" s="604"/>
      <c r="CY31" s="605"/>
      <c r="CZ31" s="608">
        <v>0.7</v>
      </c>
      <c r="DA31" s="637"/>
      <c r="DB31" s="637"/>
      <c r="DC31" s="638"/>
      <c r="DD31" s="611">
        <v>2192436</v>
      </c>
      <c r="DE31" s="604"/>
      <c r="DF31" s="604"/>
      <c r="DG31" s="604"/>
      <c r="DH31" s="604"/>
      <c r="DI31" s="604"/>
      <c r="DJ31" s="604"/>
      <c r="DK31" s="605"/>
      <c r="DL31" s="611">
        <v>2187235</v>
      </c>
      <c r="DM31" s="604"/>
      <c r="DN31" s="604"/>
      <c r="DO31" s="604"/>
      <c r="DP31" s="604"/>
      <c r="DQ31" s="604"/>
      <c r="DR31" s="604"/>
      <c r="DS31" s="604"/>
      <c r="DT31" s="604"/>
      <c r="DU31" s="604"/>
      <c r="DV31" s="605"/>
      <c r="DW31" s="608">
        <v>1</v>
      </c>
      <c r="DX31" s="637"/>
      <c r="DY31" s="637"/>
      <c r="DZ31" s="637"/>
      <c r="EA31" s="637"/>
      <c r="EB31" s="637"/>
      <c r="EC31" s="639"/>
    </row>
    <row r="32" spans="2:133" ht="11.25" customHeight="1">
      <c r="B32" s="600" t="s">
        <v>309</v>
      </c>
      <c r="C32" s="601"/>
      <c r="D32" s="601"/>
      <c r="E32" s="601"/>
      <c r="F32" s="601"/>
      <c r="G32" s="601"/>
      <c r="H32" s="601"/>
      <c r="I32" s="601"/>
      <c r="J32" s="601"/>
      <c r="K32" s="601"/>
      <c r="L32" s="601"/>
      <c r="M32" s="601"/>
      <c r="N32" s="601"/>
      <c r="O32" s="601"/>
      <c r="P32" s="601"/>
      <c r="Q32" s="602"/>
      <c r="R32" s="603">
        <v>5488371</v>
      </c>
      <c r="S32" s="606"/>
      <c r="T32" s="606"/>
      <c r="U32" s="606"/>
      <c r="V32" s="606"/>
      <c r="W32" s="606"/>
      <c r="X32" s="606"/>
      <c r="Y32" s="607"/>
      <c r="Z32" s="665">
        <v>1.6</v>
      </c>
      <c r="AA32" s="665"/>
      <c r="AB32" s="665"/>
      <c r="AC32" s="665"/>
      <c r="AD32" s="666" t="s">
        <v>230</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99.6</v>
      </c>
      <c r="BH32" s="619"/>
      <c r="BI32" s="619"/>
      <c r="BJ32" s="619"/>
      <c r="BK32" s="619"/>
      <c r="BL32" s="619"/>
      <c r="BM32" s="663">
        <v>98.6</v>
      </c>
      <c r="BN32" s="619"/>
      <c r="BO32" s="619"/>
      <c r="BP32" s="619"/>
      <c r="BQ32" s="656"/>
      <c r="BR32" s="680">
        <v>99.5</v>
      </c>
      <c r="BS32" s="619"/>
      <c r="BT32" s="619"/>
      <c r="BU32" s="619"/>
      <c r="BV32" s="619"/>
      <c r="BW32" s="619"/>
      <c r="BX32" s="663">
        <v>98.2</v>
      </c>
      <c r="BY32" s="619"/>
      <c r="BZ32" s="619"/>
      <c r="CA32" s="619"/>
      <c r="CB32" s="656"/>
      <c r="CD32" s="691"/>
      <c r="CE32" s="692"/>
      <c r="CF32" s="647" t="s">
        <v>311</v>
      </c>
      <c r="CG32" s="644"/>
      <c r="CH32" s="644"/>
      <c r="CI32" s="644"/>
      <c r="CJ32" s="644"/>
      <c r="CK32" s="644"/>
      <c r="CL32" s="644"/>
      <c r="CM32" s="644"/>
      <c r="CN32" s="644"/>
      <c r="CO32" s="644"/>
      <c r="CP32" s="644"/>
      <c r="CQ32" s="645"/>
      <c r="CR32" s="603" t="s">
        <v>122</v>
      </c>
      <c r="CS32" s="606"/>
      <c r="CT32" s="606"/>
      <c r="CU32" s="606"/>
      <c r="CV32" s="606"/>
      <c r="CW32" s="606"/>
      <c r="CX32" s="606"/>
      <c r="CY32" s="607"/>
      <c r="CZ32" s="608" t="s">
        <v>122</v>
      </c>
      <c r="DA32" s="637"/>
      <c r="DB32" s="637"/>
      <c r="DC32" s="638"/>
      <c r="DD32" s="611" t="s">
        <v>122</v>
      </c>
      <c r="DE32" s="606"/>
      <c r="DF32" s="606"/>
      <c r="DG32" s="606"/>
      <c r="DH32" s="606"/>
      <c r="DI32" s="606"/>
      <c r="DJ32" s="606"/>
      <c r="DK32" s="607"/>
      <c r="DL32" s="611" t="s">
        <v>122</v>
      </c>
      <c r="DM32" s="606"/>
      <c r="DN32" s="606"/>
      <c r="DO32" s="606"/>
      <c r="DP32" s="606"/>
      <c r="DQ32" s="606"/>
      <c r="DR32" s="606"/>
      <c r="DS32" s="606"/>
      <c r="DT32" s="606"/>
      <c r="DU32" s="606"/>
      <c r="DV32" s="607"/>
      <c r="DW32" s="608" t="s">
        <v>230</v>
      </c>
      <c r="DX32" s="637"/>
      <c r="DY32" s="637"/>
      <c r="DZ32" s="637"/>
      <c r="EA32" s="637"/>
      <c r="EB32" s="637"/>
      <c r="EC32" s="639"/>
    </row>
    <row r="33" spans="2:133" ht="11.25" customHeight="1">
      <c r="B33" s="600" t="s">
        <v>312</v>
      </c>
      <c r="C33" s="601"/>
      <c r="D33" s="601"/>
      <c r="E33" s="601"/>
      <c r="F33" s="601"/>
      <c r="G33" s="601"/>
      <c r="H33" s="601"/>
      <c r="I33" s="601"/>
      <c r="J33" s="601"/>
      <c r="K33" s="601"/>
      <c r="L33" s="601"/>
      <c r="M33" s="601"/>
      <c r="N33" s="601"/>
      <c r="O33" s="601"/>
      <c r="P33" s="601"/>
      <c r="Q33" s="602"/>
      <c r="R33" s="603">
        <v>9194988</v>
      </c>
      <c r="S33" s="606"/>
      <c r="T33" s="606"/>
      <c r="U33" s="606"/>
      <c r="V33" s="606"/>
      <c r="W33" s="606"/>
      <c r="X33" s="606"/>
      <c r="Y33" s="607"/>
      <c r="Z33" s="665">
        <v>2.7</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100315489</v>
      </c>
      <c r="CS33" s="604"/>
      <c r="CT33" s="604"/>
      <c r="CU33" s="604"/>
      <c r="CV33" s="604"/>
      <c r="CW33" s="604"/>
      <c r="CX33" s="604"/>
      <c r="CY33" s="605"/>
      <c r="CZ33" s="608">
        <v>30.5</v>
      </c>
      <c r="DA33" s="637"/>
      <c r="DB33" s="637"/>
      <c r="DC33" s="638"/>
      <c r="DD33" s="611">
        <v>85526244</v>
      </c>
      <c r="DE33" s="604"/>
      <c r="DF33" s="604"/>
      <c r="DG33" s="604"/>
      <c r="DH33" s="604"/>
      <c r="DI33" s="604"/>
      <c r="DJ33" s="604"/>
      <c r="DK33" s="605"/>
      <c r="DL33" s="611">
        <v>68617244</v>
      </c>
      <c r="DM33" s="604"/>
      <c r="DN33" s="604"/>
      <c r="DO33" s="604"/>
      <c r="DP33" s="604"/>
      <c r="DQ33" s="604"/>
      <c r="DR33" s="604"/>
      <c r="DS33" s="604"/>
      <c r="DT33" s="604"/>
      <c r="DU33" s="604"/>
      <c r="DV33" s="605"/>
      <c r="DW33" s="608">
        <v>32.200000000000003</v>
      </c>
      <c r="DX33" s="637"/>
      <c r="DY33" s="637"/>
      <c r="DZ33" s="637"/>
      <c r="EA33" s="637"/>
      <c r="EB33" s="637"/>
      <c r="EC33" s="639"/>
    </row>
    <row r="34" spans="2:133" ht="11.25" customHeight="1">
      <c r="B34" s="600" t="s">
        <v>314</v>
      </c>
      <c r="C34" s="601"/>
      <c r="D34" s="601"/>
      <c r="E34" s="601"/>
      <c r="F34" s="601"/>
      <c r="G34" s="601"/>
      <c r="H34" s="601"/>
      <c r="I34" s="601"/>
      <c r="J34" s="601"/>
      <c r="K34" s="601"/>
      <c r="L34" s="601"/>
      <c r="M34" s="601"/>
      <c r="N34" s="601"/>
      <c r="O34" s="601"/>
      <c r="P34" s="601"/>
      <c r="Q34" s="602"/>
      <c r="R34" s="603">
        <v>6515549</v>
      </c>
      <c r="S34" s="606"/>
      <c r="T34" s="606"/>
      <c r="U34" s="606"/>
      <c r="V34" s="606"/>
      <c r="W34" s="606"/>
      <c r="X34" s="606"/>
      <c r="Y34" s="607"/>
      <c r="Z34" s="665">
        <v>1.9</v>
      </c>
      <c r="AA34" s="665"/>
      <c r="AB34" s="665"/>
      <c r="AC34" s="665"/>
      <c r="AD34" s="666">
        <v>274188</v>
      </c>
      <c r="AE34" s="666"/>
      <c r="AF34" s="666"/>
      <c r="AG34" s="666"/>
      <c r="AH34" s="666"/>
      <c r="AI34" s="666"/>
      <c r="AJ34" s="666"/>
      <c r="AK34" s="666"/>
      <c r="AL34" s="608">
        <v>0.1</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38690794</v>
      </c>
      <c r="CS34" s="606"/>
      <c r="CT34" s="606"/>
      <c r="CU34" s="606"/>
      <c r="CV34" s="606"/>
      <c r="CW34" s="606"/>
      <c r="CX34" s="606"/>
      <c r="CY34" s="607"/>
      <c r="CZ34" s="608">
        <v>11.8</v>
      </c>
      <c r="DA34" s="637"/>
      <c r="DB34" s="637"/>
      <c r="DC34" s="638"/>
      <c r="DD34" s="611">
        <v>32482363</v>
      </c>
      <c r="DE34" s="606"/>
      <c r="DF34" s="606"/>
      <c r="DG34" s="606"/>
      <c r="DH34" s="606"/>
      <c r="DI34" s="606"/>
      <c r="DJ34" s="606"/>
      <c r="DK34" s="607"/>
      <c r="DL34" s="611">
        <v>29978746</v>
      </c>
      <c r="DM34" s="606"/>
      <c r="DN34" s="606"/>
      <c r="DO34" s="606"/>
      <c r="DP34" s="606"/>
      <c r="DQ34" s="606"/>
      <c r="DR34" s="606"/>
      <c r="DS34" s="606"/>
      <c r="DT34" s="606"/>
      <c r="DU34" s="606"/>
      <c r="DV34" s="607"/>
      <c r="DW34" s="608">
        <v>14.1</v>
      </c>
      <c r="DX34" s="637"/>
      <c r="DY34" s="637"/>
      <c r="DZ34" s="637"/>
      <c r="EA34" s="637"/>
      <c r="EB34" s="637"/>
      <c r="EC34" s="639"/>
    </row>
    <row r="35" spans="2:133" ht="11.25" customHeight="1">
      <c r="B35" s="600" t="s">
        <v>318</v>
      </c>
      <c r="C35" s="601"/>
      <c r="D35" s="601"/>
      <c r="E35" s="601"/>
      <c r="F35" s="601"/>
      <c r="G35" s="601"/>
      <c r="H35" s="601"/>
      <c r="I35" s="601"/>
      <c r="J35" s="601"/>
      <c r="K35" s="601"/>
      <c r="L35" s="601"/>
      <c r="M35" s="601"/>
      <c r="N35" s="601"/>
      <c r="O35" s="601"/>
      <c r="P35" s="601"/>
      <c r="Q35" s="602"/>
      <c r="R35" s="603">
        <v>37356700</v>
      </c>
      <c r="S35" s="606"/>
      <c r="T35" s="606"/>
      <c r="U35" s="606"/>
      <c r="V35" s="606"/>
      <c r="W35" s="606"/>
      <c r="X35" s="606"/>
      <c r="Y35" s="607"/>
      <c r="Z35" s="665">
        <v>11.1</v>
      </c>
      <c r="AA35" s="665"/>
      <c r="AB35" s="665"/>
      <c r="AC35" s="665"/>
      <c r="AD35" s="666" t="s">
        <v>122</v>
      </c>
      <c r="AE35" s="666"/>
      <c r="AF35" s="666"/>
      <c r="AG35" s="666"/>
      <c r="AH35" s="666"/>
      <c r="AI35" s="666"/>
      <c r="AJ35" s="666"/>
      <c r="AK35" s="666"/>
      <c r="AL35" s="608" t="s">
        <v>230</v>
      </c>
      <c r="AM35" s="609"/>
      <c r="AN35" s="609"/>
      <c r="AO35" s="667"/>
      <c r="AP35" s="214"/>
      <c r="AQ35" s="671" t="s">
        <v>319</v>
      </c>
      <c r="AR35" s="672"/>
      <c r="AS35" s="672"/>
      <c r="AT35" s="672"/>
      <c r="AU35" s="672"/>
      <c r="AV35" s="672"/>
      <c r="AW35" s="672"/>
      <c r="AX35" s="672"/>
      <c r="AY35" s="673"/>
      <c r="AZ35" s="668">
        <v>33010355</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3307918</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8593905</v>
      </c>
      <c r="CS35" s="604"/>
      <c r="CT35" s="604"/>
      <c r="CU35" s="604"/>
      <c r="CV35" s="604"/>
      <c r="CW35" s="604"/>
      <c r="CX35" s="604"/>
      <c r="CY35" s="605"/>
      <c r="CZ35" s="608">
        <v>2.6</v>
      </c>
      <c r="DA35" s="637"/>
      <c r="DB35" s="637"/>
      <c r="DC35" s="638"/>
      <c r="DD35" s="611">
        <v>7782655</v>
      </c>
      <c r="DE35" s="604"/>
      <c r="DF35" s="604"/>
      <c r="DG35" s="604"/>
      <c r="DH35" s="604"/>
      <c r="DI35" s="604"/>
      <c r="DJ35" s="604"/>
      <c r="DK35" s="605"/>
      <c r="DL35" s="611">
        <v>7782655</v>
      </c>
      <c r="DM35" s="604"/>
      <c r="DN35" s="604"/>
      <c r="DO35" s="604"/>
      <c r="DP35" s="604"/>
      <c r="DQ35" s="604"/>
      <c r="DR35" s="604"/>
      <c r="DS35" s="604"/>
      <c r="DT35" s="604"/>
      <c r="DU35" s="604"/>
      <c r="DV35" s="605"/>
      <c r="DW35" s="608">
        <v>3.7</v>
      </c>
      <c r="DX35" s="637"/>
      <c r="DY35" s="637"/>
      <c r="DZ35" s="637"/>
      <c r="EA35" s="637"/>
      <c r="EB35" s="637"/>
      <c r="EC35" s="639"/>
    </row>
    <row r="36" spans="2:133" ht="11.25" customHeight="1">
      <c r="B36" s="600" t="s">
        <v>322</v>
      </c>
      <c r="C36" s="601"/>
      <c r="D36" s="601"/>
      <c r="E36" s="601"/>
      <c r="F36" s="601"/>
      <c r="G36" s="601"/>
      <c r="H36" s="601"/>
      <c r="I36" s="601"/>
      <c r="J36" s="601"/>
      <c r="K36" s="601"/>
      <c r="L36" s="601"/>
      <c r="M36" s="601"/>
      <c r="N36" s="601"/>
      <c r="O36" s="601"/>
      <c r="P36" s="601"/>
      <c r="Q36" s="602"/>
      <c r="R36" s="603" t="s">
        <v>230</v>
      </c>
      <c r="S36" s="606"/>
      <c r="T36" s="606"/>
      <c r="U36" s="606"/>
      <c r="V36" s="606"/>
      <c r="W36" s="606"/>
      <c r="X36" s="606"/>
      <c r="Y36" s="607"/>
      <c r="Z36" s="665" t="s">
        <v>122</v>
      </c>
      <c r="AA36" s="665"/>
      <c r="AB36" s="665"/>
      <c r="AC36" s="665"/>
      <c r="AD36" s="666" t="s">
        <v>230</v>
      </c>
      <c r="AE36" s="666"/>
      <c r="AF36" s="666"/>
      <c r="AG36" s="666"/>
      <c r="AH36" s="666"/>
      <c r="AI36" s="666"/>
      <c r="AJ36" s="666"/>
      <c r="AK36" s="666"/>
      <c r="AL36" s="608" t="s">
        <v>122</v>
      </c>
      <c r="AM36" s="609"/>
      <c r="AN36" s="609"/>
      <c r="AO36" s="667"/>
      <c r="AQ36" s="640" t="s">
        <v>323</v>
      </c>
      <c r="AR36" s="641"/>
      <c r="AS36" s="641"/>
      <c r="AT36" s="641"/>
      <c r="AU36" s="641"/>
      <c r="AV36" s="641"/>
      <c r="AW36" s="641"/>
      <c r="AX36" s="641"/>
      <c r="AY36" s="642"/>
      <c r="AZ36" s="603">
        <v>6376249</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-1545333</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18393337</v>
      </c>
      <c r="CS36" s="606"/>
      <c r="CT36" s="606"/>
      <c r="CU36" s="606"/>
      <c r="CV36" s="606"/>
      <c r="CW36" s="606"/>
      <c r="CX36" s="606"/>
      <c r="CY36" s="607"/>
      <c r="CZ36" s="608">
        <v>5.6</v>
      </c>
      <c r="DA36" s="637"/>
      <c r="DB36" s="637"/>
      <c r="DC36" s="638"/>
      <c r="DD36" s="611">
        <v>15509041</v>
      </c>
      <c r="DE36" s="606"/>
      <c r="DF36" s="606"/>
      <c r="DG36" s="606"/>
      <c r="DH36" s="606"/>
      <c r="DI36" s="606"/>
      <c r="DJ36" s="606"/>
      <c r="DK36" s="607"/>
      <c r="DL36" s="611">
        <v>12034827</v>
      </c>
      <c r="DM36" s="606"/>
      <c r="DN36" s="606"/>
      <c r="DO36" s="606"/>
      <c r="DP36" s="606"/>
      <c r="DQ36" s="606"/>
      <c r="DR36" s="606"/>
      <c r="DS36" s="606"/>
      <c r="DT36" s="606"/>
      <c r="DU36" s="606"/>
      <c r="DV36" s="607"/>
      <c r="DW36" s="608">
        <v>5.7</v>
      </c>
      <c r="DX36" s="637"/>
      <c r="DY36" s="637"/>
      <c r="DZ36" s="637"/>
      <c r="EA36" s="637"/>
      <c r="EB36" s="637"/>
      <c r="EC36" s="639"/>
    </row>
    <row r="37" spans="2:133" ht="11.25" customHeight="1">
      <c r="B37" s="600" t="s">
        <v>326</v>
      </c>
      <c r="C37" s="601"/>
      <c r="D37" s="601"/>
      <c r="E37" s="601"/>
      <c r="F37" s="601"/>
      <c r="G37" s="601"/>
      <c r="H37" s="601"/>
      <c r="I37" s="601"/>
      <c r="J37" s="601"/>
      <c r="K37" s="601"/>
      <c r="L37" s="601"/>
      <c r="M37" s="601"/>
      <c r="N37" s="601"/>
      <c r="O37" s="601"/>
      <c r="P37" s="601"/>
      <c r="Q37" s="602"/>
      <c r="R37" s="603">
        <v>23008000</v>
      </c>
      <c r="S37" s="606"/>
      <c r="T37" s="606"/>
      <c r="U37" s="606"/>
      <c r="V37" s="606"/>
      <c r="W37" s="606"/>
      <c r="X37" s="606"/>
      <c r="Y37" s="607"/>
      <c r="Z37" s="665">
        <v>6.8</v>
      </c>
      <c r="AA37" s="665"/>
      <c r="AB37" s="665"/>
      <c r="AC37" s="665"/>
      <c r="AD37" s="666" t="s">
        <v>122</v>
      </c>
      <c r="AE37" s="666"/>
      <c r="AF37" s="666"/>
      <c r="AG37" s="666"/>
      <c r="AH37" s="666"/>
      <c r="AI37" s="666"/>
      <c r="AJ37" s="666"/>
      <c r="AK37" s="666"/>
      <c r="AL37" s="608" t="s">
        <v>230</v>
      </c>
      <c r="AM37" s="609"/>
      <c r="AN37" s="609"/>
      <c r="AO37" s="667"/>
      <c r="AQ37" s="640" t="s">
        <v>327</v>
      </c>
      <c r="AR37" s="641"/>
      <c r="AS37" s="641"/>
      <c r="AT37" s="641"/>
      <c r="AU37" s="641"/>
      <c r="AV37" s="641"/>
      <c r="AW37" s="641"/>
      <c r="AX37" s="641"/>
      <c r="AY37" s="642"/>
      <c r="AZ37" s="603">
        <v>2752177</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106224</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310147</v>
      </c>
      <c r="CS37" s="604"/>
      <c r="CT37" s="604"/>
      <c r="CU37" s="604"/>
      <c r="CV37" s="604"/>
      <c r="CW37" s="604"/>
      <c r="CX37" s="604"/>
      <c r="CY37" s="605"/>
      <c r="CZ37" s="608">
        <v>0.1</v>
      </c>
      <c r="DA37" s="637"/>
      <c r="DB37" s="637"/>
      <c r="DC37" s="638"/>
      <c r="DD37" s="611">
        <v>179461</v>
      </c>
      <c r="DE37" s="604"/>
      <c r="DF37" s="604"/>
      <c r="DG37" s="604"/>
      <c r="DH37" s="604"/>
      <c r="DI37" s="604"/>
      <c r="DJ37" s="604"/>
      <c r="DK37" s="605"/>
      <c r="DL37" s="611">
        <v>179461</v>
      </c>
      <c r="DM37" s="604"/>
      <c r="DN37" s="604"/>
      <c r="DO37" s="604"/>
      <c r="DP37" s="604"/>
      <c r="DQ37" s="604"/>
      <c r="DR37" s="604"/>
      <c r="DS37" s="604"/>
      <c r="DT37" s="604"/>
      <c r="DU37" s="604"/>
      <c r="DV37" s="605"/>
      <c r="DW37" s="608">
        <v>0.1</v>
      </c>
      <c r="DX37" s="637"/>
      <c r="DY37" s="637"/>
      <c r="DZ37" s="637"/>
      <c r="EA37" s="637"/>
      <c r="EB37" s="637"/>
      <c r="EC37" s="639"/>
    </row>
    <row r="38" spans="2:133" ht="11.25" customHeight="1">
      <c r="B38" s="615" t="s">
        <v>330</v>
      </c>
      <c r="C38" s="616"/>
      <c r="D38" s="616"/>
      <c r="E38" s="616"/>
      <c r="F38" s="616"/>
      <c r="G38" s="616"/>
      <c r="H38" s="616"/>
      <c r="I38" s="616"/>
      <c r="J38" s="616"/>
      <c r="K38" s="616"/>
      <c r="L38" s="616"/>
      <c r="M38" s="616"/>
      <c r="N38" s="616"/>
      <c r="O38" s="616"/>
      <c r="P38" s="616"/>
      <c r="Q38" s="617"/>
      <c r="R38" s="618">
        <v>337090812</v>
      </c>
      <c r="S38" s="655"/>
      <c r="T38" s="655"/>
      <c r="U38" s="655"/>
      <c r="V38" s="655"/>
      <c r="W38" s="655"/>
      <c r="X38" s="655"/>
      <c r="Y38" s="660"/>
      <c r="Z38" s="661">
        <v>100</v>
      </c>
      <c r="AA38" s="661"/>
      <c r="AB38" s="661"/>
      <c r="AC38" s="661"/>
      <c r="AD38" s="662">
        <v>189782131</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461572</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172811</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23565443</v>
      </c>
      <c r="CS38" s="606"/>
      <c r="CT38" s="606"/>
      <c r="CU38" s="606"/>
      <c r="CV38" s="606"/>
      <c r="CW38" s="606"/>
      <c r="CX38" s="606"/>
      <c r="CY38" s="607"/>
      <c r="CZ38" s="608">
        <v>7.2</v>
      </c>
      <c r="DA38" s="637"/>
      <c r="DB38" s="637"/>
      <c r="DC38" s="638"/>
      <c r="DD38" s="611">
        <v>19338001</v>
      </c>
      <c r="DE38" s="606"/>
      <c r="DF38" s="606"/>
      <c r="DG38" s="606"/>
      <c r="DH38" s="606"/>
      <c r="DI38" s="606"/>
      <c r="DJ38" s="606"/>
      <c r="DK38" s="607"/>
      <c r="DL38" s="611">
        <v>17653638</v>
      </c>
      <c r="DM38" s="606"/>
      <c r="DN38" s="606"/>
      <c r="DO38" s="606"/>
      <c r="DP38" s="606"/>
      <c r="DQ38" s="606"/>
      <c r="DR38" s="606"/>
      <c r="DS38" s="606"/>
      <c r="DT38" s="606"/>
      <c r="DU38" s="606"/>
      <c r="DV38" s="607"/>
      <c r="DW38" s="608">
        <v>8.3000000000000007</v>
      </c>
      <c r="DX38" s="637"/>
      <c r="DY38" s="637"/>
      <c r="DZ38" s="637"/>
      <c r="EA38" s="637"/>
      <c r="EB38" s="637"/>
      <c r="EC38" s="639"/>
    </row>
    <row r="39" spans="2:133" ht="11.25" customHeight="1">
      <c r="AQ39" s="640" t="s">
        <v>334</v>
      </c>
      <c r="AR39" s="641"/>
      <c r="AS39" s="641"/>
      <c r="AT39" s="641"/>
      <c r="AU39" s="641"/>
      <c r="AV39" s="641"/>
      <c r="AW39" s="641"/>
      <c r="AX39" s="641"/>
      <c r="AY39" s="642"/>
      <c r="AZ39" s="603">
        <v>180187</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112</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9722298</v>
      </c>
      <c r="CS39" s="604"/>
      <c r="CT39" s="604"/>
      <c r="CU39" s="604"/>
      <c r="CV39" s="604"/>
      <c r="CW39" s="604"/>
      <c r="CX39" s="604"/>
      <c r="CY39" s="605"/>
      <c r="CZ39" s="608">
        <v>3</v>
      </c>
      <c r="DA39" s="637"/>
      <c r="DB39" s="637"/>
      <c r="DC39" s="638"/>
      <c r="DD39" s="611">
        <v>9246606</v>
      </c>
      <c r="DE39" s="604"/>
      <c r="DF39" s="604"/>
      <c r="DG39" s="604"/>
      <c r="DH39" s="604"/>
      <c r="DI39" s="604"/>
      <c r="DJ39" s="604"/>
      <c r="DK39" s="605"/>
      <c r="DL39" s="611" t="s">
        <v>122</v>
      </c>
      <c r="DM39" s="604"/>
      <c r="DN39" s="604"/>
      <c r="DO39" s="604"/>
      <c r="DP39" s="604"/>
      <c r="DQ39" s="604"/>
      <c r="DR39" s="604"/>
      <c r="DS39" s="604"/>
      <c r="DT39" s="604"/>
      <c r="DU39" s="604"/>
      <c r="DV39" s="605"/>
      <c r="DW39" s="608" t="s">
        <v>122</v>
      </c>
      <c r="DX39" s="637"/>
      <c r="DY39" s="637"/>
      <c r="DZ39" s="637"/>
      <c r="EA39" s="637"/>
      <c r="EB39" s="637"/>
      <c r="EC39" s="639"/>
    </row>
    <row r="40" spans="2:133" ht="11.25" customHeight="1">
      <c r="AQ40" s="640" t="s">
        <v>338</v>
      </c>
      <c r="AR40" s="641"/>
      <c r="AS40" s="641"/>
      <c r="AT40" s="641"/>
      <c r="AU40" s="641"/>
      <c r="AV40" s="641"/>
      <c r="AW40" s="641"/>
      <c r="AX40" s="641"/>
      <c r="AY40" s="642"/>
      <c r="AZ40" s="603">
        <v>5941332</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98</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1349712</v>
      </c>
      <c r="CS40" s="606"/>
      <c r="CT40" s="606"/>
      <c r="CU40" s="606"/>
      <c r="CV40" s="606"/>
      <c r="CW40" s="606"/>
      <c r="CX40" s="606"/>
      <c r="CY40" s="607"/>
      <c r="CZ40" s="608">
        <v>0.4</v>
      </c>
      <c r="DA40" s="637"/>
      <c r="DB40" s="637"/>
      <c r="DC40" s="638"/>
      <c r="DD40" s="611">
        <v>1167578</v>
      </c>
      <c r="DE40" s="606"/>
      <c r="DF40" s="606"/>
      <c r="DG40" s="606"/>
      <c r="DH40" s="606"/>
      <c r="DI40" s="606"/>
      <c r="DJ40" s="606"/>
      <c r="DK40" s="607"/>
      <c r="DL40" s="611">
        <v>1167378</v>
      </c>
      <c r="DM40" s="606"/>
      <c r="DN40" s="606"/>
      <c r="DO40" s="606"/>
      <c r="DP40" s="606"/>
      <c r="DQ40" s="606"/>
      <c r="DR40" s="606"/>
      <c r="DS40" s="606"/>
      <c r="DT40" s="606"/>
      <c r="DU40" s="606"/>
      <c r="DV40" s="607"/>
      <c r="DW40" s="608">
        <v>0.5</v>
      </c>
      <c r="DX40" s="637"/>
      <c r="DY40" s="637"/>
      <c r="DZ40" s="637"/>
      <c r="EA40" s="637"/>
      <c r="EB40" s="637"/>
      <c r="EC40" s="639"/>
    </row>
    <row r="41" spans="2:133" ht="11.25" customHeight="1">
      <c r="AQ41" s="652" t="s">
        <v>341</v>
      </c>
      <c r="AR41" s="653"/>
      <c r="AS41" s="653"/>
      <c r="AT41" s="653"/>
      <c r="AU41" s="653"/>
      <c r="AV41" s="653"/>
      <c r="AW41" s="653"/>
      <c r="AX41" s="653"/>
      <c r="AY41" s="654"/>
      <c r="AZ41" s="618">
        <v>17298838</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308</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230</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45131086</v>
      </c>
      <c r="CS42" s="606"/>
      <c r="CT42" s="606"/>
      <c r="CU42" s="606"/>
      <c r="CV42" s="606"/>
      <c r="CW42" s="606"/>
      <c r="CX42" s="606"/>
      <c r="CY42" s="607"/>
      <c r="CZ42" s="608">
        <v>13.7</v>
      </c>
      <c r="DA42" s="609"/>
      <c r="DB42" s="609"/>
      <c r="DC42" s="610"/>
      <c r="DD42" s="611">
        <v>15386778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1478532</v>
      </c>
      <c r="CS43" s="604"/>
      <c r="CT43" s="604"/>
      <c r="CU43" s="604"/>
      <c r="CV43" s="604"/>
      <c r="CW43" s="604"/>
      <c r="CX43" s="604"/>
      <c r="CY43" s="605"/>
      <c r="CZ43" s="608">
        <v>0.4</v>
      </c>
      <c r="DA43" s="637"/>
      <c r="DB43" s="637"/>
      <c r="DC43" s="638"/>
      <c r="DD43" s="611">
        <v>1478532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348</v>
      </c>
      <c r="CD44" s="631" t="s">
        <v>300</v>
      </c>
      <c r="CE44" s="632"/>
      <c r="CF44" s="600" t="s">
        <v>349</v>
      </c>
      <c r="CG44" s="601"/>
      <c r="CH44" s="601"/>
      <c r="CI44" s="601"/>
      <c r="CJ44" s="601"/>
      <c r="CK44" s="601"/>
      <c r="CL44" s="601"/>
      <c r="CM44" s="601"/>
      <c r="CN44" s="601"/>
      <c r="CO44" s="601"/>
      <c r="CP44" s="601"/>
      <c r="CQ44" s="602"/>
      <c r="CR44" s="603">
        <v>44083903</v>
      </c>
      <c r="CS44" s="606"/>
      <c r="CT44" s="606"/>
      <c r="CU44" s="606"/>
      <c r="CV44" s="606"/>
      <c r="CW44" s="606"/>
      <c r="CX44" s="606"/>
      <c r="CY44" s="607"/>
      <c r="CZ44" s="608">
        <v>13.4</v>
      </c>
      <c r="DA44" s="609"/>
      <c r="DB44" s="609"/>
      <c r="DC44" s="610"/>
      <c r="DD44" s="611">
        <v>14607150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350</v>
      </c>
      <c r="CG45" s="601"/>
      <c r="CH45" s="601"/>
      <c r="CI45" s="601"/>
      <c r="CJ45" s="601"/>
      <c r="CK45" s="601"/>
      <c r="CL45" s="601"/>
      <c r="CM45" s="601"/>
      <c r="CN45" s="601"/>
      <c r="CO45" s="601"/>
      <c r="CP45" s="601"/>
      <c r="CQ45" s="602"/>
      <c r="CR45" s="603">
        <v>18242156</v>
      </c>
      <c r="CS45" s="604"/>
      <c r="CT45" s="604"/>
      <c r="CU45" s="604"/>
      <c r="CV45" s="604"/>
      <c r="CW45" s="604"/>
      <c r="CX45" s="604"/>
      <c r="CY45" s="605"/>
      <c r="CZ45" s="608">
        <v>5.5</v>
      </c>
      <c r="DA45" s="637"/>
      <c r="DB45" s="637"/>
      <c r="DC45" s="638"/>
      <c r="DD45" s="611">
        <v>1947596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351</v>
      </c>
      <c r="CG46" s="601"/>
      <c r="CH46" s="601"/>
      <c r="CI46" s="601"/>
      <c r="CJ46" s="601"/>
      <c r="CK46" s="601"/>
      <c r="CL46" s="601"/>
      <c r="CM46" s="601"/>
      <c r="CN46" s="601"/>
      <c r="CO46" s="601"/>
      <c r="CP46" s="601"/>
      <c r="CQ46" s="602"/>
      <c r="CR46" s="603">
        <v>23507350</v>
      </c>
      <c r="CS46" s="606"/>
      <c r="CT46" s="606"/>
      <c r="CU46" s="606"/>
      <c r="CV46" s="606"/>
      <c r="CW46" s="606"/>
      <c r="CX46" s="606"/>
      <c r="CY46" s="607"/>
      <c r="CZ46" s="608">
        <v>7.2</v>
      </c>
      <c r="DA46" s="609"/>
      <c r="DB46" s="609"/>
      <c r="DC46" s="610"/>
      <c r="DD46" s="611">
        <v>12501895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352</v>
      </c>
      <c r="CG47" s="601"/>
      <c r="CH47" s="601"/>
      <c r="CI47" s="601"/>
      <c r="CJ47" s="601"/>
      <c r="CK47" s="601"/>
      <c r="CL47" s="601"/>
      <c r="CM47" s="601"/>
      <c r="CN47" s="601"/>
      <c r="CO47" s="601"/>
      <c r="CP47" s="601"/>
      <c r="CQ47" s="602"/>
      <c r="CR47" s="603">
        <v>1047183</v>
      </c>
      <c r="CS47" s="604"/>
      <c r="CT47" s="604"/>
      <c r="CU47" s="604"/>
      <c r="CV47" s="604"/>
      <c r="CW47" s="604"/>
      <c r="CX47" s="604"/>
      <c r="CY47" s="605"/>
      <c r="CZ47" s="608">
        <v>0.3</v>
      </c>
      <c r="DA47" s="637"/>
      <c r="DB47" s="637"/>
      <c r="DC47" s="638"/>
      <c r="DD47" s="611">
        <v>779628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c r="CD48" s="635"/>
      <c r="CE48" s="636"/>
      <c r="CF48" s="600" t="s">
        <v>353</v>
      </c>
      <c r="CG48" s="601"/>
      <c r="CH48" s="601"/>
      <c r="CI48" s="601"/>
      <c r="CJ48" s="601"/>
      <c r="CK48" s="601"/>
      <c r="CL48" s="601"/>
      <c r="CM48" s="601"/>
      <c r="CN48" s="601"/>
      <c r="CO48" s="601"/>
      <c r="CP48" s="601"/>
      <c r="CQ48" s="602"/>
      <c r="CR48" s="603" t="s">
        <v>122</v>
      </c>
      <c r="CS48" s="606"/>
      <c r="CT48" s="606"/>
      <c r="CU48" s="606"/>
      <c r="CV48" s="606"/>
      <c r="CW48" s="606"/>
      <c r="CX48" s="606"/>
      <c r="CY48" s="607"/>
      <c r="CZ48" s="608" t="s">
        <v>230</v>
      </c>
      <c r="DA48" s="609"/>
      <c r="DB48" s="609"/>
      <c r="DC48" s="610"/>
      <c r="DD48" s="611" t="s">
        <v>230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354</v>
      </c>
      <c r="CE49" s="616"/>
      <c r="CF49" s="616"/>
      <c r="CG49" s="616"/>
      <c r="CH49" s="616"/>
      <c r="CI49" s="616"/>
      <c r="CJ49" s="616"/>
      <c r="CK49" s="616"/>
      <c r="CL49" s="616"/>
      <c r="CM49" s="616"/>
      <c r="CN49" s="616"/>
      <c r="CO49" s="616"/>
      <c r="CP49" s="616"/>
      <c r="CQ49" s="617"/>
      <c r="CR49" s="618">
        <v>328713295</v>
      </c>
      <c r="CS49" s="619"/>
      <c r="CT49" s="619"/>
      <c r="CU49" s="619"/>
      <c r="CV49" s="619"/>
      <c r="CW49" s="619"/>
      <c r="CX49" s="619"/>
      <c r="CY49" s="620"/>
      <c r="CZ49" s="621">
        <v>100</v>
      </c>
      <c r="DA49" s="622"/>
      <c r="DB49" s="622"/>
      <c r="DC49" s="623"/>
      <c r="DD49" s="624">
        <v>229000629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row r="51" spans="82:133" ht="10.8" hidden="1"/>
    <row r="52" spans="82:133" ht="10.8" hidden="1"/>
    <row r="53" spans="82:133" ht="10.8" hidden="1"/>
  </sheetData>
  <sheetProtection algorithmName="SHA-512" hashValue="dI72h4bv4ybnmcX7/8U0l9+cXKHRGz0QvCHXB5LCiqNLZ8AHMVvZAag12iTS6YM8ir1QIQNtd+BC8B1C7f0Jiw==" saltValue="dedYFe5oaEVE12dgH/9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377</v>
      </c>
      <c r="C7" s="1082"/>
      <c r="D7" s="1082"/>
      <c r="E7" s="1082"/>
      <c r="F7" s="1082"/>
      <c r="G7" s="1082"/>
      <c r="H7" s="1082"/>
      <c r="I7" s="1082"/>
      <c r="J7" s="1082"/>
      <c r="K7" s="1082"/>
      <c r="L7" s="1082"/>
      <c r="M7" s="1082"/>
      <c r="N7" s="1082"/>
      <c r="O7" s="1082"/>
      <c r="P7" s="1083"/>
      <c r="Q7" s="1135">
        <v>337271</v>
      </c>
      <c r="R7" s="1136"/>
      <c r="S7" s="1136"/>
      <c r="T7" s="1136"/>
      <c r="U7" s="1136"/>
      <c r="V7" s="1136">
        <v>328990</v>
      </c>
      <c r="W7" s="1136"/>
      <c r="X7" s="1136"/>
      <c r="Y7" s="1136"/>
      <c r="Z7" s="1136"/>
      <c r="AA7" s="1136">
        <f>Q7-V7</f>
        <v>8281</v>
      </c>
      <c r="AB7" s="1136"/>
      <c r="AC7" s="1136"/>
      <c r="AD7" s="1136"/>
      <c r="AE7" s="1137"/>
      <c r="AF7" s="1138">
        <v>6436</v>
      </c>
      <c r="AG7" s="1139"/>
      <c r="AH7" s="1139"/>
      <c r="AI7" s="1139"/>
      <c r="AJ7" s="1140"/>
      <c r="AK7" s="1122">
        <v>5504</v>
      </c>
      <c r="AL7" s="1123"/>
      <c r="AM7" s="1123"/>
      <c r="AN7" s="1123"/>
      <c r="AO7" s="1123"/>
      <c r="AP7" s="1123">
        <v>281470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578</v>
      </c>
      <c r="BT7" s="1127"/>
      <c r="BU7" s="1127"/>
      <c r="BV7" s="1127"/>
      <c r="BW7" s="1127"/>
      <c r="BX7" s="1127"/>
      <c r="BY7" s="1127"/>
      <c r="BZ7" s="1127"/>
      <c r="CA7" s="1127"/>
      <c r="CB7" s="1127"/>
      <c r="CC7" s="1127"/>
      <c r="CD7" s="1127"/>
      <c r="CE7" s="1127"/>
      <c r="CF7" s="1127"/>
      <c r="CG7" s="1128"/>
      <c r="CH7" s="1119">
        <v>0</v>
      </c>
      <c r="CI7" s="1120"/>
      <c r="CJ7" s="1120"/>
      <c r="CK7" s="1120"/>
      <c r="CL7" s="1121"/>
      <c r="CM7" s="1119">
        <v>589</v>
      </c>
      <c r="CN7" s="1120"/>
      <c r="CO7" s="1120"/>
      <c r="CP7" s="1120"/>
      <c r="CQ7" s="1121"/>
      <c r="CR7" s="1119">
        <v>530</v>
      </c>
      <c r="CS7" s="1120"/>
      <c r="CT7" s="1120"/>
      <c r="CU7" s="1120"/>
      <c r="CV7" s="1121"/>
      <c r="CW7" s="1119">
        <v>5</v>
      </c>
      <c r="CX7" s="1120"/>
      <c r="CY7" s="1120"/>
      <c r="CZ7" s="1120"/>
      <c r="DA7" s="1121"/>
      <c r="DB7" s="1119" t="s">
        <v>592</v>
      </c>
      <c r="DC7" s="1120"/>
      <c r="DD7" s="1120"/>
      <c r="DE7" s="1120"/>
      <c r="DF7" s="1121"/>
      <c r="DG7" s="1119" t="s">
        <v>509</v>
      </c>
      <c r="DH7" s="1120"/>
      <c r="DI7" s="1120"/>
      <c r="DJ7" s="1120"/>
      <c r="DK7" s="1121"/>
      <c r="DL7" s="1119" t="s">
        <v>509</v>
      </c>
      <c r="DM7" s="1120"/>
      <c r="DN7" s="1120"/>
      <c r="DO7" s="1120"/>
      <c r="DP7" s="1121"/>
      <c r="DQ7" s="1119" t="s">
        <v>509</v>
      </c>
      <c r="DR7" s="1120"/>
      <c r="DS7" s="1120"/>
      <c r="DT7" s="1120"/>
      <c r="DU7" s="1121"/>
      <c r="DV7" s="1146"/>
      <c r="DW7" s="1147"/>
      <c r="DX7" s="1147"/>
      <c r="DY7" s="1147"/>
      <c r="DZ7" s="1148"/>
      <c r="EA7" s="234"/>
    </row>
    <row r="8" spans="1:131" s="235" customFormat="1" ht="26.25" customHeight="1">
      <c r="A8" s="241">
        <v>2</v>
      </c>
      <c r="B8" s="1068" t="s">
        <v>378</v>
      </c>
      <c r="C8" s="1069"/>
      <c r="D8" s="1069"/>
      <c r="E8" s="1069"/>
      <c r="F8" s="1069"/>
      <c r="G8" s="1069"/>
      <c r="H8" s="1069"/>
      <c r="I8" s="1069"/>
      <c r="J8" s="1069"/>
      <c r="K8" s="1069"/>
      <c r="L8" s="1069"/>
      <c r="M8" s="1069"/>
      <c r="N8" s="1069"/>
      <c r="O8" s="1069"/>
      <c r="P8" s="1070"/>
      <c r="Q8" s="1074">
        <v>270</v>
      </c>
      <c r="R8" s="1075"/>
      <c r="S8" s="1075"/>
      <c r="T8" s="1075"/>
      <c r="U8" s="1075"/>
      <c r="V8" s="1075">
        <v>181</v>
      </c>
      <c r="W8" s="1075"/>
      <c r="X8" s="1075"/>
      <c r="Y8" s="1075"/>
      <c r="Z8" s="1075"/>
      <c r="AA8" s="1075">
        <f t="shared" ref="AA8:AA11" si="0">Q8-V8</f>
        <v>89</v>
      </c>
      <c r="AB8" s="1075"/>
      <c r="AC8" s="1075"/>
      <c r="AD8" s="1075"/>
      <c r="AE8" s="1076"/>
      <c r="AF8" s="1050">
        <v>48</v>
      </c>
      <c r="AG8" s="1051"/>
      <c r="AH8" s="1051"/>
      <c r="AI8" s="1051"/>
      <c r="AJ8" s="1052"/>
      <c r="AK8" s="1117">
        <v>14</v>
      </c>
      <c r="AL8" s="1118"/>
      <c r="AM8" s="1118"/>
      <c r="AN8" s="1118"/>
      <c r="AO8" s="1118"/>
      <c r="AP8" s="1118">
        <v>907</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579</v>
      </c>
      <c r="BT8" s="1046"/>
      <c r="BU8" s="1046"/>
      <c r="BV8" s="1046"/>
      <c r="BW8" s="1046"/>
      <c r="BX8" s="1046"/>
      <c r="BY8" s="1046"/>
      <c r="BZ8" s="1046"/>
      <c r="CA8" s="1046"/>
      <c r="CB8" s="1046"/>
      <c r="CC8" s="1046"/>
      <c r="CD8" s="1046"/>
      <c r="CE8" s="1046"/>
      <c r="CF8" s="1046"/>
      <c r="CG8" s="1047"/>
      <c r="CH8" s="1020">
        <v>9</v>
      </c>
      <c r="CI8" s="1021"/>
      <c r="CJ8" s="1021"/>
      <c r="CK8" s="1021"/>
      <c r="CL8" s="1022"/>
      <c r="CM8" s="1020">
        <v>270</v>
      </c>
      <c r="CN8" s="1021"/>
      <c r="CO8" s="1021"/>
      <c r="CP8" s="1021"/>
      <c r="CQ8" s="1022"/>
      <c r="CR8" s="1020">
        <v>55</v>
      </c>
      <c r="CS8" s="1021"/>
      <c r="CT8" s="1021"/>
      <c r="CU8" s="1021"/>
      <c r="CV8" s="1022"/>
      <c r="CW8" s="1020" t="s">
        <v>592</v>
      </c>
      <c r="CX8" s="1021"/>
      <c r="CY8" s="1021"/>
      <c r="CZ8" s="1021"/>
      <c r="DA8" s="1022"/>
      <c r="DB8" s="1020" t="s">
        <v>592</v>
      </c>
      <c r="DC8" s="1021"/>
      <c r="DD8" s="1021"/>
      <c r="DE8" s="1021"/>
      <c r="DF8" s="1022"/>
      <c r="DG8" s="1020" t="s">
        <v>509</v>
      </c>
      <c r="DH8" s="1021"/>
      <c r="DI8" s="1021"/>
      <c r="DJ8" s="1021"/>
      <c r="DK8" s="1022"/>
      <c r="DL8" s="1020" t="s">
        <v>509</v>
      </c>
      <c r="DM8" s="1021"/>
      <c r="DN8" s="1021"/>
      <c r="DO8" s="1021"/>
      <c r="DP8" s="1022"/>
      <c r="DQ8" s="1020" t="s">
        <v>509</v>
      </c>
      <c r="DR8" s="1021"/>
      <c r="DS8" s="1021"/>
      <c r="DT8" s="1021"/>
      <c r="DU8" s="1022"/>
      <c r="DV8" s="1023"/>
      <c r="DW8" s="1024"/>
      <c r="DX8" s="1024"/>
      <c r="DY8" s="1024"/>
      <c r="DZ8" s="1025"/>
      <c r="EA8" s="234"/>
    </row>
    <row r="9" spans="1:131" s="235" customFormat="1" ht="26.25" customHeight="1">
      <c r="A9" s="241">
        <v>3</v>
      </c>
      <c r="B9" s="1068" t="s">
        <v>379</v>
      </c>
      <c r="C9" s="1069"/>
      <c r="D9" s="1069"/>
      <c r="E9" s="1069"/>
      <c r="F9" s="1069"/>
      <c r="G9" s="1069"/>
      <c r="H9" s="1069"/>
      <c r="I9" s="1069"/>
      <c r="J9" s="1069"/>
      <c r="K9" s="1069"/>
      <c r="L9" s="1069"/>
      <c r="M9" s="1069"/>
      <c r="N9" s="1069"/>
      <c r="O9" s="1069"/>
      <c r="P9" s="1070"/>
      <c r="Q9" s="1074">
        <v>283</v>
      </c>
      <c r="R9" s="1075"/>
      <c r="S9" s="1075"/>
      <c r="T9" s="1075"/>
      <c r="U9" s="1075"/>
      <c r="V9" s="1075">
        <v>283</v>
      </c>
      <c r="W9" s="1075"/>
      <c r="X9" s="1075"/>
      <c r="Y9" s="1075"/>
      <c r="Z9" s="1075"/>
      <c r="AA9" s="1075" t="s">
        <v>569</v>
      </c>
      <c r="AB9" s="1075"/>
      <c r="AC9" s="1075"/>
      <c r="AD9" s="1075"/>
      <c r="AE9" s="1076"/>
      <c r="AF9" s="1050" t="s">
        <v>122</v>
      </c>
      <c r="AG9" s="1051"/>
      <c r="AH9" s="1051"/>
      <c r="AI9" s="1051"/>
      <c r="AJ9" s="1052"/>
      <c r="AK9" s="1117" t="s">
        <v>509</v>
      </c>
      <c r="AL9" s="1118"/>
      <c r="AM9" s="1118"/>
      <c r="AN9" s="1118"/>
      <c r="AO9" s="1118"/>
      <c r="AP9" s="1118">
        <v>413</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580</v>
      </c>
      <c r="BT9" s="1046"/>
      <c r="BU9" s="1046"/>
      <c r="BV9" s="1046"/>
      <c r="BW9" s="1046"/>
      <c r="BX9" s="1046"/>
      <c r="BY9" s="1046"/>
      <c r="BZ9" s="1046"/>
      <c r="CA9" s="1046"/>
      <c r="CB9" s="1046"/>
      <c r="CC9" s="1046"/>
      <c r="CD9" s="1046"/>
      <c r="CE9" s="1046"/>
      <c r="CF9" s="1046"/>
      <c r="CG9" s="1047"/>
      <c r="CH9" s="1020">
        <v>-2</v>
      </c>
      <c r="CI9" s="1021"/>
      <c r="CJ9" s="1021"/>
      <c r="CK9" s="1021"/>
      <c r="CL9" s="1022"/>
      <c r="CM9" s="1020">
        <v>391</v>
      </c>
      <c r="CN9" s="1021"/>
      <c r="CO9" s="1021"/>
      <c r="CP9" s="1021"/>
      <c r="CQ9" s="1022"/>
      <c r="CR9" s="1020">
        <v>150</v>
      </c>
      <c r="CS9" s="1021"/>
      <c r="CT9" s="1021"/>
      <c r="CU9" s="1021"/>
      <c r="CV9" s="1022"/>
      <c r="CW9" s="1020">
        <v>5</v>
      </c>
      <c r="CX9" s="1021"/>
      <c r="CY9" s="1021"/>
      <c r="CZ9" s="1021"/>
      <c r="DA9" s="1022"/>
      <c r="DB9" s="1020" t="s">
        <v>593</v>
      </c>
      <c r="DC9" s="1021"/>
      <c r="DD9" s="1021"/>
      <c r="DE9" s="1021"/>
      <c r="DF9" s="1022"/>
      <c r="DG9" s="1020" t="s">
        <v>509</v>
      </c>
      <c r="DH9" s="1021"/>
      <c r="DI9" s="1021"/>
      <c r="DJ9" s="1021"/>
      <c r="DK9" s="1022"/>
      <c r="DL9" s="1020" t="s">
        <v>509</v>
      </c>
      <c r="DM9" s="1021"/>
      <c r="DN9" s="1021"/>
      <c r="DO9" s="1021"/>
      <c r="DP9" s="1022"/>
      <c r="DQ9" s="1020" t="s">
        <v>509</v>
      </c>
      <c r="DR9" s="1021"/>
      <c r="DS9" s="1021"/>
      <c r="DT9" s="1021"/>
      <c r="DU9" s="1022"/>
      <c r="DV9" s="1023"/>
      <c r="DW9" s="1024"/>
      <c r="DX9" s="1024"/>
      <c r="DY9" s="1024"/>
      <c r="DZ9" s="1025"/>
      <c r="EA9" s="234"/>
    </row>
    <row r="10" spans="1:131" s="235" customFormat="1" ht="26.25" customHeight="1">
      <c r="A10" s="241">
        <v>4</v>
      </c>
      <c r="B10" s="1068" t="s">
        <v>380</v>
      </c>
      <c r="C10" s="1069"/>
      <c r="D10" s="1069"/>
      <c r="E10" s="1069"/>
      <c r="F10" s="1069"/>
      <c r="G10" s="1069"/>
      <c r="H10" s="1069"/>
      <c r="I10" s="1069"/>
      <c r="J10" s="1069"/>
      <c r="K10" s="1069"/>
      <c r="L10" s="1069"/>
      <c r="M10" s="1069"/>
      <c r="N10" s="1069"/>
      <c r="O10" s="1069"/>
      <c r="P10" s="1070"/>
      <c r="Q10" s="1074">
        <v>99</v>
      </c>
      <c r="R10" s="1075"/>
      <c r="S10" s="1075"/>
      <c r="T10" s="1075"/>
      <c r="U10" s="1075"/>
      <c r="V10" s="1075">
        <v>93</v>
      </c>
      <c r="W10" s="1075"/>
      <c r="X10" s="1075"/>
      <c r="Y10" s="1075"/>
      <c r="Z10" s="1075"/>
      <c r="AA10" s="1075">
        <f t="shared" si="0"/>
        <v>6</v>
      </c>
      <c r="AB10" s="1075"/>
      <c r="AC10" s="1075"/>
      <c r="AD10" s="1075"/>
      <c r="AE10" s="1076"/>
      <c r="AF10" s="1050">
        <v>6</v>
      </c>
      <c r="AG10" s="1051"/>
      <c r="AH10" s="1051"/>
      <c r="AI10" s="1051"/>
      <c r="AJ10" s="1052"/>
      <c r="AK10" s="1117" t="s">
        <v>509</v>
      </c>
      <c r="AL10" s="1118"/>
      <c r="AM10" s="1118"/>
      <c r="AN10" s="1118"/>
      <c r="AO10" s="1118"/>
      <c r="AP10" s="1118" t="s">
        <v>509</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581</v>
      </c>
      <c r="BT10" s="1046"/>
      <c r="BU10" s="1046"/>
      <c r="BV10" s="1046"/>
      <c r="BW10" s="1046"/>
      <c r="BX10" s="1046"/>
      <c r="BY10" s="1046"/>
      <c r="BZ10" s="1046"/>
      <c r="CA10" s="1046"/>
      <c r="CB10" s="1046"/>
      <c r="CC10" s="1046"/>
      <c r="CD10" s="1046"/>
      <c r="CE10" s="1046"/>
      <c r="CF10" s="1046"/>
      <c r="CG10" s="1047"/>
      <c r="CH10" s="1020">
        <v>4</v>
      </c>
      <c r="CI10" s="1021"/>
      <c r="CJ10" s="1021"/>
      <c r="CK10" s="1021"/>
      <c r="CL10" s="1022"/>
      <c r="CM10" s="1020">
        <v>174</v>
      </c>
      <c r="CN10" s="1021"/>
      <c r="CO10" s="1021"/>
      <c r="CP10" s="1021"/>
      <c r="CQ10" s="1022"/>
      <c r="CR10" s="1020">
        <v>50</v>
      </c>
      <c r="CS10" s="1021"/>
      <c r="CT10" s="1021"/>
      <c r="CU10" s="1021"/>
      <c r="CV10" s="1022"/>
      <c r="CW10" s="1020">
        <v>13</v>
      </c>
      <c r="CX10" s="1021"/>
      <c r="CY10" s="1021"/>
      <c r="CZ10" s="1021"/>
      <c r="DA10" s="1022"/>
      <c r="DB10" s="1020" t="s">
        <v>592</v>
      </c>
      <c r="DC10" s="1021"/>
      <c r="DD10" s="1021"/>
      <c r="DE10" s="1021"/>
      <c r="DF10" s="1022"/>
      <c r="DG10" s="1020" t="s">
        <v>509</v>
      </c>
      <c r="DH10" s="1021"/>
      <c r="DI10" s="1021"/>
      <c r="DJ10" s="1021"/>
      <c r="DK10" s="1022"/>
      <c r="DL10" s="1020" t="s">
        <v>509</v>
      </c>
      <c r="DM10" s="1021"/>
      <c r="DN10" s="1021"/>
      <c r="DO10" s="1021"/>
      <c r="DP10" s="1022"/>
      <c r="DQ10" s="1020" t="s">
        <v>509</v>
      </c>
      <c r="DR10" s="1021"/>
      <c r="DS10" s="1021"/>
      <c r="DT10" s="1021"/>
      <c r="DU10" s="1022"/>
      <c r="DV10" s="1023"/>
      <c r="DW10" s="1024"/>
      <c r="DX10" s="1024"/>
      <c r="DY10" s="1024"/>
      <c r="DZ10" s="1025"/>
      <c r="EA10" s="234"/>
    </row>
    <row r="11" spans="1:131" s="235" customFormat="1" ht="26.25" customHeight="1">
      <c r="A11" s="241">
        <v>5</v>
      </c>
      <c r="B11" s="1068" t="s">
        <v>381</v>
      </c>
      <c r="C11" s="1069"/>
      <c r="D11" s="1069"/>
      <c r="E11" s="1069"/>
      <c r="F11" s="1069"/>
      <c r="G11" s="1069"/>
      <c r="H11" s="1069"/>
      <c r="I11" s="1069"/>
      <c r="J11" s="1069"/>
      <c r="K11" s="1069"/>
      <c r="L11" s="1069"/>
      <c r="M11" s="1069"/>
      <c r="N11" s="1069"/>
      <c r="O11" s="1069"/>
      <c r="P11" s="1070"/>
      <c r="Q11" s="1074">
        <v>6</v>
      </c>
      <c r="R11" s="1075"/>
      <c r="S11" s="1075"/>
      <c r="T11" s="1075"/>
      <c r="U11" s="1075"/>
      <c r="V11" s="1075">
        <v>5</v>
      </c>
      <c r="W11" s="1075"/>
      <c r="X11" s="1075"/>
      <c r="Y11" s="1075"/>
      <c r="Z11" s="1075"/>
      <c r="AA11" s="1075">
        <f t="shared" si="0"/>
        <v>1</v>
      </c>
      <c r="AB11" s="1075"/>
      <c r="AC11" s="1075"/>
      <c r="AD11" s="1075"/>
      <c r="AE11" s="1076"/>
      <c r="AF11" s="1050">
        <v>1</v>
      </c>
      <c r="AG11" s="1051"/>
      <c r="AH11" s="1051"/>
      <c r="AI11" s="1051"/>
      <c r="AJ11" s="1052"/>
      <c r="AK11" s="1117">
        <v>3</v>
      </c>
      <c r="AL11" s="1118"/>
      <c r="AM11" s="1118"/>
      <c r="AN11" s="1118"/>
      <c r="AO11" s="1118"/>
      <c r="AP11" s="1118" t="s">
        <v>509</v>
      </c>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582</v>
      </c>
      <c r="BT11" s="1046"/>
      <c r="BU11" s="1046"/>
      <c r="BV11" s="1046"/>
      <c r="BW11" s="1046"/>
      <c r="BX11" s="1046"/>
      <c r="BY11" s="1046"/>
      <c r="BZ11" s="1046"/>
      <c r="CA11" s="1046"/>
      <c r="CB11" s="1046"/>
      <c r="CC11" s="1046"/>
      <c r="CD11" s="1046"/>
      <c r="CE11" s="1046"/>
      <c r="CF11" s="1046"/>
      <c r="CG11" s="1047"/>
      <c r="CH11" s="1020">
        <v>28</v>
      </c>
      <c r="CI11" s="1021"/>
      <c r="CJ11" s="1021"/>
      <c r="CK11" s="1021"/>
      <c r="CL11" s="1022"/>
      <c r="CM11" s="1020">
        <v>1453</v>
      </c>
      <c r="CN11" s="1021"/>
      <c r="CO11" s="1021"/>
      <c r="CP11" s="1021"/>
      <c r="CQ11" s="1022"/>
      <c r="CR11" s="1020">
        <v>110</v>
      </c>
      <c r="CS11" s="1021"/>
      <c r="CT11" s="1021"/>
      <c r="CU11" s="1021"/>
      <c r="CV11" s="1022"/>
      <c r="CW11" s="1020" t="s">
        <v>591</v>
      </c>
      <c r="CX11" s="1021"/>
      <c r="CY11" s="1021"/>
      <c r="CZ11" s="1021"/>
      <c r="DA11" s="1022"/>
      <c r="DB11" s="1020" t="s">
        <v>592</v>
      </c>
      <c r="DC11" s="1021"/>
      <c r="DD11" s="1021"/>
      <c r="DE11" s="1021"/>
      <c r="DF11" s="1022"/>
      <c r="DG11" s="1020" t="s">
        <v>509</v>
      </c>
      <c r="DH11" s="1021"/>
      <c r="DI11" s="1021"/>
      <c r="DJ11" s="1021"/>
      <c r="DK11" s="1022"/>
      <c r="DL11" s="1020" t="s">
        <v>509</v>
      </c>
      <c r="DM11" s="1021"/>
      <c r="DN11" s="1021"/>
      <c r="DO11" s="1021"/>
      <c r="DP11" s="1022"/>
      <c r="DQ11" s="1020" t="s">
        <v>509</v>
      </c>
      <c r="DR11" s="1021"/>
      <c r="DS11" s="1021"/>
      <c r="DT11" s="1021"/>
      <c r="DU11" s="1022"/>
      <c r="DV11" s="1023"/>
      <c r="DW11" s="1024"/>
      <c r="DX11" s="1024"/>
      <c r="DY11" s="1024"/>
      <c r="DZ11" s="1025"/>
      <c r="EA11" s="234"/>
    </row>
    <row r="12" spans="1:131" s="235" customFormat="1" ht="26.25" customHeight="1">
      <c r="A12" s="241">
        <v>6</v>
      </c>
      <c r="B12" s="1068" t="s">
        <v>382</v>
      </c>
      <c r="C12" s="1069"/>
      <c r="D12" s="1069"/>
      <c r="E12" s="1069"/>
      <c r="F12" s="1069"/>
      <c r="G12" s="1069"/>
      <c r="H12" s="1069"/>
      <c r="I12" s="1069"/>
      <c r="J12" s="1069"/>
      <c r="K12" s="1069"/>
      <c r="L12" s="1069"/>
      <c r="M12" s="1069"/>
      <c r="N12" s="1069"/>
      <c r="O12" s="1069"/>
      <c r="P12" s="1070"/>
      <c r="Q12" s="1074">
        <v>47649</v>
      </c>
      <c r="R12" s="1075"/>
      <c r="S12" s="1075"/>
      <c r="T12" s="1075"/>
      <c r="U12" s="1075"/>
      <c r="V12" s="1075">
        <v>47649</v>
      </c>
      <c r="W12" s="1075"/>
      <c r="X12" s="1075"/>
      <c r="Y12" s="1075"/>
      <c r="Z12" s="1075"/>
      <c r="AA12" s="1075" t="s">
        <v>570</v>
      </c>
      <c r="AB12" s="1075"/>
      <c r="AC12" s="1075"/>
      <c r="AD12" s="1075"/>
      <c r="AE12" s="1076"/>
      <c r="AF12" s="1050" t="s">
        <v>383</v>
      </c>
      <c r="AG12" s="1051"/>
      <c r="AH12" s="1051"/>
      <c r="AI12" s="1051"/>
      <c r="AJ12" s="1052"/>
      <c r="AK12" s="1117">
        <v>42649</v>
      </c>
      <c r="AL12" s="1118"/>
      <c r="AM12" s="1118"/>
      <c r="AN12" s="1118"/>
      <c r="AO12" s="1118"/>
      <c r="AP12" s="1118" t="s">
        <v>509</v>
      </c>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583</v>
      </c>
      <c r="BT12" s="1046"/>
      <c r="BU12" s="1046"/>
      <c r="BV12" s="1046"/>
      <c r="BW12" s="1046"/>
      <c r="BX12" s="1046"/>
      <c r="BY12" s="1046"/>
      <c r="BZ12" s="1046"/>
      <c r="CA12" s="1046"/>
      <c r="CB12" s="1046"/>
      <c r="CC12" s="1046"/>
      <c r="CD12" s="1046"/>
      <c r="CE12" s="1046"/>
      <c r="CF12" s="1046"/>
      <c r="CG12" s="1047"/>
      <c r="CH12" s="1020">
        <v>52</v>
      </c>
      <c r="CI12" s="1021"/>
      <c r="CJ12" s="1021"/>
      <c r="CK12" s="1021"/>
      <c r="CL12" s="1022"/>
      <c r="CM12" s="1020">
        <v>3198</v>
      </c>
      <c r="CN12" s="1021"/>
      <c r="CO12" s="1021"/>
      <c r="CP12" s="1021"/>
      <c r="CQ12" s="1022"/>
      <c r="CR12" s="1020">
        <v>2000</v>
      </c>
      <c r="CS12" s="1021"/>
      <c r="CT12" s="1021"/>
      <c r="CU12" s="1021"/>
      <c r="CV12" s="1022"/>
      <c r="CW12" s="1020" t="s">
        <v>592</v>
      </c>
      <c r="CX12" s="1021"/>
      <c r="CY12" s="1021"/>
      <c r="CZ12" s="1021"/>
      <c r="DA12" s="1022"/>
      <c r="DB12" s="1020" t="s">
        <v>592</v>
      </c>
      <c r="DC12" s="1021"/>
      <c r="DD12" s="1021"/>
      <c r="DE12" s="1021"/>
      <c r="DF12" s="1022"/>
      <c r="DG12" s="1020" t="s">
        <v>509</v>
      </c>
      <c r="DH12" s="1021"/>
      <c r="DI12" s="1021"/>
      <c r="DJ12" s="1021"/>
      <c r="DK12" s="1022"/>
      <c r="DL12" s="1020" t="s">
        <v>509</v>
      </c>
      <c r="DM12" s="1021"/>
      <c r="DN12" s="1021"/>
      <c r="DO12" s="1021"/>
      <c r="DP12" s="1022"/>
      <c r="DQ12" s="1020" t="s">
        <v>509</v>
      </c>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584</v>
      </c>
      <c r="BT13" s="1046"/>
      <c r="BU13" s="1046"/>
      <c r="BV13" s="1046"/>
      <c r="BW13" s="1046"/>
      <c r="BX13" s="1046"/>
      <c r="BY13" s="1046"/>
      <c r="BZ13" s="1046"/>
      <c r="CA13" s="1046"/>
      <c r="CB13" s="1046"/>
      <c r="CC13" s="1046"/>
      <c r="CD13" s="1046"/>
      <c r="CE13" s="1046"/>
      <c r="CF13" s="1046"/>
      <c r="CG13" s="1047"/>
      <c r="CH13" s="1020">
        <v>-3</v>
      </c>
      <c r="CI13" s="1021"/>
      <c r="CJ13" s="1021"/>
      <c r="CK13" s="1021"/>
      <c r="CL13" s="1022"/>
      <c r="CM13" s="1020">
        <v>106</v>
      </c>
      <c r="CN13" s="1021"/>
      <c r="CO13" s="1021"/>
      <c r="CP13" s="1021"/>
      <c r="CQ13" s="1022"/>
      <c r="CR13" s="1020">
        <v>30</v>
      </c>
      <c r="CS13" s="1021"/>
      <c r="CT13" s="1021"/>
      <c r="CU13" s="1021"/>
      <c r="CV13" s="1022"/>
      <c r="CW13" s="1020" t="s">
        <v>592</v>
      </c>
      <c r="CX13" s="1021"/>
      <c r="CY13" s="1021"/>
      <c r="CZ13" s="1021"/>
      <c r="DA13" s="1022"/>
      <c r="DB13" s="1020" t="s">
        <v>592</v>
      </c>
      <c r="DC13" s="1021"/>
      <c r="DD13" s="1021"/>
      <c r="DE13" s="1021"/>
      <c r="DF13" s="1022"/>
      <c r="DG13" s="1020" t="s">
        <v>509</v>
      </c>
      <c r="DH13" s="1021"/>
      <c r="DI13" s="1021"/>
      <c r="DJ13" s="1021"/>
      <c r="DK13" s="1022"/>
      <c r="DL13" s="1020" t="s">
        <v>509</v>
      </c>
      <c r="DM13" s="1021"/>
      <c r="DN13" s="1021"/>
      <c r="DO13" s="1021"/>
      <c r="DP13" s="1022"/>
      <c r="DQ13" s="1020" t="s">
        <v>509</v>
      </c>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585</v>
      </c>
      <c r="BT14" s="1046"/>
      <c r="BU14" s="1046"/>
      <c r="BV14" s="1046"/>
      <c r="BW14" s="1046"/>
      <c r="BX14" s="1046"/>
      <c r="BY14" s="1046"/>
      <c r="BZ14" s="1046"/>
      <c r="CA14" s="1046"/>
      <c r="CB14" s="1046"/>
      <c r="CC14" s="1046"/>
      <c r="CD14" s="1046"/>
      <c r="CE14" s="1046"/>
      <c r="CF14" s="1046"/>
      <c r="CG14" s="1047"/>
      <c r="CH14" s="1020">
        <v>124</v>
      </c>
      <c r="CI14" s="1021"/>
      <c r="CJ14" s="1021"/>
      <c r="CK14" s="1021"/>
      <c r="CL14" s="1022"/>
      <c r="CM14" s="1020">
        <v>2047</v>
      </c>
      <c r="CN14" s="1021"/>
      <c r="CO14" s="1021"/>
      <c r="CP14" s="1021"/>
      <c r="CQ14" s="1022"/>
      <c r="CR14" s="1020">
        <v>5</v>
      </c>
      <c r="CS14" s="1021"/>
      <c r="CT14" s="1021"/>
      <c r="CU14" s="1021"/>
      <c r="CV14" s="1022"/>
      <c r="CW14" s="1020" t="s">
        <v>592</v>
      </c>
      <c r="CX14" s="1021"/>
      <c r="CY14" s="1021"/>
      <c r="CZ14" s="1021"/>
      <c r="DA14" s="1022"/>
      <c r="DB14" s="1020" t="s">
        <v>592</v>
      </c>
      <c r="DC14" s="1021"/>
      <c r="DD14" s="1021"/>
      <c r="DE14" s="1021"/>
      <c r="DF14" s="1022"/>
      <c r="DG14" s="1020" t="s">
        <v>509</v>
      </c>
      <c r="DH14" s="1021"/>
      <c r="DI14" s="1021"/>
      <c r="DJ14" s="1021"/>
      <c r="DK14" s="1022"/>
      <c r="DL14" s="1020" t="s">
        <v>509</v>
      </c>
      <c r="DM14" s="1021"/>
      <c r="DN14" s="1021"/>
      <c r="DO14" s="1021"/>
      <c r="DP14" s="1022"/>
      <c r="DQ14" s="1020" t="s">
        <v>509</v>
      </c>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586</v>
      </c>
      <c r="BT15" s="1046"/>
      <c r="BU15" s="1046"/>
      <c r="BV15" s="1046"/>
      <c r="BW15" s="1046"/>
      <c r="BX15" s="1046"/>
      <c r="BY15" s="1046"/>
      <c r="BZ15" s="1046"/>
      <c r="CA15" s="1046"/>
      <c r="CB15" s="1046"/>
      <c r="CC15" s="1046"/>
      <c r="CD15" s="1046"/>
      <c r="CE15" s="1046"/>
      <c r="CF15" s="1046"/>
      <c r="CG15" s="1047"/>
      <c r="CH15" s="1020">
        <v>5</v>
      </c>
      <c r="CI15" s="1021"/>
      <c r="CJ15" s="1021"/>
      <c r="CK15" s="1021"/>
      <c r="CL15" s="1022"/>
      <c r="CM15" s="1020">
        <v>337</v>
      </c>
      <c r="CN15" s="1021"/>
      <c r="CO15" s="1021"/>
      <c r="CP15" s="1021"/>
      <c r="CQ15" s="1022"/>
      <c r="CR15" s="1020">
        <v>195</v>
      </c>
      <c r="CS15" s="1021"/>
      <c r="CT15" s="1021"/>
      <c r="CU15" s="1021"/>
      <c r="CV15" s="1022"/>
      <c r="CW15" s="1020" t="s">
        <v>592</v>
      </c>
      <c r="CX15" s="1021"/>
      <c r="CY15" s="1021"/>
      <c r="CZ15" s="1021"/>
      <c r="DA15" s="1022"/>
      <c r="DB15" s="1020">
        <v>8</v>
      </c>
      <c r="DC15" s="1021"/>
      <c r="DD15" s="1021"/>
      <c r="DE15" s="1021"/>
      <c r="DF15" s="1022"/>
      <c r="DG15" s="1020" t="s">
        <v>509</v>
      </c>
      <c r="DH15" s="1021"/>
      <c r="DI15" s="1021"/>
      <c r="DJ15" s="1021"/>
      <c r="DK15" s="1022"/>
      <c r="DL15" s="1020" t="s">
        <v>509</v>
      </c>
      <c r="DM15" s="1021"/>
      <c r="DN15" s="1021"/>
      <c r="DO15" s="1021"/>
      <c r="DP15" s="1022"/>
      <c r="DQ15" s="1020" t="s">
        <v>509</v>
      </c>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t="s">
        <v>587</v>
      </c>
      <c r="BT16" s="1046"/>
      <c r="BU16" s="1046"/>
      <c r="BV16" s="1046"/>
      <c r="BW16" s="1046"/>
      <c r="BX16" s="1046"/>
      <c r="BY16" s="1046"/>
      <c r="BZ16" s="1046"/>
      <c r="CA16" s="1046"/>
      <c r="CB16" s="1046"/>
      <c r="CC16" s="1046"/>
      <c r="CD16" s="1046"/>
      <c r="CE16" s="1046"/>
      <c r="CF16" s="1046"/>
      <c r="CG16" s="1047"/>
      <c r="CH16" s="1020">
        <v>44</v>
      </c>
      <c r="CI16" s="1021"/>
      <c r="CJ16" s="1021"/>
      <c r="CK16" s="1021"/>
      <c r="CL16" s="1022"/>
      <c r="CM16" s="1020">
        <v>1593</v>
      </c>
      <c r="CN16" s="1021"/>
      <c r="CO16" s="1021"/>
      <c r="CP16" s="1021"/>
      <c r="CQ16" s="1022"/>
      <c r="CR16" s="1020">
        <v>543</v>
      </c>
      <c r="CS16" s="1021"/>
      <c r="CT16" s="1021"/>
      <c r="CU16" s="1021"/>
      <c r="CV16" s="1022"/>
      <c r="CW16" s="1020" t="s">
        <v>592</v>
      </c>
      <c r="CX16" s="1021"/>
      <c r="CY16" s="1021"/>
      <c r="CZ16" s="1021"/>
      <c r="DA16" s="1022"/>
      <c r="DB16" s="1020" t="s">
        <v>594</v>
      </c>
      <c r="DC16" s="1021"/>
      <c r="DD16" s="1021"/>
      <c r="DE16" s="1021"/>
      <c r="DF16" s="1022"/>
      <c r="DG16" s="1020" t="s">
        <v>509</v>
      </c>
      <c r="DH16" s="1021"/>
      <c r="DI16" s="1021"/>
      <c r="DJ16" s="1021"/>
      <c r="DK16" s="1022"/>
      <c r="DL16" s="1020" t="s">
        <v>509</v>
      </c>
      <c r="DM16" s="1021"/>
      <c r="DN16" s="1021"/>
      <c r="DO16" s="1021"/>
      <c r="DP16" s="1022"/>
      <c r="DQ16" s="1020" t="s">
        <v>509</v>
      </c>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384</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385</v>
      </c>
      <c r="B23" s="975" t="s">
        <v>386</v>
      </c>
      <c r="C23" s="976"/>
      <c r="D23" s="976"/>
      <c r="E23" s="976"/>
      <c r="F23" s="976"/>
      <c r="G23" s="976"/>
      <c r="H23" s="976"/>
      <c r="I23" s="976"/>
      <c r="J23" s="976"/>
      <c r="K23" s="976"/>
      <c r="L23" s="976"/>
      <c r="M23" s="976"/>
      <c r="N23" s="976"/>
      <c r="O23" s="976"/>
      <c r="P23" s="977"/>
      <c r="Q23" s="1099">
        <v>337091</v>
      </c>
      <c r="R23" s="1100"/>
      <c r="S23" s="1100"/>
      <c r="T23" s="1100"/>
      <c r="U23" s="1100"/>
      <c r="V23" s="1100">
        <v>328713</v>
      </c>
      <c r="W23" s="1100"/>
      <c r="X23" s="1100"/>
      <c r="Y23" s="1100"/>
      <c r="Z23" s="1100"/>
      <c r="AA23" s="1100">
        <v>8378</v>
      </c>
      <c r="AB23" s="1100"/>
      <c r="AC23" s="1100"/>
      <c r="AD23" s="1100"/>
      <c r="AE23" s="1101"/>
      <c r="AF23" s="1102">
        <v>6491</v>
      </c>
      <c r="AG23" s="1100"/>
      <c r="AH23" s="1100"/>
      <c r="AI23" s="1100"/>
      <c r="AJ23" s="1103"/>
      <c r="AK23" s="1104"/>
      <c r="AL23" s="1105"/>
      <c r="AM23" s="1105"/>
      <c r="AN23" s="1105"/>
      <c r="AO23" s="1105"/>
      <c r="AP23" s="1100">
        <v>282790</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360</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0" t="s">
        <v>392</v>
      </c>
      <c r="AG26" s="1039"/>
      <c r="AH26" s="1039"/>
      <c r="AI26" s="1039"/>
      <c r="AJ26" s="1091"/>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397</v>
      </c>
      <c r="C28" s="1082"/>
      <c r="D28" s="1082"/>
      <c r="E28" s="1082"/>
      <c r="F28" s="1082"/>
      <c r="G28" s="1082"/>
      <c r="H28" s="1082"/>
      <c r="I28" s="1082"/>
      <c r="J28" s="1082"/>
      <c r="K28" s="1082"/>
      <c r="L28" s="1082"/>
      <c r="M28" s="1082"/>
      <c r="N28" s="1082"/>
      <c r="O28" s="1082"/>
      <c r="P28" s="1083"/>
      <c r="Q28" s="1084">
        <v>91141</v>
      </c>
      <c r="R28" s="1085"/>
      <c r="S28" s="1085"/>
      <c r="T28" s="1085"/>
      <c r="U28" s="1085"/>
      <c r="V28" s="1085">
        <v>87833</v>
      </c>
      <c r="W28" s="1085"/>
      <c r="X28" s="1085"/>
      <c r="Y28" s="1085"/>
      <c r="Z28" s="1085"/>
      <c r="AA28" s="1085">
        <v>3308</v>
      </c>
      <c r="AB28" s="1085"/>
      <c r="AC28" s="1085"/>
      <c r="AD28" s="1085"/>
      <c r="AE28" s="1086"/>
      <c r="AF28" s="1087">
        <v>3308</v>
      </c>
      <c r="AG28" s="1085"/>
      <c r="AH28" s="1085"/>
      <c r="AI28" s="1085"/>
      <c r="AJ28" s="1088"/>
      <c r="AK28" s="1089">
        <v>855</v>
      </c>
      <c r="AL28" s="1077"/>
      <c r="AM28" s="1077"/>
      <c r="AN28" s="1077"/>
      <c r="AO28" s="1077"/>
      <c r="AP28" s="1077" t="s">
        <v>509</v>
      </c>
      <c r="AQ28" s="1077"/>
      <c r="AR28" s="1077"/>
      <c r="AS28" s="1077"/>
      <c r="AT28" s="1077"/>
      <c r="AU28" s="1077" t="s">
        <v>509</v>
      </c>
      <c r="AV28" s="1077"/>
      <c r="AW28" s="1077"/>
      <c r="AX28" s="1077"/>
      <c r="AY28" s="1077"/>
      <c r="AZ28" s="1078" t="s">
        <v>509</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398</v>
      </c>
      <c r="C29" s="1069"/>
      <c r="D29" s="1069"/>
      <c r="E29" s="1069"/>
      <c r="F29" s="1069"/>
      <c r="G29" s="1069"/>
      <c r="H29" s="1069"/>
      <c r="I29" s="1069"/>
      <c r="J29" s="1069"/>
      <c r="K29" s="1069"/>
      <c r="L29" s="1069"/>
      <c r="M29" s="1069"/>
      <c r="N29" s="1069"/>
      <c r="O29" s="1069"/>
      <c r="P29" s="1070"/>
      <c r="Q29" s="1074">
        <v>63802</v>
      </c>
      <c r="R29" s="1075"/>
      <c r="S29" s="1075"/>
      <c r="T29" s="1075"/>
      <c r="U29" s="1075"/>
      <c r="V29" s="1075">
        <v>63286</v>
      </c>
      <c r="W29" s="1075"/>
      <c r="X29" s="1075"/>
      <c r="Y29" s="1075"/>
      <c r="Z29" s="1075"/>
      <c r="AA29" s="1075">
        <v>517</v>
      </c>
      <c r="AB29" s="1075"/>
      <c r="AC29" s="1075"/>
      <c r="AD29" s="1075"/>
      <c r="AE29" s="1076"/>
      <c r="AF29" s="1050">
        <v>517</v>
      </c>
      <c r="AG29" s="1051"/>
      <c r="AH29" s="1051"/>
      <c r="AI29" s="1051"/>
      <c r="AJ29" s="1052"/>
      <c r="AK29" s="1011">
        <v>2167</v>
      </c>
      <c r="AL29" s="1002"/>
      <c r="AM29" s="1002"/>
      <c r="AN29" s="1002"/>
      <c r="AO29" s="1002"/>
      <c r="AP29" s="1002" t="s">
        <v>509</v>
      </c>
      <c r="AQ29" s="1002"/>
      <c r="AR29" s="1002"/>
      <c r="AS29" s="1002"/>
      <c r="AT29" s="1002"/>
      <c r="AU29" s="1002" t="s">
        <v>509</v>
      </c>
      <c r="AV29" s="1002"/>
      <c r="AW29" s="1002"/>
      <c r="AX29" s="1002"/>
      <c r="AY29" s="1002"/>
      <c r="AZ29" s="1073" t="s">
        <v>509</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399</v>
      </c>
      <c r="C30" s="1069"/>
      <c r="D30" s="1069"/>
      <c r="E30" s="1069"/>
      <c r="F30" s="1069"/>
      <c r="G30" s="1069"/>
      <c r="H30" s="1069"/>
      <c r="I30" s="1069"/>
      <c r="J30" s="1069"/>
      <c r="K30" s="1069"/>
      <c r="L30" s="1069"/>
      <c r="M30" s="1069"/>
      <c r="N30" s="1069"/>
      <c r="O30" s="1069"/>
      <c r="P30" s="1070"/>
      <c r="Q30" s="1074">
        <v>8929</v>
      </c>
      <c r="R30" s="1075"/>
      <c r="S30" s="1075"/>
      <c r="T30" s="1075"/>
      <c r="U30" s="1075"/>
      <c r="V30" s="1075">
        <v>8913</v>
      </c>
      <c r="W30" s="1075"/>
      <c r="X30" s="1075"/>
      <c r="Y30" s="1075"/>
      <c r="Z30" s="1075"/>
      <c r="AA30" s="1075">
        <v>17</v>
      </c>
      <c r="AB30" s="1075"/>
      <c r="AC30" s="1075"/>
      <c r="AD30" s="1075"/>
      <c r="AE30" s="1076"/>
      <c r="AF30" s="1050">
        <v>17</v>
      </c>
      <c r="AG30" s="1051"/>
      <c r="AH30" s="1051"/>
      <c r="AI30" s="1051"/>
      <c r="AJ30" s="1052"/>
      <c r="AK30" s="1011">
        <v>47</v>
      </c>
      <c r="AL30" s="1002"/>
      <c r="AM30" s="1002"/>
      <c r="AN30" s="1002"/>
      <c r="AO30" s="1002"/>
      <c r="AP30" s="1002" t="s">
        <v>509</v>
      </c>
      <c r="AQ30" s="1002"/>
      <c r="AR30" s="1002"/>
      <c r="AS30" s="1002"/>
      <c r="AT30" s="1002"/>
      <c r="AU30" s="1002" t="s">
        <v>509</v>
      </c>
      <c r="AV30" s="1002"/>
      <c r="AW30" s="1002"/>
      <c r="AX30" s="1002"/>
      <c r="AY30" s="1002"/>
      <c r="AZ30" s="1073" t="s">
        <v>509</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400</v>
      </c>
      <c r="C31" s="1069"/>
      <c r="D31" s="1069"/>
      <c r="E31" s="1069"/>
      <c r="F31" s="1069"/>
      <c r="G31" s="1069"/>
      <c r="H31" s="1069"/>
      <c r="I31" s="1069"/>
      <c r="J31" s="1069"/>
      <c r="K31" s="1069"/>
      <c r="L31" s="1069"/>
      <c r="M31" s="1069"/>
      <c r="N31" s="1069"/>
      <c r="O31" s="1069"/>
      <c r="P31" s="1070"/>
      <c r="Q31" s="1074">
        <v>12335</v>
      </c>
      <c r="R31" s="1075"/>
      <c r="S31" s="1075"/>
      <c r="T31" s="1075"/>
      <c r="U31" s="1075"/>
      <c r="V31" s="1075">
        <v>11655</v>
      </c>
      <c r="W31" s="1075"/>
      <c r="X31" s="1075"/>
      <c r="Y31" s="1075"/>
      <c r="Z31" s="1075"/>
      <c r="AA31" s="1075">
        <v>680</v>
      </c>
      <c r="AB31" s="1075"/>
      <c r="AC31" s="1075"/>
      <c r="AD31" s="1075"/>
      <c r="AE31" s="1076"/>
      <c r="AF31" s="1050">
        <v>680</v>
      </c>
      <c r="AG31" s="1051"/>
      <c r="AH31" s="1051"/>
      <c r="AI31" s="1051"/>
      <c r="AJ31" s="1052"/>
      <c r="AK31" s="1011">
        <v>675</v>
      </c>
      <c r="AL31" s="1002"/>
      <c r="AM31" s="1002"/>
      <c r="AN31" s="1002"/>
      <c r="AO31" s="1002"/>
      <c r="AP31" s="1002" t="s">
        <v>509</v>
      </c>
      <c r="AQ31" s="1002"/>
      <c r="AR31" s="1002"/>
      <c r="AS31" s="1002"/>
      <c r="AT31" s="1002"/>
      <c r="AU31" s="1002" t="s">
        <v>509</v>
      </c>
      <c r="AV31" s="1002"/>
      <c r="AW31" s="1002"/>
      <c r="AX31" s="1002"/>
      <c r="AY31" s="1002"/>
      <c r="AZ31" s="1073" t="s">
        <v>509</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401</v>
      </c>
      <c r="C32" s="1069"/>
      <c r="D32" s="1069"/>
      <c r="E32" s="1069"/>
      <c r="F32" s="1069"/>
      <c r="G32" s="1069"/>
      <c r="H32" s="1069"/>
      <c r="I32" s="1069"/>
      <c r="J32" s="1069"/>
      <c r="K32" s="1069"/>
      <c r="L32" s="1069"/>
      <c r="M32" s="1069"/>
      <c r="N32" s="1069"/>
      <c r="O32" s="1069"/>
      <c r="P32" s="1070"/>
      <c r="Q32" s="1074">
        <v>586</v>
      </c>
      <c r="R32" s="1075"/>
      <c r="S32" s="1075"/>
      <c r="T32" s="1075"/>
      <c r="U32" s="1075"/>
      <c r="V32" s="1075">
        <v>541</v>
      </c>
      <c r="W32" s="1075"/>
      <c r="X32" s="1075"/>
      <c r="Y32" s="1075"/>
      <c r="Z32" s="1075"/>
      <c r="AA32" s="1075">
        <v>46</v>
      </c>
      <c r="AB32" s="1075"/>
      <c r="AC32" s="1075"/>
      <c r="AD32" s="1075"/>
      <c r="AE32" s="1076"/>
      <c r="AF32" s="1050">
        <v>46</v>
      </c>
      <c r="AG32" s="1051"/>
      <c r="AH32" s="1051"/>
      <c r="AI32" s="1051"/>
      <c r="AJ32" s="1052"/>
      <c r="AK32" s="1011">
        <v>46</v>
      </c>
      <c r="AL32" s="1002"/>
      <c r="AM32" s="1002"/>
      <c r="AN32" s="1002"/>
      <c r="AO32" s="1002"/>
      <c r="AP32" s="1002">
        <v>1073</v>
      </c>
      <c r="AQ32" s="1002"/>
      <c r="AR32" s="1002"/>
      <c r="AS32" s="1002"/>
      <c r="AT32" s="1002"/>
      <c r="AU32" s="1002">
        <v>403</v>
      </c>
      <c r="AV32" s="1002"/>
      <c r="AW32" s="1002"/>
      <c r="AX32" s="1002"/>
      <c r="AY32" s="1002"/>
      <c r="AZ32" s="1073" t="s">
        <v>509</v>
      </c>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402</v>
      </c>
      <c r="C33" s="1069"/>
      <c r="D33" s="1069"/>
      <c r="E33" s="1069"/>
      <c r="F33" s="1069"/>
      <c r="G33" s="1069"/>
      <c r="H33" s="1069"/>
      <c r="I33" s="1069"/>
      <c r="J33" s="1069"/>
      <c r="K33" s="1069"/>
      <c r="L33" s="1069"/>
      <c r="M33" s="1069"/>
      <c r="N33" s="1069"/>
      <c r="O33" s="1069"/>
      <c r="P33" s="1070"/>
      <c r="Q33" s="1074">
        <v>7784</v>
      </c>
      <c r="R33" s="1075"/>
      <c r="S33" s="1075"/>
      <c r="T33" s="1075"/>
      <c r="U33" s="1075"/>
      <c r="V33" s="1075">
        <v>7386</v>
      </c>
      <c r="W33" s="1075"/>
      <c r="X33" s="1075"/>
      <c r="Y33" s="1075"/>
      <c r="Z33" s="1075"/>
      <c r="AA33" s="1075">
        <v>398</v>
      </c>
      <c r="AB33" s="1075"/>
      <c r="AC33" s="1075"/>
      <c r="AD33" s="1075"/>
      <c r="AE33" s="1076"/>
      <c r="AF33" s="1050">
        <v>2826</v>
      </c>
      <c r="AG33" s="1051"/>
      <c r="AH33" s="1051"/>
      <c r="AI33" s="1051"/>
      <c r="AJ33" s="1052"/>
      <c r="AK33" s="1011">
        <v>2752</v>
      </c>
      <c r="AL33" s="1002"/>
      <c r="AM33" s="1002"/>
      <c r="AN33" s="1002"/>
      <c r="AO33" s="1002"/>
      <c r="AP33" s="1002">
        <v>17359</v>
      </c>
      <c r="AQ33" s="1002"/>
      <c r="AR33" s="1002"/>
      <c r="AS33" s="1002"/>
      <c r="AT33" s="1002"/>
      <c r="AU33" s="1002">
        <v>10034</v>
      </c>
      <c r="AV33" s="1002"/>
      <c r="AW33" s="1002"/>
      <c r="AX33" s="1002"/>
      <c r="AY33" s="1002"/>
      <c r="AZ33" s="1073" t="s">
        <v>509</v>
      </c>
      <c r="BA33" s="1073"/>
      <c r="BB33" s="1073"/>
      <c r="BC33" s="1073"/>
      <c r="BD33" s="1073"/>
      <c r="BE33" s="1063" t="s">
        <v>403</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404</v>
      </c>
      <c r="C34" s="1069"/>
      <c r="D34" s="1069"/>
      <c r="E34" s="1069"/>
      <c r="F34" s="1069"/>
      <c r="G34" s="1069"/>
      <c r="H34" s="1069"/>
      <c r="I34" s="1069"/>
      <c r="J34" s="1069"/>
      <c r="K34" s="1069"/>
      <c r="L34" s="1069"/>
      <c r="M34" s="1069"/>
      <c r="N34" s="1069"/>
      <c r="O34" s="1069"/>
      <c r="P34" s="1070"/>
      <c r="Q34" s="1074">
        <v>12067</v>
      </c>
      <c r="R34" s="1075"/>
      <c r="S34" s="1075"/>
      <c r="T34" s="1075"/>
      <c r="U34" s="1075"/>
      <c r="V34" s="1075">
        <v>11053</v>
      </c>
      <c r="W34" s="1075"/>
      <c r="X34" s="1075"/>
      <c r="Y34" s="1075"/>
      <c r="Z34" s="1075"/>
      <c r="AA34" s="1075">
        <v>1014</v>
      </c>
      <c r="AB34" s="1075"/>
      <c r="AC34" s="1075"/>
      <c r="AD34" s="1075"/>
      <c r="AE34" s="1076"/>
      <c r="AF34" s="1050">
        <v>12583</v>
      </c>
      <c r="AG34" s="1051"/>
      <c r="AH34" s="1051"/>
      <c r="AI34" s="1051"/>
      <c r="AJ34" s="1052"/>
      <c r="AK34" s="1011">
        <v>462</v>
      </c>
      <c r="AL34" s="1002"/>
      <c r="AM34" s="1002"/>
      <c r="AN34" s="1002"/>
      <c r="AO34" s="1002"/>
      <c r="AP34" s="1002">
        <v>24988</v>
      </c>
      <c r="AQ34" s="1002"/>
      <c r="AR34" s="1002"/>
      <c r="AS34" s="1002"/>
      <c r="AT34" s="1002"/>
      <c r="AU34" s="1002">
        <v>1624</v>
      </c>
      <c r="AV34" s="1002"/>
      <c r="AW34" s="1002"/>
      <c r="AX34" s="1002"/>
      <c r="AY34" s="1002"/>
      <c r="AZ34" s="1073" t="s">
        <v>509</v>
      </c>
      <c r="BA34" s="1073"/>
      <c r="BB34" s="1073"/>
      <c r="BC34" s="1073"/>
      <c r="BD34" s="1073"/>
      <c r="BE34" s="1063" t="s">
        <v>403</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405</v>
      </c>
      <c r="C35" s="1069"/>
      <c r="D35" s="1069"/>
      <c r="E35" s="1069"/>
      <c r="F35" s="1069"/>
      <c r="G35" s="1069"/>
      <c r="H35" s="1069"/>
      <c r="I35" s="1069"/>
      <c r="J35" s="1069"/>
      <c r="K35" s="1069"/>
      <c r="L35" s="1069"/>
      <c r="M35" s="1069"/>
      <c r="N35" s="1069"/>
      <c r="O35" s="1069"/>
      <c r="P35" s="1070"/>
      <c r="Q35" s="1074">
        <v>22075</v>
      </c>
      <c r="R35" s="1075"/>
      <c r="S35" s="1075"/>
      <c r="T35" s="1075"/>
      <c r="U35" s="1075"/>
      <c r="V35" s="1075">
        <v>20701</v>
      </c>
      <c r="W35" s="1075"/>
      <c r="X35" s="1075"/>
      <c r="Y35" s="1075"/>
      <c r="Z35" s="1075"/>
      <c r="AA35" s="1075">
        <v>1373</v>
      </c>
      <c r="AB35" s="1075"/>
      <c r="AC35" s="1075"/>
      <c r="AD35" s="1075"/>
      <c r="AE35" s="1076"/>
      <c r="AF35" s="1050">
        <v>2690</v>
      </c>
      <c r="AG35" s="1051"/>
      <c r="AH35" s="1051"/>
      <c r="AI35" s="1051"/>
      <c r="AJ35" s="1052"/>
      <c r="AK35" s="1011">
        <v>6231</v>
      </c>
      <c r="AL35" s="1002"/>
      <c r="AM35" s="1002"/>
      <c r="AN35" s="1002"/>
      <c r="AO35" s="1002"/>
      <c r="AP35" s="1002">
        <v>163099</v>
      </c>
      <c r="AQ35" s="1002"/>
      <c r="AR35" s="1002"/>
      <c r="AS35" s="1002"/>
      <c r="AT35" s="1002"/>
      <c r="AU35" s="1002">
        <v>64080</v>
      </c>
      <c r="AV35" s="1002"/>
      <c r="AW35" s="1002"/>
      <c r="AX35" s="1002"/>
      <c r="AY35" s="1002"/>
      <c r="AZ35" s="1073" t="s">
        <v>509</v>
      </c>
      <c r="BA35" s="1073"/>
      <c r="BB35" s="1073"/>
      <c r="BC35" s="1073"/>
      <c r="BD35" s="1073"/>
      <c r="BE35" s="1063" t="s">
        <v>403</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406</v>
      </c>
      <c r="C36" s="1069"/>
      <c r="D36" s="1069"/>
      <c r="E36" s="1069"/>
      <c r="F36" s="1069"/>
      <c r="G36" s="1069"/>
      <c r="H36" s="1069"/>
      <c r="I36" s="1069"/>
      <c r="J36" s="1069"/>
      <c r="K36" s="1069"/>
      <c r="L36" s="1069"/>
      <c r="M36" s="1069"/>
      <c r="N36" s="1069"/>
      <c r="O36" s="1069"/>
      <c r="P36" s="1070"/>
      <c r="Q36" s="1074">
        <v>354</v>
      </c>
      <c r="R36" s="1075"/>
      <c r="S36" s="1075"/>
      <c r="T36" s="1075"/>
      <c r="U36" s="1075"/>
      <c r="V36" s="1075">
        <v>354</v>
      </c>
      <c r="W36" s="1075"/>
      <c r="X36" s="1075"/>
      <c r="Y36" s="1075"/>
      <c r="Z36" s="1075"/>
      <c r="AA36" s="1075" t="s">
        <v>509</v>
      </c>
      <c r="AB36" s="1075"/>
      <c r="AC36" s="1075"/>
      <c r="AD36" s="1075"/>
      <c r="AE36" s="1076"/>
      <c r="AF36" s="1050" t="s">
        <v>122</v>
      </c>
      <c r="AG36" s="1051"/>
      <c r="AH36" s="1051"/>
      <c r="AI36" s="1051"/>
      <c r="AJ36" s="1052"/>
      <c r="AK36" s="1011">
        <v>136</v>
      </c>
      <c r="AL36" s="1002"/>
      <c r="AM36" s="1002"/>
      <c r="AN36" s="1002"/>
      <c r="AO36" s="1002"/>
      <c r="AP36" s="1002">
        <v>83</v>
      </c>
      <c r="AQ36" s="1002"/>
      <c r="AR36" s="1002"/>
      <c r="AS36" s="1002"/>
      <c r="AT36" s="1002"/>
      <c r="AU36" s="1002">
        <v>108</v>
      </c>
      <c r="AV36" s="1002"/>
      <c r="AW36" s="1002"/>
      <c r="AX36" s="1002"/>
      <c r="AY36" s="1002"/>
      <c r="AZ36" s="1073" t="s">
        <v>509</v>
      </c>
      <c r="BA36" s="1073"/>
      <c r="BB36" s="1073"/>
      <c r="BC36" s="1073"/>
      <c r="BD36" s="1073"/>
      <c r="BE36" s="1063" t="s">
        <v>407</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t="s">
        <v>408</v>
      </c>
      <c r="C37" s="1069"/>
      <c r="D37" s="1069"/>
      <c r="E37" s="1069"/>
      <c r="F37" s="1069"/>
      <c r="G37" s="1069"/>
      <c r="H37" s="1069"/>
      <c r="I37" s="1069"/>
      <c r="J37" s="1069"/>
      <c r="K37" s="1069"/>
      <c r="L37" s="1069"/>
      <c r="M37" s="1069"/>
      <c r="N37" s="1069"/>
      <c r="O37" s="1069"/>
      <c r="P37" s="1070"/>
      <c r="Q37" s="1074">
        <v>212</v>
      </c>
      <c r="R37" s="1075"/>
      <c r="S37" s="1075"/>
      <c r="T37" s="1075"/>
      <c r="U37" s="1075"/>
      <c r="V37" s="1075">
        <v>212</v>
      </c>
      <c r="W37" s="1075"/>
      <c r="X37" s="1075"/>
      <c r="Y37" s="1075"/>
      <c r="Z37" s="1075"/>
      <c r="AA37" s="1075" t="s">
        <v>509</v>
      </c>
      <c r="AB37" s="1075"/>
      <c r="AC37" s="1075"/>
      <c r="AD37" s="1075"/>
      <c r="AE37" s="1076"/>
      <c r="AF37" s="1050" t="s">
        <v>122</v>
      </c>
      <c r="AG37" s="1051"/>
      <c r="AH37" s="1051"/>
      <c r="AI37" s="1051"/>
      <c r="AJ37" s="1052"/>
      <c r="AK37" s="1011">
        <v>145</v>
      </c>
      <c r="AL37" s="1002"/>
      <c r="AM37" s="1002"/>
      <c r="AN37" s="1002"/>
      <c r="AO37" s="1002"/>
      <c r="AP37" s="1002">
        <v>788</v>
      </c>
      <c r="AQ37" s="1002"/>
      <c r="AR37" s="1002"/>
      <c r="AS37" s="1002"/>
      <c r="AT37" s="1002"/>
      <c r="AU37" s="1002">
        <v>788</v>
      </c>
      <c r="AV37" s="1002"/>
      <c r="AW37" s="1002"/>
      <c r="AX37" s="1002"/>
      <c r="AY37" s="1002"/>
      <c r="AZ37" s="1073" t="s">
        <v>509</v>
      </c>
      <c r="BA37" s="1073"/>
      <c r="BB37" s="1073"/>
      <c r="BC37" s="1073"/>
      <c r="BD37" s="1073"/>
      <c r="BE37" s="1063" t="s">
        <v>409</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t="s">
        <v>410</v>
      </c>
      <c r="C38" s="1069"/>
      <c r="D38" s="1069"/>
      <c r="E38" s="1069"/>
      <c r="F38" s="1069"/>
      <c r="G38" s="1069"/>
      <c r="H38" s="1069"/>
      <c r="I38" s="1069"/>
      <c r="J38" s="1069"/>
      <c r="K38" s="1069"/>
      <c r="L38" s="1069"/>
      <c r="M38" s="1069"/>
      <c r="N38" s="1069"/>
      <c r="O38" s="1069"/>
      <c r="P38" s="1070"/>
      <c r="Q38" s="1074">
        <v>787</v>
      </c>
      <c r="R38" s="1075"/>
      <c r="S38" s="1075"/>
      <c r="T38" s="1075"/>
      <c r="U38" s="1075"/>
      <c r="V38" s="1075">
        <v>744</v>
      </c>
      <c r="W38" s="1075"/>
      <c r="X38" s="1075"/>
      <c r="Y38" s="1075"/>
      <c r="Z38" s="1075"/>
      <c r="AA38" s="1075">
        <v>43</v>
      </c>
      <c r="AB38" s="1075"/>
      <c r="AC38" s="1075"/>
      <c r="AD38" s="1075"/>
      <c r="AE38" s="1076"/>
      <c r="AF38" s="1050">
        <v>32</v>
      </c>
      <c r="AG38" s="1051"/>
      <c r="AH38" s="1051"/>
      <c r="AI38" s="1051"/>
      <c r="AJ38" s="1052"/>
      <c r="AK38" s="1011">
        <v>77</v>
      </c>
      <c r="AL38" s="1002"/>
      <c r="AM38" s="1002"/>
      <c r="AN38" s="1002"/>
      <c r="AO38" s="1002"/>
      <c r="AP38" s="1002">
        <v>483</v>
      </c>
      <c r="AQ38" s="1002"/>
      <c r="AR38" s="1002"/>
      <c r="AS38" s="1002"/>
      <c r="AT38" s="1002"/>
      <c r="AU38" s="1002" t="s">
        <v>509</v>
      </c>
      <c r="AV38" s="1002"/>
      <c r="AW38" s="1002"/>
      <c r="AX38" s="1002"/>
      <c r="AY38" s="1002"/>
      <c r="AZ38" s="1073" t="s">
        <v>509</v>
      </c>
      <c r="BA38" s="1073"/>
      <c r="BB38" s="1073"/>
      <c r="BC38" s="1073"/>
      <c r="BD38" s="1073"/>
      <c r="BE38" s="1063" t="s">
        <v>409</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385</v>
      </c>
      <c r="B63" s="975" t="s">
        <v>412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22698</v>
      </c>
      <c r="AG63" s="990"/>
      <c r="AH63" s="990"/>
      <c r="AI63" s="990"/>
      <c r="AJ63" s="1061"/>
      <c r="AK63" s="1062"/>
      <c r="AL63" s="994"/>
      <c r="AM63" s="994"/>
      <c r="AN63" s="994"/>
      <c r="AO63" s="994"/>
      <c r="AP63" s="990">
        <v>207873</v>
      </c>
      <c r="AQ63" s="990"/>
      <c r="AR63" s="990"/>
      <c r="AS63" s="990"/>
      <c r="AT63" s="990"/>
      <c r="AU63" s="990">
        <v>77037</v>
      </c>
      <c r="AV63" s="990"/>
      <c r="AW63" s="990"/>
      <c r="AX63" s="990"/>
      <c r="AY63" s="990"/>
      <c r="AZ63" s="1056"/>
      <c r="BA63" s="1056"/>
      <c r="BB63" s="1056"/>
      <c r="BC63" s="1056"/>
      <c r="BD63" s="1056"/>
      <c r="BE63" s="991"/>
      <c r="BF63" s="991"/>
      <c r="BG63" s="991"/>
      <c r="BH63" s="991"/>
      <c r="BI63" s="992"/>
      <c r="BJ63" s="1057" t="s">
        <v>122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414</v>
      </c>
      <c r="B66" s="1027"/>
      <c r="C66" s="1027"/>
      <c r="D66" s="1027"/>
      <c r="E66" s="1027"/>
      <c r="F66" s="1027"/>
      <c r="G66" s="1027"/>
      <c r="H66" s="1027"/>
      <c r="I66" s="1027"/>
      <c r="J66" s="1027"/>
      <c r="K66" s="1027"/>
      <c r="L66" s="1027"/>
      <c r="M66" s="1027"/>
      <c r="N66" s="1027"/>
      <c r="O66" s="1027"/>
      <c r="P66" s="1028"/>
      <c r="Q66" s="1032" t="s">
        <v>389</v>
      </c>
      <c r="R66" s="1033"/>
      <c r="S66" s="1033"/>
      <c r="T66" s="1033"/>
      <c r="U66" s="1034"/>
      <c r="V66" s="1032" t="s">
        <v>390</v>
      </c>
      <c r="W66" s="1033"/>
      <c r="X66" s="1033"/>
      <c r="Y66" s="1033"/>
      <c r="Z66" s="1034"/>
      <c r="AA66" s="1032" t="s">
        <v>391</v>
      </c>
      <c r="AB66" s="1033"/>
      <c r="AC66" s="1033"/>
      <c r="AD66" s="1033"/>
      <c r="AE66" s="1034"/>
      <c r="AF66" s="1038" t="s">
        <v>392</v>
      </c>
      <c r="AG66" s="1039"/>
      <c r="AH66" s="1039"/>
      <c r="AI66" s="1039"/>
      <c r="AJ66" s="1040"/>
      <c r="AK66" s="1032" t="s">
        <v>415</v>
      </c>
      <c r="AL66" s="1027"/>
      <c r="AM66" s="1027"/>
      <c r="AN66" s="1027"/>
      <c r="AO66" s="1028"/>
      <c r="AP66" s="1032" t="s">
        <v>394</v>
      </c>
      <c r="AQ66" s="1033"/>
      <c r="AR66" s="1033"/>
      <c r="AS66" s="1033"/>
      <c r="AT66" s="1034"/>
      <c r="AU66" s="1032" t="s">
        <v>416</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571</v>
      </c>
      <c r="C68" s="1017"/>
      <c r="D68" s="1017"/>
      <c r="E68" s="1017"/>
      <c r="F68" s="1017"/>
      <c r="G68" s="1017"/>
      <c r="H68" s="1017"/>
      <c r="I68" s="1017"/>
      <c r="J68" s="1017"/>
      <c r="K68" s="1017"/>
      <c r="L68" s="1017"/>
      <c r="M68" s="1017"/>
      <c r="N68" s="1017"/>
      <c r="O68" s="1017"/>
      <c r="P68" s="1018"/>
      <c r="Q68" s="1019">
        <v>74704</v>
      </c>
      <c r="R68" s="1013"/>
      <c r="S68" s="1013"/>
      <c r="T68" s="1013"/>
      <c r="U68" s="1013"/>
      <c r="V68" s="1013">
        <v>68568</v>
      </c>
      <c r="W68" s="1013"/>
      <c r="X68" s="1013"/>
      <c r="Y68" s="1013"/>
      <c r="Z68" s="1013"/>
      <c r="AA68" s="1013">
        <v>6137</v>
      </c>
      <c r="AB68" s="1013"/>
      <c r="AC68" s="1013"/>
      <c r="AD68" s="1013"/>
      <c r="AE68" s="1013"/>
      <c r="AF68" s="1013">
        <v>1500</v>
      </c>
      <c r="AG68" s="1013"/>
      <c r="AH68" s="1013"/>
      <c r="AI68" s="1013"/>
      <c r="AJ68" s="1013"/>
      <c r="AK68" s="1013" t="s">
        <v>509</v>
      </c>
      <c r="AL68" s="1013"/>
      <c r="AM68" s="1013"/>
      <c r="AN68" s="1013"/>
      <c r="AO68" s="1013"/>
      <c r="AP68" s="1013" t="s">
        <v>588</v>
      </c>
      <c r="AQ68" s="1013"/>
      <c r="AR68" s="1013"/>
      <c r="AS68" s="1013"/>
      <c r="AT68" s="1013"/>
      <c r="AU68" s="1013" t="s">
        <v>589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572</v>
      </c>
      <c r="C69" s="1006"/>
      <c r="D69" s="1006"/>
      <c r="E69" s="1006"/>
      <c r="F69" s="1006"/>
      <c r="G69" s="1006"/>
      <c r="H69" s="1006"/>
      <c r="I69" s="1006"/>
      <c r="J69" s="1006"/>
      <c r="K69" s="1006"/>
      <c r="L69" s="1006"/>
      <c r="M69" s="1006"/>
      <c r="N69" s="1006"/>
      <c r="O69" s="1006"/>
      <c r="P69" s="1007"/>
      <c r="Q69" s="1008">
        <v>657</v>
      </c>
      <c r="R69" s="1002"/>
      <c r="S69" s="1002"/>
      <c r="T69" s="1002"/>
      <c r="U69" s="1002"/>
      <c r="V69" s="1002">
        <v>632</v>
      </c>
      <c r="W69" s="1002"/>
      <c r="X69" s="1002"/>
      <c r="Y69" s="1002"/>
      <c r="Z69" s="1002"/>
      <c r="AA69" s="1002">
        <v>25</v>
      </c>
      <c r="AB69" s="1002"/>
      <c r="AC69" s="1002"/>
      <c r="AD69" s="1002"/>
      <c r="AE69" s="1002"/>
      <c r="AF69" s="1002">
        <v>25</v>
      </c>
      <c r="AG69" s="1002"/>
      <c r="AH69" s="1002"/>
      <c r="AI69" s="1002"/>
      <c r="AJ69" s="1002"/>
      <c r="AK69" s="1002" t="s">
        <v>591</v>
      </c>
      <c r="AL69" s="1002"/>
      <c r="AM69" s="1002"/>
      <c r="AN69" s="1002"/>
      <c r="AO69" s="1002"/>
      <c r="AP69" s="1002" t="s">
        <v>589</v>
      </c>
      <c r="AQ69" s="1002"/>
      <c r="AR69" s="1002"/>
      <c r="AS69" s="1002"/>
      <c r="AT69" s="1002"/>
      <c r="AU69" s="1002" t="s">
        <v>589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573</v>
      </c>
      <c r="C70" s="1006"/>
      <c r="D70" s="1006"/>
      <c r="E70" s="1006"/>
      <c r="F70" s="1006"/>
      <c r="G70" s="1006"/>
      <c r="H70" s="1006"/>
      <c r="I70" s="1006"/>
      <c r="J70" s="1006"/>
      <c r="K70" s="1006"/>
      <c r="L70" s="1006"/>
      <c r="M70" s="1006"/>
      <c r="N70" s="1006"/>
      <c r="O70" s="1006"/>
      <c r="P70" s="1007"/>
      <c r="Q70" s="1008">
        <v>447</v>
      </c>
      <c r="R70" s="1002"/>
      <c r="S70" s="1002"/>
      <c r="T70" s="1002"/>
      <c r="U70" s="1002"/>
      <c r="V70" s="1002">
        <v>394</v>
      </c>
      <c r="W70" s="1002"/>
      <c r="X70" s="1002"/>
      <c r="Y70" s="1002"/>
      <c r="Z70" s="1002"/>
      <c r="AA70" s="1002">
        <v>53</v>
      </c>
      <c r="AB70" s="1002"/>
      <c r="AC70" s="1002"/>
      <c r="AD70" s="1002"/>
      <c r="AE70" s="1002"/>
      <c r="AF70" s="1002">
        <v>53</v>
      </c>
      <c r="AG70" s="1002"/>
      <c r="AH70" s="1002"/>
      <c r="AI70" s="1002"/>
      <c r="AJ70" s="1002"/>
      <c r="AK70" s="1002">
        <v>1</v>
      </c>
      <c r="AL70" s="1002"/>
      <c r="AM70" s="1002"/>
      <c r="AN70" s="1002"/>
      <c r="AO70" s="1002"/>
      <c r="AP70" s="1002">
        <v>129</v>
      </c>
      <c r="AQ70" s="1002"/>
      <c r="AR70" s="1002"/>
      <c r="AS70" s="1002"/>
      <c r="AT70" s="1002"/>
      <c r="AU70" s="1002">
        <v>52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574</v>
      </c>
      <c r="C71" s="1006"/>
      <c r="D71" s="1006"/>
      <c r="E71" s="1006"/>
      <c r="F71" s="1006"/>
      <c r="G71" s="1006"/>
      <c r="H71" s="1006"/>
      <c r="I71" s="1006"/>
      <c r="J71" s="1006"/>
      <c r="K71" s="1006"/>
      <c r="L71" s="1006"/>
      <c r="M71" s="1006"/>
      <c r="N71" s="1006"/>
      <c r="O71" s="1006"/>
      <c r="P71" s="1007"/>
      <c r="Q71" s="1008">
        <v>119</v>
      </c>
      <c r="R71" s="1002"/>
      <c r="S71" s="1002"/>
      <c r="T71" s="1002"/>
      <c r="U71" s="1002"/>
      <c r="V71" s="1002">
        <v>116</v>
      </c>
      <c r="W71" s="1002"/>
      <c r="X71" s="1002"/>
      <c r="Y71" s="1002"/>
      <c r="Z71" s="1002"/>
      <c r="AA71" s="1002">
        <v>3</v>
      </c>
      <c r="AB71" s="1002"/>
      <c r="AC71" s="1002"/>
      <c r="AD71" s="1002"/>
      <c r="AE71" s="1002"/>
      <c r="AF71" s="1002">
        <v>3</v>
      </c>
      <c r="AG71" s="1002"/>
      <c r="AH71" s="1002"/>
      <c r="AI71" s="1002"/>
      <c r="AJ71" s="1002"/>
      <c r="AK71" s="1002" t="s">
        <v>592</v>
      </c>
      <c r="AL71" s="1002"/>
      <c r="AM71" s="1002"/>
      <c r="AN71" s="1002"/>
      <c r="AO71" s="1002"/>
      <c r="AP71" s="1002" t="s">
        <v>589</v>
      </c>
      <c r="AQ71" s="1002"/>
      <c r="AR71" s="1002"/>
      <c r="AS71" s="1002"/>
      <c r="AT71" s="1002"/>
      <c r="AU71" s="1002" t="s">
        <v>590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575</v>
      </c>
      <c r="C72" s="1006"/>
      <c r="D72" s="1006"/>
      <c r="E72" s="1006"/>
      <c r="F72" s="1006"/>
      <c r="G72" s="1006"/>
      <c r="H72" s="1006"/>
      <c r="I72" s="1006"/>
      <c r="J72" s="1006"/>
      <c r="K72" s="1006"/>
      <c r="L72" s="1006"/>
      <c r="M72" s="1006"/>
      <c r="N72" s="1006"/>
      <c r="O72" s="1006"/>
      <c r="P72" s="1007"/>
      <c r="Q72" s="1008">
        <v>125</v>
      </c>
      <c r="R72" s="1002"/>
      <c r="S72" s="1002"/>
      <c r="T72" s="1002"/>
      <c r="U72" s="1002"/>
      <c r="V72" s="1002">
        <v>115</v>
      </c>
      <c r="W72" s="1002"/>
      <c r="X72" s="1002"/>
      <c r="Y72" s="1002"/>
      <c r="Z72" s="1002"/>
      <c r="AA72" s="1002">
        <v>10</v>
      </c>
      <c r="AB72" s="1002"/>
      <c r="AC72" s="1002"/>
      <c r="AD72" s="1002"/>
      <c r="AE72" s="1002"/>
      <c r="AF72" s="1002">
        <v>10</v>
      </c>
      <c r="AG72" s="1002"/>
      <c r="AH72" s="1002"/>
      <c r="AI72" s="1002"/>
      <c r="AJ72" s="1002"/>
      <c r="AK72" s="1002" t="s">
        <v>592</v>
      </c>
      <c r="AL72" s="1002"/>
      <c r="AM72" s="1002"/>
      <c r="AN72" s="1002"/>
      <c r="AO72" s="1002"/>
      <c r="AP72" s="1002" t="s">
        <v>588</v>
      </c>
      <c r="AQ72" s="1002"/>
      <c r="AR72" s="1002"/>
      <c r="AS72" s="1002"/>
      <c r="AT72" s="1002"/>
      <c r="AU72" s="1002" t="s">
        <v>588</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576</v>
      </c>
      <c r="C73" s="1006"/>
      <c r="D73" s="1006"/>
      <c r="E73" s="1006"/>
      <c r="F73" s="1006"/>
      <c r="G73" s="1006"/>
      <c r="H73" s="1006"/>
      <c r="I73" s="1006"/>
      <c r="J73" s="1006"/>
      <c r="K73" s="1006"/>
      <c r="L73" s="1006"/>
      <c r="M73" s="1006"/>
      <c r="N73" s="1006"/>
      <c r="O73" s="1006"/>
      <c r="P73" s="1007"/>
      <c r="Q73" s="1008">
        <v>411661</v>
      </c>
      <c r="R73" s="1002"/>
      <c r="S73" s="1002"/>
      <c r="T73" s="1002"/>
      <c r="U73" s="1002"/>
      <c r="V73" s="1002">
        <v>403389</v>
      </c>
      <c r="W73" s="1002"/>
      <c r="X73" s="1002"/>
      <c r="Y73" s="1002"/>
      <c r="Z73" s="1002"/>
      <c r="AA73" s="1002">
        <v>8272</v>
      </c>
      <c r="AB73" s="1002"/>
      <c r="AC73" s="1002"/>
      <c r="AD73" s="1002"/>
      <c r="AE73" s="1002"/>
      <c r="AF73" s="1002">
        <v>8272</v>
      </c>
      <c r="AG73" s="1002"/>
      <c r="AH73" s="1002"/>
      <c r="AI73" s="1002"/>
      <c r="AJ73" s="1002"/>
      <c r="AK73" s="1002" t="s">
        <v>592</v>
      </c>
      <c r="AL73" s="1002"/>
      <c r="AM73" s="1002"/>
      <c r="AN73" s="1002"/>
      <c r="AO73" s="1002"/>
      <c r="AP73" s="1002" t="s">
        <v>588</v>
      </c>
      <c r="AQ73" s="1002"/>
      <c r="AR73" s="1002"/>
      <c r="AS73" s="1002"/>
      <c r="AT73" s="1002"/>
      <c r="AU73" s="1002" t="s">
        <v>588</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577</v>
      </c>
      <c r="C74" s="1006"/>
      <c r="D74" s="1006"/>
      <c r="E74" s="1006"/>
      <c r="F74" s="1006"/>
      <c r="G74" s="1006"/>
      <c r="H74" s="1006"/>
      <c r="I74" s="1006"/>
      <c r="J74" s="1006"/>
      <c r="K74" s="1006"/>
      <c r="L74" s="1006"/>
      <c r="M74" s="1006"/>
      <c r="N74" s="1006"/>
      <c r="O74" s="1006"/>
      <c r="P74" s="1007"/>
      <c r="Q74" s="1008">
        <v>299</v>
      </c>
      <c r="R74" s="1002"/>
      <c r="S74" s="1002"/>
      <c r="T74" s="1002"/>
      <c r="U74" s="1002"/>
      <c r="V74" s="1002">
        <v>287</v>
      </c>
      <c r="W74" s="1002"/>
      <c r="X74" s="1002"/>
      <c r="Y74" s="1002"/>
      <c r="Z74" s="1002"/>
      <c r="AA74" s="1002">
        <v>12</v>
      </c>
      <c r="AB74" s="1002"/>
      <c r="AC74" s="1002"/>
      <c r="AD74" s="1002"/>
      <c r="AE74" s="1002"/>
      <c r="AF74" s="1002">
        <v>12</v>
      </c>
      <c r="AG74" s="1002"/>
      <c r="AH74" s="1002"/>
      <c r="AI74" s="1002"/>
      <c r="AJ74" s="1002"/>
      <c r="AK74" s="1002" t="s">
        <v>569</v>
      </c>
      <c r="AL74" s="1002"/>
      <c r="AM74" s="1002"/>
      <c r="AN74" s="1002"/>
      <c r="AO74" s="1002"/>
      <c r="AP74" s="1002" t="s">
        <v>588</v>
      </c>
      <c r="AQ74" s="1002"/>
      <c r="AR74" s="1002"/>
      <c r="AS74" s="1002"/>
      <c r="AT74" s="1002"/>
      <c r="AU74" s="1002" t="s">
        <v>588</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385</v>
      </c>
      <c r="B88" s="975" t="s">
        <v>417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v>129</v>
      </c>
      <c r="AQ88" s="990"/>
      <c r="AR88" s="990"/>
      <c r="AS88" s="990"/>
      <c r="AT88" s="990"/>
      <c r="AU88" s="990">
        <v>52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975" t="s">
        <v>418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3668</v>
      </c>
      <c r="CS102" s="982"/>
      <c r="CT102" s="982"/>
      <c r="CU102" s="982"/>
      <c r="CV102" s="983"/>
      <c r="CW102" s="981">
        <v>23</v>
      </c>
      <c r="CX102" s="982"/>
      <c r="CY102" s="982"/>
      <c r="CZ102" s="982"/>
      <c r="DA102" s="983"/>
      <c r="DB102" s="981">
        <v>8</v>
      </c>
      <c r="DC102" s="982"/>
      <c r="DD102" s="982"/>
      <c r="DE102" s="982"/>
      <c r="DF102" s="983"/>
      <c r="DG102" s="981" t="s">
        <v>591</v>
      </c>
      <c r="DH102" s="982"/>
      <c r="DI102" s="982"/>
      <c r="DJ102" s="982"/>
      <c r="DK102" s="983"/>
      <c r="DL102" s="981" t="s">
        <v>592</v>
      </c>
      <c r="DM102" s="982"/>
      <c r="DN102" s="982"/>
      <c r="DO102" s="982"/>
      <c r="DP102" s="983"/>
      <c r="DQ102" s="981" t="s">
        <v>592</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299</v>
      </c>
      <c r="AG109" s="925"/>
      <c r="AH109" s="925"/>
      <c r="AI109" s="925"/>
      <c r="AJ109" s="926"/>
      <c r="AK109" s="927" t="s">
        <v>298</v>
      </c>
      <c r="AL109" s="925"/>
      <c r="AM109" s="925"/>
      <c r="AN109" s="925"/>
      <c r="AO109" s="926"/>
      <c r="AP109" s="927" t="s">
        <v>427</v>
      </c>
      <c r="AQ109" s="925"/>
      <c r="AR109" s="925"/>
      <c r="AS109" s="925"/>
      <c r="AT109" s="956"/>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299</v>
      </c>
      <c r="BW109" s="925"/>
      <c r="BX109" s="925"/>
      <c r="BY109" s="925"/>
      <c r="BZ109" s="926"/>
      <c r="CA109" s="927" t="s">
        <v>298</v>
      </c>
      <c r="CB109" s="925"/>
      <c r="CC109" s="925"/>
      <c r="CD109" s="925"/>
      <c r="CE109" s="926"/>
      <c r="CF109" s="963" t="s">
        <v>427</v>
      </c>
      <c r="CG109" s="963"/>
      <c r="CH109" s="963"/>
      <c r="CI109" s="963"/>
      <c r="CJ109" s="963"/>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299</v>
      </c>
      <c r="DM109" s="925"/>
      <c r="DN109" s="925"/>
      <c r="DO109" s="925"/>
      <c r="DP109" s="926"/>
      <c r="DQ109" s="927" t="s">
        <v>298</v>
      </c>
      <c r="DR109" s="925"/>
      <c r="DS109" s="925"/>
      <c r="DT109" s="925"/>
      <c r="DU109" s="926"/>
      <c r="DV109" s="927" t="s">
        <v>427</v>
      </c>
      <c r="DW109" s="925"/>
      <c r="DX109" s="925"/>
      <c r="DY109" s="925"/>
      <c r="DZ109" s="956"/>
    </row>
    <row r="110" spans="1:131" s="226" customFormat="1" ht="26.25" customHeight="1">
      <c r="A110" s="827" t="s">
        <v>429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33790747</v>
      </c>
      <c r="AB110" s="918"/>
      <c r="AC110" s="918"/>
      <c r="AD110" s="918"/>
      <c r="AE110" s="919"/>
      <c r="AF110" s="920">
        <v>33240906</v>
      </c>
      <c r="AG110" s="918"/>
      <c r="AH110" s="918"/>
      <c r="AI110" s="918"/>
      <c r="AJ110" s="919"/>
      <c r="AK110" s="920">
        <v>32841310</v>
      </c>
      <c r="AL110" s="918"/>
      <c r="AM110" s="918"/>
      <c r="AN110" s="918"/>
      <c r="AO110" s="919"/>
      <c r="AP110" s="921">
        <v>17.899999999999999</v>
      </c>
      <c r="AQ110" s="922"/>
      <c r="AR110" s="922"/>
      <c r="AS110" s="922"/>
      <c r="AT110" s="923"/>
      <c r="AU110" s="957" t="s">
        <v>67</v>
      </c>
      <c r="AV110" s="958"/>
      <c r="AW110" s="958"/>
      <c r="AX110" s="958"/>
      <c r="AY110" s="958"/>
      <c r="AZ110" s="883" t="s">
        <v>430</v>
      </c>
      <c r="BA110" s="828"/>
      <c r="BB110" s="828"/>
      <c r="BC110" s="828"/>
      <c r="BD110" s="828"/>
      <c r="BE110" s="828"/>
      <c r="BF110" s="828"/>
      <c r="BG110" s="828"/>
      <c r="BH110" s="828"/>
      <c r="BI110" s="828"/>
      <c r="BJ110" s="828"/>
      <c r="BK110" s="828"/>
      <c r="BL110" s="828"/>
      <c r="BM110" s="828"/>
      <c r="BN110" s="828"/>
      <c r="BO110" s="828"/>
      <c r="BP110" s="829"/>
      <c r="BQ110" s="884">
        <v>282999511</v>
      </c>
      <c r="BR110" s="865"/>
      <c r="BS110" s="865"/>
      <c r="BT110" s="865"/>
      <c r="BU110" s="865"/>
      <c r="BV110" s="865">
        <v>281064246</v>
      </c>
      <c r="BW110" s="865"/>
      <c r="BX110" s="865"/>
      <c r="BY110" s="865"/>
      <c r="BZ110" s="865"/>
      <c r="CA110" s="865">
        <v>282790190</v>
      </c>
      <c r="CB110" s="865"/>
      <c r="CC110" s="865"/>
      <c r="CD110" s="865"/>
      <c r="CE110" s="865"/>
      <c r="CF110" s="889">
        <v>154.5</v>
      </c>
      <c r="CG110" s="890"/>
      <c r="CH110" s="890"/>
      <c r="CI110" s="890"/>
      <c r="CJ110" s="890"/>
      <c r="CK110" s="953" t="s">
        <v>431</v>
      </c>
      <c r="CL110" s="839"/>
      <c r="CM110" s="914"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433</v>
      </c>
      <c r="DH110" s="865"/>
      <c r="DI110" s="865"/>
      <c r="DJ110" s="865"/>
      <c r="DK110" s="865"/>
      <c r="DL110" s="865" t="s">
        <v>433</v>
      </c>
      <c r="DM110" s="865"/>
      <c r="DN110" s="865"/>
      <c r="DO110" s="865"/>
      <c r="DP110" s="865"/>
      <c r="DQ110" s="865" t="s">
        <v>433</v>
      </c>
      <c r="DR110" s="865"/>
      <c r="DS110" s="865"/>
      <c r="DT110" s="865"/>
      <c r="DU110" s="865"/>
      <c r="DV110" s="866" t="s">
        <v>433</v>
      </c>
      <c r="DW110" s="866"/>
      <c r="DX110" s="866"/>
      <c r="DY110" s="866"/>
      <c r="DZ110" s="867"/>
    </row>
    <row r="111" spans="1:131" s="226" customFormat="1" ht="26.25" customHeight="1">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433</v>
      </c>
      <c r="AB111" s="946"/>
      <c r="AC111" s="946"/>
      <c r="AD111" s="946"/>
      <c r="AE111" s="947"/>
      <c r="AF111" s="948" t="s">
        <v>433</v>
      </c>
      <c r="AG111" s="946"/>
      <c r="AH111" s="946"/>
      <c r="AI111" s="946"/>
      <c r="AJ111" s="947"/>
      <c r="AK111" s="948" t="s">
        <v>433</v>
      </c>
      <c r="AL111" s="946"/>
      <c r="AM111" s="946"/>
      <c r="AN111" s="946"/>
      <c r="AO111" s="947"/>
      <c r="AP111" s="949" t="s">
        <v>433</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v>12336923</v>
      </c>
      <c r="BR111" s="837"/>
      <c r="BS111" s="837"/>
      <c r="BT111" s="837"/>
      <c r="BU111" s="837"/>
      <c r="BV111" s="837">
        <v>11521506</v>
      </c>
      <c r="BW111" s="837"/>
      <c r="BX111" s="837"/>
      <c r="BY111" s="837"/>
      <c r="BZ111" s="837"/>
      <c r="CA111" s="837">
        <v>10676103</v>
      </c>
      <c r="CB111" s="837"/>
      <c r="CC111" s="837"/>
      <c r="CD111" s="837"/>
      <c r="CE111" s="837"/>
      <c r="CF111" s="898">
        <v>5.8</v>
      </c>
      <c r="CG111" s="899"/>
      <c r="CH111" s="899"/>
      <c r="CI111" s="899"/>
      <c r="CJ111" s="899"/>
      <c r="CK111" s="954"/>
      <c r="CL111" s="841"/>
      <c r="CM111" s="844" t="s">
        <v>436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433</v>
      </c>
      <c r="DH111" s="837"/>
      <c r="DI111" s="837"/>
      <c r="DJ111" s="837"/>
      <c r="DK111" s="837"/>
      <c r="DL111" s="837" t="s">
        <v>433</v>
      </c>
      <c r="DM111" s="837"/>
      <c r="DN111" s="837"/>
      <c r="DO111" s="837"/>
      <c r="DP111" s="837"/>
      <c r="DQ111" s="837" t="s">
        <v>433</v>
      </c>
      <c r="DR111" s="837"/>
      <c r="DS111" s="837"/>
      <c r="DT111" s="837"/>
      <c r="DU111" s="837"/>
      <c r="DV111" s="814" t="s">
        <v>433</v>
      </c>
      <c r="DW111" s="814"/>
      <c r="DX111" s="814"/>
      <c r="DY111" s="814"/>
      <c r="DZ111" s="815"/>
    </row>
    <row r="112" spans="1:131" s="226" customFormat="1" ht="26.25" customHeight="1">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2666667</v>
      </c>
      <c r="AB112" s="800"/>
      <c r="AC112" s="800"/>
      <c r="AD112" s="800"/>
      <c r="AE112" s="801"/>
      <c r="AF112" s="802">
        <v>3000000</v>
      </c>
      <c r="AG112" s="800"/>
      <c r="AH112" s="800"/>
      <c r="AI112" s="800"/>
      <c r="AJ112" s="801"/>
      <c r="AK112" s="802">
        <v>3333333</v>
      </c>
      <c r="AL112" s="800"/>
      <c r="AM112" s="800"/>
      <c r="AN112" s="800"/>
      <c r="AO112" s="801"/>
      <c r="AP112" s="847">
        <v>1.8</v>
      </c>
      <c r="AQ112" s="848"/>
      <c r="AR112" s="848"/>
      <c r="AS112" s="848"/>
      <c r="AT112" s="849"/>
      <c r="AU112" s="959"/>
      <c r="AV112" s="960"/>
      <c r="AW112" s="960"/>
      <c r="AX112" s="960"/>
      <c r="AY112" s="960"/>
      <c r="AZ112" s="835" t="s">
        <v>439</v>
      </c>
      <c r="BA112" s="770"/>
      <c r="BB112" s="770"/>
      <c r="BC112" s="770"/>
      <c r="BD112" s="770"/>
      <c r="BE112" s="770"/>
      <c r="BF112" s="770"/>
      <c r="BG112" s="770"/>
      <c r="BH112" s="770"/>
      <c r="BI112" s="770"/>
      <c r="BJ112" s="770"/>
      <c r="BK112" s="770"/>
      <c r="BL112" s="770"/>
      <c r="BM112" s="770"/>
      <c r="BN112" s="770"/>
      <c r="BO112" s="770"/>
      <c r="BP112" s="771"/>
      <c r="BQ112" s="836">
        <v>84325391</v>
      </c>
      <c r="BR112" s="837"/>
      <c r="BS112" s="837"/>
      <c r="BT112" s="837"/>
      <c r="BU112" s="837"/>
      <c r="BV112" s="837">
        <v>84475949</v>
      </c>
      <c r="BW112" s="837"/>
      <c r="BX112" s="837"/>
      <c r="BY112" s="837"/>
      <c r="BZ112" s="837"/>
      <c r="CA112" s="837">
        <v>77037648</v>
      </c>
      <c r="CB112" s="837"/>
      <c r="CC112" s="837"/>
      <c r="CD112" s="837"/>
      <c r="CE112" s="837"/>
      <c r="CF112" s="898">
        <v>42.1</v>
      </c>
      <c r="CG112" s="899"/>
      <c r="CH112" s="899"/>
      <c r="CI112" s="899"/>
      <c r="CJ112" s="899"/>
      <c r="CK112" s="954"/>
      <c r="CL112" s="841"/>
      <c r="CM112" s="844" t="s">
        <v>440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433</v>
      </c>
      <c r="DH112" s="837"/>
      <c r="DI112" s="837"/>
      <c r="DJ112" s="837"/>
      <c r="DK112" s="837"/>
      <c r="DL112" s="837" t="s">
        <v>433</v>
      </c>
      <c r="DM112" s="837"/>
      <c r="DN112" s="837"/>
      <c r="DO112" s="837"/>
      <c r="DP112" s="837"/>
      <c r="DQ112" s="837" t="s">
        <v>433</v>
      </c>
      <c r="DR112" s="837"/>
      <c r="DS112" s="837"/>
      <c r="DT112" s="837"/>
      <c r="DU112" s="837"/>
      <c r="DV112" s="814" t="s">
        <v>433</v>
      </c>
      <c r="DW112" s="814"/>
      <c r="DX112" s="814"/>
      <c r="DY112" s="814"/>
      <c r="DZ112" s="815"/>
    </row>
    <row r="113" spans="1:130" s="226" customFormat="1" ht="26.25" customHeight="1">
      <c r="A113" s="941"/>
      <c r="B113" s="942"/>
      <c r="C113" s="770" t="s">
        <v>441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6216128</v>
      </c>
      <c r="AB113" s="946"/>
      <c r="AC113" s="946"/>
      <c r="AD113" s="946"/>
      <c r="AE113" s="947"/>
      <c r="AF113" s="948">
        <v>6493711</v>
      </c>
      <c r="AG113" s="946"/>
      <c r="AH113" s="946"/>
      <c r="AI113" s="946"/>
      <c r="AJ113" s="947"/>
      <c r="AK113" s="948">
        <v>6184902</v>
      </c>
      <c r="AL113" s="946"/>
      <c r="AM113" s="946"/>
      <c r="AN113" s="946"/>
      <c r="AO113" s="947"/>
      <c r="AP113" s="949">
        <v>3.4</v>
      </c>
      <c r="AQ113" s="950"/>
      <c r="AR113" s="950"/>
      <c r="AS113" s="950"/>
      <c r="AT113" s="951"/>
      <c r="AU113" s="959"/>
      <c r="AV113" s="960"/>
      <c r="AW113" s="960"/>
      <c r="AX113" s="960"/>
      <c r="AY113" s="960"/>
      <c r="AZ113" s="835" t="s">
        <v>442</v>
      </c>
      <c r="BA113" s="770"/>
      <c r="BB113" s="770"/>
      <c r="BC113" s="770"/>
      <c r="BD113" s="770"/>
      <c r="BE113" s="770"/>
      <c r="BF113" s="770"/>
      <c r="BG113" s="770"/>
      <c r="BH113" s="770"/>
      <c r="BI113" s="770"/>
      <c r="BJ113" s="770"/>
      <c r="BK113" s="770"/>
      <c r="BL113" s="770"/>
      <c r="BM113" s="770"/>
      <c r="BN113" s="770"/>
      <c r="BO113" s="770"/>
      <c r="BP113" s="771"/>
      <c r="BQ113" s="836">
        <v>80834</v>
      </c>
      <c r="BR113" s="837"/>
      <c r="BS113" s="837"/>
      <c r="BT113" s="837"/>
      <c r="BU113" s="837"/>
      <c r="BV113" s="837">
        <v>63365</v>
      </c>
      <c r="BW113" s="837"/>
      <c r="BX113" s="837"/>
      <c r="BY113" s="837"/>
      <c r="BZ113" s="837"/>
      <c r="CA113" s="837">
        <v>52245</v>
      </c>
      <c r="CB113" s="837"/>
      <c r="CC113" s="837"/>
      <c r="CD113" s="837"/>
      <c r="CE113" s="837"/>
      <c r="CF113" s="898">
        <v>0</v>
      </c>
      <c r="CG113" s="899"/>
      <c r="CH113" s="899"/>
      <c r="CI113" s="899"/>
      <c r="CJ113" s="899"/>
      <c r="CK113" s="954"/>
      <c r="CL113" s="841"/>
      <c r="CM113" s="844" t="s">
        <v>443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433</v>
      </c>
      <c r="DH113" s="800"/>
      <c r="DI113" s="800"/>
      <c r="DJ113" s="800"/>
      <c r="DK113" s="801"/>
      <c r="DL113" s="802" t="s">
        <v>433</v>
      </c>
      <c r="DM113" s="800"/>
      <c r="DN113" s="800"/>
      <c r="DO113" s="800"/>
      <c r="DP113" s="801"/>
      <c r="DQ113" s="802" t="s">
        <v>433</v>
      </c>
      <c r="DR113" s="800"/>
      <c r="DS113" s="800"/>
      <c r="DT113" s="800"/>
      <c r="DU113" s="801"/>
      <c r="DV113" s="847" t="s">
        <v>433</v>
      </c>
      <c r="DW113" s="848"/>
      <c r="DX113" s="848"/>
      <c r="DY113" s="848"/>
      <c r="DZ113" s="849"/>
    </row>
    <row r="114" spans="1:130" s="226" customFormat="1" ht="26.25" customHeight="1">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2887</v>
      </c>
      <c r="AB114" s="800"/>
      <c r="AC114" s="800"/>
      <c r="AD114" s="800"/>
      <c r="AE114" s="801"/>
      <c r="AF114" s="802">
        <v>2854</v>
      </c>
      <c r="AG114" s="800"/>
      <c r="AH114" s="800"/>
      <c r="AI114" s="800"/>
      <c r="AJ114" s="801"/>
      <c r="AK114" s="802">
        <v>1352</v>
      </c>
      <c r="AL114" s="800"/>
      <c r="AM114" s="800"/>
      <c r="AN114" s="800"/>
      <c r="AO114" s="801"/>
      <c r="AP114" s="847">
        <v>0</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37201565</v>
      </c>
      <c r="BR114" s="837"/>
      <c r="BS114" s="837"/>
      <c r="BT114" s="837"/>
      <c r="BU114" s="837"/>
      <c r="BV114" s="837">
        <v>37163183</v>
      </c>
      <c r="BW114" s="837"/>
      <c r="BX114" s="837"/>
      <c r="BY114" s="837"/>
      <c r="BZ114" s="837"/>
      <c r="CA114" s="837">
        <v>69089932</v>
      </c>
      <c r="CB114" s="837"/>
      <c r="CC114" s="837"/>
      <c r="CD114" s="837"/>
      <c r="CE114" s="837"/>
      <c r="CF114" s="898">
        <v>37.700000000000003</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433</v>
      </c>
      <c r="DH114" s="800"/>
      <c r="DI114" s="800"/>
      <c r="DJ114" s="800"/>
      <c r="DK114" s="801"/>
      <c r="DL114" s="802" t="s">
        <v>433</v>
      </c>
      <c r="DM114" s="800"/>
      <c r="DN114" s="800"/>
      <c r="DO114" s="800"/>
      <c r="DP114" s="801"/>
      <c r="DQ114" s="802" t="s">
        <v>433</v>
      </c>
      <c r="DR114" s="800"/>
      <c r="DS114" s="800"/>
      <c r="DT114" s="800"/>
      <c r="DU114" s="801"/>
      <c r="DV114" s="847" t="s">
        <v>433</v>
      </c>
      <c r="DW114" s="848"/>
      <c r="DX114" s="848"/>
      <c r="DY114" s="848"/>
      <c r="DZ114" s="849"/>
    </row>
    <row r="115" spans="1:130" s="226" customFormat="1" ht="26.25" customHeight="1">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1124628</v>
      </c>
      <c r="AB115" s="946"/>
      <c r="AC115" s="946"/>
      <c r="AD115" s="946"/>
      <c r="AE115" s="947"/>
      <c r="AF115" s="948">
        <v>1194228</v>
      </c>
      <c r="AG115" s="946"/>
      <c r="AH115" s="946"/>
      <c r="AI115" s="946"/>
      <c r="AJ115" s="947"/>
      <c r="AK115" s="948">
        <v>1040895</v>
      </c>
      <c r="AL115" s="946"/>
      <c r="AM115" s="946"/>
      <c r="AN115" s="946"/>
      <c r="AO115" s="947"/>
      <c r="AP115" s="949">
        <v>0.6</v>
      </c>
      <c r="AQ115" s="950"/>
      <c r="AR115" s="950"/>
      <c r="AS115" s="950"/>
      <c r="AT115" s="951"/>
      <c r="AU115" s="959"/>
      <c r="AV115" s="960"/>
      <c r="AW115" s="960"/>
      <c r="AX115" s="960"/>
      <c r="AY115" s="960"/>
      <c r="AZ115" s="835" t="s">
        <v>448</v>
      </c>
      <c r="BA115" s="770"/>
      <c r="BB115" s="770"/>
      <c r="BC115" s="770"/>
      <c r="BD115" s="770"/>
      <c r="BE115" s="770"/>
      <c r="BF115" s="770"/>
      <c r="BG115" s="770"/>
      <c r="BH115" s="770"/>
      <c r="BI115" s="770"/>
      <c r="BJ115" s="770"/>
      <c r="BK115" s="770"/>
      <c r="BL115" s="770"/>
      <c r="BM115" s="770"/>
      <c r="BN115" s="770"/>
      <c r="BO115" s="770"/>
      <c r="BP115" s="771"/>
      <c r="BQ115" s="836" t="s">
        <v>433</v>
      </c>
      <c r="BR115" s="837"/>
      <c r="BS115" s="837"/>
      <c r="BT115" s="837"/>
      <c r="BU115" s="837"/>
      <c r="BV115" s="837" t="s">
        <v>433</v>
      </c>
      <c r="BW115" s="837"/>
      <c r="BX115" s="837"/>
      <c r="BY115" s="837"/>
      <c r="BZ115" s="837"/>
      <c r="CA115" s="837" t="s">
        <v>433</v>
      </c>
      <c r="CB115" s="837"/>
      <c r="CC115" s="837"/>
      <c r="CD115" s="837"/>
      <c r="CE115" s="837"/>
      <c r="CF115" s="898" t="s">
        <v>433</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433</v>
      </c>
      <c r="DH115" s="800"/>
      <c r="DI115" s="800"/>
      <c r="DJ115" s="800"/>
      <c r="DK115" s="801"/>
      <c r="DL115" s="802" t="s">
        <v>433</v>
      </c>
      <c r="DM115" s="800"/>
      <c r="DN115" s="800"/>
      <c r="DO115" s="800"/>
      <c r="DP115" s="801"/>
      <c r="DQ115" s="802" t="s">
        <v>433</v>
      </c>
      <c r="DR115" s="800"/>
      <c r="DS115" s="800"/>
      <c r="DT115" s="800"/>
      <c r="DU115" s="801"/>
      <c r="DV115" s="847" t="s">
        <v>433</v>
      </c>
      <c r="DW115" s="848"/>
      <c r="DX115" s="848"/>
      <c r="DY115" s="848"/>
      <c r="DZ115" s="849"/>
    </row>
    <row r="116" spans="1:130" s="226" customFormat="1" ht="26.25" customHeight="1">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433</v>
      </c>
      <c r="AB116" s="800"/>
      <c r="AC116" s="800"/>
      <c r="AD116" s="800"/>
      <c r="AE116" s="801"/>
      <c r="AF116" s="802" t="s">
        <v>433</v>
      </c>
      <c r="AG116" s="800"/>
      <c r="AH116" s="800"/>
      <c r="AI116" s="800"/>
      <c r="AJ116" s="801"/>
      <c r="AK116" s="802" t="s">
        <v>433</v>
      </c>
      <c r="AL116" s="800"/>
      <c r="AM116" s="800"/>
      <c r="AN116" s="800"/>
      <c r="AO116" s="801"/>
      <c r="AP116" s="847" t="s">
        <v>433</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433</v>
      </c>
      <c r="BR116" s="837"/>
      <c r="BS116" s="837"/>
      <c r="BT116" s="837"/>
      <c r="BU116" s="837"/>
      <c r="BV116" s="837" t="s">
        <v>433</v>
      </c>
      <c r="BW116" s="837"/>
      <c r="BX116" s="837"/>
      <c r="BY116" s="837"/>
      <c r="BZ116" s="837"/>
      <c r="CA116" s="837" t="s">
        <v>433</v>
      </c>
      <c r="CB116" s="837"/>
      <c r="CC116" s="837"/>
      <c r="CD116" s="837"/>
      <c r="CE116" s="837"/>
      <c r="CF116" s="898" t="s">
        <v>433</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142921</v>
      </c>
      <c r="DH116" s="800"/>
      <c r="DI116" s="800"/>
      <c r="DJ116" s="800"/>
      <c r="DK116" s="801"/>
      <c r="DL116" s="802">
        <v>109950</v>
      </c>
      <c r="DM116" s="800"/>
      <c r="DN116" s="800"/>
      <c r="DO116" s="800"/>
      <c r="DP116" s="801"/>
      <c r="DQ116" s="802">
        <v>92309</v>
      </c>
      <c r="DR116" s="800"/>
      <c r="DS116" s="800"/>
      <c r="DT116" s="800"/>
      <c r="DU116" s="801"/>
      <c r="DV116" s="847">
        <v>0.1</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453</v>
      </c>
      <c r="Z117" s="926"/>
      <c r="AA117" s="931">
        <v>43801057</v>
      </c>
      <c r="AB117" s="932"/>
      <c r="AC117" s="932"/>
      <c r="AD117" s="932"/>
      <c r="AE117" s="933"/>
      <c r="AF117" s="934">
        <v>43931699</v>
      </c>
      <c r="AG117" s="932"/>
      <c r="AH117" s="932"/>
      <c r="AI117" s="932"/>
      <c r="AJ117" s="933"/>
      <c r="AK117" s="934">
        <v>43401792</v>
      </c>
      <c r="AL117" s="932"/>
      <c r="AM117" s="932"/>
      <c r="AN117" s="932"/>
      <c r="AO117" s="933"/>
      <c r="AP117" s="935"/>
      <c r="AQ117" s="936"/>
      <c r="AR117" s="936"/>
      <c r="AS117" s="936"/>
      <c r="AT117" s="937"/>
      <c r="AU117" s="959"/>
      <c r="AV117" s="960"/>
      <c r="AW117" s="960"/>
      <c r="AX117" s="960"/>
      <c r="AY117" s="960"/>
      <c r="AZ117" s="886" t="s">
        <v>454</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122</v>
      </c>
      <c r="BW117" s="837"/>
      <c r="BX117" s="837"/>
      <c r="BY117" s="837"/>
      <c r="BZ117" s="837"/>
      <c r="CA117" s="837" t="s">
        <v>122</v>
      </c>
      <c r="CB117" s="837"/>
      <c r="CC117" s="837"/>
      <c r="CD117" s="837"/>
      <c r="CE117" s="837"/>
      <c r="CF117" s="898" t="s">
        <v>122</v>
      </c>
      <c r="CG117" s="899"/>
      <c r="CH117" s="899"/>
      <c r="CI117" s="899"/>
      <c r="CJ117" s="899"/>
      <c r="CK117" s="954"/>
      <c r="CL117" s="841"/>
      <c r="CM117" s="844" t="s">
        <v>455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122</v>
      </c>
      <c r="DW117" s="848"/>
      <c r="DX117" s="848"/>
      <c r="DY117" s="848"/>
      <c r="DZ117" s="849"/>
    </row>
    <row r="118" spans="1:130" s="226" customFormat="1" ht="26.25" customHeight="1">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299</v>
      </c>
      <c r="AG118" s="925"/>
      <c r="AH118" s="925"/>
      <c r="AI118" s="925"/>
      <c r="AJ118" s="926"/>
      <c r="AK118" s="927" t="s">
        <v>298</v>
      </c>
      <c r="AL118" s="925"/>
      <c r="AM118" s="925"/>
      <c r="AN118" s="925"/>
      <c r="AO118" s="926"/>
      <c r="AP118" s="928" t="s">
        <v>427</v>
      </c>
      <c r="AQ118" s="929"/>
      <c r="AR118" s="929"/>
      <c r="AS118" s="929"/>
      <c r="AT118" s="930"/>
      <c r="AU118" s="959"/>
      <c r="AV118" s="960"/>
      <c r="AW118" s="960"/>
      <c r="AX118" s="960"/>
      <c r="AY118" s="960"/>
      <c r="AZ118" s="902" t="s">
        <v>456</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122</v>
      </c>
      <c r="BW118" s="868"/>
      <c r="BX118" s="868"/>
      <c r="BY118" s="868"/>
      <c r="BZ118" s="868"/>
      <c r="CA118" s="868" t="s">
        <v>122</v>
      </c>
      <c r="CB118" s="868"/>
      <c r="CC118" s="868"/>
      <c r="CD118" s="868"/>
      <c r="CE118" s="868"/>
      <c r="CF118" s="898" t="s">
        <v>122</v>
      </c>
      <c r="CG118" s="899"/>
      <c r="CH118" s="899"/>
      <c r="CI118" s="899"/>
      <c r="CJ118" s="899"/>
      <c r="CK118" s="954"/>
      <c r="CL118" s="841"/>
      <c r="CM118" s="844" t="s">
        <v>457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c r="A119" s="838" t="s">
        <v>431</v>
      </c>
      <c r="B119" s="839"/>
      <c r="C119" s="914"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458</v>
      </c>
      <c r="BP119" s="901"/>
      <c r="BQ119" s="905">
        <v>416944224</v>
      </c>
      <c r="BR119" s="868"/>
      <c r="BS119" s="868"/>
      <c r="BT119" s="868"/>
      <c r="BU119" s="868"/>
      <c r="BV119" s="868">
        <v>414288249</v>
      </c>
      <c r="BW119" s="868"/>
      <c r="BX119" s="868"/>
      <c r="BY119" s="868"/>
      <c r="BZ119" s="868"/>
      <c r="CA119" s="868">
        <v>439646118</v>
      </c>
      <c r="CB119" s="868"/>
      <c r="CC119" s="868"/>
      <c r="CD119" s="868"/>
      <c r="CE119" s="868"/>
      <c r="CF119" s="766"/>
      <c r="CG119" s="767"/>
      <c r="CH119" s="767"/>
      <c r="CI119" s="767"/>
      <c r="CJ119" s="857"/>
      <c r="CK119" s="955"/>
      <c r="CL119" s="843"/>
      <c r="CM119" s="861" t="s">
        <v>459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12194002</v>
      </c>
      <c r="DH119" s="783"/>
      <c r="DI119" s="783"/>
      <c r="DJ119" s="783"/>
      <c r="DK119" s="784"/>
      <c r="DL119" s="785">
        <v>11411556</v>
      </c>
      <c r="DM119" s="783"/>
      <c r="DN119" s="783"/>
      <c r="DO119" s="783"/>
      <c r="DP119" s="784"/>
      <c r="DQ119" s="785">
        <v>10583794</v>
      </c>
      <c r="DR119" s="783"/>
      <c r="DS119" s="783"/>
      <c r="DT119" s="783"/>
      <c r="DU119" s="784"/>
      <c r="DV119" s="871">
        <v>5.8</v>
      </c>
      <c r="DW119" s="872"/>
      <c r="DX119" s="872"/>
      <c r="DY119" s="872"/>
      <c r="DZ119" s="873"/>
    </row>
    <row r="120" spans="1:130" s="226" customFormat="1" ht="26.25" customHeight="1">
      <c r="A120" s="840"/>
      <c r="B120" s="841"/>
      <c r="C120" s="844" t="s">
        <v>436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122</v>
      </c>
      <c r="AG120" s="800"/>
      <c r="AH120" s="800"/>
      <c r="AI120" s="800"/>
      <c r="AJ120" s="801"/>
      <c r="AK120" s="802" t="s">
        <v>122</v>
      </c>
      <c r="AL120" s="800"/>
      <c r="AM120" s="800"/>
      <c r="AN120" s="800"/>
      <c r="AO120" s="801"/>
      <c r="AP120" s="847" t="s">
        <v>122</v>
      </c>
      <c r="AQ120" s="848"/>
      <c r="AR120" s="848"/>
      <c r="AS120" s="848"/>
      <c r="AT120" s="849"/>
      <c r="AU120" s="906" t="s">
        <v>460</v>
      </c>
      <c r="AV120" s="907"/>
      <c r="AW120" s="907"/>
      <c r="AX120" s="907"/>
      <c r="AY120" s="908"/>
      <c r="AZ120" s="883" t="s">
        <v>461</v>
      </c>
      <c r="BA120" s="828"/>
      <c r="BB120" s="828"/>
      <c r="BC120" s="828"/>
      <c r="BD120" s="828"/>
      <c r="BE120" s="828"/>
      <c r="BF120" s="828"/>
      <c r="BG120" s="828"/>
      <c r="BH120" s="828"/>
      <c r="BI120" s="828"/>
      <c r="BJ120" s="828"/>
      <c r="BK120" s="828"/>
      <c r="BL120" s="828"/>
      <c r="BM120" s="828"/>
      <c r="BN120" s="828"/>
      <c r="BO120" s="828"/>
      <c r="BP120" s="829"/>
      <c r="BQ120" s="884">
        <v>63079867</v>
      </c>
      <c r="BR120" s="865"/>
      <c r="BS120" s="865"/>
      <c r="BT120" s="865"/>
      <c r="BU120" s="865"/>
      <c r="BV120" s="865">
        <v>65273417</v>
      </c>
      <c r="BW120" s="865"/>
      <c r="BX120" s="865"/>
      <c r="BY120" s="865"/>
      <c r="BZ120" s="865"/>
      <c r="CA120" s="865">
        <v>69834344</v>
      </c>
      <c r="CB120" s="865"/>
      <c r="CC120" s="865"/>
      <c r="CD120" s="865"/>
      <c r="CE120" s="865"/>
      <c r="CF120" s="889">
        <v>38.200000000000003</v>
      </c>
      <c r="CG120" s="890"/>
      <c r="CH120" s="890"/>
      <c r="CI120" s="890"/>
      <c r="CJ120" s="890"/>
      <c r="CK120" s="891" t="s">
        <v>462</v>
      </c>
      <c r="CL120" s="875"/>
      <c r="CM120" s="875"/>
      <c r="CN120" s="875"/>
      <c r="CO120" s="876"/>
      <c r="CP120" s="895" t="s">
        <v>405</v>
      </c>
      <c r="CQ120" s="896"/>
      <c r="CR120" s="896"/>
      <c r="CS120" s="896"/>
      <c r="CT120" s="896"/>
      <c r="CU120" s="896"/>
      <c r="CV120" s="896"/>
      <c r="CW120" s="896"/>
      <c r="CX120" s="896"/>
      <c r="CY120" s="896"/>
      <c r="CZ120" s="896"/>
      <c r="DA120" s="896"/>
      <c r="DB120" s="896"/>
      <c r="DC120" s="896"/>
      <c r="DD120" s="896"/>
      <c r="DE120" s="896"/>
      <c r="DF120" s="897"/>
      <c r="DG120" s="884">
        <v>67788879</v>
      </c>
      <c r="DH120" s="865"/>
      <c r="DI120" s="865"/>
      <c r="DJ120" s="865"/>
      <c r="DK120" s="865"/>
      <c r="DL120" s="865">
        <v>68291878</v>
      </c>
      <c r="DM120" s="865"/>
      <c r="DN120" s="865"/>
      <c r="DO120" s="865"/>
      <c r="DP120" s="865"/>
      <c r="DQ120" s="865">
        <v>64080419</v>
      </c>
      <c r="DR120" s="865"/>
      <c r="DS120" s="865"/>
      <c r="DT120" s="865"/>
      <c r="DU120" s="865"/>
      <c r="DV120" s="866">
        <v>35</v>
      </c>
      <c r="DW120" s="866"/>
      <c r="DX120" s="866"/>
      <c r="DY120" s="866"/>
      <c r="DZ120" s="867"/>
    </row>
    <row r="121" spans="1:130" s="226" customFormat="1" ht="26.25" customHeight="1">
      <c r="A121" s="840"/>
      <c r="B121" s="841"/>
      <c r="C121" s="886" t="s">
        <v>463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464</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465</v>
      </c>
      <c r="BA121" s="770"/>
      <c r="BB121" s="770"/>
      <c r="BC121" s="770"/>
      <c r="BD121" s="770"/>
      <c r="BE121" s="770"/>
      <c r="BF121" s="770"/>
      <c r="BG121" s="770"/>
      <c r="BH121" s="770"/>
      <c r="BI121" s="770"/>
      <c r="BJ121" s="770"/>
      <c r="BK121" s="770"/>
      <c r="BL121" s="770"/>
      <c r="BM121" s="770"/>
      <c r="BN121" s="770"/>
      <c r="BO121" s="770"/>
      <c r="BP121" s="771"/>
      <c r="BQ121" s="836">
        <v>57589617</v>
      </c>
      <c r="BR121" s="837"/>
      <c r="BS121" s="837"/>
      <c r="BT121" s="837"/>
      <c r="BU121" s="837"/>
      <c r="BV121" s="837">
        <v>58625632</v>
      </c>
      <c r="BW121" s="837"/>
      <c r="BX121" s="837"/>
      <c r="BY121" s="837"/>
      <c r="BZ121" s="837"/>
      <c r="CA121" s="837">
        <v>53843429</v>
      </c>
      <c r="CB121" s="837"/>
      <c r="CC121" s="837"/>
      <c r="CD121" s="837"/>
      <c r="CE121" s="837"/>
      <c r="CF121" s="898">
        <v>29.4</v>
      </c>
      <c r="CG121" s="899"/>
      <c r="CH121" s="899"/>
      <c r="CI121" s="899"/>
      <c r="CJ121" s="899"/>
      <c r="CK121" s="892"/>
      <c r="CL121" s="878"/>
      <c r="CM121" s="878"/>
      <c r="CN121" s="878"/>
      <c r="CO121" s="879"/>
      <c r="CP121" s="858" t="s">
        <v>402</v>
      </c>
      <c r="CQ121" s="859"/>
      <c r="CR121" s="859"/>
      <c r="CS121" s="859"/>
      <c r="CT121" s="859"/>
      <c r="CU121" s="859"/>
      <c r="CV121" s="859"/>
      <c r="CW121" s="859"/>
      <c r="CX121" s="859"/>
      <c r="CY121" s="859"/>
      <c r="CZ121" s="859"/>
      <c r="DA121" s="859"/>
      <c r="DB121" s="859"/>
      <c r="DC121" s="859"/>
      <c r="DD121" s="859"/>
      <c r="DE121" s="859"/>
      <c r="DF121" s="860"/>
      <c r="DG121" s="836">
        <v>11535984</v>
      </c>
      <c r="DH121" s="837"/>
      <c r="DI121" s="837"/>
      <c r="DJ121" s="837"/>
      <c r="DK121" s="837"/>
      <c r="DL121" s="837">
        <v>10765330</v>
      </c>
      <c r="DM121" s="837"/>
      <c r="DN121" s="837"/>
      <c r="DO121" s="837"/>
      <c r="DP121" s="837"/>
      <c r="DQ121" s="837">
        <v>10033502</v>
      </c>
      <c r="DR121" s="837"/>
      <c r="DS121" s="837"/>
      <c r="DT121" s="837"/>
      <c r="DU121" s="837"/>
      <c r="DV121" s="814">
        <v>5.5</v>
      </c>
      <c r="DW121" s="814"/>
      <c r="DX121" s="814"/>
      <c r="DY121" s="814"/>
      <c r="DZ121" s="815"/>
    </row>
    <row r="122" spans="1:130" s="226" customFormat="1" ht="26.25" customHeight="1">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466</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321450065</v>
      </c>
      <c r="BR122" s="868"/>
      <c r="BS122" s="868"/>
      <c r="BT122" s="868"/>
      <c r="BU122" s="868"/>
      <c r="BV122" s="868">
        <v>330412931</v>
      </c>
      <c r="BW122" s="868"/>
      <c r="BX122" s="868"/>
      <c r="BY122" s="868"/>
      <c r="BZ122" s="868"/>
      <c r="CA122" s="868">
        <v>339168702</v>
      </c>
      <c r="CB122" s="868"/>
      <c r="CC122" s="868"/>
      <c r="CD122" s="868"/>
      <c r="CE122" s="868"/>
      <c r="CF122" s="869">
        <v>185.3</v>
      </c>
      <c r="CG122" s="870"/>
      <c r="CH122" s="870"/>
      <c r="CI122" s="870"/>
      <c r="CJ122" s="870"/>
      <c r="CK122" s="892"/>
      <c r="CL122" s="878"/>
      <c r="CM122" s="878"/>
      <c r="CN122" s="878"/>
      <c r="CO122" s="879"/>
      <c r="CP122" s="858" t="s">
        <v>404</v>
      </c>
      <c r="CQ122" s="859"/>
      <c r="CR122" s="859"/>
      <c r="CS122" s="859"/>
      <c r="CT122" s="859"/>
      <c r="CU122" s="859"/>
      <c r="CV122" s="859"/>
      <c r="CW122" s="859"/>
      <c r="CX122" s="859"/>
      <c r="CY122" s="859"/>
      <c r="CZ122" s="859"/>
      <c r="DA122" s="859"/>
      <c r="DB122" s="859"/>
      <c r="DC122" s="859"/>
      <c r="DD122" s="859"/>
      <c r="DE122" s="859"/>
      <c r="DF122" s="860"/>
      <c r="DG122" s="836">
        <v>552932</v>
      </c>
      <c r="DH122" s="837"/>
      <c r="DI122" s="837"/>
      <c r="DJ122" s="837"/>
      <c r="DK122" s="837"/>
      <c r="DL122" s="837">
        <v>680238</v>
      </c>
      <c r="DM122" s="837"/>
      <c r="DN122" s="837"/>
      <c r="DO122" s="837"/>
      <c r="DP122" s="837"/>
      <c r="DQ122" s="837">
        <v>1624199</v>
      </c>
      <c r="DR122" s="837"/>
      <c r="DS122" s="837"/>
      <c r="DT122" s="837"/>
      <c r="DU122" s="837"/>
      <c r="DV122" s="814">
        <v>0.9</v>
      </c>
      <c r="DW122" s="814"/>
      <c r="DX122" s="814"/>
      <c r="DY122" s="814"/>
      <c r="DZ122" s="815"/>
    </row>
    <row r="123" spans="1:130" s="226" customFormat="1" ht="26.25" customHeight="1">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37462</v>
      </c>
      <c r="AB123" s="800"/>
      <c r="AC123" s="800"/>
      <c r="AD123" s="800"/>
      <c r="AE123" s="801"/>
      <c r="AF123" s="802">
        <v>34174</v>
      </c>
      <c r="AG123" s="800"/>
      <c r="AH123" s="800"/>
      <c r="AI123" s="800"/>
      <c r="AJ123" s="801"/>
      <c r="AK123" s="802">
        <v>18492</v>
      </c>
      <c r="AL123" s="800"/>
      <c r="AM123" s="800"/>
      <c r="AN123" s="800"/>
      <c r="AO123" s="801"/>
      <c r="AP123" s="847">
        <v>0</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468</v>
      </c>
      <c r="BP123" s="901"/>
      <c r="BQ123" s="855">
        <v>442119549</v>
      </c>
      <c r="BR123" s="856"/>
      <c r="BS123" s="856"/>
      <c r="BT123" s="856"/>
      <c r="BU123" s="856"/>
      <c r="BV123" s="856">
        <v>454311980</v>
      </c>
      <c r="BW123" s="856"/>
      <c r="BX123" s="856"/>
      <c r="BY123" s="856"/>
      <c r="BZ123" s="856"/>
      <c r="CA123" s="856">
        <v>462846475</v>
      </c>
      <c r="CB123" s="856"/>
      <c r="CC123" s="856"/>
      <c r="CD123" s="856"/>
      <c r="CE123" s="856"/>
      <c r="CF123" s="766"/>
      <c r="CG123" s="767"/>
      <c r="CH123" s="767"/>
      <c r="CI123" s="767"/>
      <c r="CJ123" s="857"/>
      <c r="CK123" s="892"/>
      <c r="CL123" s="878"/>
      <c r="CM123" s="878"/>
      <c r="CN123" s="878"/>
      <c r="CO123" s="879"/>
      <c r="CP123" s="858" t="s">
        <v>469</v>
      </c>
      <c r="CQ123" s="859"/>
      <c r="CR123" s="859"/>
      <c r="CS123" s="859"/>
      <c r="CT123" s="859"/>
      <c r="CU123" s="859"/>
      <c r="CV123" s="859"/>
      <c r="CW123" s="859"/>
      <c r="CX123" s="859"/>
      <c r="CY123" s="859"/>
      <c r="CZ123" s="859"/>
      <c r="DA123" s="859"/>
      <c r="DB123" s="859"/>
      <c r="DC123" s="859"/>
      <c r="DD123" s="859"/>
      <c r="DE123" s="859"/>
      <c r="DF123" s="860"/>
      <c r="DG123" s="799">
        <v>848193</v>
      </c>
      <c r="DH123" s="800"/>
      <c r="DI123" s="800"/>
      <c r="DJ123" s="800"/>
      <c r="DK123" s="801"/>
      <c r="DL123" s="802">
        <v>824077</v>
      </c>
      <c r="DM123" s="800"/>
      <c r="DN123" s="800"/>
      <c r="DO123" s="800"/>
      <c r="DP123" s="801"/>
      <c r="DQ123" s="802">
        <v>787958</v>
      </c>
      <c r="DR123" s="800"/>
      <c r="DS123" s="800"/>
      <c r="DT123" s="800"/>
      <c r="DU123" s="801"/>
      <c r="DV123" s="847">
        <v>0.4</v>
      </c>
      <c r="DW123" s="848"/>
      <c r="DX123" s="848"/>
      <c r="DY123" s="848"/>
      <c r="DZ123" s="849"/>
    </row>
    <row r="124" spans="1:130" s="226" customFormat="1" ht="26.25" customHeight="1" thickBot="1">
      <c r="A124" s="840"/>
      <c r="B124" s="841"/>
      <c r="C124" s="844" t="s">
        <v>455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470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122</v>
      </c>
      <c r="BR124" s="854"/>
      <c r="BS124" s="854"/>
      <c r="BT124" s="854"/>
      <c r="BU124" s="854"/>
      <c r="BV124" s="854" t="s">
        <v>122</v>
      </c>
      <c r="BW124" s="854"/>
      <c r="BX124" s="854"/>
      <c r="BY124" s="854"/>
      <c r="BZ124" s="854"/>
      <c r="CA124" s="854" t="s">
        <v>122</v>
      </c>
      <c r="CB124" s="854"/>
      <c r="CC124" s="854"/>
      <c r="CD124" s="854"/>
      <c r="CE124" s="854"/>
      <c r="CF124" s="744"/>
      <c r="CG124" s="745"/>
      <c r="CH124" s="745"/>
      <c r="CI124" s="745"/>
      <c r="CJ124" s="885"/>
      <c r="CK124" s="893"/>
      <c r="CL124" s="893"/>
      <c r="CM124" s="893"/>
      <c r="CN124" s="893"/>
      <c r="CO124" s="894"/>
      <c r="CP124" s="858" t="s">
        <v>471</v>
      </c>
      <c r="CQ124" s="859"/>
      <c r="CR124" s="859"/>
      <c r="CS124" s="859"/>
      <c r="CT124" s="859"/>
      <c r="CU124" s="859"/>
      <c r="CV124" s="859"/>
      <c r="CW124" s="859"/>
      <c r="CX124" s="859"/>
      <c r="CY124" s="859"/>
      <c r="CZ124" s="859"/>
      <c r="DA124" s="859"/>
      <c r="DB124" s="859"/>
      <c r="DC124" s="859"/>
      <c r="DD124" s="859"/>
      <c r="DE124" s="859"/>
      <c r="DF124" s="860"/>
      <c r="DG124" s="782">
        <v>3599403</v>
      </c>
      <c r="DH124" s="783"/>
      <c r="DI124" s="783"/>
      <c r="DJ124" s="783"/>
      <c r="DK124" s="784"/>
      <c r="DL124" s="785">
        <v>3914426</v>
      </c>
      <c r="DM124" s="783"/>
      <c r="DN124" s="783"/>
      <c r="DO124" s="783"/>
      <c r="DP124" s="784"/>
      <c r="DQ124" s="785">
        <v>511570</v>
      </c>
      <c r="DR124" s="783"/>
      <c r="DS124" s="783"/>
      <c r="DT124" s="783"/>
      <c r="DU124" s="784"/>
      <c r="DV124" s="871">
        <v>0.3</v>
      </c>
      <c r="DW124" s="872"/>
      <c r="DX124" s="872"/>
      <c r="DY124" s="872"/>
      <c r="DZ124" s="873"/>
    </row>
    <row r="125" spans="1:130" s="226" customFormat="1" ht="26.25" customHeight="1">
      <c r="A125" s="840"/>
      <c r="B125" s="841"/>
      <c r="C125" s="844" t="s">
        <v>457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472</v>
      </c>
      <c r="CL125" s="875"/>
      <c r="CM125" s="875"/>
      <c r="CN125" s="875"/>
      <c r="CO125" s="876"/>
      <c r="CP125" s="883" t="s">
        <v>473</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474</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c r="A126" s="840"/>
      <c r="B126" s="841"/>
      <c r="C126" s="844" t="s">
        <v>459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1036439</v>
      </c>
      <c r="AB126" s="800"/>
      <c r="AC126" s="800"/>
      <c r="AD126" s="800"/>
      <c r="AE126" s="801"/>
      <c r="AF126" s="802">
        <v>1116374</v>
      </c>
      <c r="AG126" s="800"/>
      <c r="AH126" s="800"/>
      <c r="AI126" s="800"/>
      <c r="AJ126" s="801"/>
      <c r="AK126" s="802">
        <v>978039</v>
      </c>
      <c r="AL126" s="800"/>
      <c r="AM126" s="800"/>
      <c r="AN126" s="800"/>
      <c r="AO126" s="801"/>
      <c r="AP126" s="847">
        <v>0.5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475</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474</v>
      </c>
      <c r="DR126" s="837"/>
      <c r="DS126" s="837"/>
      <c r="DT126" s="837"/>
      <c r="DU126" s="837"/>
      <c r="DV126" s="814" t="s">
        <v>122</v>
      </c>
      <c r="DW126" s="814"/>
      <c r="DX126" s="814"/>
      <c r="DY126" s="814"/>
      <c r="DZ126" s="815"/>
    </row>
    <row r="127" spans="1:130" s="226" customFormat="1" ht="26.25" customHeight="1">
      <c r="A127" s="842"/>
      <c r="B127" s="843"/>
      <c r="C127" s="861" t="s">
        <v>476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50727</v>
      </c>
      <c r="AB127" s="800"/>
      <c r="AC127" s="800"/>
      <c r="AD127" s="800"/>
      <c r="AE127" s="801"/>
      <c r="AF127" s="802">
        <v>43680</v>
      </c>
      <c r="AG127" s="800"/>
      <c r="AH127" s="800"/>
      <c r="AI127" s="800"/>
      <c r="AJ127" s="801"/>
      <c r="AK127" s="802">
        <v>44364</v>
      </c>
      <c r="AL127" s="800"/>
      <c r="AM127" s="800"/>
      <c r="AN127" s="800"/>
      <c r="AO127" s="801"/>
      <c r="AP127" s="847">
        <v>0</v>
      </c>
      <c r="AQ127" s="848"/>
      <c r="AR127" s="848"/>
      <c r="AS127" s="848"/>
      <c r="AT127" s="849"/>
      <c r="AU127" s="262"/>
      <c r="AV127" s="262"/>
      <c r="AW127" s="262"/>
      <c r="AX127" s="864" t="s">
        <v>477</v>
      </c>
      <c r="AY127" s="832"/>
      <c r="AZ127" s="832"/>
      <c r="BA127" s="832"/>
      <c r="BB127" s="832"/>
      <c r="BC127" s="832"/>
      <c r="BD127" s="832"/>
      <c r="BE127" s="833"/>
      <c r="BF127" s="831" t="s">
        <v>478</v>
      </c>
      <c r="BG127" s="832"/>
      <c r="BH127" s="832"/>
      <c r="BI127" s="832"/>
      <c r="BJ127" s="832"/>
      <c r="BK127" s="832"/>
      <c r="BL127" s="833"/>
      <c r="BM127" s="831" t="s">
        <v>479</v>
      </c>
      <c r="BN127" s="832"/>
      <c r="BO127" s="832"/>
      <c r="BP127" s="832"/>
      <c r="BQ127" s="832"/>
      <c r="BR127" s="832"/>
      <c r="BS127" s="833"/>
      <c r="BT127" s="831" t="s">
        <v>480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481</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474</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c r="A128" s="816" t="s">
        <v>482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483</v>
      </c>
      <c r="X128" s="818"/>
      <c r="Y128" s="818"/>
      <c r="Z128" s="819"/>
      <c r="AA128" s="820">
        <v>6978234</v>
      </c>
      <c r="AB128" s="821"/>
      <c r="AC128" s="821"/>
      <c r="AD128" s="821"/>
      <c r="AE128" s="822"/>
      <c r="AF128" s="823">
        <v>6753313</v>
      </c>
      <c r="AG128" s="821"/>
      <c r="AH128" s="821"/>
      <c r="AI128" s="821"/>
      <c r="AJ128" s="822"/>
      <c r="AK128" s="823">
        <v>6457258</v>
      </c>
      <c r="AL128" s="821"/>
      <c r="AM128" s="821"/>
      <c r="AN128" s="821"/>
      <c r="AO128" s="822"/>
      <c r="AP128" s="824"/>
      <c r="AQ128" s="825"/>
      <c r="AR128" s="825"/>
      <c r="AS128" s="825"/>
      <c r="AT128" s="826"/>
      <c r="AU128" s="262"/>
      <c r="AV128" s="262"/>
      <c r="AW128" s="262"/>
      <c r="AX128" s="827" t="s">
        <v>484</v>
      </c>
      <c r="AY128" s="828"/>
      <c r="AZ128" s="828"/>
      <c r="BA128" s="828"/>
      <c r="BB128" s="828"/>
      <c r="BC128" s="828"/>
      <c r="BD128" s="828"/>
      <c r="BE128" s="829"/>
      <c r="BF128" s="806" t="s">
        <v>122</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485</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486</v>
      </c>
      <c r="X129" s="797"/>
      <c r="Y129" s="797"/>
      <c r="Z129" s="798"/>
      <c r="AA129" s="799">
        <v>178066704</v>
      </c>
      <c r="AB129" s="800"/>
      <c r="AC129" s="800"/>
      <c r="AD129" s="800"/>
      <c r="AE129" s="801"/>
      <c r="AF129" s="802">
        <v>178455666</v>
      </c>
      <c r="AG129" s="800"/>
      <c r="AH129" s="800"/>
      <c r="AI129" s="800"/>
      <c r="AJ129" s="801"/>
      <c r="AK129" s="802">
        <v>208722595</v>
      </c>
      <c r="AL129" s="800"/>
      <c r="AM129" s="800"/>
      <c r="AN129" s="800"/>
      <c r="AO129" s="801"/>
      <c r="AP129" s="803"/>
      <c r="AQ129" s="804"/>
      <c r="AR129" s="804"/>
      <c r="AS129" s="804"/>
      <c r="AT129" s="805"/>
      <c r="AU129" s="264"/>
      <c r="AV129" s="264"/>
      <c r="AW129" s="264"/>
      <c r="AX129" s="769" t="s">
        <v>487</v>
      </c>
      <c r="AY129" s="770"/>
      <c r="AZ129" s="770"/>
      <c r="BA129" s="770"/>
      <c r="BB129" s="770"/>
      <c r="BC129" s="770"/>
      <c r="BD129" s="770"/>
      <c r="BE129" s="771"/>
      <c r="BF129" s="789" t="s">
        <v>122</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489</v>
      </c>
      <c r="X130" s="797"/>
      <c r="Y130" s="797"/>
      <c r="Z130" s="798"/>
      <c r="AA130" s="799">
        <v>24202486</v>
      </c>
      <c r="AB130" s="800"/>
      <c r="AC130" s="800"/>
      <c r="AD130" s="800"/>
      <c r="AE130" s="801"/>
      <c r="AF130" s="802">
        <v>24885738</v>
      </c>
      <c r="AG130" s="800"/>
      <c r="AH130" s="800"/>
      <c r="AI130" s="800"/>
      <c r="AJ130" s="801"/>
      <c r="AK130" s="802">
        <v>25671862</v>
      </c>
      <c r="AL130" s="800"/>
      <c r="AM130" s="800"/>
      <c r="AN130" s="800"/>
      <c r="AO130" s="801"/>
      <c r="AP130" s="803"/>
      <c r="AQ130" s="804"/>
      <c r="AR130" s="804"/>
      <c r="AS130" s="804"/>
      <c r="AT130" s="805"/>
      <c r="AU130" s="264"/>
      <c r="AV130" s="264"/>
      <c r="AW130" s="264"/>
      <c r="AX130" s="769" t="s">
        <v>490</v>
      </c>
      <c r="AY130" s="770"/>
      <c r="AZ130" s="770"/>
      <c r="BA130" s="770"/>
      <c r="BB130" s="770"/>
      <c r="BC130" s="770"/>
      <c r="BD130" s="770"/>
      <c r="BE130" s="771"/>
      <c r="BF130" s="772">
        <v>7.4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491</v>
      </c>
      <c r="X131" s="780"/>
      <c r="Y131" s="780"/>
      <c r="Z131" s="781"/>
      <c r="AA131" s="782">
        <v>153864218</v>
      </c>
      <c r="AB131" s="783"/>
      <c r="AC131" s="783"/>
      <c r="AD131" s="783"/>
      <c r="AE131" s="784"/>
      <c r="AF131" s="785">
        <v>153569928</v>
      </c>
      <c r="AG131" s="783"/>
      <c r="AH131" s="783"/>
      <c r="AI131" s="783"/>
      <c r="AJ131" s="784"/>
      <c r="AK131" s="785">
        <v>183050733</v>
      </c>
      <c r="AL131" s="783"/>
      <c r="AM131" s="783"/>
      <c r="AN131" s="783"/>
      <c r="AO131" s="784"/>
      <c r="AP131" s="786"/>
      <c r="AQ131" s="787"/>
      <c r="AR131" s="787"/>
      <c r="AS131" s="787"/>
      <c r="AT131" s="788"/>
      <c r="AU131" s="264"/>
      <c r="AV131" s="264"/>
      <c r="AW131" s="264"/>
      <c r="AX131" s="747" t="s">
        <v>492</v>
      </c>
      <c r="AY131" s="748"/>
      <c r="AZ131" s="748"/>
      <c r="BA131" s="748"/>
      <c r="BB131" s="748"/>
      <c r="BC131" s="748"/>
      <c r="BD131" s="748"/>
      <c r="BE131" s="749"/>
      <c r="BF131" s="750" t="s">
        <v>122</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494</v>
      </c>
      <c r="W132" s="760"/>
      <c r="X132" s="760"/>
      <c r="Y132" s="760"/>
      <c r="Z132" s="761"/>
      <c r="AA132" s="762">
        <v>8.2022559659999992</v>
      </c>
      <c r="AB132" s="763"/>
      <c r="AC132" s="763"/>
      <c r="AD132" s="763"/>
      <c r="AE132" s="764"/>
      <c r="AF132" s="765">
        <v>8.0045931909999997</v>
      </c>
      <c r="AG132" s="763"/>
      <c r="AH132" s="763"/>
      <c r="AI132" s="763"/>
      <c r="AJ132" s="764"/>
      <c r="AK132" s="765">
        <v>6.1582229960000001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495</v>
      </c>
      <c r="W133" s="739"/>
      <c r="X133" s="739"/>
      <c r="Y133" s="739"/>
      <c r="Z133" s="740"/>
      <c r="AA133" s="741">
        <v>9.1</v>
      </c>
      <c r="AB133" s="742"/>
      <c r="AC133" s="742"/>
      <c r="AD133" s="742"/>
      <c r="AE133" s="743"/>
      <c r="AF133" s="741">
        <v>8.4</v>
      </c>
      <c r="AG133" s="742"/>
      <c r="AH133" s="742"/>
      <c r="AI133" s="742"/>
      <c r="AJ133" s="743"/>
      <c r="AK133" s="741">
        <v>7.4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g4AzXEjihSK4H1V4e14aPSNO2dnk9ccBP1SYQwBQs97AziqRVGwIa000iD80jWol1dJ0Z0JbfAiKUcebJf4mQ==" saltValue="KgLCQNWBmetLjSSY+4Po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34" zoomScaleNormal="85" zoomScaleSheetLayoutView="100" workbookViewId="0"/>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496</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0jSzvrknnm4/rgYU2n2Ik+JRmSNzx8ZVsypfWvBBlnzNQ1SfT4wHfKXB23PYqnuygJz3oDfJSskWwRRnxiGowA==" saltValue="IFCAB5/Iglx2NqP10657n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7" zoomScaleNormal="100"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9wUcRHdgAyJ0nUpvPqO/yW8drWYGBKfzAL8DHrC1aUKJUuO1+DrAr51B4nJwZqYGH9r0rAugLdJKkgIlqGeGw==" saltValue="VXh9jdpjJlqJeiN9YhBH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499</v>
      </c>
      <c r="AP7" s="283"/>
      <c r="AQ7" s="284" t="s">
        <v>500</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501</v>
      </c>
      <c r="AQ8" s="290" t="s">
        <v>502</v>
      </c>
      <c r="AR8" s="291" t="s">
        <v>503</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504</v>
      </c>
      <c r="AL9" s="1169"/>
      <c r="AM9" s="1169"/>
      <c r="AN9" s="1170"/>
      <c r="AO9" s="292">
        <v>78036597</v>
      </c>
      <c r="AP9" s="292">
        <v>96698</v>
      </c>
      <c r="AQ9" s="293">
        <v>103239</v>
      </c>
      <c r="AR9" s="294">
        <v>-6.3</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505</v>
      </c>
      <c r="AL10" s="1169"/>
      <c r="AM10" s="1169"/>
      <c r="AN10" s="1170"/>
      <c r="AO10" s="295">
        <v>1405544</v>
      </c>
      <c r="AP10" s="295">
        <v>1742</v>
      </c>
      <c r="AQ10" s="296">
        <v>1489</v>
      </c>
      <c r="AR10" s="297">
        <v>17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506</v>
      </c>
      <c r="AL11" s="1169"/>
      <c r="AM11" s="1169"/>
      <c r="AN11" s="1170"/>
      <c r="AO11" s="295">
        <v>131184</v>
      </c>
      <c r="AP11" s="295">
        <v>163</v>
      </c>
      <c r="AQ11" s="296">
        <v>133</v>
      </c>
      <c r="AR11" s="297">
        <v>22.6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507</v>
      </c>
      <c r="AL12" s="1169"/>
      <c r="AM12" s="1169"/>
      <c r="AN12" s="1170"/>
      <c r="AO12" s="295">
        <v>218188</v>
      </c>
      <c r="AP12" s="295">
        <v>270</v>
      </c>
      <c r="AQ12" s="296">
        <v>1246</v>
      </c>
      <c r="AR12" s="297">
        <v>-78.3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508</v>
      </c>
      <c r="AL13" s="1169"/>
      <c r="AM13" s="1169"/>
      <c r="AN13" s="1170"/>
      <c r="AO13" s="295" t="s">
        <v>509</v>
      </c>
      <c r="AP13" s="295" t="s">
        <v>509</v>
      </c>
      <c r="AQ13" s="296">
        <v>5</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510</v>
      </c>
      <c r="AL14" s="1169"/>
      <c r="AM14" s="1169"/>
      <c r="AN14" s="1170"/>
      <c r="AO14" s="295">
        <v>1380565</v>
      </c>
      <c r="AP14" s="295">
        <v>1711</v>
      </c>
      <c r="AQ14" s="296">
        <v>1915</v>
      </c>
      <c r="AR14" s="297">
        <v>-10.7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511</v>
      </c>
      <c r="AL15" s="1169"/>
      <c r="AM15" s="1169"/>
      <c r="AN15" s="1170"/>
      <c r="AO15" s="295">
        <v>1478532</v>
      </c>
      <c r="AP15" s="295">
        <v>1832</v>
      </c>
      <c r="AQ15" s="296">
        <v>1191</v>
      </c>
      <c r="AR15" s="297">
        <v>53.8</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512</v>
      </c>
      <c r="AL16" s="1172"/>
      <c r="AM16" s="1172"/>
      <c r="AN16" s="1173"/>
      <c r="AO16" s="295">
        <v>-6608644</v>
      </c>
      <c r="AP16" s="295">
        <v>-8189</v>
      </c>
      <c r="AQ16" s="296">
        <v>-8217</v>
      </c>
      <c r="AR16" s="297">
        <v>-0.3</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76041966</v>
      </c>
      <c r="AP17" s="295">
        <v>94226</v>
      </c>
      <c r="AQ17" s="296">
        <v>101002</v>
      </c>
      <c r="AR17" s="297">
        <v>-6.7</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517</v>
      </c>
      <c r="AL21" s="1166"/>
      <c r="AM21" s="1166"/>
      <c r="AN21" s="1167"/>
      <c r="AO21" s="307">
        <v>10.41</v>
      </c>
      <c r="AP21" s="308">
        <v>10.73</v>
      </c>
      <c r="AQ21" s="309">
        <v>-0.32</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518</v>
      </c>
      <c r="AL22" s="1166"/>
      <c r="AM22" s="1166"/>
      <c r="AN22" s="1167"/>
      <c r="AO22" s="312">
        <v>99.6</v>
      </c>
      <c r="AP22" s="313">
        <v>99.9</v>
      </c>
      <c r="AQ22" s="314">
        <v>-0.3</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520</v>
      </c>
      <c r="AO27" s="273"/>
      <c r="AP27" s="273"/>
      <c r="AQ27" s="273"/>
      <c r="AR27" s="273"/>
      <c r="AS27" s="273"/>
      <c r="AT27" s="273"/>
    </row>
    <row r="28" spans="1:46" ht="16.2">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499</v>
      </c>
      <c r="AP30" s="283"/>
      <c r="AQ30" s="284" t="s">
        <v>500</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523</v>
      </c>
      <c r="AL32" s="1157"/>
      <c r="AM32" s="1157"/>
      <c r="AN32" s="1158"/>
      <c r="AO32" s="322">
        <v>32841310</v>
      </c>
      <c r="AP32" s="322">
        <v>40695</v>
      </c>
      <c r="AQ32" s="323">
        <v>32104</v>
      </c>
      <c r="AR32" s="324">
        <v>26.8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524</v>
      </c>
      <c r="AL33" s="1157"/>
      <c r="AM33" s="1157"/>
      <c r="AN33" s="1158"/>
      <c r="AO33" s="322" t="s">
        <v>509</v>
      </c>
      <c r="AP33" s="322" t="s">
        <v>509</v>
      </c>
      <c r="AQ33" s="323">
        <v>2346</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525</v>
      </c>
      <c r="AL34" s="1157"/>
      <c r="AM34" s="1157"/>
      <c r="AN34" s="1158"/>
      <c r="AO34" s="322">
        <v>3333333</v>
      </c>
      <c r="AP34" s="322">
        <v>4130</v>
      </c>
      <c r="AQ34" s="323">
        <v>20571</v>
      </c>
      <c r="AR34" s="324">
        <v>-79.900000000000006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526</v>
      </c>
      <c r="AL35" s="1157"/>
      <c r="AM35" s="1157"/>
      <c r="AN35" s="1158"/>
      <c r="AO35" s="322">
        <v>6184902</v>
      </c>
      <c r="AP35" s="322">
        <v>7664</v>
      </c>
      <c r="AQ35" s="323">
        <v>11957</v>
      </c>
      <c r="AR35" s="324">
        <v>-35.9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527</v>
      </c>
      <c r="AL36" s="1157"/>
      <c r="AM36" s="1157"/>
      <c r="AN36" s="1158"/>
      <c r="AO36" s="322">
        <v>1352</v>
      </c>
      <c r="AP36" s="322">
        <v>2</v>
      </c>
      <c r="AQ36" s="323">
        <v>209</v>
      </c>
      <c r="AR36" s="324">
        <v>-99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528</v>
      </c>
      <c r="AL37" s="1157"/>
      <c r="AM37" s="1157"/>
      <c r="AN37" s="1158"/>
      <c r="AO37" s="322">
        <v>1040895</v>
      </c>
      <c r="AP37" s="322">
        <v>1290</v>
      </c>
      <c r="AQ37" s="323">
        <v>1143</v>
      </c>
      <c r="AR37" s="324">
        <v>12.9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529</v>
      </c>
      <c r="AL38" s="1160"/>
      <c r="AM38" s="1160"/>
      <c r="AN38" s="1161"/>
      <c r="AO38" s="325" t="s">
        <v>509</v>
      </c>
      <c r="AP38" s="325" t="s">
        <v>509</v>
      </c>
      <c r="AQ38" s="326">
        <v>1</v>
      </c>
      <c r="AR38" s="314" t="s">
        <v>509</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530</v>
      </c>
      <c r="AL39" s="1160"/>
      <c r="AM39" s="1160"/>
      <c r="AN39" s="1161"/>
      <c r="AO39" s="322">
        <v>-6457258</v>
      </c>
      <c r="AP39" s="322">
        <v>-8001</v>
      </c>
      <c r="AQ39" s="323">
        <v>-17221</v>
      </c>
      <c r="AR39" s="324">
        <v>-53.5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531</v>
      </c>
      <c r="AL40" s="1157"/>
      <c r="AM40" s="1157"/>
      <c r="AN40" s="1158"/>
      <c r="AO40" s="322">
        <v>-25671862</v>
      </c>
      <c r="AP40" s="322">
        <v>-31811</v>
      </c>
      <c r="AQ40" s="323">
        <v>-34244</v>
      </c>
      <c r="AR40" s="324">
        <v>-7.1</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11272672</v>
      </c>
      <c r="AP41" s="322">
        <v>13968</v>
      </c>
      <c r="AQ41" s="323">
        <v>16865</v>
      </c>
      <c r="AR41" s="324">
        <v>-17.2</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499</v>
      </c>
      <c r="AN49" s="1151" t="s">
        <v>535</v>
      </c>
      <c r="AO49" s="1152"/>
      <c r="AP49" s="1152"/>
      <c r="AQ49" s="1152"/>
      <c r="AR49" s="1153"/>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536</v>
      </c>
      <c r="AO50" s="339" t="s">
        <v>537</v>
      </c>
      <c r="AP50" s="340" t="s">
        <v>538</v>
      </c>
      <c r="AQ50" s="341" t="s">
        <v>539</v>
      </c>
      <c r="AR50" s="342" t="s">
        <v>540</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44188302</v>
      </c>
      <c r="AN51" s="344">
        <v>54400</v>
      </c>
      <c r="AO51" s="345">
        <v>15.6</v>
      </c>
      <c r="AP51" s="346">
        <v>50848</v>
      </c>
      <c r="AQ51" s="347">
        <v>7.9</v>
      </c>
      <c r="AR51" s="348">
        <v>7.7</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21435606</v>
      </c>
      <c r="AN52" s="352">
        <v>26389</v>
      </c>
      <c r="AO52" s="353">
        <v>-6.4</v>
      </c>
      <c r="AP52" s="354">
        <v>22583</v>
      </c>
      <c r="AQ52" s="355">
        <v>-2.1</v>
      </c>
      <c r="AR52" s="356">
        <v>-4.3</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38380837</v>
      </c>
      <c r="AN53" s="344">
        <v>47365</v>
      </c>
      <c r="AO53" s="345">
        <v>-12.9</v>
      </c>
      <c r="AP53" s="346">
        <v>53572</v>
      </c>
      <c r="AQ53" s="347">
        <v>5.4</v>
      </c>
      <c r="AR53" s="348">
        <v>-18.3</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18273403</v>
      </c>
      <c r="AN54" s="352">
        <v>22551</v>
      </c>
      <c r="AO54" s="353">
        <v>-14.5</v>
      </c>
      <c r="AP54" s="354">
        <v>25259</v>
      </c>
      <c r="AQ54" s="355">
        <v>11.8</v>
      </c>
      <c r="AR54" s="356">
        <v>-26.3</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48257634</v>
      </c>
      <c r="AN55" s="344">
        <v>59649</v>
      </c>
      <c r="AO55" s="345">
        <v>25.9</v>
      </c>
      <c r="AP55" s="346">
        <v>51898</v>
      </c>
      <c r="AQ55" s="347">
        <v>-3.1</v>
      </c>
      <c r="AR55" s="348">
        <v>29</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27954974</v>
      </c>
      <c r="AN56" s="352">
        <v>34554</v>
      </c>
      <c r="AO56" s="353">
        <v>53.2</v>
      </c>
      <c r="AP56" s="354">
        <v>25986</v>
      </c>
      <c r="AQ56" s="355">
        <v>2.9</v>
      </c>
      <c r="AR56" s="356">
        <v>50.3</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52110115</v>
      </c>
      <c r="AN57" s="344">
        <v>64501</v>
      </c>
      <c r="AO57" s="345">
        <v>8.1</v>
      </c>
      <c r="AP57" s="346">
        <v>51684</v>
      </c>
      <c r="AQ57" s="347">
        <v>-0.4</v>
      </c>
      <c r="AR57" s="348">
        <v>8.5</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27680895</v>
      </c>
      <c r="AN58" s="352">
        <v>34263</v>
      </c>
      <c r="AO58" s="353">
        <v>-0.8</v>
      </c>
      <c r="AP58" s="354">
        <v>26671</v>
      </c>
      <c r="AQ58" s="355">
        <v>2.6</v>
      </c>
      <c r="AR58" s="356">
        <v>-3.4</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44083903</v>
      </c>
      <c r="AN59" s="344">
        <v>54626</v>
      </c>
      <c r="AO59" s="345">
        <v>-15.3</v>
      </c>
      <c r="AP59" s="346">
        <v>52897</v>
      </c>
      <c r="AQ59" s="347">
        <v>2.2999999999999998</v>
      </c>
      <c r="AR59" s="348">
        <v>-17.600000000000001</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23507350</v>
      </c>
      <c r="AN60" s="352">
        <v>29129</v>
      </c>
      <c r="AO60" s="353">
        <v>-15</v>
      </c>
      <c r="AP60" s="354">
        <v>27013</v>
      </c>
      <c r="AQ60" s="355">
        <v>1.3</v>
      </c>
      <c r="AR60" s="356">
        <v>-16.3</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45404158</v>
      </c>
      <c r="AN61" s="359">
        <v>56108</v>
      </c>
      <c r="AO61" s="360">
        <v>4.3</v>
      </c>
      <c r="AP61" s="361">
        <v>52180</v>
      </c>
      <c r="AQ61" s="362">
        <v>2.4</v>
      </c>
      <c r="AR61" s="348">
        <v>1.9</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23770446</v>
      </c>
      <c r="AN62" s="352">
        <v>29377</v>
      </c>
      <c r="AO62" s="353">
        <v>3.3</v>
      </c>
      <c r="AP62" s="354">
        <v>25502</v>
      </c>
      <c r="AQ62" s="355">
        <v>3.3</v>
      </c>
      <c r="AR62" s="356">
        <v>0</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AalKXuBzzcjwKOyOWEWAujAfa8ndIXfkaRiwZiU831V4DJAnJ8ZC+zY1rHS4ALsorf0HsFzIBXm0dX0AnSYDKQ==" saltValue="hCi5R1UDiOfulOYr3H0w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vcs/61HjgQ1QehOzTr2bnCTZXqLP+d1CcxsrVa3XiY9+8L8fh7d+p9O1CQmQz7Y9RV+N9XQ3XiqMmUJbW7ZPQ==" saltValue="XegOWGYUWIMeruyInnG6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3" zoomScaleNormal="100" zoomScaleSheetLayoutView="55" workbookViewId="0">
      <selection activeCell="CO47" sqref="CO47"/>
    </sheetView>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LqfMyJhY8joHA/300sfl+6kcsEoL2Fwao8bwzOFZaiRCObVx0DTeJIymQ0lynjlceWQjkvQn9SQv2jaScsMcw==" saltValue="Fe71DeCG6rBKSW6ltVog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7" zoomScaleNormal="100" zoomScaleSheetLayoutView="100" workbookViewId="0">
      <selection activeCell="O45" sqref="O45"/>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74" t="s">
        <v>3</v>
      </c>
      <c r="D47" s="1174"/>
      <c r="E47" s="1175"/>
      <c r="F47" s="11">
        <v>8.5299999999999994</v>
      </c>
      <c r="G47" s="12">
        <v>8.5399999999999991</v>
      </c>
      <c r="H47" s="12">
        <v>8.5</v>
      </c>
      <c r="I47" s="12">
        <v>8.5</v>
      </c>
      <c r="J47" s="13">
        <v>7.28</v>
      </c>
    </row>
    <row r="48" spans="2:10" ht="57.75" customHeight="1">
      <c r="B48" s="14"/>
      <c r="C48" s="1176" t="s">
        <v>4</v>
      </c>
      <c r="D48" s="1176"/>
      <c r="E48" s="1177"/>
      <c r="F48" s="15">
        <v>3.74</v>
      </c>
      <c r="G48" s="16">
        <v>3.29</v>
      </c>
      <c r="H48" s="16">
        <v>4.29</v>
      </c>
      <c r="I48" s="16">
        <v>3.87</v>
      </c>
      <c r="J48" s="17">
        <v>3.11</v>
      </c>
    </row>
    <row r="49" spans="2:10" ht="57.75" customHeight="1" thickBot="1">
      <c r="B49" s="18"/>
      <c r="C49" s="1178" t="s">
        <v>5</v>
      </c>
      <c r="D49" s="1178"/>
      <c r="E49" s="1179"/>
      <c r="F49" s="19">
        <v>0.18</v>
      </c>
      <c r="G49" s="20" t="s">
        <v>556</v>
      </c>
      <c r="H49" s="20">
        <v>1.04</v>
      </c>
      <c r="I49" s="20" t="s">
        <v>557</v>
      </c>
      <c r="J49" s="21" t="s">
        <v>558</v>
      </c>
    </row>
    <row r="50" spans="2:10" ht="13.5" customHeight="1"/>
    <row r="51" spans="2:10" ht="13.5" hidden="1" customHeight="1"/>
    <row r="52" spans="2:10" ht="13.5" hidden="1" customHeight="1"/>
    <row r="53" spans="2:10" ht="13.5" hidden="1" customHeight="1"/>
  </sheetData>
  <sheetProtection algorithmName="SHA-512" hashValue="p0Eafo7f+xOD4om9/VLLsMdu9XmG3KuDNApFrbq9Aa5qTBu09jkBpz+jdsZ3kgQ0wTpqHR0800puj/nyfTU1YA==" saltValue="R/sO0dwZ6WzD6FFTYYf0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和田　歩(015578)</cp:lastModifiedBy>
  <cp:lastPrinted>2019-03-13T01:07:57Z</cp:lastPrinted>
  <dcterms:created xsi:type="dcterms:W3CDTF">2019-02-14T03:10:38Z</dcterms:created>
  <dcterms:modified xsi:type="dcterms:W3CDTF">2019-08-08T07:56:17Z</dcterms:modified>
</cp:coreProperties>
</file>