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QVLEFE\kanene\400_風力発電事業\300_調査・報告・問合せ対応【平成30年度作成・30年保存・平成61年度廃棄】\400_経理関係調査\000 財政・経理的な調査など\06-2 【経営比較分析表】 公営企業に係る経営比較分析\30年度決算\01　提出\"/>
    </mc:Choice>
  </mc:AlternateContent>
  <workbookProtection workbookAlgorithmName="SHA-512" workbookHashValue="WrevUkpGAYzD9RIi3SA3hufsYz75jV5eruFSC5yUJJNe03ai/UmVSZyisb7B08S2cQ6tSFeehb5t4t/rupoMDQ==" workbookSaltValue="8Nyl7Vra/l1cTs9RG84kVQ=="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F11" i="4"/>
  <c r="KL10" i="5"/>
  <c r="IX10" i="5"/>
  <c r="HI10" i="5"/>
  <c r="FT10" i="5"/>
  <c r="EE10" i="5"/>
  <c r="CP10" i="5"/>
  <c r="AY10" i="5"/>
  <c r="KB10" i="5"/>
  <c r="IM10" i="5"/>
  <c r="GY10" i="5"/>
  <c r="FJ10" i="5"/>
  <c r="DU10" i="5"/>
  <c r="CF10" i="5"/>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L11" i="4"/>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N11" i="4"/>
  <c r="KP10" i="5"/>
  <c r="JB10" i="5"/>
  <c r="HM10" i="5"/>
  <c r="FX10" i="5"/>
  <c r="EI10" i="5"/>
  <c r="CT10" i="5"/>
  <c r="BC10" i="5"/>
  <c r="KF10" i="5"/>
  <c r="IQ10" i="5"/>
  <c r="HC10" i="5"/>
  <c r="FN10" i="5"/>
  <c r="DY10" i="5"/>
  <c r="CJ10" i="5"/>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<sst xmlns="http://schemas.openxmlformats.org/spreadsheetml/2006/main" count="989" uniqueCount="271">
  <si>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</si>
  <si>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</si>
  <si>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</si>
  <si>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</si>
  <si>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</si>
  <si>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</si>
  <si>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</si>
  <si>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</si>
  <si>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剰余金　77,326千円
今後、設備の老朽化への対応や設備更新に充当することを検討していきます。</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</si>
  <si>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</si>
  <si>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</si>
  <si>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</si>
  <si>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</si>
  <si>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</si>
  <si>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</si>
  <si>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</si>
  <si>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</si>
  <si>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</si>
  <si>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</si>
  <si>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</si>
  <si>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</si>
  <si>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</si>
  <si>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</si>
  <si>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</si>
  <si>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</si>
  <si>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</si>
  <si>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</si>
  <si>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</si>
  <si>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</si>
  <si>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</si>
  <si>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</si>
  <si>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</si>
  <si>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</si>
  <si>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</si>
  <si>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</si>
  <si>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</si>
  <si>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</si>
  <si>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</si>
  <si>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</si>
  <si>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</si>
  <si>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</si>
  <si>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</si>
  <si>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</si>
  <si>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</si>
  <si>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</si>
  <si>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</si>
  <si>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</si>
  <si>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</si>
  <si>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</si>
  <si>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</si>
  <si>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</si>
  <si>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</si>
  <si>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</si>
  <si>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</si>
  <si>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</si>
  <si>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</si>
  <si>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</si>
  <si>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</si>
  <si>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</si>
  <si>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</si>
  <si>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</si>
  <si>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</si>
  <si>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</si>
  <si>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</si>
  <si>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</si>
  <si>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</si>
  <si>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</si>
  <si>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</si>
  <si>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</si>
  <si>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</si>
  <si>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</si>
  <si>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</si>
  <si>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</si>
  <si>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</si>
  <si>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</si>
  <si>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</si>
  <si>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</si>
  <si>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</si>
  <si>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</si>
  <si>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</si>
  <si>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</si>
  <si>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</si>
  <si>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</si>
  <si>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</si>
  <si>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</si>
  <si>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</si>
  <si>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</si>
  <si>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</si>
  <si>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</si>
  <si>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</si>
  <si>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</si>
  <si>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</si>
  <si>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</si>
  <si>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</si>
  <si>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</si>
  <si>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</si>
  <si>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</si>
  <si>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</si>
  <si>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</si>
  <si>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</si>
  <si>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</si>
  <si>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</si>
  <si>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</si>
  <si>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</si>
  <si>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</si>
  <si>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</si>
  <si>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</si>
  <si>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</si>
  <si>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</si>
  <si>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</si>
  <si>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</si>
  <si>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</si>
  <si>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</si>
  <si>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</si>
  <si>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</si>
  <si>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</si>
  <si>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</si>
  <si>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141003</t>
  </si>
  <si>
    <t>47</t>
  </si>
  <si>
    <t>04</t>
  </si>
  <si>
    <t>0</t>
  </si>
  <si>
    <t>000</t>
  </si>
  <si>
    <t>神奈川県　横浜市</t>
  </si>
  <si>
    <t>法非適用</t>
  </si>
  <si>
    <t>電気事業</t>
  </si>
  <si>
    <t>非設置</t>
  </si>
  <si>
    <t>該当数値なし</t>
  </si>
  <si>
    <t>-</t>
  </si>
  <si>
    <t>平成31年3月31日　横浜市風力発電所</t>
  </si>
  <si>
    <t>令和9年8月12日　横浜市風力発電所</t>
  </si>
  <si>
    <t>無</t>
  </si>
  <si>
    <t>株式会社Ｆ－Ｐｏｗｅｒ</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</si>
  <si>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</si>
  <si>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</si>
  <si>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</si>
  <si>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</si>
  <si>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</si>
  <si>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</si>
  <si>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</si>
  <si>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</si>
  <si>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</si>
  <si>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</si>
  <si>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</si>
  <si>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</si>
  <si>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</si>
  <si>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</si>
  <si>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</si>
  <si>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</si>
  <si>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</si>
  <si>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</si>
  <si>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</si>
  <si>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</si>
  <si>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</si>
  <si>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</si>
  <si>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</si>
  <si>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</si>
  <si>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</si>
  <si>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</si>
  <si>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</si>
  <si>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</si>
  <si>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</si>
  <si>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</si>
  <si>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</si>
  <si>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</si>
  <si>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</si>
  <si>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</si>
  <si>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</si>
  <si>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</si>
  <si>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</si>
  <si>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</si>
  <si>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</si>
  <si>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</si>
  <si>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</si>
  <si>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</si>
  <si>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</si>
  <si>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</si>
  <si>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</si>
  <si>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</si>
  <si>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</si>
  <si>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</si>
  <si>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</si>
  <si>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</si>
  <si>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</si>
  <si>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</si>
  <si>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</si>
  <si>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</si>
  <si>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</si>
  <si>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</si>
  <si>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</si>
  <si>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</si>
  <si>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</si>
  <si>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</si>
  <si>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</si>
  <si>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</si>
  <si>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</si>
  <si>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</si>
  <si>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</si>
  <si>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</si>
  <si>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</si>
  <si>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</si>
  <si>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</si>
  <si>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</si>
  <si>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</si>
  <si>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</si>
  <si>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</si>
  <si>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</si>
  <si>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</si>
  <si>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</si>
  <si>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</si>
  <si>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</si>
  <si>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</si>
  <si>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</si>
  <si>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</si>
  <si>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</si>
  <si>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</si>
  <si>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</si>
  <si>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</si>
  <si>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</si>
  <si>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</si>
  <si>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</si>
  <si>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</si>
  <si>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</si>
  <si>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</si>
  <si>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</si>
  <si>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</si>
  <si>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</si>
  <si>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</si>
  <si>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</si>
  <si>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</si>
  <si>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</si>
  <si>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</si>
  <si>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</si>
  <si>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</si>
  <si>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</si>
  <si>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</si>
  <si>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</si>
  <si>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</si>
  <si>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</si>
  <si>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</si>
  <si>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</si>
  <si>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</si>
  <si>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</si>
  <si>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</si>
  <si>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</si>
  <si>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</si>
  <si>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</si>
  <si>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</si>
  <si>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</si>
  <si>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</si>
  <si>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</si>
  <si>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</si>
  <si>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</si>
  <si>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</si>
  <si>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</si>
  <si>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</si>
  <si>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</si>
  <si>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</si>
  <si>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</si>
  <si>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</si>
  <si>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</si>
  <si>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</si>
  <si>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</si>
  <si>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</si>
  <si>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</si>
  <si>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</si>
  <si>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</si>
  <si>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</si>
  <si>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</si>
  <si>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本施設は、都市立地型の風力発電所として、再生可能エネルギー普及啓発のシンボル的事業として運営をしています。また、風力発電という性質上、収益の安定性が風況等の環境的要因により左右されますが、定期的な点検の実施や、主要部品の交換等を適宜行うことで、安定稼働を行っています。
　平成30年度においては、年間を通じて風況が良く、稼働状況も良好であり、概ね安定した事業運営ができているものと考えられます。
　なお、建設に伴う費用に関して、28年度に市債の一括償還を行い、29年度に一般会計からの貸付金の償還を行ったため、収益的収支比率など経営の状況を表す指標は一時的に低調ですが、建設費は償還が完了しており、さらに剰余金も発生するなど、引き続き健全な事業運営を行っています。</t>
    <rPh sb="7" eb="9">
      <t>トシ</t>
    </rPh>
    <rPh sb="9" eb="12">
      <t>リッチガタ</t>
    </rPh>
    <rPh sb="13" eb="15">
      <t>フウリョク</t>
    </rPh>
    <rPh sb="15" eb="17">
      <t>ハツデン</t>
    </rPh>
    <rPh sb="17" eb="18">
      <t>ショ</t>
    </rPh>
    <rPh sb="58" eb="60">
      <t>フウリョク</t>
    </rPh>
    <rPh sb="60" eb="62">
      <t>ハツデン</t>
    </rPh>
    <rPh sb="65" eb="68">
      <t>セイシツジョウ</t>
    </rPh>
    <rPh sb="72" eb="74">
      <t>アンテイ</t>
    </rPh>
    <rPh sb="74" eb="75">
      <t>セイ</t>
    </rPh>
    <rPh sb="76" eb="78">
      <t>フウキョウ</t>
    </rPh>
    <rPh sb="78" eb="79">
      <t>トウ</t>
    </rPh>
    <rPh sb="80" eb="83">
      <t>カンキョウテキ</t>
    </rPh>
    <rPh sb="83" eb="85">
      <t>ヨウイン</t>
    </rPh>
    <rPh sb="88" eb="90">
      <t>サユウ</t>
    </rPh>
    <rPh sb="96" eb="99">
      <t>テイキテキ</t>
    </rPh>
    <rPh sb="100" eb="102">
      <t>テンケン</t>
    </rPh>
    <rPh sb="103" eb="105">
      <t>ジッシ</t>
    </rPh>
    <rPh sb="107" eb="109">
      <t>シュヨウ</t>
    </rPh>
    <rPh sb="109" eb="111">
      <t>ブヒン</t>
    </rPh>
    <rPh sb="112" eb="114">
      <t>コウカン</t>
    </rPh>
    <rPh sb="114" eb="115">
      <t>トウ</t>
    </rPh>
    <rPh sb="116" eb="118">
      <t>テキギ</t>
    </rPh>
    <rPh sb="118" eb="119">
      <t>オコナ</t>
    </rPh>
    <rPh sb="124" eb="126">
      <t>アンテイ</t>
    </rPh>
    <rPh sb="126" eb="128">
      <t>カドウ</t>
    </rPh>
    <rPh sb="129" eb="130">
      <t>オコナ</t>
    </rPh>
    <rPh sb="138" eb="140">
      <t>ヘイセイ</t>
    </rPh>
    <rPh sb="142" eb="144">
      <t>ネンド</t>
    </rPh>
    <rPh sb="162" eb="164">
      <t>カドウ</t>
    </rPh>
    <rPh sb="164" eb="166">
      <t>ジョウキョウ</t>
    </rPh>
    <rPh sb="167" eb="169">
      <t>リョウコウ</t>
    </rPh>
    <rPh sb="173" eb="174">
      <t>オオム</t>
    </rPh>
    <rPh sb="175" eb="177">
      <t>アンテイ</t>
    </rPh>
    <rPh sb="179" eb="181">
      <t>ジギョウ</t>
    </rPh>
    <rPh sb="181" eb="183">
      <t>ウンエイ</t>
    </rPh>
    <rPh sb="192" eb="193">
      <t>カンガ</t>
    </rPh>
    <rPh sb="204" eb="206">
      <t>ケンセツ</t>
    </rPh>
    <rPh sb="207" eb="208">
      <t>トモナ</t>
    </rPh>
    <rPh sb="209" eb="211">
      <t>ヒヨウ</t>
    </rPh>
    <rPh sb="212" eb="213">
      <t>カン</t>
    </rPh>
    <rPh sb="218" eb="220">
      <t>ネンド</t>
    </rPh>
    <rPh sb="221" eb="223">
      <t>シサイ</t>
    </rPh>
    <rPh sb="224" eb="226">
      <t>イッカツ</t>
    </rPh>
    <rPh sb="226" eb="228">
      <t>ショウカン</t>
    </rPh>
    <rPh sb="229" eb="230">
      <t>オコナ</t>
    </rPh>
    <rPh sb="234" eb="235">
      <t>ネン</t>
    </rPh>
    <rPh sb="235" eb="236">
      <t>ド</t>
    </rPh>
    <rPh sb="237" eb="239">
      <t>イッパン</t>
    </rPh>
    <rPh sb="239" eb="241">
      <t>カイケイ</t>
    </rPh>
    <rPh sb="244" eb="246">
      <t>カシツケ</t>
    </rPh>
    <rPh sb="246" eb="247">
      <t>キン</t>
    </rPh>
    <rPh sb="248" eb="250">
      <t>ショウカン</t>
    </rPh>
    <rPh sb="251" eb="252">
      <t>オコナ</t>
    </rPh>
    <rPh sb="266" eb="268">
      <t>ケイエイ</t>
    </rPh>
    <rPh sb="269" eb="271">
      <t>ジョウキョウ</t>
    </rPh>
    <rPh sb="272" eb="273">
      <t>アラワ</t>
    </rPh>
    <rPh sb="274" eb="276">
      <t>シヒョウ</t>
    </rPh>
    <rPh sb="277" eb="280">
      <t>イチジテキ</t>
    </rPh>
    <rPh sb="281" eb="283">
      <t>テイチョウ</t>
    </rPh>
    <rPh sb="294" eb="296">
      <t>カンリョウ</t>
    </rPh>
    <rPh sb="304" eb="307">
      <t>ジョウヨキン</t>
    </rPh>
    <rPh sb="308" eb="310">
      <t>ハッセイ</t>
    </rPh>
    <phoneticPr fontId="9"/>
  </si>
  <si>
    <t xml:space="preserve">
・設備利用率について、本施設は都市立地型の発電所であり、平均的な風力発電所よりも風況には恵まれておらず、例年は設備利用率は低めで推移していますが、30年度については年間を通じて風況が良く設備の不具合も少なかったため、過年度を上回る数値となっており、安定的に稼働しています。
・修繕費比率について、大規模補修のあった28年度以外は平均的な風力発電所よりも低く、概ね20～30％程度で安定的に推移しています。
・企業債残高対料金収入比率について、28年度に風力発電所建設に伴う市債を一括償還したため、それ以降０％となっています。
・ＦＩＴ収入割合について、29年度より、再生可能エネルギー電気相当量のうち環境付加価値分は全てグリーン電力証書取引により使用しているため、０％となっています。
</t>
    <rPh sb="2" eb="4">
      <t>セツビ</t>
    </rPh>
    <rPh sb="4" eb="7">
      <t>リヨウリツ</t>
    </rPh>
    <rPh sb="12" eb="13">
      <t>ホン</t>
    </rPh>
    <rPh sb="13" eb="15">
      <t>シセツ</t>
    </rPh>
    <rPh sb="16" eb="18">
      <t>トシ</t>
    </rPh>
    <rPh sb="18" eb="21">
      <t>リッチガタ</t>
    </rPh>
    <rPh sb="22" eb="24">
      <t>ハツデン</t>
    </rPh>
    <rPh sb="24" eb="25">
      <t>ショ</t>
    </rPh>
    <rPh sb="56" eb="58">
      <t>セツビ</t>
    </rPh>
    <rPh sb="58" eb="61">
      <t>リヨウリツ</t>
    </rPh>
    <rPh sb="62" eb="63">
      <t>ヒク</t>
    </rPh>
    <rPh sb="65" eb="67">
      <t>スイイ</t>
    </rPh>
    <rPh sb="76" eb="78">
      <t>ネンド</t>
    </rPh>
    <rPh sb="83" eb="85">
      <t>ネンカン</t>
    </rPh>
    <rPh sb="86" eb="87">
      <t>ツウ</t>
    </rPh>
    <rPh sb="89" eb="91">
      <t>フウキョウ</t>
    </rPh>
    <rPh sb="92" eb="93">
      <t>ヨ</t>
    </rPh>
    <rPh sb="94" eb="96">
      <t>セツビ</t>
    </rPh>
    <rPh sb="97" eb="100">
      <t>フグアイ</t>
    </rPh>
    <rPh sb="101" eb="102">
      <t>スク</t>
    </rPh>
    <rPh sb="109" eb="112">
      <t>カネンド</t>
    </rPh>
    <rPh sb="113" eb="115">
      <t>ウワマワ</t>
    </rPh>
    <rPh sb="116" eb="118">
      <t>スウチ</t>
    </rPh>
    <rPh sb="139" eb="142">
      <t>シュウゼンヒ</t>
    </rPh>
    <rPh sb="142" eb="144">
      <t>ヒリツ</t>
    </rPh>
    <rPh sb="149" eb="152">
      <t>ダイキボ</t>
    </rPh>
    <rPh sb="152" eb="154">
      <t>ホシュウ</t>
    </rPh>
    <rPh sb="160" eb="161">
      <t>ネン</t>
    </rPh>
    <rPh sb="161" eb="162">
      <t>ド</t>
    </rPh>
    <rPh sb="162" eb="164">
      <t>イガイ</t>
    </rPh>
    <rPh sb="165" eb="168">
      <t>ヘイキンテキ</t>
    </rPh>
    <rPh sb="169" eb="171">
      <t>フウリョク</t>
    </rPh>
    <rPh sb="171" eb="173">
      <t>ハツデン</t>
    </rPh>
    <rPh sb="173" eb="174">
      <t>ショ</t>
    </rPh>
    <rPh sb="177" eb="178">
      <t>ヒク</t>
    </rPh>
    <rPh sb="180" eb="181">
      <t>オオム</t>
    </rPh>
    <rPh sb="188" eb="190">
      <t>テイド</t>
    </rPh>
    <rPh sb="191" eb="194">
      <t>アンテイテキ</t>
    </rPh>
    <rPh sb="195" eb="197">
      <t>スイイ</t>
    </rPh>
    <rPh sb="224" eb="226">
      <t>ネンド</t>
    </rPh>
    <rPh sb="227" eb="229">
      <t>フウリョク</t>
    </rPh>
    <rPh sb="229" eb="231">
      <t>ハツデン</t>
    </rPh>
    <rPh sb="231" eb="232">
      <t>ショ</t>
    </rPh>
    <rPh sb="232" eb="234">
      <t>ケンセツ</t>
    </rPh>
    <rPh sb="235" eb="236">
      <t>トモナ</t>
    </rPh>
    <rPh sb="237" eb="239">
      <t>シサイ</t>
    </rPh>
    <rPh sb="240" eb="242">
      <t>イッカツ</t>
    </rPh>
    <rPh sb="242" eb="244">
      <t>ショウカン</t>
    </rPh>
    <rPh sb="251" eb="253">
      <t>イコウ</t>
    </rPh>
    <rPh sb="279" eb="281">
      <t>ネンド</t>
    </rPh>
    <phoneticPr fontId="9"/>
  </si>
  <si>
    <t xml:space="preserve">
　都市立地型の風力発電所として、協賛企業との連携により、経営状況は概ね健全な状態であると考えられます。
　今後も、適正に維持管理を行い安定した経営を進めるとともに、再生可能エネルギーの普及啓発のため、事業運営に取り組んでまいります。（令和２年度に会計運営計画を策定予定）</t>
    <rPh sb="2" eb="4">
      <t>トシ</t>
    </rPh>
    <rPh sb="4" eb="7">
      <t>リッチガタ</t>
    </rPh>
    <rPh sb="8" eb="10">
      <t>フウリョク</t>
    </rPh>
    <rPh sb="10" eb="12">
      <t>ハツデン</t>
    </rPh>
    <rPh sb="12" eb="13">
      <t>ショ</t>
    </rPh>
    <rPh sb="17" eb="19">
      <t>キョウサン</t>
    </rPh>
    <rPh sb="19" eb="21">
      <t>キギョウ</t>
    </rPh>
    <rPh sb="23" eb="25">
      <t>レンケイ</t>
    </rPh>
    <rPh sb="54" eb="56">
      <t>コンゴ</t>
    </rPh>
    <rPh sb="58" eb="60">
      <t>テキセイ</t>
    </rPh>
    <rPh sb="61" eb="63">
      <t>イジ</t>
    </rPh>
    <rPh sb="63" eb="65">
      <t>カンリ</t>
    </rPh>
    <rPh sb="66" eb="67">
      <t>オコナ</t>
    </rPh>
    <rPh sb="72" eb="74">
      <t>ケイエイ</t>
    </rPh>
    <rPh sb="75" eb="76">
      <t>スス</t>
    </rPh>
    <rPh sb="95" eb="97">
      <t>ケイハツ</t>
    </rPh>
    <rPh sb="118" eb="120">
      <t>レイワ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</si>
</sst>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2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237.2</c:v>
                </c:pt>
                <c:pt idx="1">
                  <c:v>210.7</c:v>
                </c:pt>
                <c:pt idx="2">
                  <c:v>33.9</c:v>
                </c:pt>
                <c:pt idx="3">
                  <c:v>85.4</c:v>
                </c:pt>
                <c:pt idx="4">
                  <c:v>155</c:v>
                </c:pt>
              </c:numCache>
            </c:numRef>
          </c:val>
          <c:extLst>
            <c:ext xmlns:c16="http://schemas.microsoft.com/office/drawing/2014/chart" uri="{C3380CC4-5D6E-409C-BE32-E72D297353CC}">
              <c16:uniqueId val="{00000000-3C39-4305-801A-83C349329BCB}"/>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3C39-4305-801A-83C349329BC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C39-4305-801A-83C349329BCB}"/>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11.3</c:v>
                </c:pt>
                <c:pt idx="1">
                  <c:v>9.4</c:v>
                </c:pt>
                <c:pt idx="2">
                  <c:v>11.7</c:v>
                </c:pt>
                <c:pt idx="3">
                  <c:v>0</c:v>
                </c:pt>
                <c:pt idx="4">
                  <c:v>0</c:v>
                </c:pt>
              </c:numCache>
            </c:numRef>
          </c:val>
          <c:extLst>
            <c:ext xmlns:c16="http://schemas.microsoft.com/office/drawing/2014/chart" uri="{C3380CC4-5D6E-409C-BE32-E72D297353CC}">
              <c16:uniqueId val="{00000000-2FF4-44F0-972D-D9D0F35CD6CB}"/>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2FF4-44F0-972D-D9D0F35CD6CB}"/>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73-495A-96DA-01CA8D555665}"/>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73-495A-96DA-01CA8D555665}"/>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44-4FC5-A2B7-5052A4F6B93A}"/>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44-4FC5-A2B7-5052A4F6B93A}"/>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0D-4527-8C84-42280083A6DD}"/>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0D-4527-8C84-42280083A6DD}"/>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037-4CFA-B8DC-98954C405D0A}"/>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37-4CFA-B8DC-98954C405D0A}"/>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F7-4CE2-91D9-A8945FEC611A}"/>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F7-4CE2-91D9-A8945FEC611A}"/>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647-4BB6-9B79-75230D25AD94}"/>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47-4BB6-9B79-75230D25AD94}"/>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7F-4BE0-AFC7-E9EAB68A928C}"/>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7F-4BE0-AFC7-E9EAB68A928C}"/>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E2-47CE-BEDB-3B6016265FD6}"/>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E2-47CE-BEDB-3B6016265FD6}"/>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72-41EF-B2D8-F0347DE85D87}"/>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72-41EF-B2D8-F0347DE85D87}"/>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240.7</c:v>
                </c:pt>
                <c:pt idx="1">
                  <c:v>212.3</c:v>
                </c:pt>
                <c:pt idx="2">
                  <c:v>132.19999999999999</c:v>
                </c:pt>
                <c:pt idx="3">
                  <c:v>74.8</c:v>
                </c:pt>
                <c:pt idx="4">
                  <c:v>140.9</c:v>
                </c:pt>
              </c:numCache>
            </c:numRef>
          </c:val>
          <c:extLst>
            <c:ext xmlns:c16="http://schemas.microsoft.com/office/drawing/2014/chart" uri="{C3380CC4-5D6E-409C-BE32-E72D297353CC}">
              <c16:uniqueId val="{00000000-3981-40EE-B7D4-211C401A172D}"/>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3981-40EE-B7D4-211C401A172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981-40EE-B7D4-211C401A172D}"/>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D53-4B8D-8098-BFFBD38A12F1}"/>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53-4B8D-8098-BFFBD38A12F1}"/>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12.5</c:v>
                </c:pt>
                <c:pt idx="1">
                  <c:v>10.4</c:v>
                </c:pt>
                <c:pt idx="2">
                  <c:v>8.8000000000000007</c:v>
                </c:pt>
                <c:pt idx="3">
                  <c:v>11.1</c:v>
                </c:pt>
                <c:pt idx="4">
                  <c:v>16.8</c:v>
                </c:pt>
              </c:numCache>
            </c:numRef>
          </c:val>
          <c:extLst>
            <c:ext xmlns:c16="http://schemas.microsoft.com/office/drawing/2014/chart" uri="{C3380CC4-5D6E-409C-BE32-E72D297353CC}">
              <c16:uniqueId val="{00000000-FFF1-4192-9C6F-8BC66F2B518D}"/>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18.5</c:v>
                </c:pt>
                <c:pt idx="1">
                  <c:v>16.100000000000001</c:v>
                </c:pt>
                <c:pt idx="2">
                  <c:v>19.600000000000001</c:v>
                </c:pt>
                <c:pt idx="3">
                  <c:v>17.899999999999999</c:v>
                </c:pt>
                <c:pt idx="4">
                  <c:v>16.399999999999999</c:v>
                </c:pt>
              </c:numCache>
            </c:numRef>
          </c:val>
          <c:smooth val="0"/>
          <c:extLst>
            <c:ext xmlns:c16="http://schemas.microsoft.com/office/drawing/2014/chart" uri="{C3380CC4-5D6E-409C-BE32-E72D297353CC}">
              <c16:uniqueId val="{00000001-FFF1-4192-9C6F-8BC66F2B518D}"/>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19.8</c:v>
                </c:pt>
                <c:pt idx="1">
                  <c:v>18.899999999999999</c:v>
                </c:pt>
                <c:pt idx="2">
                  <c:v>61.8</c:v>
                </c:pt>
                <c:pt idx="3">
                  <c:v>16.8</c:v>
                </c:pt>
                <c:pt idx="4">
                  <c:v>28.6</c:v>
                </c:pt>
              </c:numCache>
            </c:numRef>
          </c:val>
          <c:extLst>
            <c:ext xmlns:c16="http://schemas.microsoft.com/office/drawing/2014/chart" uri="{C3380CC4-5D6E-409C-BE32-E72D297353CC}">
              <c16:uniqueId val="{00000000-5B82-4F98-9486-084820B3CBF8}"/>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46.6</c:v>
                </c:pt>
                <c:pt idx="1">
                  <c:v>48.3</c:v>
                </c:pt>
                <c:pt idx="2">
                  <c:v>48.2</c:v>
                </c:pt>
                <c:pt idx="3">
                  <c:v>34.5</c:v>
                </c:pt>
                <c:pt idx="4">
                  <c:v>45.8</c:v>
                </c:pt>
              </c:numCache>
            </c:numRef>
          </c:val>
          <c:smooth val="0"/>
          <c:extLst>
            <c:ext xmlns:c16="http://schemas.microsoft.com/office/drawing/2014/chart" uri="{C3380CC4-5D6E-409C-BE32-E72D297353CC}">
              <c16:uniqueId val="{00000001-5B82-4F98-9486-084820B3CBF8}"/>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415.7</c:v>
                </c:pt>
                <c:pt idx="1">
                  <c:v>500.3</c:v>
                </c:pt>
                <c:pt idx="2">
                  <c:v>0</c:v>
                </c:pt>
                <c:pt idx="3">
                  <c:v>0</c:v>
                </c:pt>
                <c:pt idx="4">
                  <c:v>0</c:v>
                </c:pt>
              </c:numCache>
            </c:numRef>
          </c:val>
          <c:extLst>
            <c:ext xmlns:c16="http://schemas.microsoft.com/office/drawing/2014/chart" uri="{C3380CC4-5D6E-409C-BE32-E72D297353CC}">
              <c16:uniqueId val="{00000000-5149-4515-8E96-D62B6599D0EA}"/>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146.19999999999999</c:v>
                </c:pt>
                <c:pt idx="1">
                  <c:v>137.1</c:v>
                </c:pt>
                <c:pt idx="2">
                  <c:v>83.3</c:v>
                </c:pt>
                <c:pt idx="3">
                  <c:v>61.6</c:v>
                </c:pt>
                <c:pt idx="4">
                  <c:v>64.400000000000006</c:v>
                </c:pt>
              </c:numCache>
            </c:numRef>
          </c:val>
          <c:smooth val="0"/>
          <c:extLst>
            <c:ext xmlns:c16="http://schemas.microsoft.com/office/drawing/2014/chart" uri="{C3380CC4-5D6E-409C-BE32-E72D297353CC}">
              <c16:uniqueId val="{00000001-5149-4515-8E96-D62B6599D0EA}"/>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3F-4A13-94EB-C1E047A266F9}"/>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3F-4A13-94EB-C1E047A266F9}"/>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11.3</c:v>
                </c:pt>
                <c:pt idx="1">
                  <c:v>9.4</c:v>
                </c:pt>
                <c:pt idx="2">
                  <c:v>11.7</c:v>
                </c:pt>
                <c:pt idx="3">
                  <c:v>0</c:v>
                </c:pt>
                <c:pt idx="4">
                  <c:v>0</c:v>
                </c:pt>
              </c:numCache>
            </c:numRef>
          </c:val>
          <c:extLst>
            <c:ext xmlns:c16="http://schemas.microsoft.com/office/drawing/2014/chart" uri="{C3380CC4-5D6E-409C-BE32-E72D297353CC}">
              <c16:uniqueId val="{00000000-94BA-449B-9304-3382B90DFE6E}"/>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98.4</c:v>
                </c:pt>
                <c:pt idx="1">
                  <c:v>98.4</c:v>
                </c:pt>
                <c:pt idx="2">
                  <c:v>99.1</c:v>
                </c:pt>
                <c:pt idx="3">
                  <c:v>98.8</c:v>
                </c:pt>
                <c:pt idx="4">
                  <c:v>94.9</c:v>
                </c:pt>
              </c:numCache>
            </c:numRef>
          </c:val>
          <c:smooth val="0"/>
          <c:extLst>
            <c:ext xmlns:c16="http://schemas.microsoft.com/office/drawing/2014/chart" uri="{C3380CC4-5D6E-409C-BE32-E72D297353CC}">
              <c16:uniqueId val="{00000001-94BA-449B-9304-3382B90DFE6E}"/>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016-4D87-BC01-F1659E891BCA}"/>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16-4D87-BC01-F1659E891BCA}"/>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BE8-4D5A-BB69-850C2A9A780C}"/>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E8-4D5A-BB69-850C2A9A780C}"/>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92-4A3E-A0A2-070E699D45FD}"/>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92-4A3E-A0A2-070E699D45FD}"/>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2FC-47ED-9DA0-D6B34B0459C0}"/>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FC-47ED-9DA0-D6B34B0459C0}"/>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AF-4A10-9EBB-74C21316EC53}"/>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AF-4A10-9EBB-74C21316EC5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D0AF-4A10-9EBB-74C21316EC53}"/>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85-4969-BABF-C962A8902D7C}"/>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85-4969-BABF-C962A8902D7C}"/>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14356.1</c:v>
                </c:pt>
                <c:pt idx="1">
                  <c:v>18252.7</c:v>
                </c:pt>
                <c:pt idx="2">
                  <c:v>30232.5</c:v>
                </c:pt>
                <c:pt idx="3">
                  <c:v>29367</c:v>
                </c:pt>
                <c:pt idx="4">
                  <c:v>12975.9</c:v>
                </c:pt>
              </c:numCache>
            </c:numRef>
          </c:val>
          <c:extLst>
            <c:ext xmlns:c16="http://schemas.microsoft.com/office/drawing/2014/chart" uri="{C3380CC4-5D6E-409C-BE32-E72D297353CC}">
              <c16:uniqueId val="{00000000-0768-4498-B9B4-AFF6AA6D462F}"/>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0768-4498-B9B4-AFF6AA6D462F}"/>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42885</c:v>
                </c:pt>
                <c:pt idx="1">
                  <c:v>36438</c:v>
                </c:pt>
                <c:pt idx="2">
                  <c:v>14385</c:v>
                </c:pt>
                <c:pt idx="3">
                  <c:v>-7445</c:v>
                </c:pt>
                <c:pt idx="4">
                  <c:v>18980</c:v>
                </c:pt>
              </c:numCache>
            </c:numRef>
          </c:val>
          <c:extLst>
            <c:ext xmlns:c16="http://schemas.microsoft.com/office/drawing/2014/chart" uri="{C3380CC4-5D6E-409C-BE32-E72D297353CC}">
              <c16:uniqueId val="{00000000-E4E7-4603-8E3F-4C4D29D88AD5}"/>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E4E7-4603-8E3F-4C4D29D88AD5}"/>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12.5</c:v>
                </c:pt>
                <c:pt idx="1">
                  <c:v>10.4</c:v>
                </c:pt>
                <c:pt idx="2">
                  <c:v>8.8000000000000007</c:v>
                </c:pt>
                <c:pt idx="3">
                  <c:v>11.1</c:v>
                </c:pt>
                <c:pt idx="4">
                  <c:v>16.8</c:v>
                </c:pt>
              </c:numCache>
            </c:numRef>
          </c:val>
          <c:extLst>
            <c:ext xmlns:c16="http://schemas.microsoft.com/office/drawing/2014/chart" uri="{C3380CC4-5D6E-409C-BE32-E72D297353CC}">
              <c16:uniqueId val="{00000000-D994-413A-994B-808E6FF8A599}"/>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D994-413A-994B-808E6FF8A599}"/>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19.8</c:v>
                </c:pt>
                <c:pt idx="1">
                  <c:v>18.899999999999999</c:v>
                </c:pt>
                <c:pt idx="2">
                  <c:v>61.8</c:v>
                </c:pt>
                <c:pt idx="3">
                  <c:v>16.8</c:v>
                </c:pt>
                <c:pt idx="4">
                  <c:v>28.6</c:v>
                </c:pt>
              </c:numCache>
            </c:numRef>
          </c:val>
          <c:extLst>
            <c:ext xmlns:c16="http://schemas.microsoft.com/office/drawing/2014/chart" uri="{C3380CC4-5D6E-409C-BE32-E72D297353CC}">
              <c16:uniqueId val="{00000000-7112-4016-BE8A-D90068120B9C}"/>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7112-4016-BE8A-D90068120B9C}"/>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415.7</c:v>
                </c:pt>
                <c:pt idx="1">
                  <c:v>500.3</c:v>
                </c:pt>
                <c:pt idx="2">
                  <c:v>0</c:v>
                </c:pt>
                <c:pt idx="3">
                  <c:v>0</c:v>
                </c:pt>
                <c:pt idx="4">
                  <c:v>0</c:v>
                </c:pt>
              </c:numCache>
            </c:numRef>
          </c:val>
          <c:extLst>
            <c:ext xmlns:c16="http://schemas.microsoft.com/office/drawing/2014/chart" uri="{C3380CC4-5D6E-409C-BE32-E72D297353CC}">
              <c16:uniqueId val="{00000000-7873-4E5A-A7E9-E3E37544D950}"/>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7873-4E5A-A7E9-E3E37544D950}"/>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13-440F-BC4C-10DAB0FCBB3C}"/>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13-440F-BC4C-10DAB0FCBB3C}"/>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2491" y="7670925"/>
          <a:ext cx="574523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509570" y="7670925"/>
          <a:ext cx="57479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529370" y="7670925"/>
          <a:ext cx="574523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550531" y="7670925"/>
          <a:ext cx="575748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97545" y="7670925"/>
          <a:ext cx="575476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9992" y="12597245"/>
          <a:ext cx="5743415" cy="26812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9992" y="15416646"/>
          <a:ext cx="5743415" cy="26674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9992" y="18239509"/>
          <a:ext cx="5743415" cy="26674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9992" y="21045055"/>
          <a:ext cx="5743415" cy="26674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9992" y="23833283"/>
          <a:ext cx="5743415" cy="26674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61623" y="12597245"/>
          <a:ext cx="5239603" cy="26812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61623" y="15416646"/>
          <a:ext cx="5239603" cy="26674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61623" y="18239509"/>
          <a:ext cx="5239603" cy="26674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61623" y="21045055"/>
          <a:ext cx="5239603" cy="26674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61623" y="23833283"/>
          <a:ext cx="5239603" cy="26674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94583" y="12597245"/>
          <a:ext cx="5249127" cy="26812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94583" y="15416646"/>
          <a:ext cx="5249127" cy="26674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94583" y="18239509"/>
          <a:ext cx="5249127" cy="26674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94583" y="21045055"/>
          <a:ext cx="5249127" cy="26674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94583" y="23833283"/>
          <a:ext cx="5249127" cy="26674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915419" y="12597245"/>
          <a:ext cx="5249128" cy="26812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915419" y="15416646"/>
          <a:ext cx="5249128" cy="26674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915419" y="18239509"/>
          <a:ext cx="5249128" cy="26674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915419" y="21045055"/>
          <a:ext cx="5249128" cy="26674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915419" y="23833283"/>
          <a:ext cx="5249128" cy="26674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84252" y="12597245"/>
          <a:ext cx="5249127" cy="26812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84252" y="15416646"/>
          <a:ext cx="5249127" cy="26674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84252" y="18239509"/>
          <a:ext cx="5249127" cy="26674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84252" y="21045055"/>
          <a:ext cx="5249127" cy="26674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84252" y="23833283"/>
          <a:ext cx="5249127" cy="26674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45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45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45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46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46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46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46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46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46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46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46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46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469"/>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470"/>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471"/>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472"/>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473"/>
                </a:ext>
              </a:extLst>
            </xdr:cNvPicPr>
          </xdr:nvPicPr>
          <xdr:blipFill>
            <a:blip xmlns:r="http://schemas.openxmlformats.org/officeDocument/2006/relationships" r:embed="rId43"/>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474"/>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475"/>
                </a:ext>
              </a:extLst>
            </xdr:cNvPicPr>
          </xdr:nvPicPr>
          <xdr:blipFill>
            <a:blip xmlns:r="http://schemas.openxmlformats.org/officeDocument/2006/relationships" r:embed="rId45"/>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476"/>
                </a:ext>
              </a:extLst>
            </xdr:cNvPicPr>
          </xdr:nvPicPr>
          <xdr:blipFill>
            <a:blip xmlns:r="http://schemas.openxmlformats.org/officeDocument/2006/relationships" r:embed="rId44"/>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477"/>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478"/>
                </a:ext>
              </a:extLst>
            </xdr:cNvPicPr>
          </xdr:nvPicPr>
          <xdr:blipFill>
            <a:blip xmlns:r="http://schemas.openxmlformats.org/officeDocument/2006/relationships" r:embed="rId47"/>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479"/>
                </a:ext>
              </a:extLst>
            </xdr:cNvPicPr>
          </xdr:nvPicPr>
          <xdr:blipFill>
            <a:blip xmlns:r="http://schemas.openxmlformats.org/officeDocument/2006/relationships" r:embed="rId48"/>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480"/>
                </a:ext>
              </a:extLst>
            </xdr:cNvPicPr>
          </xdr:nvPicPr>
          <xdr:blipFill>
            <a:blip xmlns:r="http://schemas.openxmlformats.org/officeDocument/2006/relationships" r:embed="rId43"/>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481"/>
                </a:ext>
              </a:extLst>
            </xdr:cNvPicPr>
          </xdr:nvPicPr>
          <xdr:blipFill>
            <a:blip xmlns:r="http://schemas.openxmlformats.org/officeDocument/2006/relationships" r:embed="rId49"/>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482"/>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483"/>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484"/>
                </a:ext>
              </a:extLst>
            </xdr:cNvPicPr>
          </xdr:nvPicPr>
          <xdr:blipFill>
            <a:blip xmlns:r="http://schemas.openxmlformats.org/officeDocument/2006/relationships" r:embed="rId42"/>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485"/>
                </a:ext>
              </a:extLst>
            </xdr:cNvPicPr>
          </xdr:nvPicPr>
          <xdr:blipFill>
            <a:blip xmlns:r="http://schemas.openxmlformats.org/officeDocument/2006/relationships" r:embed="rId50"/>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486"/>
                </a:ext>
              </a:extLst>
            </xdr:cNvPicPr>
          </xdr:nvPicPr>
          <xdr:blipFill>
            <a:blip xmlns:r="http://schemas.openxmlformats.org/officeDocument/2006/relationships" r:embed="rId5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487"/>
                </a:ext>
              </a:extLst>
            </xdr:cNvPicPr>
          </xdr:nvPicPr>
          <xdr:blipFill>
            <a:blip xmlns:r="http://schemas.openxmlformats.org/officeDocument/2006/relationships" r:embed="rId52"/>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488"/>
                </a:ext>
              </a:extLst>
            </xdr:cNvPicPr>
          </xdr:nvPicPr>
          <xdr:blipFill>
            <a:blip xmlns:r="http://schemas.openxmlformats.org/officeDocument/2006/relationships" r:embed="rId52"/>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489"/>
                </a:ext>
              </a:extLst>
            </xdr:cNvPicPr>
          </xdr:nvPicPr>
          <xdr:blipFill>
            <a:blip xmlns:r="http://schemas.openxmlformats.org/officeDocument/2006/relationships" r:embed="rId52"/>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490"/>
                </a:ext>
              </a:extLst>
            </xdr:cNvPicPr>
          </xdr:nvPicPr>
          <xdr:blipFill>
            <a:blip xmlns:r="http://schemas.openxmlformats.org/officeDocument/2006/relationships" r:embed="rId52"/>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491"/>
                </a:ext>
              </a:extLst>
            </xdr:cNvPicPr>
          </xdr:nvPicPr>
          <xdr:blipFill>
            <a:blip xmlns:r="http://schemas.openxmlformats.org/officeDocument/2006/relationships" r:embed="rId52"/>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492"/>
                </a:ext>
              </a:extLst>
            </xdr:cNvPicPr>
          </xdr:nvPicPr>
          <xdr:blipFill>
            <a:blip xmlns:r="http://schemas.openxmlformats.org/officeDocument/2006/relationships" r:embed="rId52"/>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493"/>
                </a:ext>
              </a:extLst>
            </xdr:cNvPicPr>
          </xdr:nvPicPr>
          <xdr:blipFill>
            <a:blip xmlns:r="http://schemas.openxmlformats.org/officeDocument/2006/relationships" r:embed="rId52"/>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494"/>
                </a:ext>
              </a:extLst>
            </xdr:cNvPicPr>
          </xdr:nvPicPr>
          <xdr:blipFill>
            <a:blip xmlns:r="http://schemas.openxmlformats.org/officeDocument/2006/relationships" r:embed="rId52"/>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495"/>
                </a:ext>
              </a:extLst>
            </xdr:cNvPicPr>
          </xdr:nvPicPr>
          <xdr:blipFill>
            <a:blip xmlns:r="http://schemas.openxmlformats.org/officeDocument/2006/relationships" r:embed="rId52"/>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496"/>
                </a:ext>
              </a:extLst>
            </xdr:cNvPicPr>
          </xdr:nvPicPr>
          <xdr:blipFill>
            <a:blip xmlns:r="http://schemas.openxmlformats.org/officeDocument/2006/relationships" r:embed="rId52"/>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497"/>
                </a:ext>
              </a:extLst>
            </xdr:cNvPicPr>
          </xdr:nvPicPr>
          <xdr:blipFill>
            <a:blip xmlns:r="http://schemas.openxmlformats.org/officeDocument/2006/relationships" r:embed="rId52"/>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498"/>
                </a:ext>
              </a:extLst>
            </xdr:cNvPicPr>
          </xdr:nvPicPr>
          <xdr:blipFill>
            <a:blip xmlns:r="http://schemas.openxmlformats.org/officeDocument/2006/relationships" r:embed="rId52"/>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499"/>
                </a:ext>
              </a:extLst>
            </xdr:cNvPicPr>
          </xdr:nvPicPr>
          <xdr:blipFill>
            <a:blip xmlns:r="http://schemas.openxmlformats.org/officeDocument/2006/relationships" r:embed="rId52"/>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500"/>
                </a:ext>
              </a:extLst>
            </xdr:cNvPicPr>
          </xdr:nvPicPr>
          <xdr:blipFill>
            <a:blip xmlns:r="http://schemas.openxmlformats.org/officeDocument/2006/relationships" r:embed="rId52"/>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501"/>
                </a:ext>
              </a:extLst>
            </xdr:cNvPicPr>
          </xdr:nvPicPr>
          <xdr:blipFill>
            <a:blip xmlns:r="http://schemas.openxmlformats.org/officeDocument/2006/relationships" r:embed="rId52"/>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502"/>
                </a:ext>
              </a:extLst>
            </xdr:cNvPicPr>
          </xdr:nvPicPr>
          <xdr:blipFill>
            <a:blip xmlns:r="http://schemas.openxmlformats.org/officeDocument/2006/relationships" r:embed="rId52"/>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503"/>
                </a:ext>
              </a:extLst>
            </xdr:cNvPicPr>
          </xdr:nvPicPr>
          <xdr:blipFill>
            <a:blip xmlns:r="http://schemas.openxmlformats.org/officeDocument/2006/relationships" r:embed="rId53"/>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504"/>
                </a:ext>
              </a:extLst>
            </xdr:cNvPicPr>
          </xdr:nvPicPr>
          <xdr:blipFill>
            <a:blip xmlns:r="http://schemas.openxmlformats.org/officeDocument/2006/relationships" r:embed="rId53"/>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25" zoomScaleNormal="25"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神奈川県　横浜市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268</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128</v>
      </c>
      <c r="G7" s="146"/>
      <c r="H7" s="146"/>
      <c r="I7" s="146"/>
      <c r="J7" s="147" t="s">
        <v>129</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131</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f>データ!AG6</f>
        <v>2174</v>
      </c>
      <c r="G14" s="162"/>
      <c r="H14" s="161">
        <f>データ!AH6</f>
        <v>1800</v>
      </c>
      <c r="I14" s="162"/>
      <c r="J14" s="161">
        <f>データ!AI6</f>
        <v>1527</v>
      </c>
      <c r="K14" s="162"/>
      <c r="L14" s="161">
        <f>データ!AJ6</f>
        <v>1929</v>
      </c>
      <c r="M14" s="162"/>
      <c r="N14" s="150">
        <f>データ!AK6</f>
        <v>2922</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2174</v>
      </c>
      <c r="G16" s="177"/>
      <c r="H16" s="177">
        <f>データ!AR6</f>
        <v>1800</v>
      </c>
      <c r="I16" s="177"/>
      <c r="J16" s="177">
        <f>データ!AS6</f>
        <v>1527</v>
      </c>
      <c r="K16" s="177"/>
      <c r="L16" s="177">
        <f>データ!AT6</f>
        <v>1929</v>
      </c>
      <c r="M16" s="177"/>
      <c r="N16" s="166">
        <f>データ!AU6</f>
        <v>2922</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25424</v>
      </c>
      <c r="G19" s="180"/>
      <c r="H19" s="180"/>
      <c r="I19" s="180" t="str">
        <f>データ!AW6</f>
        <v>-</v>
      </c>
      <c r="J19" s="180"/>
      <c r="K19" s="180"/>
      <c r="L19" s="180">
        <f>データ!AX6</f>
        <v>25424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269</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1" t="s">
        <v>270</v>
      </c>
      <c r="AL99" s="202"/>
      <c r="AM99" s="202"/>
      <c r="AN99" s="202"/>
      <c r="AO99" s="202"/>
      <c r="AP99" s="202"/>
      <c r="AQ99" s="203"/>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201"/>
      <c r="AL100" s="202"/>
      <c r="AM100" s="202"/>
      <c r="AN100" s="202"/>
      <c r="AO100" s="202"/>
      <c r="AP100" s="202"/>
      <c r="AQ100" s="203"/>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201"/>
      <c r="AL101" s="202"/>
      <c r="AM101" s="202"/>
      <c r="AN101" s="202"/>
      <c r="AO101" s="202"/>
      <c r="AP101" s="202"/>
      <c r="AQ101" s="203"/>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201"/>
      <c r="AL102" s="202"/>
      <c r="AM102" s="202"/>
      <c r="AN102" s="202"/>
      <c r="AO102" s="202"/>
      <c r="AP102" s="202"/>
      <c r="AQ102" s="203"/>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201"/>
      <c r="AL103" s="202"/>
      <c r="AM103" s="202"/>
      <c r="AN103" s="202"/>
      <c r="AO103" s="202"/>
      <c r="AP103" s="202"/>
      <c r="AQ103" s="203"/>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201"/>
      <c r="AL104" s="202"/>
      <c r="AM104" s="202"/>
      <c r="AN104" s="202"/>
      <c r="AO104" s="202"/>
      <c r="AP104" s="202"/>
      <c r="AQ104" s="203"/>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201"/>
      <c r="AL105" s="202"/>
      <c r="AM105" s="202"/>
      <c r="AN105" s="202"/>
      <c r="AO105" s="202"/>
      <c r="AP105" s="202"/>
      <c r="AQ105" s="203"/>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201"/>
      <c r="AL106" s="202"/>
      <c r="AM106" s="202"/>
      <c r="AN106" s="202"/>
      <c r="AO106" s="202"/>
      <c r="AP106" s="202"/>
      <c r="AQ106" s="203"/>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201"/>
      <c r="AL107" s="202"/>
      <c r="AM107" s="202"/>
      <c r="AN107" s="202"/>
      <c r="AO107" s="202"/>
      <c r="AP107" s="202"/>
      <c r="AQ107" s="203"/>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201"/>
      <c r="AL108" s="202"/>
      <c r="AM108" s="202"/>
      <c r="AN108" s="202"/>
      <c r="AO108" s="202"/>
      <c r="AP108" s="202"/>
      <c r="AQ108" s="203"/>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201"/>
      <c r="AL109" s="202"/>
      <c r="AM109" s="202"/>
      <c r="AN109" s="202"/>
      <c r="AO109" s="202"/>
      <c r="AP109" s="202"/>
      <c r="AQ109" s="203"/>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201"/>
      <c r="AL110" s="202"/>
      <c r="AM110" s="202"/>
      <c r="AN110" s="202"/>
      <c r="AO110" s="202"/>
      <c r="AP110" s="202"/>
      <c r="AQ110" s="203"/>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201"/>
      <c r="AL111" s="202"/>
      <c r="AM111" s="202"/>
      <c r="AN111" s="202"/>
      <c r="AO111" s="202"/>
      <c r="AP111" s="202"/>
      <c r="AQ111" s="203"/>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201"/>
      <c r="AL112" s="202"/>
      <c r="AM112" s="202"/>
      <c r="AN112" s="202"/>
      <c r="AO112" s="202"/>
      <c r="AP112" s="202"/>
      <c r="AQ112" s="203"/>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201"/>
      <c r="AL113" s="202"/>
      <c r="AM113" s="202"/>
      <c r="AN113" s="202"/>
      <c r="AO113" s="202"/>
      <c r="AP113" s="202"/>
      <c r="AQ113" s="203"/>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201"/>
      <c r="AL114" s="202"/>
      <c r="AM114" s="202"/>
      <c r="AN114" s="202"/>
      <c r="AO114" s="202"/>
      <c r="AP114" s="202"/>
      <c r="AQ114" s="203"/>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201"/>
      <c r="AL115" s="202"/>
      <c r="AM115" s="202"/>
      <c r="AN115" s="202"/>
      <c r="AO115" s="202"/>
      <c r="AP115" s="202"/>
      <c r="AQ115" s="203"/>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201"/>
      <c r="AL116" s="202"/>
      <c r="AM116" s="202"/>
      <c r="AN116" s="202"/>
      <c r="AO116" s="202"/>
      <c r="AP116" s="202"/>
      <c r="AQ116" s="203"/>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4"/>
      <c r="AL117" s="205"/>
      <c r="AM117" s="205"/>
      <c r="AN117" s="205"/>
      <c r="AO117" s="205"/>
      <c r="AP117" s="205"/>
      <c r="AQ117" s="206"/>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JX4Eypy9sOgExA4KcZ3Te/TfYOIejz03CPpcvkPFOLYoy1OQuZsPD7mmfjaQbYai13qm+nWFOKeF7c4ZhM4bOA==" saltValue="KTN4l25vlRQf737hZs6Nx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2018</v>
      </c>
      <c r="C6" s="67" t="str">
        <f t="shared" ref="C6:AX6" si="6">C7</f>
        <v>141003</v>
      </c>
      <c r="D6" s="67" t="str">
        <f t="shared" si="6"/>
        <v>47</v>
      </c>
      <c r="E6" s="67" t="str">
        <f t="shared" si="6"/>
        <v>04</v>
      </c>
      <c r="F6" s="67" t="str">
        <f t="shared" si="6"/>
        <v>0</v>
      </c>
      <c r="G6" s="67" t="str">
        <f t="shared" si="6"/>
        <v>000</v>
      </c>
      <c r="H6" s="67" t="str">
        <f t="shared" si="6"/>
        <v>神奈川県　横浜市</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平成31年3月31日　横浜市風力発電所</v>
      </c>
      <c r="S6" s="71" t="str">
        <f t="shared" si="6"/>
        <v>令和9年8月12日　横浜市風力発電所</v>
      </c>
      <c r="T6" s="67" t="str">
        <f t="shared" si="6"/>
        <v>無</v>
      </c>
      <c r="U6" s="71" t="str">
        <f t="shared" si="6"/>
        <v>株式会社Ｆ－Ｐｏｗｅｒ</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2174</v>
      </c>
      <c r="AH6" s="69">
        <f t="shared" si="6"/>
        <v>1800</v>
      </c>
      <c r="AI6" s="69">
        <f t="shared" si="6"/>
        <v>1527</v>
      </c>
      <c r="AJ6" s="69">
        <f t="shared" si="6"/>
        <v>1929</v>
      </c>
      <c r="AK6" s="69">
        <f t="shared" si="6"/>
        <v>2922</v>
      </c>
      <c r="AL6" s="69" t="str">
        <f t="shared" si="6"/>
        <v>-</v>
      </c>
      <c r="AM6" s="69" t="str">
        <f t="shared" si="6"/>
        <v>-</v>
      </c>
      <c r="AN6" s="69" t="str">
        <f t="shared" si="6"/>
        <v>-</v>
      </c>
      <c r="AO6" s="69" t="str">
        <f t="shared" si="6"/>
        <v>-</v>
      </c>
      <c r="AP6" s="69" t="str">
        <f t="shared" si="6"/>
        <v>-</v>
      </c>
      <c r="AQ6" s="69">
        <f t="shared" si="6"/>
        <v>2174</v>
      </c>
      <c r="AR6" s="69">
        <f t="shared" si="6"/>
        <v>1800</v>
      </c>
      <c r="AS6" s="69">
        <f t="shared" si="6"/>
        <v>1527</v>
      </c>
      <c r="AT6" s="69">
        <f t="shared" si="6"/>
        <v>1929</v>
      </c>
      <c r="AU6" s="69">
        <f t="shared" si="6"/>
        <v>2922</v>
      </c>
      <c r="AV6" s="69">
        <f t="shared" si="6"/>
        <v>25424</v>
      </c>
      <c r="AW6" s="69" t="str">
        <f t="shared" si="6"/>
        <v>-</v>
      </c>
      <c r="AX6" s="69">
        <f t="shared" si="6"/>
        <v>25424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v>1</v>
      </c>
      <c r="P7" s="80" t="s">
        <v>127</v>
      </c>
      <c r="Q7" s="80" t="s">
        <v>127</v>
      </c>
      <c r="R7" s="81" t="s">
        <v>128</v>
      </c>
      <c r="S7" s="81" t="s">
        <v>129</v>
      </c>
      <c r="T7" s="82" t="s">
        <v>130</v>
      </c>
      <c r="U7" s="81" t="s">
        <v>131</v>
      </c>
      <c r="V7" s="78" t="s">
        <v>127</v>
      </c>
      <c r="W7" s="80" t="s">
        <v>127</v>
      </c>
      <c r="X7" s="80" t="s">
        <v>127</v>
      </c>
      <c r="Y7" s="80" t="s">
        <v>127</v>
      </c>
      <c r="Z7" s="80" t="s">
        <v>127</v>
      </c>
      <c r="AA7" s="80" t="s">
        <v>127</v>
      </c>
      <c r="AB7" s="80" t="s">
        <v>127</v>
      </c>
      <c r="AC7" s="80" t="s">
        <v>127</v>
      </c>
      <c r="AD7" s="80" t="s">
        <v>127</v>
      </c>
      <c r="AE7" s="80" t="s">
        <v>127</v>
      </c>
      <c r="AF7" s="80" t="s">
        <v>127</v>
      </c>
      <c r="AG7" s="80">
        <v>2174</v>
      </c>
      <c r="AH7" s="80">
        <v>1800</v>
      </c>
      <c r="AI7" s="80">
        <v>1527</v>
      </c>
      <c r="AJ7" s="80">
        <v>1929</v>
      </c>
      <c r="AK7" s="80">
        <v>2922</v>
      </c>
      <c r="AL7" s="80" t="s">
        <v>127</v>
      </c>
      <c r="AM7" s="80" t="s">
        <v>127</v>
      </c>
      <c r="AN7" s="80" t="s">
        <v>127</v>
      </c>
      <c r="AO7" s="80" t="s">
        <v>127</v>
      </c>
      <c r="AP7" s="80" t="s">
        <v>127</v>
      </c>
      <c r="AQ7" s="80">
        <v>2174</v>
      </c>
      <c r="AR7" s="80">
        <v>1800</v>
      </c>
      <c r="AS7" s="80">
        <v>1527</v>
      </c>
      <c r="AT7" s="80">
        <v>1929</v>
      </c>
      <c r="AU7" s="80">
        <v>2922</v>
      </c>
      <c r="AV7" s="80">
        <v>25424</v>
      </c>
      <c r="AW7" s="80" t="s">
        <v>127</v>
      </c>
      <c r="AX7" s="80">
        <v>25424</v>
      </c>
      <c r="AY7" s="83">
        <v>237.2</v>
      </c>
      <c r="AZ7" s="83">
        <v>210.7</v>
      </c>
      <c r="BA7" s="83">
        <v>33.9</v>
      </c>
      <c r="BB7" s="83">
        <v>85.4</v>
      </c>
      <c r="BC7" s="83">
        <v>155</v>
      </c>
      <c r="BD7" s="83">
        <v>124.4</v>
      </c>
      <c r="BE7" s="83">
        <v>118.8</v>
      </c>
      <c r="BF7" s="83">
        <v>88.8</v>
      </c>
      <c r="BG7" s="83">
        <v>121.3</v>
      </c>
      <c r="BH7" s="83">
        <v>123.2</v>
      </c>
      <c r="BI7" s="83">
        <v>100</v>
      </c>
      <c r="BJ7" s="83">
        <v>240.7</v>
      </c>
      <c r="BK7" s="83">
        <v>212.3</v>
      </c>
      <c r="BL7" s="83">
        <v>132.19999999999999</v>
      </c>
      <c r="BM7" s="83">
        <v>74.8</v>
      </c>
      <c r="BN7" s="83">
        <v>140.9</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14356.1</v>
      </c>
      <c r="CG7" s="83">
        <v>18252.7</v>
      </c>
      <c r="CH7" s="83">
        <v>30232.5</v>
      </c>
      <c r="CI7" s="83">
        <v>29367</v>
      </c>
      <c r="CJ7" s="83">
        <v>12975.9</v>
      </c>
      <c r="CK7" s="83">
        <v>17642.5</v>
      </c>
      <c r="CL7" s="83">
        <v>18815.8</v>
      </c>
      <c r="CM7" s="83">
        <v>22847.9</v>
      </c>
      <c r="CN7" s="83">
        <v>19199</v>
      </c>
      <c r="CO7" s="83">
        <v>19830.400000000001</v>
      </c>
      <c r="CP7" s="80">
        <v>42885</v>
      </c>
      <c r="CQ7" s="80">
        <v>36438</v>
      </c>
      <c r="CR7" s="80">
        <v>14385</v>
      </c>
      <c r="CS7" s="80">
        <v>-7445</v>
      </c>
      <c r="CT7" s="80">
        <v>18980</v>
      </c>
      <c r="CU7" s="80">
        <v>58539</v>
      </c>
      <c r="CV7" s="80">
        <v>37685</v>
      </c>
      <c r="CW7" s="80">
        <v>2390</v>
      </c>
      <c r="CX7" s="80">
        <v>32739</v>
      </c>
      <c r="CY7" s="80">
        <v>34140</v>
      </c>
      <c r="CZ7" s="80">
        <v>1980</v>
      </c>
      <c r="DA7" s="83">
        <v>12.5</v>
      </c>
      <c r="DB7" s="83">
        <v>10.4</v>
      </c>
      <c r="DC7" s="83">
        <v>8.8000000000000007</v>
      </c>
      <c r="DD7" s="83">
        <v>11.1</v>
      </c>
      <c r="DE7" s="83">
        <v>16.8</v>
      </c>
      <c r="DF7" s="83">
        <v>33.9</v>
      </c>
      <c r="DG7" s="83">
        <v>31</v>
      </c>
      <c r="DH7" s="83">
        <v>34.700000000000003</v>
      </c>
      <c r="DI7" s="83">
        <v>30</v>
      </c>
      <c r="DJ7" s="83">
        <v>30.2</v>
      </c>
      <c r="DK7" s="83">
        <v>19.8</v>
      </c>
      <c r="DL7" s="83">
        <v>18.899999999999999</v>
      </c>
      <c r="DM7" s="83">
        <v>61.8</v>
      </c>
      <c r="DN7" s="83">
        <v>16.8</v>
      </c>
      <c r="DO7" s="83">
        <v>28.6</v>
      </c>
      <c r="DP7" s="83">
        <v>14.6</v>
      </c>
      <c r="DQ7" s="83">
        <v>17.5</v>
      </c>
      <c r="DR7" s="83">
        <v>14.4</v>
      </c>
      <c r="DS7" s="83">
        <v>11.8</v>
      </c>
      <c r="DT7" s="83">
        <v>14.2</v>
      </c>
      <c r="DU7" s="83">
        <v>415.7</v>
      </c>
      <c r="DV7" s="83">
        <v>500.3</v>
      </c>
      <c r="DW7" s="83">
        <v>0</v>
      </c>
      <c r="DX7" s="83">
        <v>0</v>
      </c>
      <c r="DY7" s="83">
        <v>0</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11.3</v>
      </c>
      <c r="EP7" s="83">
        <v>9.4</v>
      </c>
      <c r="EQ7" s="83">
        <v>11.7</v>
      </c>
      <c r="ER7" s="83">
        <v>0</v>
      </c>
      <c r="ES7" s="83">
        <v>0</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v>1980</v>
      </c>
      <c r="IX7" s="83">
        <v>12.5</v>
      </c>
      <c r="IY7" s="83">
        <v>10.4</v>
      </c>
      <c r="IZ7" s="83">
        <v>8.8000000000000007</v>
      </c>
      <c r="JA7" s="83">
        <v>11.1</v>
      </c>
      <c r="JB7" s="83">
        <v>16.8</v>
      </c>
      <c r="JC7" s="83">
        <v>18.5</v>
      </c>
      <c r="JD7" s="83">
        <v>16.100000000000001</v>
      </c>
      <c r="JE7" s="83">
        <v>19.600000000000001</v>
      </c>
      <c r="JF7" s="83">
        <v>17.899999999999999</v>
      </c>
      <c r="JG7" s="83">
        <v>16.399999999999999</v>
      </c>
      <c r="JH7" s="83">
        <v>19.8</v>
      </c>
      <c r="JI7" s="83">
        <v>18.899999999999999</v>
      </c>
      <c r="JJ7" s="83">
        <v>61.8</v>
      </c>
      <c r="JK7" s="83">
        <v>16.8</v>
      </c>
      <c r="JL7" s="83">
        <v>28.6</v>
      </c>
      <c r="JM7" s="83">
        <v>46.6</v>
      </c>
      <c r="JN7" s="83">
        <v>48.3</v>
      </c>
      <c r="JO7" s="83">
        <v>48.2</v>
      </c>
      <c r="JP7" s="83">
        <v>34.5</v>
      </c>
      <c r="JQ7" s="83">
        <v>45.8</v>
      </c>
      <c r="JR7" s="83">
        <v>415.7</v>
      </c>
      <c r="JS7" s="83">
        <v>500.3</v>
      </c>
      <c r="JT7" s="83">
        <v>0</v>
      </c>
      <c r="JU7" s="83">
        <v>0</v>
      </c>
      <c r="JV7" s="83">
        <v>0</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v>11.3</v>
      </c>
      <c r="KM7" s="83">
        <v>9.4</v>
      </c>
      <c r="KN7" s="83">
        <v>11.7</v>
      </c>
      <c r="KO7" s="83">
        <v>0</v>
      </c>
      <c r="KP7" s="83">
        <v>0</v>
      </c>
      <c r="KQ7" s="83">
        <v>98.4</v>
      </c>
      <c r="KR7" s="83">
        <v>98.4</v>
      </c>
      <c r="KS7" s="83">
        <v>99.1</v>
      </c>
      <c r="KT7" s="83">
        <v>98.8</v>
      </c>
      <c r="KU7" s="83">
        <v>94.9</v>
      </c>
      <c r="KV7" s="80" t="s">
        <v>127</v>
      </c>
      <c r="KW7" s="83" t="s">
        <v>127</v>
      </c>
      <c r="KX7" s="83" t="s">
        <v>127</v>
      </c>
      <c r="KY7" s="83" t="s">
        <v>127</v>
      </c>
      <c r="KZ7" s="83" t="s">
        <v>127</v>
      </c>
      <c r="LA7" s="83" t="s">
        <v>127</v>
      </c>
      <c r="LB7" s="83">
        <v>13.7</v>
      </c>
      <c r="LC7" s="83">
        <v>12</v>
      </c>
      <c r="LD7" s="83">
        <v>14.5</v>
      </c>
      <c r="LE7" s="83">
        <v>14.9</v>
      </c>
      <c r="LF7" s="83">
        <v>15.2</v>
      </c>
      <c r="LG7" s="83" t="s">
        <v>127</v>
      </c>
      <c r="LH7" s="83" t="s">
        <v>127</v>
      </c>
      <c r="LI7" s="83" t="s">
        <v>127</v>
      </c>
      <c r="LJ7" s="83" t="s">
        <v>127</v>
      </c>
      <c r="LK7" s="83" t="s">
        <v>127</v>
      </c>
      <c r="LL7" s="83">
        <v>2.5</v>
      </c>
      <c r="LM7" s="83">
        <v>0.3</v>
      </c>
      <c r="LN7" s="83">
        <v>0.3</v>
      </c>
      <c r="LO7" s="83">
        <v>0.3</v>
      </c>
      <c r="LP7" s="83">
        <v>0.7</v>
      </c>
      <c r="LQ7" s="83" t="s">
        <v>127</v>
      </c>
      <c r="LR7" s="83" t="s">
        <v>127</v>
      </c>
      <c r="LS7" s="83" t="s">
        <v>127</v>
      </c>
      <c r="LT7" s="83" t="s">
        <v>127</v>
      </c>
      <c r="LU7" s="83" t="s">
        <v>127</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98.2</v>
      </c>
      <c r="MR7" s="83">
        <v>98.8</v>
      </c>
      <c r="MS7" s="83">
        <v>98.3</v>
      </c>
      <c r="MT7" s="83">
        <v>98.7</v>
      </c>
      <c r="MU7" s="83" t="s">
        <v>127</v>
      </c>
      <c r="MV7" s="83" t="s">
        <v>127</v>
      </c>
      <c r="MW7" s="83" t="s">
        <v>127</v>
      </c>
      <c r="MX7" s="83" t="s">
        <v>127</v>
      </c>
      <c r="MY7" s="83" t="s">
        <v>127</v>
      </c>
      <c r="MZ7" s="83" t="s">
        <v>127</v>
      </c>
      <c r="NA7" s="83" t="s">
        <v>127</v>
      </c>
      <c r="NB7" s="83" t="s">
        <v>127</v>
      </c>
      <c r="NC7" s="83">
        <v>1</v>
      </c>
      <c r="ND7" s="83">
        <v>1</v>
      </c>
      <c r="NE7" s="83">
        <v>1</v>
      </c>
      <c r="NF7" s="83">
        <v>1</v>
      </c>
      <c r="NG7" s="83" t="s">
        <v>127</v>
      </c>
      <c r="NH7" s="83" t="s">
        <v>127</v>
      </c>
      <c r="NI7" s="83" t="s">
        <v>127</v>
      </c>
      <c r="NJ7" s="83" t="s">
        <v>127</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132</v>
      </c>
      <c r="FB8" s="85"/>
      <c r="FC8" s="85"/>
      <c r="FD8" s="85"/>
      <c r="FE8" s="85"/>
      <c r="FF8" s="86"/>
      <c r="FG8" s="85"/>
      <c r="FH8" s="85"/>
      <c r="FI8" s="85" t="str">
        <f>FJ4</f>
        <v>修繕費比率（％）</v>
      </c>
      <c r="FJ8" s="85" t="b">
        <f>IF(SUM($M$6,$MU$7:$MX$7)=0,FALSE,TRUE)</f>
        <v>0</v>
      </c>
      <c r="FK8" s="87" t="s">
        <v>132</v>
      </c>
      <c r="FL8" s="85"/>
      <c r="FM8" s="85"/>
      <c r="FN8" s="85"/>
      <c r="FO8" s="85"/>
      <c r="FP8" s="85"/>
      <c r="FQ8" s="86"/>
      <c r="FR8" s="85"/>
      <c r="FS8" s="85" t="str">
        <f>FT4</f>
        <v>企業債残高対料金収入比率（％）</v>
      </c>
      <c r="FT8" s="85" t="b">
        <f>IF(SUM($M$6,$MU$7:$MX$7)=0,FALSE,TRUE)</f>
        <v>0</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0</v>
      </c>
      <c r="GO8" s="87" t="s">
        <v>132</v>
      </c>
      <c r="GP8" s="85"/>
      <c r="GQ8" s="85"/>
      <c r="GR8" s="85"/>
      <c r="GS8" s="84"/>
      <c r="GT8" s="84"/>
      <c r="GU8" s="84"/>
      <c r="GV8" s="84"/>
      <c r="GW8" s="85" t="str">
        <f>GX5</f>
        <v>最大出力合計</v>
      </c>
      <c r="GX8" s="85" t="str">
        <f>GY4</f>
        <v>設備利用率（％）</v>
      </c>
      <c r="GY8" s="85" t="b">
        <f>IF(SUM($N$7,$MY$7:$NB$7)=0,FALSE,TRUE)</f>
        <v>0</v>
      </c>
      <c r="GZ8" s="87" t="s">
        <v>132</v>
      </c>
      <c r="HA8" s="85"/>
      <c r="HB8" s="85"/>
      <c r="HC8" s="85"/>
      <c r="HD8" s="85"/>
      <c r="HE8" s="86"/>
      <c r="HF8" s="85"/>
      <c r="HG8" s="85"/>
      <c r="HH8" s="85" t="str">
        <f>HI4</f>
        <v>修繕費比率（％）</v>
      </c>
      <c r="HI8" s="85" t="b">
        <f>IF(SUM($N$7,$MY$7:$NB$7)=0,FALSE,TRUE)</f>
        <v>0</v>
      </c>
      <c r="HJ8" s="87" t="s">
        <v>132</v>
      </c>
      <c r="HK8" s="85"/>
      <c r="HL8" s="85"/>
      <c r="HM8" s="85"/>
      <c r="HN8" s="85"/>
      <c r="HO8" s="85"/>
      <c r="HP8" s="86"/>
      <c r="HQ8" s="85"/>
      <c r="HR8" s="85" t="str">
        <f>HS4</f>
        <v>企業債残高対料金収入比率（％）</v>
      </c>
      <c r="HS8" s="85" t="b">
        <f>IF(SUM($N$7,$MY$7:$NB$7)=0,FALSE,TRUE)</f>
        <v>0</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0</v>
      </c>
      <c r="IN8" s="87" t="s">
        <v>132</v>
      </c>
      <c r="IO8" s="85"/>
      <c r="IP8" s="85"/>
      <c r="IQ8" s="85"/>
      <c r="IR8" s="84"/>
      <c r="IS8" s="84"/>
      <c r="IT8" s="84"/>
      <c r="IU8" s="84"/>
      <c r="IV8" s="85" t="str">
        <f>IW5</f>
        <v>最大出力合計</v>
      </c>
      <c r="IW8" s="85" t="str">
        <f>IX4</f>
        <v>設備利用率（％）</v>
      </c>
      <c r="IX8" s="85" t="b">
        <f>IF(SUM($O$7,$NC$7:$NF$7)=0,FALSE,TRUE)</f>
        <v>1</v>
      </c>
      <c r="IY8" s="87" t="s">
        <v>132</v>
      </c>
      <c r="IZ8" s="85"/>
      <c r="JA8" s="85"/>
      <c r="JB8" s="85"/>
      <c r="JC8" s="85"/>
      <c r="JD8" s="86"/>
      <c r="JE8" s="85"/>
      <c r="JF8" s="85"/>
      <c r="JG8" s="85" t="str">
        <f>JH4</f>
        <v>修繕費比率（％）</v>
      </c>
      <c r="JH8" s="85" t="b">
        <f>IF(SUM($O$7,$NC$7:$NF$7)=0,FALSE,TRUE)</f>
        <v>1</v>
      </c>
      <c r="JI8" s="87" t="s">
        <v>132</v>
      </c>
      <c r="JJ8" s="85"/>
      <c r="JK8" s="85"/>
      <c r="JL8" s="85"/>
      <c r="JM8" s="85"/>
      <c r="JN8" s="85"/>
      <c r="JO8" s="86"/>
      <c r="JP8" s="85"/>
      <c r="JQ8" s="85" t="str">
        <f>JR4</f>
        <v>企業債残高対料金収入比率（％）</v>
      </c>
      <c r="JR8" s="85" t="b">
        <f>IF(SUM($O$7,$NC$7:$NF$7)=0,FALSE,TRUE)</f>
        <v>1</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1</v>
      </c>
      <c r="KM8" s="87" t="s">
        <v>132</v>
      </c>
      <c r="KN8" s="85"/>
      <c r="KO8" s="85"/>
      <c r="KP8" s="85"/>
      <c r="KQ8" s="84"/>
      <c r="KR8" s="84"/>
      <c r="KS8" s="84"/>
      <c r="KT8" s="84"/>
      <c r="KU8" s="85" t="str">
        <f>KV5</f>
        <v>最大出力合計</v>
      </c>
      <c r="KV8" s="85" t="str">
        <f>KW4</f>
        <v>設備利用率（％）</v>
      </c>
      <c r="KW8" s="85" t="b">
        <f>IF(SUM($P$7,$NG$7:$NJ$7)=0,FALSE,TRUE)</f>
        <v>0</v>
      </c>
      <c r="KX8" s="87" t="s">
        <v>132</v>
      </c>
      <c r="KY8" s="85"/>
      <c r="KZ8" s="85"/>
      <c r="LA8" s="85"/>
      <c r="LB8" s="85"/>
      <c r="LC8" s="86"/>
      <c r="LD8" s="85"/>
      <c r="LE8" s="85"/>
      <c r="LF8" s="85" t="str">
        <f>LG4</f>
        <v>修繕費比率（％）</v>
      </c>
      <c r="LG8" s="85" t="b">
        <f>IF(SUM($P$7,$NG$7:$NJ$7)=0,FALSE,TRUE)</f>
        <v>0</v>
      </c>
      <c r="LH8" s="87" t="s">
        <v>132</v>
      </c>
      <c r="LI8" s="85"/>
      <c r="LJ8" s="85"/>
      <c r="LK8" s="85"/>
      <c r="LL8" s="85"/>
      <c r="LM8" s="85"/>
      <c r="LN8" s="86"/>
      <c r="LO8" s="85"/>
      <c r="LP8" s="85" t="str">
        <f>LQ4</f>
        <v>企業債残高対料金収入比率（％）</v>
      </c>
      <c r="LQ8" s="85" t="b">
        <f>IF(SUM($P$7,$NG$7:$NJ$7)=0,FALSE,TRUE)</f>
        <v>0</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0</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（最大出力合計1,980kW）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（最大出力合計1,980kW）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140</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237.2</v>
      </c>
      <c r="AZ11" s="95">
        <f>AZ7</f>
        <v>210.7</v>
      </c>
      <c r="BA11" s="95">
        <f>BA7</f>
        <v>33.9</v>
      </c>
      <c r="BB11" s="95">
        <f>BB7</f>
        <v>85.4</v>
      </c>
      <c r="BC11" s="95">
        <f>BC7</f>
        <v>155</v>
      </c>
      <c r="BD11" s="84"/>
      <c r="BE11" s="84"/>
      <c r="BF11" s="84"/>
      <c r="BG11" s="84"/>
      <c r="BH11" s="84"/>
      <c r="BI11" s="94" t="s">
        <v>142</v>
      </c>
      <c r="BJ11" s="95">
        <f>BJ7</f>
        <v>240.7</v>
      </c>
      <c r="BK11" s="95">
        <f>BK7</f>
        <v>212.3</v>
      </c>
      <c r="BL11" s="95">
        <f>BL7</f>
        <v>132.19999999999999</v>
      </c>
      <c r="BM11" s="95">
        <f>BM7</f>
        <v>74.8</v>
      </c>
      <c r="BN11" s="95">
        <f>BN7</f>
        <v>140.9</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f>CF7</f>
        <v>14356.1</v>
      </c>
      <c r="CG11" s="95">
        <f>CG7</f>
        <v>18252.7</v>
      </c>
      <c r="CH11" s="95">
        <f>CH7</f>
        <v>30232.5</v>
      </c>
      <c r="CI11" s="95">
        <f>CI7</f>
        <v>29367</v>
      </c>
      <c r="CJ11" s="95">
        <f>CJ7</f>
        <v>12975.9</v>
      </c>
      <c r="CK11" s="84"/>
      <c r="CL11" s="84"/>
      <c r="CM11" s="84"/>
      <c r="CN11" s="84"/>
      <c r="CO11" s="94" t="s">
        <v>144</v>
      </c>
      <c r="CP11" s="96">
        <f>CP7</f>
        <v>42885</v>
      </c>
      <c r="CQ11" s="96">
        <f>CQ7</f>
        <v>36438</v>
      </c>
      <c r="CR11" s="96">
        <f>CR7</f>
        <v>14385</v>
      </c>
      <c r="CS11" s="96">
        <f>CS7</f>
        <v>-7445</v>
      </c>
      <c r="CT11" s="96">
        <f>CT7</f>
        <v>18980</v>
      </c>
      <c r="CU11" s="84"/>
      <c r="CV11" s="84"/>
      <c r="CW11" s="84"/>
      <c r="CX11" s="84"/>
      <c r="CY11" s="84"/>
      <c r="CZ11" s="94" t="s">
        <v>143</v>
      </c>
      <c r="DA11" s="95">
        <f>DA7</f>
        <v>12.5</v>
      </c>
      <c r="DB11" s="95">
        <f>DB7</f>
        <v>10.4</v>
      </c>
      <c r="DC11" s="95">
        <f>DC7</f>
        <v>8.8000000000000007</v>
      </c>
      <c r="DD11" s="95">
        <f>DD7</f>
        <v>11.1</v>
      </c>
      <c r="DE11" s="95">
        <f>DE7</f>
        <v>16.8</v>
      </c>
      <c r="DF11" s="84"/>
      <c r="DG11" s="84"/>
      <c r="DH11" s="84"/>
      <c r="DI11" s="84"/>
      <c r="DJ11" s="94" t="s">
        <v>143</v>
      </c>
      <c r="DK11" s="95">
        <f>DK7</f>
        <v>19.8</v>
      </c>
      <c r="DL11" s="95">
        <f>DL7</f>
        <v>18.899999999999999</v>
      </c>
      <c r="DM11" s="95">
        <f>DM7</f>
        <v>61.8</v>
      </c>
      <c r="DN11" s="95">
        <f>DN7</f>
        <v>16.8</v>
      </c>
      <c r="DO11" s="95">
        <f>DO7</f>
        <v>28.6</v>
      </c>
      <c r="DP11" s="84"/>
      <c r="DQ11" s="84"/>
      <c r="DR11" s="84"/>
      <c r="DS11" s="84"/>
      <c r="DT11" s="94" t="s">
        <v>142</v>
      </c>
      <c r="DU11" s="95">
        <f>DU7</f>
        <v>415.7</v>
      </c>
      <c r="DV11" s="95">
        <f>DV7</f>
        <v>500.3</v>
      </c>
      <c r="DW11" s="95">
        <f>DW7</f>
        <v>0</v>
      </c>
      <c r="DX11" s="95">
        <f>DX7</f>
        <v>0</v>
      </c>
      <c r="DY11" s="95">
        <f>DY7</f>
        <v>0</v>
      </c>
      <c r="DZ11" s="84"/>
      <c r="EA11" s="84"/>
      <c r="EB11" s="84"/>
      <c r="EC11" s="84"/>
      <c r="ED11" s="94" t="s">
        <v>142</v>
      </c>
      <c r="EE11" s="95" t="str">
        <f>EE7</f>
        <v>-</v>
      </c>
      <c r="EF11" s="95" t="str">
        <f>EF7</f>
        <v>-</v>
      </c>
      <c r="EG11" s="95" t="str">
        <f>EG7</f>
        <v>-</v>
      </c>
      <c r="EH11" s="95" t="str">
        <f>EH7</f>
        <v>-</v>
      </c>
      <c r="EI11" s="95" t="str">
        <f>EI7</f>
        <v>-</v>
      </c>
      <c r="EJ11" s="84"/>
      <c r="EK11" s="84"/>
      <c r="EL11" s="84"/>
      <c r="EM11" s="84"/>
      <c r="EN11" s="94" t="s">
        <v>142</v>
      </c>
      <c r="EO11" s="95">
        <f>EO7</f>
        <v>11.3</v>
      </c>
      <c r="EP11" s="95">
        <f>EP7</f>
        <v>9.4</v>
      </c>
      <c r="EQ11" s="95">
        <f>EQ7</f>
        <v>11.7</v>
      </c>
      <c r="ER11" s="95">
        <f>ER7</f>
        <v>0</v>
      </c>
      <c r="ES11" s="95">
        <f>ES7</f>
        <v>0</v>
      </c>
      <c r="ET11" s="84"/>
      <c r="EU11" s="84"/>
      <c r="EV11" s="84"/>
      <c r="EW11" s="84"/>
      <c r="EX11" s="84"/>
      <c r="EY11" s="94" t="s">
        <v>142</v>
      </c>
      <c r="EZ11" s="95" t="str">
        <f>EZ7</f>
        <v>-</v>
      </c>
      <c r="FA11" s="95" t="str">
        <f>FA7</f>
        <v>-</v>
      </c>
      <c r="FB11" s="95" t="str">
        <f>FB7</f>
        <v>-</v>
      </c>
      <c r="FC11" s="95" t="str">
        <f>FC7</f>
        <v>-</v>
      </c>
      <c r="FD11" s="95" t="str">
        <f>FD7</f>
        <v>-</v>
      </c>
      <c r="FE11" s="84"/>
      <c r="FF11" s="84"/>
      <c r="FG11" s="84"/>
      <c r="FH11" s="84"/>
      <c r="FI11" s="94" t="s">
        <v>142</v>
      </c>
      <c r="FJ11" s="95" t="str">
        <f>FJ7</f>
        <v>-</v>
      </c>
      <c r="FK11" s="95" t="str">
        <f>FK7</f>
        <v>-</v>
      </c>
      <c r="FL11" s="95" t="str">
        <f>FL7</f>
        <v>-</v>
      </c>
      <c r="FM11" s="95" t="str">
        <f>FM7</f>
        <v>-</v>
      </c>
      <c r="FN11" s="95" t="str">
        <f>FN7</f>
        <v>-</v>
      </c>
      <c r="FO11" s="84"/>
      <c r="FP11" s="84"/>
      <c r="FQ11" s="84"/>
      <c r="FR11" s="84"/>
      <c r="FS11" s="94" t="s">
        <v>142</v>
      </c>
      <c r="FT11" s="95" t="str">
        <f>FT7</f>
        <v>-</v>
      </c>
      <c r="FU11" s="95" t="str">
        <f>FU7</f>
        <v>-</v>
      </c>
      <c r="FV11" s="95" t="str">
        <f>FV7</f>
        <v>-</v>
      </c>
      <c r="FW11" s="95" t="str">
        <f>FW7</f>
        <v>-</v>
      </c>
      <c r="FX11" s="95" t="str">
        <f>FX7</f>
        <v>-</v>
      </c>
      <c r="FY11" s="84"/>
      <c r="FZ11" s="84"/>
      <c r="GA11" s="84"/>
      <c r="GB11" s="84"/>
      <c r="GC11" s="94" t="s">
        <v>142</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t="str">
        <f>GP7</f>
        <v>-</v>
      </c>
      <c r="GQ11" s="95" t="str">
        <f>GQ7</f>
        <v>-</v>
      </c>
      <c r="GR11" s="95" t="str">
        <f>GR7</f>
        <v>-</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f>IX7</f>
        <v>12.5</v>
      </c>
      <c r="IY11" s="95">
        <f>IY7</f>
        <v>10.4</v>
      </c>
      <c r="IZ11" s="95">
        <f>IZ7</f>
        <v>8.8000000000000007</v>
      </c>
      <c r="JA11" s="95">
        <f>JA7</f>
        <v>11.1</v>
      </c>
      <c r="JB11" s="95">
        <f>JB7</f>
        <v>16.8</v>
      </c>
      <c r="JC11" s="84"/>
      <c r="JD11" s="84"/>
      <c r="JE11" s="84"/>
      <c r="JF11" s="84"/>
      <c r="JG11" s="94" t="s">
        <v>142</v>
      </c>
      <c r="JH11" s="95">
        <f>JH7</f>
        <v>19.8</v>
      </c>
      <c r="JI11" s="95">
        <f>JI7</f>
        <v>18.899999999999999</v>
      </c>
      <c r="JJ11" s="95">
        <f>JJ7</f>
        <v>61.8</v>
      </c>
      <c r="JK11" s="95">
        <f>JK7</f>
        <v>16.8</v>
      </c>
      <c r="JL11" s="95">
        <f>JL7</f>
        <v>28.6</v>
      </c>
      <c r="JM11" s="84"/>
      <c r="JN11" s="84"/>
      <c r="JO11" s="84"/>
      <c r="JP11" s="84"/>
      <c r="JQ11" s="94" t="s">
        <v>145</v>
      </c>
      <c r="JR11" s="95">
        <f>JR7</f>
        <v>415.7</v>
      </c>
      <c r="JS11" s="95">
        <f>JS7</f>
        <v>500.3</v>
      </c>
      <c r="JT11" s="95">
        <f>JT7</f>
        <v>0</v>
      </c>
      <c r="JU11" s="95">
        <f>JU7</f>
        <v>0</v>
      </c>
      <c r="JV11" s="95">
        <f>JV7</f>
        <v>0</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146</v>
      </c>
      <c r="KL11" s="95">
        <f>KL7</f>
        <v>11.3</v>
      </c>
      <c r="KM11" s="95">
        <f>KM7</f>
        <v>9.4</v>
      </c>
      <c r="KN11" s="95">
        <f>KN7</f>
        <v>11.7</v>
      </c>
      <c r="KO11" s="95">
        <f>KO7</f>
        <v>0</v>
      </c>
      <c r="KP11" s="95">
        <f>KP7</f>
        <v>0</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142</v>
      </c>
      <c r="LQ11" s="95" t="str">
        <f>LQ7</f>
        <v>-</v>
      </c>
      <c r="LR11" s="95" t="str">
        <f>LR7</f>
        <v>-</v>
      </c>
      <c r="LS11" s="95" t="str">
        <f>LS7</f>
        <v>-</v>
      </c>
      <c r="LT11" s="95" t="str">
        <f>LT7</f>
        <v>-</v>
      </c>
      <c r="LU11" s="95" t="str">
        <f>LU7</f>
        <v>-</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124.4</v>
      </c>
      <c r="AZ12" s="95">
        <f>BE7</f>
        <v>118.8</v>
      </c>
      <c r="BA12" s="95">
        <f>BF7</f>
        <v>88.8</v>
      </c>
      <c r="BB12" s="95">
        <f>BG7</f>
        <v>121.3</v>
      </c>
      <c r="BC12" s="95">
        <f>BH7</f>
        <v>123.2</v>
      </c>
      <c r="BD12" s="84"/>
      <c r="BE12" s="84"/>
      <c r="BF12" s="84"/>
      <c r="BG12" s="84"/>
      <c r="BH12" s="84"/>
      <c r="BI12" s="94" t="s">
        <v>147</v>
      </c>
      <c r="BJ12" s="95">
        <f>BO7</f>
        <v>324.60000000000002</v>
      </c>
      <c r="BK12" s="95">
        <f>BP7</f>
        <v>255.4</v>
      </c>
      <c r="BL12" s="95">
        <f>BQ7</f>
        <v>269.8</v>
      </c>
      <c r="BM12" s="95">
        <f>BR7</f>
        <v>247.9</v>
      </c>
      <c r="BN12" s="95">
        <f>BS7</f>
        <v>240.1</v>
      </c>
      <c r="BO12" s="84"/>
      <c r="BP12" s="84"/>
      <c r="BQ12" s="84"/>
      <c r="BR12" s="84"/>
      <c r="BS12" s="84"/>
      <c r="BT12" s="94" t="s">
        <v>147</v>
      </c>
      <c r="BU12" s="95" t="str">
        <f>BZ7</f>
        <v>-</v>
      </c>
      <c r="BV12" s="95" t="str">
        <f>CA7</f>
        <v>-</v>
      </c>
      <c r="BW12" s="95" t="str">
        <f>CB7</f>
        <v>-</v>
      </c>
      <c r="BX12" s="95" t="str">
        <f>CC7</f>
        <v>-</v>
      </c>
      <c r="BY12" s="95" t="str">
        <f>CD7</f>
        <v>-</v>
      </c>
      <c r="BZ12" s="84"/>
      <c r="CA12" s="84"/>
      <c r="CB12" s="84"/>
      <c r="CC12" s="84"/>
      <c r="CD12" s="84"/>
      <c r="CE12" s="94" t="s">
        <v>147</v>
      </c>
      <c r="CF12" s="95">
        <f>CK7</f>
        <v>17642.5</v>
      </c>
      <c r="CG12" s="95">
        <f>CL7</f>
        <v>18815.8</v>
      </c>
      <c r="CH12" s="95">
        <f>CM7</f>
        <v>22847.9</v>
      </c>
      <c r="CI12" s="95">
        <f>CN7</f>
        <v>19199</v>
      </c>
      <c r="CJ12" s="95">
        <f>CO7</f>
        <v>19830.400000000001</v>
      </c>
      <c r="CK12" s="84"/>
      <c r="CL12" s="84"/>
      <c r="CM12" s="84"/>
      <c r="CN12" s="84"/>
      <c r="CO12" s="94" t="s">
        <v>147</v>
      </c>
      <c r="CP12" s="96">
        <f>CU7</f>
        <v>58539</v>
      </c>
      <c r="CQ12" s="96">
        <f>CV7</f>
        <v>37685</v>
      </c>
      <c r="CR12" s="96">
        <f>CW7</f>
        <v>2390</v>
      </c>
      <c r="CS12" s="96">
        <f>CX7</f>
        <v>32739</v>
      </c>
      <c r="CT12" s="96">
        <f>CY7</f>
        <v>34140</v>
      </c>
      <c r="CU12" s="84"/>
      <c r="CV12" s="84"/>
      <c r="CW12" s="84"/>
      <c r="CX12" s="84"/>
      <c r="CY12" s="84"/>
      <c r="CZ12" s="94" t="s">
        <v>147</v>
      </c>
      <c r="DA12" s="95">
        <f>DF7</f>
        <v>33.9</v>
      </c>
      <c r="DB12" s="95">
        <f>DG7</f>
        <v>31</v>
      </c>
      <c r="DC12" s="95">
        <f>DH7</f>
        <v>34.700000000000003</v>
      </c>
      <c r="DD12" s="95">
        <f>DI7</f>
        <v>30</v>
      </c>
      <c r="DE12" s="95">
        <f>DJ7</f>
        <v>30.2</v>
      </c>
      <c r="DF12" s="84"/>
      <c r="DG12" s="84"/>
      <c r="DH12" s="84"/>
      <c r="DI12" s="84"/>
      <c r="DJ12" s="94" t="s">
        <v>148</v>
      </c>
      <c r="DK12" s="95">
        <f>DP7</f>
        <v>14.6</v>
      </c>
      <c r="DL12" s="95">
        <f>DQ7</f>
        <v>17.5</v>
      </c>
      <c r="DM12" s="95">
        <f>DR7</f>
        <v>14.4</v>
      </c>
      <c r="DN12" s="95">
        <f>DS7</f>
        <v>11.8</v>
      </c>
      <c r="DO12" s="95">
        <f>DT7</f>
        <v>14.2</v>
      </c>
      <c r="DP12" s="84"/>
      <c r="DQ12" s="84"/>
      <c r="DR12" s="84"/>
      <c r="DS12" s="84"/>
      <c r="DT12" s="94" t="s">
        <v>147</v>
      </c>
      <c r="DU12" s="95">
        <f>DZ7</f>
        <v>109.9</v>
      </c>
      <c r="DV12" s="95">
        <f>EA7</f>
        <v>107.3</v>
      </c>
      <c r="DW12" s="95">
        <f>EB7</f>
        <v>104.1</v>
      </c>
      <c r="DX12" s="95">
        <f>EC7</f>
        <v>136</v>
      </c>
      <c r="DY12" s="95">
        <f>ED7</f>
        <v>133.5</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f>ET7</f>
        <v>72.5</v>
      </c>
      <c r="EP12" s="95">
        <f>EU7</f>
        <v>75.599999999999994</v>
      </c>
      <c r="EQ12" s="95">
        <f>EV7</f>
        <v>78.8</v>
      </c>
      <c r="ER12" s="95">
        <f>EW7</f>
        <v>87.3</v>
      </c>
      <c r="ES12" s="95">
        <f>EX7</f>
        <v>82.1</v>
      </c>
      <c r="ET12" s="84"/>
      <c r="EU12" s="84"/>
      <c r="EV12" s="84"/>
      <c r="EW12" s="84"/>
      <c r="EX12" s="84"/>
      <c r="EY12" s="94" t="s">
        <v>147</v>
      </c>
      <c r="EZ12" s="95" t="str">
        <f>IF($EZ$8,FE7,"-")</f>
        <v>-</v>
      </c>
      <c r="FA12" s="95" t="str">
        <f>IF($EZ$8,FF7,"-")</f>
        <v>-</v>
      </c>
      <c r="FB12" s="95" t="str">
        <f>IF($EZ$8,FG7,"-")</f>
        <v>-</v>
      </c>
      <c r="FC12" s="95" t="str">
        <f>IF($EZ$8,FH7,"-")</f>
        <v>-</v>
      </c>
      <c r="FD12" s="95" t="str">
        <f>IF($EZ$8,FI7,"-")</f>
        <v>-</v>
      </c>
      <c r="FE12" s="84"/>
      <c r="FF12" s="84"/>
      <c r="FG12" s="84"/>
      <c r="FH12" s="84"/>
      <c r="FI12" s="94" t="s">
        <v>147</v>
      </c>
      <c r="FJ12" s="95" t="str">
        <f>IF($FJ$8,FO7,"-")</f>
        <v>-</v>
      </c>
      <c r="FK12" s="95" t="str">
        <f>IF($FJ$8,FP7,"-")</f>
        <v>-</v>
      </c>
      <c r="FL12" s="95" t="str">
        <f>IF($FJ$8,FQ7,"-")</f>
        <v>-</v>
      </c>
      <c r="FM12" s="95" t="str">
        <f>IF($FJ$8,FR7,"-")</f>
        <v>-</v>
      </c>
      <c r="FN12" s="95" t="str">
        <f>IF($FJ$8,FS7,"-")</f>
        <v>-</v>
      </c>
      <c r="FO12" s="84"/>
      <c r="FP12" s="84"/>
      <c r="FQ12" s="84"/>
      <c r="FR12" s="84"/>
      <c r="FS12" s="94" t="s">
        <v>147</v>
      </c>
      <c r="FT12" s="95" t="str">
        <f>IF($FT$8,FY7,"-")</f>
        <v>-</v>
      </c>
      <c r="FU12" s="95" t="str">
        <f>IF($FT$8,FZ7,"-")</f>
        <v>-</v>
      </c>
      <c r="FV12" s="95" t="str">
        <f>IF($FT$8,GA7,"-")</f>
        <v>-</v>
      </c>
      <c r="FW12" s="95" t="str">
        <f>IF($FT$8,GB7,"-")</f>
        <v>-</v>
      </c>
      <c r="FX12" s="95" t="str">
        <f>IF($FT$8,GC7,"-")</f>
        <v>-</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t="str">
        <f>IF($GN$8,GU7,"-")</f>
        <v>-</v>
      </c>
      <c r="GQ12" s="95" t="str">
        <f>IF($GN$8,GV7,"-")</f>
        <v>-</v>
      </c>
      <c r="GR12" s="95" t="str">
        <f>IF($GN$8,GW7,"-")</f>
        <v>-</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f>IF($IX$8,JC7,"-")</f>
        <v>18.5</v>
      </c>
      <c r="IY12" s="95">
        <f>IF($IX$8,JD7,"-")</f>
        <v>16.100000000000001</v>
      </c>
      <c r="IZ12" s="95">
        <f>IF($IX$8,JE7,"-")</f>
        <v>19.600000000000001</v>
      </c>
      <c r="JA12" s="95">
        <f>IF($IX$8,JF7,"-")</f>
        <v>17.899999999999999</v>
      </c>
      <c r="JB12" s="95">
        <f>IF($IX$8,JG7,"-")</f>
        <v>16.399999999999999</v>
      </c>
      <c r="JC12" s="84"/>
      <c r="JD12" s="84"/>
      <c r="JE12" s="84"/>
      <c r="JF12" s="84"/>
      <c r="JG12" s="94" t="s">
        <v>147</v>
      </c>
      <c r="JH12" s="95">
        <f>IF($JH$8,JM7,"-")</f>
        <v>46.6</v>
      </c>
      <c r="JI12" s="95">
        <f>IF($JH$8,JN7,"-")</f>
        <v>48.3</v>
      </c>
      <c r="JJ12" s="95">
        <f>IF($JH$8,JO7,"-")</f>
        <v>48.2</v>
      </c>
      <c r="JK12" s="95">
        <f>IF($JH$8,JP7,"-")</f>
        <v>34.5</v>
      </c>
      <c r="JL12" s="95">
        <f>IF($JH$8,JQ7,"-")</f>
        <v>45.8</v>
      </c>
      <c r="JM12" s="84"/>
      <c r="JN12" s="84"/>
      <c r="JO12" s="84"/>
      <c r="JP12" s="84"/>
      <c r="JQ12" s="94" t="s">
        <v>147</v>
      </c>
      <c r="JR12" s="95">
        <f>IF($JR$8,JW7,"-")</f>
        <v>146.19999999999999</v>
      </c>
      <c r="JS12" s="95">
        <f>IF($JR$8,JX7,"-")</f>
        <v>137.1</v>
      </c>
      <c r="JT12" s="95">
        <f>IF($JR$8,JY7,"-")</f>
        <v>83.3</v>
      </c>
      <c r="JU12" s="95">
        <f>IF($JR$8,JZ7,"-")</f>
        <v>61.6</v>
      </c>
      <c r="JV12" s="95">
        <f>IF($JR$8,KA7,"-")</f>
        <v>64.400000000000006</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f>IF($KL$8,KQ7,"-")</f>
        <v>98.4</v>
      </c>
      <c r="KM12" s="95">
        <f>IF($KL$8,KR7,"-")</f>
        <v>98.4</v>
      </c>
      <c r="KN12" s="95">
        <f>IF($KL$8,KS7,"-")</f>
        <v>99.1</v>
      </c>
      <c r="KO12" s="95">
        <f>IF($KL$8,KT7,"-")</f>
        <v>98.8</v>
      </c>
      <c r="KP12" s="95">
        <f>IF($KL$8,KU7,"-")</f>
        <v>94.9</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147</v>
      </c>
      <c r="LQ12" s="95" t="str">
        <f>IF($LQ$8,LV7,"-")</f>
        <v>-</v>
      </c>
      <c r="LR12" s="95" t="str">
        <f>IF($LQ$8,LW7,"-")</f>
        <v>-</v>
      </c>
      <c r="LS12" s="95" t="str">
        <f>IF($LQ$8,LX7,"-")</f>
        <v>-</v>
      </c>
      <c r="LT12" s="95" t="str">
        <f>IF($LQ$8,LY7,"-")</f>
        <v>-</v>
      </c>
      <c r="LU12" s="95" t="str">
        <f>IF($LQ$8,LZ7,"-")</f>
        <v>-</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191" t="s">
        <v>151</v>
      </c>
      <c r="G14" s="191"/>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0" t="s">
        <v>152</v>
      </c>
      <c r="C15" s="190"/>
      <c r="D15" s="100"/>
      <c r="E15" s="97">
        <v>1</v>
      </c>
      <c r="F15" s="190" t="s">
        <v>153</v>
      </c>
      <c r="G15" s="190"/>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0" t="s">
        <v>156</v>
      </c>
      <c r="C16" s="190"/>
      <c r="D16" s="100"/>
      <c r="E16" s="97">
        <f>E15+1</f>
        <v>2</v>
      </c>
      <c r="F16" s="190" t="s">
        <v>157</v>
      </c>
      <c r="G16" s="190"/>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0" t="s">
        <v>159</v>
      </c>
      <c r="C17" s="190"/>
      <c r="D17" s="100"/>
      <c r="E17" s="97">
        <f t="shared" ref="E17" si="8">E16+1</f>
        <v>3</v>
      </c>
      <c r="F17" s="190" t="s">
        <v>160</v>
      </c>
      <c r="G17" s="190"/>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237.2</v>
      </c>
      <c r="AZ17" s="106">
        <f t="shared" ref="AZ17:BC17" si="9">IF(AZ7="-",NA(),AZ7)</f>
        <v>210.7</v>
      </c>
      <c r="BA17" s="106">
        <f t="shared" si="9"/>
        <v>33.9</v>
      </c>
      <c r="BB17" s="106">
        <f t="shared" si="9"/>
        <v>85.4</v>
      </c>
      <c r="BC17" s="106">
        <f t="shared" si="9"/>
        <v>155</v>
      </c>
      <c r="BD17" s="100"/>
      <c r="BE17" s="100"/>
      <c r="BF17" s="100"/>
      <c r="BG17" s="100"/>
      <c r="BH17" s="100"/>
      <c r="BI17" s="105" t="s">
        <v>162</v>
      </c>
      <c r="BJ17" s="106">
        <f>IF(BJ7="-",NA(),BJ7)</f>
        <v>240.7</v>
      </c>
      <c r="BK17" s="106">
        <f t="shared" ref="BK17:BN17" si="10">IF(BK7="-",NA(),BK7)</f>
        <v>212.3</v>
      </c>
      <c r="BL17" s="106">
        <f t="shared" si="10"/>
        <v>132.19999999999999</v>
      </c>
      <c r="BM17" s="106">
        <f t="shared" si="10"/>
        <v>74.8</v>
      </c>
      <c r="BN17" s="106">
        <f t="shared" si="10"/>
        <v>140.9</v>
      </c>
      <c r="BO17" s="100"/>
      <c r="BP17" s="100"/>
      <c r="BQ17" s="100"/>
      <c r="BR17" s="100"/>
      <c r="BS17" s="100"/>
      <c r="BT17" s="105" t="s">
        <v>162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14356.1</v>
      </c>
      <c r="CG17" s="106">
        <f t="shared" ref="CG17:CJ17" si="12">IF(CG7="-",NA(),CG7)</f>
        <v>18252.7</v>
      </c>
      <c r="CH17" s="106">
        <f t="shared" si="12"/>
        <v>30232.5</v>
      </c>
      <c r="CI17" s="106">
        <f t="shared" si="12"/>
        <v>29367</v>
      </c>
      <c r="CJ17" s="106">
        <f t="shared" si="12"/>
        <v>12975.9</v>
      </c>
      <c r="CK17" s="100"/>
      <c r="CL17" s="100"/>
      <c r="CM17" s="100"/>
      <c r="CN17" s="100"/>
      <c r="CO17" s="105" t="s">
        <v>162</v>
      </c>
      <c r="CP17" s="107">
        <f>IF(CP7="-",NA(),CP7)</f>
        <v>42885</v>
      </c>
      <c r="CQ17" s="107">
        <f t="shared" ref="CQ17:CT17" si="13">IF(CQ7="-",NA(),CQ7)</f>
        <v>36438</v>
      </c>
      <c r="CR17" s="107">
        <f t="shared" si="13"/>
        <v>14385</v>
      </c>
      <c r="CS17" s="107">
        <f t="shared" si="13"/>
        <v>-7445</v>
      </c>
      <c r="CT17" s="107">
        <f t="shared" si="13"/>
        <v>18980</v>
      </c>
      <c r="CU17" s="100"/>
      <c r="CV17" s="100"/>
      <c r="CW17" s="100"/>
      <c r="CX17" s="100"/>
      <c r="CY17" s="100"/>
      <c r="CZ17" s="105" t="s">
        <v>162</v>
      </c>
      <c r="DA17" s="106">
        <f>IF(DA7="-",NA(),DA7)</f>
        <v>12.5</v>
      </c>
      <c r="DB17" s="106">
        <f t="shared" ref="DB17:DE17" si="14">IF(DB7="-",NA(),DB7)</f>
        <v>10.4</v>
      </c>
      <c r="DC17" s="106">
        <f t="shared" si="14"/>
        <v>8.8000000000000007</v>
      </c>
      <c r="DD17" s="106">
        <f t="shared" si="14"/>
        <v>11.1</v>
      </c>
      <c r="DE17" s="106">
        <f t="shared" si="14"/>
        <v>16.8</v>
      </c>
      <c r="DF17" s="100"/>
      <c r="DG17" s="100"/>
      <c r="DH17" s="100"/>
      <c r="DI17" s="100"/>
      <c r="DJ17" s="105" t="s">
        <v>162</v>
      </c>
      <c r="DK17" s="106">
        <f>IF(DK7="-",NA(),DK7)</f>
        <v>19.8</v>
      </c>
      <c r="DL17" s="106">
        <f t="shared" ref="DL17:DO17" si="15">IF(DL7="-",NA(),DL7)</f>
        <v>18.899999999999999</v>
      </c>
      <c r="DM17" s="106">
        <f t="shared" si="15"/>
        <v>61.8</v>
      </c>
      <c r="DN17" s="106">
        <f t="shared" si="15"/>
        <v>16.8</v>
      </c>
      <c r="DO17" s="106">
        <f t="shared" si="15"/>
        <v>28.6</v>
      </c>
      <c r="DP17" s="100"/>
      <c r="DQ17" s="100"/>
      <c r="DR17" s="100"/>
      <c r="DS17" s="100"/>
      <c r="DT17" s="105" t="s">
        <v>163</v>
      </c>
      <c r="DU17" s="106">
        <f>IF(DU7="-",NA(),DU7)</f>
        <v>415.7</v>
      </c>
      <c r="DV17" s="106">
        <f t="shared" ref="DV17:DY17" si="16">IF(DV7="-",NA(),DV7)</f>
        <v>500.3</v>
      </c>
      <c r="DW17" s="106">
        <f t="shared" si="16"/>
        <v>0</v>
      </c>
      <c r="DX17" s="106">
        <f t="shared" si="16"/>
        <v>0</v>
      </c>
      <c r="DY17" s="106">
        <f t="shared" si="16"/>
        <v>0</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11.3</v>
      </c>
      <c r="EP17" s="106">
        <f t="shared" ref="EP17:ES17" si="18">IF(EP7="-",NA(),EP7)</f>
        <v>9.4</v>
      </c>
      <c r="EQ17" s="106">
        <f t="shared" si="18"/>
        <v>11.7</v>
      </c>
      <c r="ER17" s="106">
        <f t="shared" si="18"/>
        <v>0</v>
      </c>
      <c r="ES17" s="106">
        <f t="shared" si="18"/>
        <v>0</v>
      </c>
      <c r="ET17" s="100"/>
      <c r="EU17" s="100"/>
      <c r="EV17" s="100"/>
      <c r="EW17" s="100"/>
      <c r="EX17" s="100"/>
      <c r="EY17" s="105" t="s">
        <v>162</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162</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162</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f>IF(IX7="-",NA(),IX7)</f>
        <v>12.5</v>
      </c>
      <c r="IY17" s="106">
        <f t="shared" ref="IY17:JB17" si="29">IF(IY7="-",NA(),IY7)</f>
        <v>10.4</v>
      </c>
      <c r="IZ17" s="106">
        <f t="shared" si="29"/>
        <v>8.8000000000000007</v>
      </c>
      <c r="JA17" s="106">
        <f t="shared" si="29"/>
        <v>11.1</v>
      </c>
      <c r="JB17" s="106">
        <f t="shared" si="29"/>
        <v>16.8</v>
      </c>
      <c r="JC17" s="100"/>
      <c r="JD17" s="100"/>
      <c r="JE17" s="100"/>
      <c r="JF17" s="100"/>
      <c r="JG17" s="105" t="s">
        <v>162</v>
      </c>
      <c r="JH17" s="106">
        <f>IF(JH7="-",NA(),JH7)</f>
        <v>19.8</v>
      </c>
      <c r="JI17" s="106">
        <f t="shared" ref="JI17:JL17" si="30">IF(JI7="-",NA(),JI7)</f>
        <v>18.899999999999999</v>
      </c>
      <c r="JJ17" s="106">
        <f t="shared" si="30"/>
        <v>61.8</v>
      </c>
      <c r="JK17" s="106">
        <f t="shared" si="30"/>
        <v>16.8</v>
      </c>
      <c r="JL17" s="106">
        <f t="shared" si="30"/>
        <v>28.6</v>
      </c>
      <c r="JM17" s="100"/>
      <c r="JN17" s="100"/>
      <c r="JO17" s="100"/>
      <c r="JP17" s="100"/>
      <c r="JQ17" s="105" t="s">
        <v>162</v>
      </c>
      <c r="JR17" s="106">
        <f>IF(JR7="-",NA(),JR7)</f>
        <v>415.7</v>
      </c>
      <c r="JS17" s="106">
        <f t="shared" ref="JS17:JV17" si="31">IF(JS7="-",NA(),JS7)</f>
        <v>500.3</v>
      </c>
      <c r="JT17" s="106">
        <f t="shared" si="31"/>
        <v>0</v>
      </c>
      <c r="JU17" s="106">
        <f t="shared" si="31"/>
        <v>0</v>
      </c>
      <c r="JV17" s="106">
        <f t="shared" si="31"/>
        <v>0</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f>IF(KL7="-",NA(),KL7)</f>
        <v>11.3</v>
      </c>
      <c r="KM17" s="106">
        <f t="shared" ref="KM17:KP17" si="33">IF(KM7="-",NA(),KM7)</f>
        <v>9.4</v>
      </c>
      <c r="KN17" s="106">
        <f t="shared" si="33"/>
        <v>11.7</v>
      </c>
      <c r="KO17" s="106">
        <f t="shared" si="33"/>
        <v>0</v>
      </c>
      <c r="KP17" s="106">
        <f t="shared" si="33"/>
        <v>0</v>
      </c>
      <c r="KQ17" s="100"/>
      <c r="KR17" s="100"/>
      <c r="KS17" s="100"/>
      <c r="KT17" s="100"/>
      <c r="KU17" s="100"/>
      <c r="KV17" s="105" t="s">
        <v>162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0" t="s">
        <v>164</v>
      </c>
      <c r="C18" s="19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165</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165</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165</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165</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165</v>
      </c>
      <c r="DK18" s="106">
        <f>IF(DP7="-",NA(),DP7)</f>
        <v>14.6</v>
      </c>
      <c r="DL18" s="106">
        <f t="shared" ref="DL18:DO18" si="45">IF(DQ7="-",NA(),DQ7)</f>
        <v>17.5</v>
      </c>
      <c r="DM18" s="106">
        <f t="shared" si="45"/>
        <v>14.4</v>
      </c>
      <c r="DN18" s="106">
        <f t="shared" si="45"/>
        <v>11.8</v>
      </c>
      <c r="DO18" s="106">
        <f t="shared" si="45"/>
        <v>14.2</v>
      </c>
      <c r="DP18" s="100"/>
      <c r="DQ18" s="100"/>
      <c r="DR18" s="100"/>
      <c r="DS18" s="100"/>
      <c r="DT18" s="105" t="s">
        <v>166</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165</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165</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165</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f>IF(OR(NOT($IX$8),JC7="-"),NA(),JC7)</f>
        <v>18.5</v>
      </c>
      <c r="IY18" s="106">
        <f>IF(OR(NOT($IX$8),JD7="-"),NA(),JD7)</f>
        <v>16.100000000000001</v>
      </c>
      <c r="IZ18" s="106">
        <f>IF(OR(NOT($IX$8),JE7="-"),NA(),JE7)</f>
        <v>19.600000000000001</v>
      </c>
      <c r="JA18" s="106">
        <f>IF(OR(NOT($IX$8),JF7="-"),NA(),JF7)</f>
        <v>17.899999999999999</v>
      </c>
      <c r="JB18" s="106">
        <f>IF(OR(NOT($IX$8),JG7="-"),NA(),JG7)</f>
        <v>16.399999999999999</v>
      </c>
      <c r="JC18" s="100"/>
      <c r="JD18" s="100"/>
      <c r="JE18" s="100"/>
      <c r="JF18" s="100"/>
      <c r="JG18" s="105" t="s">
        <v>165</v>
      </c>
      <c r="JH18" s="106">
        <f>IF(OR(NOT($JH$8),JM7="-"),NA(),JM7)</f>
        <v>46.6</v>
      </c>
      <c r="JI18" s="106">
        <f>IF(OR(NOT($JH$8),JN7="-"),NA(),JN7)</f>
        <v>48.3</v>
      </c>
      <c r="JJ18" s="106">
        <f>IF(OR(NOT($JH$8),JO7="-"),NA(),JO7)</f>
        <v>48.2</v>
      </c>
      <c r="JK18" s="106">
        <f>IF(OR(NOT($JH$8),JP7="-"),NA(),JP7)</f>
        <v>34.5</v>
      </c>
      <c r="JL18" s="106">
        <f>IF(OR(NOT($JH$8),JQ7="-"),NA(),JQ7)</f>
        <v>45.8</v>
      </c>
      <c r="JM18" s="100"/>
      <c r="JN18" s="100"/>
      <c r="JO18" s="100"/>
      <c r="JP18" s="100"/>
      <c r="JQ18" s="105" t="s">
        <v>165</v>
      </c>
      <c r="JR18" s="106">
        <f>IF(OR(NOT($JR$8),JW7="-"),NA(),JW7)</f>
        <v>146.19999999999999</v>
      </c>
      <c r="JS18" s="106">
        <f>IF(OR(NOT($JR$8),JX7="-"),NA(),JX7)</f>
        <v>137.1</v>
      </c>
      <c r="JT18" s="106">
        <f>IF(OR(NOT($JR$8),JY7="-"),NA(),JY7)</f>
        <v>83.3</v>
      </c>
      <c r="JU18" s="106">
        <f>IF(OR(NOT($JR$8),JZ7="-"),NA(),JZ7)</f>
        <v>61.6</v>
      </c>
      <c r="JV18" s="106">
        <f>IF(OR(NOT($JR$8),KA7="-"),NA(),KA7)</f>
        <v>64.400000000000006</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f>IF(OR(NOT($KL$8),KQ7="-"),NA(),KQ7)</f>
        <v>98.4</v>
      </c>
      <c r="KM18" s="106">
        <f>IF(OR(NOT($KL$8),KR7="-"),NA(),KR7)</f>
        <v>98.4</v>
      </c>
      <c r="KN18" s="106">
        <f>IF(OR(NOT($KL$8),KS7="-"),NA(),KS7)</f>
        <v>99.1</v>
      </c>
      <c r="KO18" s="106">
        <f>IF(OR(NOT($KL$8),KT7="-"),NA(),KT7)</f>
        <v>98.8</v>
      </c>
      <c r="KP18" s="106">
        <f>IF(OR(NOT($KL$8),KU7="-"),NA(),KU7)</f>
        <v>94.9</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0" t="s">
        <v>167</v>
      </c>
      <c r="C19" s="19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0" t="s">
        <v>168</v>
      </c>
      <c r="C20" s="190"/>
      <c r="D20" s="100"/>
    </row>
    <row r="21" spans="1:374" x14ac:dyDescent="0.15">
      <c r="A21" s="97">
        <f t="shared" si="7"/>
        <v>7</v>
      </c>
      <c r="B21" s="190" t="s">
        <v>169</v>
      </c>
      <c r="C21" s="190"/>
      <c r="D21" s="100"/>
    </row>
    <row r="22" spans="1:374" x14ac:dyDescent="0.15">
      <c r="A22" s="97">
        <f t="shared" si="7"/>
        <v>8</v>
      </c>
      <c r="B22" s="190" t="s">
        <v>170</v>
      </c>
      <c r="C22" s="190"/>
      <c r="D22" s="100"/>
      <c r="E22" s="192" t="s">
        <v>171</v>
      </c>
      <c r="F22" s="193"/>
      <c r="G22" s="193"/>
      <c r="H22" s="193"/>
      <c r="I22" s="194"/>
    </row>
    <row r="23" spans="1:374" x14ac:dyDescent="0.15">
      <c r="A23" s="97">
        <f t="shared" si="7"/>
        <v>9</v>
      </c>
      <c r="B23" s="190" t="s">
        <v>172</v>
      </c>
      <c r="C23" s="190"/>
      <c r="D23" s="100"/>
      <c r="E23" s="195"/>
      <c r="F23" s="196"/>
      <c r="G23" s="196"/>
      <c r="H23" s="196"/>
      <c r="I23" s="197"/>
    </row>
    <row r="24" spans="1:374" x14ac:dyDescent="0.15">
      <c r="A24" s="97">
        <f t="shared" si="7"/>
        <v>10</v>
      </c>
      <c r="B24" s="190" t="s">
        <v>173</v>
      </c>
      <c r="C24" s="190"/>
      <c r="D24" s="100"/>
      <c r="E24" s="195"/>
      <c r="F24" s="196"/>
      <c r="G24" s="196"/>
      <c r="H24" s="196"/>
      <c r="I24" s="197"/>
    </row>
    <row r="25" spans="1:374" x14ac:dyDescent="0.15">
      <c r="A25" s="97">
        <f t="shared" si="7"/>
        <v>11</v>
      </c>
      <c r="B25" s="190" t="s">
        <v>174</v>
      </c>
      <c r="C25" s="190"/>
      <c r="D25" s="100"/>
      <c r="E25" s="195"/>
      <c r="F25" s="196"/>
      <c r="G25" s="196"/>
      <c r="H25" s="196"/>
      <c r="I25" s="197"/>
    </row>
    <row r="26" spans="1:374" x14ac:dyDescent="0.15">
      <c r="A26" s="97">
        <f t="shared" si="7"/>
        <v>12</v>
      </c>
      <c r="B26" s="190" t="s">
        <v>175</v>
      </c>
      <c r="C26" s="190"/>
      <c r="D26" s="100"/>
      <c r="E26" s="195"/>
      <c r="F26" s="196"/>
      <c r="G26" s="196"/>
      <c r="H26" s="196"/>
      <c r="I26" s="197"/>
    </row>
    <row r="27" spans="1:374" x14ac:dyDescent="0.15">
      <c r="A27" s="97">
        <f t="shared" si="7"/>
        <v>13</v>
      </c>
      <c r="B27" s="190" t="s">
        <v>176</v>
      </c>
      <c r="C27" s="190"/>
      <c r="D27" s="100"/>
      <c r="E27" s="195"/>
      <c r="F27" s="196"/>
      <c r="G27" s="196"/>
      <c r="H27" s="196"/>
      <c r="I27" s="197"/>
    </row>
    <row r="28" spans="1:374" x14ac:dyDescent="0.15">
      <c r="A28" s="97">
        <f t="shared" si="7"/>
        <v>14</v>
      </c>
      <c r="B28" s="190" t="s">
        <v>177</v>
      </c>
      <c r="C28" s="190"/>
      <c r="D28" s="100"/>
      <c r="E28" s="195"/>
      <c r="F28" s="196"/>
      <c r="G28" s="196"/>
      <c r="H28" s="196"/>
      <c r="I28" s="197"/>
    </row>
    <row r="29" spans="1:374" x14ac:dyDescent="0.15">
      <c r="A29" s="97">
        <f t="shared" si="7"/>
        <v>15</v>
      </c>
      <c r="B29" s="190" t="s">
        <v>178</v>
      </c>
      <c r="C29" s="190"/>
      <c r="D29" s="100"/>
      <c r="E29" s="195"/>
      <c r="F29" s="196"/>
      <c r="G29" s="196"/>
      <c r="H29" s="196"/>
      <c r="I29" s="197"/>
    </row>
    <row r="30" spans="1:374" x14ac:dyDescent="0.15">
      <c r="A30" s="97">
        <f t="shared" si="7"/>
        <v>16</v>
      </c>
      <c r="B30" s="190" t="s">
        <v>179</v>
      </c>
      <c r="C30" s="190"/>
      <c r="D30" s="100"/>
      <c r="E30" s="195"/>
      <c r="F30" s="196"/>
      <c r="G30" s="196"/>
      <c r="H30" s="196"/>
      <c r="I30" s="197"/>
    </row>
    <row r="31" spans="1:374" x14ac:dyDescent="0.15">
      <c r="A31" s="97">
        <f t="shared" si="7"/>
        <v>17</v>
      </c>
      <c r="B31" s="190" t="s">
        <v>180</v>
      </c>
      <c r="C31" s="190"/>
      <c r="D31" s="100"/>
      <c r="E31" s="195"/>
      <c r="F31" s="196"/>
      <c r="G31" s="196"/>
      <c r="H31" s="196"/>
      <c r="I31" s="197"/>
    </row>
    <row r="32" spans="1:374" x14ac:dyDescent="0.15">
      <c r="A32" s="97">
        <f t="shared" si="7"/>
        <v>18</v>
      </c>
      <c r="B32" s="190" t="s">
        <v>181</v>
      </c>
      <c r="C32" s="190"/>
      <c r="D32" s="100"/>
      <c r="E32" s="195"/>
      <c r="F32" s="196"/>
      <c r="G32" s="196"/>
      <c r="H32" s="196"/>
      <c r="I32" s="197"/>
    </row>
    <row r="33" spans="1:16" x14ac:dyDescent="0.15">
      <c r="A33" s="97">
        <f t="shared" si="7"/>
        <v>19</v>
      </c>
      <c r="B33" s="190" t="s">
        <v>182</v>
      </c>
      <c r="C33" s="190"/>
      <c r="D33" s="100"/>
      <c r="E33" s="195"/>
      <c r="F33" s="196"/>
      <c r="G33" s="196"/>
      <c r="H33" s="196"/>
      <c r="I33" s="197"/>
    </row>
    <row r="34" spans="1:16" x14ac:dyDescent="0.15">
      <c r="A34" s="97">
        <f t="shared" si="7"/>
        <v>20</v>
      </c>
      <c r="B34" s="190" t="s">
        <v>183</v>
      </c>
      <c r="C34" s="190"/>
      <c r="D34" s="100"/>
      <c r="E34" s="195"/>
      <c r="F34" s="196"/>
      <c r="G34" s="196"/>
      <c r="H34" s="196"/>
      <c r="I34" s="197"/>
    </row>
    <row r="35" spans="1:16" ht="25.5" customHeight="1" x14ac:dyDescent="0.15">
      <c r="E35" s="198"/>
      <c r="F35" s="199"/>
      <c r="G35" s="199"/>
      <c r="H35" s="199"/>
      <c r="I35" s="200"/>
    </row>
    <row r="36" spans="1:16" x14ac:dyDescent="0.15">
      <c r="A36" t="s">
        <v>184</v>
      </c>
      <c r="B36" t="s">
        <v>185</v>
      </c>
    </row>
    <row r="37" spans="1:16" x14ac:dyDescent="0.15">
      <c r="A37" t="s">
        <v>186</v>
      </c>
      <c r="B37" t="s">
        <v>187</v>
      </c>
      <c r="L37" s="192" t="s">
        <v>171</v>
      </c>
      <c r="M37" s="193"/>
      <c r="N37" s="193"/>
      <c r="O37" s="193"/>
      <c r="P37" s="194"/>
    </row>
    <row r="38" spans="1:16" x14ac:dyDescent="0.15">
      <c r="A38" t="s">
        <v>188</v>
      </c>
      <c r="B38" t="s">
        <v>189</v>
      </c>
      <c r="L38" s="195"/>
      <c r="M38" s="196"/>
      <c r="N38" s="196"/>
      <c r="O38" s="196"/>
      <c r="P38" s="197"/>
    </row>
    <row r="39" spans="1:16" x14ac:dyDescent="0.15">
      <c r="A39" t="s">
        <v>190</v>
      </c>
      <c r="B39" t="s">
        <v>191</v>
      </c>
      <c r="L39" s="195"/>
      <c r="M39" s="196"/>
      <c r="N39" s="196"/>
      <c r="O39" s="196"/>
      <c r="P39" s="197"/>
    </row>
    <row r="40" spans="1:16" x14ac:dyDescent="0.15">
      <c r="A40" t="s">
        <v>192</v>
      </c>
      <c r="B40" t="s">
        <v>193</v>
      </c>
      <c r="L40" s="195"/>
      <c r="M40" s="196"/>
      <c r="N40" s="196"/>
      <c r="O40" s="196"/>
      <c r="P40" s="197"/>
    </row>
    <row r="41" spans="1:16" x14ac:dyDescent="0.15">
      <c r="A41" t="s">
        <v>194</v>
      </c>
      <c r="B41" t="s">
        <v>195</v>
      </c>
      <c r="L41" s="195"/>
      <c r="M41" s="196"/>
      <c r="N41" s="196"/>
      <c r="O41" s="196"/>
      <c r="P41" s="197"/>
    </row>
    <row r="42" spans="1:16" x14ac:dyDescent="0.15">
      <c r="A42" t="s">
        <v>196</v>
      </c>
      <c r="B42" t="s">
        <v>197</v>
      </c>
      <c r="L42" s="195"/>
      <c r="M42" s="196"/>
      <c r="N42" s="196"/>
      <c r="O42" s="196"/>
      <c r="P42" s="197"/>
    </row>
    <row r="43" spans="1:16" x14ac:dyDescent="0.15">
      <c r="A43" t="s">
        <v>198</v>
      </c>
      <c r="B43" t="s">
        <v>199</v>
      </c>
      <c r="L43" s="195"/>
      <c r="M43" s="196"/>
      <c r="N43" s="196"/>
      <c r="O43" s="196"/>
      <c r="P43" s="197"/>
    </row>
    <row r="44" spans="1:16" x14ac:dyDescent="0.15">
      <c r="A44" t="s">
        <v>200</v>
      </c>
      <c r="B44" t="s">
        <v>201</v>
      </c>
      <c r="L44" s="195"/>
      <c r="M44" s="196"/>
      <c r="N44" s="196"/>
      <c r="O44" s="196"/>
      <c r="P44" s="197"/>
    </row>
    <row r="45" spans="1:16" x14ac:dyDescent="0.15">
      <c r="A45" t="s">
        <v>202</v>
      </c>
      <c r="B45" t="s">
        <v>203</v>
      </c>
      <c r="L45" s="195"/>
      <c r="M45" s="196"/>
      <c r="N45" s="196"/>
      <c r="O45" s="196"/>
      <c r="P45" s="197"/>
    </row>
    <row r="46" spans="1:16" x14ac:dyDescent="0.15">
      <c r="A46" t="s">
        <v>204</v>
      </c>
      <c r="B46" t="s">
        <v>205</v>
      </c>
      <c r="L46" s="195"/>
      <c r="M46" s="196"/>
      <c r="N46" s="196"/>
      <c r="O46" s="196"/>
      <c r="P46" s="197"/>
    </row>
    <row r="47" spans="1:16" x14ac:dyDescent="0.15">
      <c r="A47" t="s">
        <v>206</v>
      </c>
      <c r="B47" t="s">
        <v>207</v>
      </c>
      <c r="L47" s="195"/>
      <c r="M47" s="196"/>
      <c r="N47" s="196"/>
      <c r="O47" s="196"/>
      <c r="P47" s="197"/>
    </row>
    <row r="48" spans="1:16" x14ac:dyDescent="0.15">
      <c r="A48" t="s">
        <v>208</v>
      </c>
      <c r="B48" t="s">
        <v>209</v>
      </c>
      <c r="L48" s="195"/>
      <c r="M48" s="196"/>
      <c r="N48" s="196"/>
      <c r="O48" s="196"/>
      <c r="P48" s="197"/>
    </row>
    <row r="49" spans="1:16" x14ac:dyDescent="0.15">
      <c r="A49" t="s">
        <v>210</v>
      </c>
      <c r="B49" t="s">
        <v>211</v>
      </c>
      <c r="L49" s="195"/>
      <c r="M49" s="196"/>
      <c r="N49" s="196"/>
      <c r="O49" s="196"/>
      <c r="P49" s="197"/>
    </row>
    <row r="50" spans="1:16" ht="26.25" customHeight="1" x14ac:dyDescent="0.15">
      <c r="A50" t="s">
        <v>212</v>
      </c>
      <c r="B50" t="s">
        <v>213</v>
      </c>
      <c r="L50" s="198"/>
      <c r="M50" s="199"/>
      <c r="N50" s="199"/>
      <c r="O50" s="199"/>
      <c r="P50" s="200"/>
    </row>
    <row r="51" spans="1:16" x14ac:dyDescent="0.15">
      <c r="A51" t="s">
        <v>214</v>
      </c>
      <c r="B51" t="s">
        <v>215</v>
      </c>
    </row>
    <row r="52" spans="1:16" x14ac:dyDescent="0.15">
      <c r="A52" t="s">
        <v>216</v>
      </c>
      <c r="B52" t="s">
        <v>217</v>
      </c>
    </row>
    <row r="53" spans="1:16" x14ac:dyDescent="0.15">
      <c r="A53" t="s">
        <v>218</v>
      </c>
      <c r="B53" t="s">
        <v>219</v>
      </c>
    </row>
    <row r="54" spans="1:16" x14ac:dyDescent="0.15">
      <c r="A54" t="s">
        <v>220</v>
      </c>
      <c r="B54" t="s">
        <v>221</v>
      </c>
    </row>
    <row r="55" spans="1:16" x14ac:dyDescent="0.15">
      <c r="A55" t="s">
        <v>222</v>
      </c>
      <c r="B55" t="s">
        <v>223</v>
      </c>
    </row>
    <row r="56" spans="1:16" x14ac:dyDescent="0.15">
      <c r="A56" t="s">
        <v>224</v>
      </c>
      <c r="B56" t="s">
        <v>225</v>
      </c>
    </row>
    <row r="57" spans="1:16" x14ac:dyDescent="0.15">
      <c r="A57" t="s">
        <v>226</v>
      </c>
      <c r="B57" t="s">
        <v>227</v>
      </c>
    </row>
    <row r="58" spans="1:16" x14ac:dyDescent="0.15">
      <c r="A58" t="s">
        <v>228</v>
      </c>
      <c r="B58" t="s">
        <v>229</v>
      </c>
    </row>
    <row r="59" spans="1:16" x14ac:dyDescent="0.15">
      <c r="A59" t="s">
        <v>230</v>
      </c>
      <c r="B59" t="s">
        <v>231</v>
      </c>
    </row>
    <row r="60" spans="1:16" x14ac:dyDescent="0.15">
      <c r="A60" t="s">
        <v>232</v>
      </c>
      <c r="B60" t="s">
        <v>233</v>
      </c>
    </row>
    <row r="61" spans="1:16" x14ac:dyDescent="0.15">
      <c r="A61" t="s">
        <v>234</v>
      </c>
      <c r="B61" t="s">
        <v>235</v>
      </c>
    </row>
    <row r="62" spans="1:16" x14ac:dyDescent="0.15">
      <c r="A62" t="s">
        <v>236</v>
      </c>
      <c r="B62" t="s">
        <v>237</v>
      </c>
    </row>
    <row r="63" spans="1:16" x14ac:dyDescent="0.15">
      <c r="A63" t="s">
        <v>238</v>
      </c>
      <c r="B63" t="s">
        <v>239</v>
      </c>
    </row>
    <row r="64" spans="1:16" x14ac:dyDescent="0.15">
      <c r="A64" t="s">
        <v>240</v>
      </c>
      <c r="B64" t="s">
        <v>241</v>
      </c>
    </row>
    <row r="65" spans="1:2" x14ac:dyDescent="0.15">
      <c r="A65" t="s">
        <v>242</v>
      </c>
      <c r="B65" t="s">
        <v>243</v>
      </c>
    </row>
    <row r="66" spans="1:2" x14ac:dyDescent="0.15">
      <c r="A66" t="s">
        <v>244</v>
      </c>
      <c r="B66" t="s">
        <v>245</v>
      </c>
    </row>
    <row r="67" spans="1:2" x14ac:dyDescent="0.15">
      <c r="A67" t="s">
        <v>246</v>
      </c>
      <c r="B67" t="s">
        <v>245</v>
      </c>
    </row>
    <row r="68" spans="1:2" x14ac:dyDescent="0.15">
      <c r="A68" t="s">
        <v>247</v>
      </c>
      <c r="B68" t="s">
        <v>245</v>
      </c>
    </row>
    <row r="69" spans="1:2" x14ac:dyDescent="0.15">
      <c r="A69" t="s">
        <v>248</v>
      </c>
      <c r="B69" t="s">
        <v>245</v>
      </c>
    </row>
    <row r="70" spans="1:2" x14ac:dyDescent="0.15">
      <c r="A70" t="s">
        <v>249</v>
      </c>
      <c r="B70" t="s">
        <v>245</v>
      </c>
    </row>
    <row r="71" spans="1:2" x14ac:dyDescent="0.15">
      <c r="A71" t="s">
        <v>250</v>
      </c>
      <c r="B71" t="s">
        <v>245</v>
      </c>
    </row>
    <row r="72" spans="1:2" x14ac:dyDescent="0.15">
      <c r="A72" t="s">
        <v>251</v>
      </c>
      <c r="B72" t="s">
        <v>245</v>
      </c>
    </row>
    <row r="73" spans="1:2" x14ac:dyDescent="0.15">
      <c r="A73" t="s">
        <v>252</v>
      </c>
      <c r="B73" t="s">
        <v>245</v>
      </c>
    </row>
    <row r="74" spans="1:2" x14ac:dyDescent="0.15">
      <c r="A74" t="s">
        <v>253</v>
      </c>
      <c r="B74" t="s">
        <v>245</v>
      </c>
    </row>
    <row r="75" spans="1:2" x14ac:dyDescent="0.15">
      <c r="A75" t="s">
        <v>254</v>
      </c>
      <c r="B75" t="s">
        <v>245</v>
      </c>
    </row>
    <row r="76" spans="1:2" x14ac:dyDescent="0.15">
      <c r="A76" t="s">
        <v>255</v>
      </c>
      <c r="B76" t="s">
        <v>245</v>
      </c>
    </row>
    <row r="77" spans="1:2" x14ac:dyDescent="0.15">
      <c r="A77" t="s">
        <v>256</v>
      </c>
      <c r="B77" t="s">
        <v>245</v>
      </c>
    </row>
    <row r="78" spans="1:2" x14ac:dyDescent="0.15">
      <c r="A78" t="s">
        <v>257</v>
      </c>
      <c r="B78" t="s">
        <v>245</v>
      </c>
    </row>
    <row r="79" spans="1:2" x14ac:dyDescent="0.15">
      <c r="A79" t="s">
        <v>258</v>
      </c>
      <c r="B79" t="s">
        <v>245</v>
      </c>
    </row>
    <row r="80" spans="1:2" x14ac:dyDescent="0.15">
      <c r="A80" t="s">
        <v>259</v>
      </c>
      <c r="B80" t="s">
        <v>245</v>
      </c>
    </row>
    <row r="81" spans="1:2" x14ac:dyDescent="0.15">
      <c r="A81" t="s">
        <v>260</v>
      </c>
      <c r="B81" t="s">
        <v>245</v>
      </c>
    </row>
    <row r="82" spans="1:2" x14ac:dyDescent="0.15">
      <c r="A82" t="s">
        <v>261</v>
      </c>
      <c r="B82" t="s">
        <v>245</v>
      </c>
    </row>
    <row r="83" spans="1:2" x14ac:dyDescent="0.15">
      <c r="A83" t="s">
        <v>262</v>
      </c>
      <c r="B83" t="s">
        <v>245</v>
      </c>
    </row>
    <row r="84" spans="1:2" x14ac:dyDescent="0.15">
      <c r="A84" t="s">
        <v>263</v>
      </c>
      <c r="B84" t="s">
        <v>245</v>
      </c>
    </row>
    <row r="85" spans="1:2" x14ac:dyDescent="0.15">
      <c r="A85" t="s">
        <v>264</v>
      </c>
      <c r="B85" t="s">
        <v>245</v>
      </c>
    </row>
    <row r="86" spans="1:2" x14ac:dyDescent="0.15">
      <c r="A86" t="s">
        <v>265</v>
      </c>
      <c r="B86" t="s">
        <v>266</v>
      </c>
    </row>
    <row r="87" spans="1:2" x14ac:dyDescent="0.15">
      <c r="A87" t="s">
        <v>267</v>
      </c>
      <c r="B87" t="s">
        <v>266</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2020-01-22T08:32:36Z</cp:lastPrinted>
  <dcterms:created xsi:type="dcterms:W3CDTF">2019-12-05T07:48:40Z</dcterms:created>
  <dcterms:modified xsi:type="dcterms:W3CDTF">2020-01-27T03:00:50Z</dcterms:modified>
  <cp:category/>
</cp:coreProperties>
</file>