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pH9xfPZWQIFzYiXQIhJj9uoC0D9IwWJp2fr74OoDGag1EjttciQ5G8/oezZw//JPyhiWiy5KLno4N/OmyJaJyA==" workbookSaltValue="2QrfXUb15kqEB2GucChvcw==" workbookSpinCount="100000" lockStructure="1"/>
  <bookViews>
    <workbookView xWindow="0" yWindow="15" windowWidth="15360" windowHeight="7620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MA51" i="4"/>
  <c r="IT76" i="4"/>
  <c r="CS51" i="4"/>
  <c r="HJ30" i="4"/>
  <c r="CS30" i="4"/>
  <c r="C11" i="5"/>
  <c r="D11" i="5"/>
  <c r="E11" i="5"/>
  <c r="B11" i="5"/>
  <c r="BK76" i="4" l="1"/>
  <c r="LH51" i="4"/>
  <c r="IE76" i="4"/>
  <c r="BZ30" i="4"/>
  <c r="LT76" i="4"/>
  <c r="GQ51" i="4"/>
  <c r="LH30" i="4"/>
  <c r="GQ30" i="4"/>
  <c r="BZ51" i="4"/>
  <c r="HA76" i="4"/>
  <c r="AN51" i="4"/>
  <c r="FE30" i="4"/>
  <c r="AN30" i="4"/>
  <c r="AG76" i="4"/>
  <c r="JV51" i="4"/>
  <c r="KP76" i="4"/>
  <c r="JV30" i="4"/>
  <c r="FE51" i="4"/>
  <c r="BG30" i="4"/>
  <c r="FX51" i="4"/>
  <c r="KO30" i="4"/>
  <c r="AV76" i="4"/>
  <c r="KO51" i="4"/>
  <c r="LE76" i="4"/>
  <c r="BG51" i="4"/>
  <c r="HP76" i="4"/>
  <c r="FX30" i="4"/>
  <c r="JC51" i="4"/>
  <c r="KA76" i="4"/>
  <c r="EL51" i="4"/>
  <c r="JC30" i="4"/>
  <c r="U30" i="4"/>
  <c r="GL76" i="4"/>
  <c r="U51" i="4"/>
  <c r="EL30" i="4"/>
  <c r="R76" i="4"/>
</calcChain>
</file>

<file path=xl/sharedStrings.xml><?xml version="1.0" encoding="utf-8"?>
<sst xmlns="http://schemas.openxmlformats.org/spreadsheetml/2006/main" count="278" uniqueCount="134">
  <si>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</si>
  <si>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</si>
  <si>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</si>
  <si>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</si>
  <si>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</si>
  <si>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</si>
  <si>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</si>
  <si>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</si>
  <si>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</si>
  <si>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</si>
  <si>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</si>
  <si>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</si>
  <si>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</si>
  <si>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</si>
  <si>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</si>
  <si>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</si>
  <si>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</si>
  <si>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</si>
  <si>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</si>
  <si>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</si>
  <si>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</si>
  <si>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</si>
  <si>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</si>
  <si>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</si>
  <si>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</si>
  <si>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</si>
  <si>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</si>
  <si>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</si>
  <si>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</si>
  <si>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</si>
  <si>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</si>
  <si>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</si>
  <si>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</si>
  <si>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</si>
  <si>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</si>
  <si>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</si>
  <si>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</si>
  <si>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</si>
  <si>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</si>
  <si>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</si>
  <si>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</si>
  <si>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</si>
  <si>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</si>
  <si>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</si>
  <si>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</si>
  <si>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</si>
  <si>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</si>
  <si>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</si>
  <si>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</si>
  <si>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</si>
  <si>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</si>
  <si>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</si>
  <si>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</si>
  <si>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</si>
  <si>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</si>
  <si>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</si>
  <si>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</si>
  <si>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</si>
  <si>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</si>
  <si>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</si>
  <si>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</si>
  <si>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</si>
  <si>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</si>
  <si>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</si>
  <si>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</si>
  <si>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</si>
  <si>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</si>
  <si>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</si>
  <si>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</si>
  <si>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</si>
  <si>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</si>
  <si>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</si>
  <si>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</si>
  <si>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</si>
  <si>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</si>
  <si>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</si>
  <si>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</si>
  <si>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</si>
  <si>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</si>
  <si>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</si>
  <si>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</si>
  <si>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</si>
  <si>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</si>
  <si>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</si>
  <si>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</si>
  <si>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</si>
  <si>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</si>
  <si>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</si>
  <si>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</si>
  <si>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</si>
  <si>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</si>
  <si>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</si>
  <si>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</si>
  <si>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</si>
  <si>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</si>
  <si>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</si>
  <si>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</si>
  <si>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</si>
  <si>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</si>
  <si>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</si>
  <si>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</si>
  <si>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当該値(N-1)</t>
    <phoneticPr fontId="5"/>
  </si>
  <si>
    <t>当該値(N-3)</t>
    <phoneticPr fontId="5"/>
  </si>
  <si>
    <t>当該値(N-2)</t>
    <phoneticPr fontId="5"/>
  </si>
  <si>
    <t>当該値(N)</t>
    <phoneticPr fontId="5"/>
  </si>
  <si>
    <t>当該値(N-3)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</si>
  <si>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</si>
  <si>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</si>
  <si>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</si>
  <si>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</si>
  <si>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</si>
  <si>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</si>
  <si>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静岡県　浜松市</t>
  </si>
  <si>
    <t>新川南駐車場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</si>
  <si>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</si>
  <si>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</si>
  <si>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</si>
  <si>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</si>
  <si>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</si>
  <si>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</si>
  <si>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</si>
  <si>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</si>
  <si>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駅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</si>
  <si>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</si>
  <si>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</si>
  <si>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</si>
  <si>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</si>
  <si>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</si>
  <si>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</si>
  <si>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</si>
  <si>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本駐車場は収容台数82台の比較的小規模な無人の平面駐車場である。そのため、事業規模が小さく、小額の修繕工事であっても経営指標への影響が大きいため、年度間で指標に増減が生じているものの、一貫して他会計補助金を要しておらず独立採算制を保っており、概ね順調に運営されているものと考える。</t>
    <rPh sb="13" eb="16">
      <t>ヒカクテキ</t>
    </rPh>
    <phoneticPr fontId="5"/>
  </si>
  <si>
    <t>　本駐車場は、河川上に位置する平面駐車場であるため⑦敷地の地価はない。また、企業債もない</t>
    <phoneticPr fontId="5"/>
  </si>
  <si>
    <t>　本駐車場は無人の平面駐車場であるため周辺のコインパーキング等の駐車場の影響を受け、⑪稼働率は全国平均異を下回る状況である。</t>
    <rPh sb="47" eb="49">
      <t>ゼンコク</t>
    </rPh>
    <rPh sb="49" eb="51">
      <t>ヘイキン</t>
    </rPh>
    <rPh sb="51" eb="52">
      <t>イ</t>
    </rPh>
    <rPh sb="53" eb="55">
      <t>シタマワ</t>
    </rPh>
    <rPh sb="56" eb="58">
      <t>ジョウキョウ</t>
    </rPh>
    <phoneticPr fontId="5"/>
  </si>
  <si>
    <t>　本駐車場は無人の平面駐車場であり、多額の管理費用を要しないため、経営上は良好な状況であるが、他の市営駐車場と併せて周辺の駐車場の需給バランスを調査し、公の駐車場としての必要性・あり方について検討し、今後の方針を決定する。</t>
    <rPh sb="1" eb="2">
      <t>ホン</t>
    </rPh>
    <rPh sb="2" eb="5">
      <t>チュウシャジョウ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</si>
</sst>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653.20000000000005</c:v>
                </c:pt>
                <c:pt idx="1">
                  <c:v>1099.5999999999999</c:v>
                </c:pt>
                <c:pt idx="2">
                  <c:v>439.7</c:v>
                </c:pt>
                <c:pt idx="3">
                  <c:v>374</c:v>
                </c:pt>
                <c:pt idx="4">
                  <c:v>399.7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F2-433F-9BD2-B3ADD7F1E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276544"/>
        <c:axId val="169278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F2-433F-9BD2-B3ADD7F1E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76544"/>
        <c:axId val="169278464"/>
      </c:lineChart>
      <c:dateAx>
        <c:axId val="169276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278464"/>
        <c:crosses val="autoZero"/>
        <c:auto val="1"/>
        <c:lblOffset val="100"/>
        <c:baseTimeUnit val="years"/>
      </c:dateAx>
      <c:valAx>
        <c:axId val="169278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92765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EF-4E94-AB94-8915C1E48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041408"/>
        <c:axId val="179043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EF-4E94-AB94-8915C1E48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041408"/>
        <c:axId val="179043328"/>
      </c:lineChart>
      <c:dateAx>
        <c:axId val="179041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043328"/>
        <c:crosses val="autoZero"/>
        <c:auto val="1"/>
        <c:lblOffset val="100"/>
        <c:baseTimeUnit val="years"/>
      </c:dateAx>
      <c:valAx>
        <c:axId val="179043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790414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78-4349-91F5-91E4256D7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098368"/>
        <c:axId val="179100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78-4349-91F5-91E4256D7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098368"/>
        <c:axId val="179100288"/>
      </c:lineChart>
      <c:dateAx>
        <c:axId val="179098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100288"/>
        <c:crosses val="autoZero"/>
        <c:auto val="1"/>
        <c:lblOffset val="100"/>
        <c:baseTimeUnit val="years"/>
      </c:dateAx>
      <c:valAx>
        <c:axId val="179100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79098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69-4852-9EF6-4F97CBC97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138944"/>
        <c:axId val="179140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69-4852-9EF6-4F97CBC97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138944"/>
        <c:axId val="179140864"/>
      </c:lineChart>
      <c:dateAx>
        <c:axId val="179138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140864"/>
        <c:crosses val="autoZero"/>
        <c:auto val="1"/>
        <c:lblOffset val="100"/>
        <c:baseTimeUnit val="years"/>
      </c:dateAx>
      <c:valAx>
        <c:axId val="179140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79138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AC-4E92-A913-000F85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183616"/>
        <c:axId val="179185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AC-4E92-A913-000F85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183616"/>
        <c:axId val="179185536"/>
      </c:lineChart>
      <c:dateAx>
        <c:axId val="179183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185536"/>
        <c:crosses val="autoZero"/>
        <c:auto val="1"/>
        <c:lblOffset val="100"/>
        <c:baseTimeUnit val="years"/>
      </c:dateAx>
      <c:valAx>
        <c:axId val="179185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79183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06-494F-AD5E-0501E9803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219840"/>
        <c:axId val="179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06-494F-AD5E-0501E9803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219840"/>
        <c:axId val="179242496"/>
      </c:lineChart>
      <c:dateAx>
        <c:axId val="179219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242496"/>
        <c:crosses val="autoZero"/>
        <c:auto val="1"/>
        <c:lblOffset val="100"/>
        <c:baseTimeUnit val="years"/>
      </c:dateAx>
      <c:valAx>
        <c:axId val="179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79219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164.6</c:v>
                </c:pt>
                <c:pt idx="1">
                  <c:v>143.9</c:v>
                </c:pt>
                <c:pt idx="2">
                  <c:v>179.3</c:v>
                </c:pt>
                <c:pt idx="3">
                  <c:v>173.2</c:v>
                </c:pt>
                <c:pt idx="4">
                  <c:v>192.7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9F-4009-9A8D-33AFD6497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301376"/>
        <c:axId val="179307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9F-4009-9A8D-33AFD6497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301376"/>
        <c:axId val="179307648"/>
      </c:lineChart>
      <c:dateAx>
        <c:axId val="179301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307648"/>
        <c:crosses val="autoZero"/>
        <c:auto val="1"/>
        <c:lblOffset val="100"/>
        <c:baseTimeUnit val="years"/>
      </c:dateAx>
      <c:valAx>
        <c:axId val="179307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793013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84.7</c:v>
                </c:pt>
                <c:pt idx="1">
                  <c:v>90.9</c:v>
                </c:pt>
                <c:pt idx="2">
                  <c:v>77.3</c:v>
                </c:pt>
                <c:pt idx="3">
                  <c:v>274</c:v>
                </c:pt>
                <c:pt idx="4">
                  <c:v>299.7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22-49B9-8BF4-BF67E8BC8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333760"/>
        <c:axId val="179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22-49B9-8BF4-BF67E8BC8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333760"/>
        <c:axId val="179340032"/>
      </c:lineChart>
      <c:dateAx>
        <c:axId val="179333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340032"/>
        <c:crosses val="autoZero"/>
        <c:auto val="1"/>
        <c:lblOffset val="100"/>
        <c:baseTimeUnit val="years"/>
      </c:dateAx>
      <c:valAx>
        <c:axId val="179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793337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16849</c:v>
                </c:pt>
                <c:pt idx="1">
                  <c:v>18349</c:v>
                </c:pt>
                <c:pt idx="2">
                  <c:v>17346</c:v>
                </c:pt>
                <c:pt idx="3">
                  <c:v>17896</c:v>
                </c:pt>
                <c:pt idx="4">
                  <c:v>19797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D6-4BF2-AD8A-1F264F951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509120"/>
        <c:axId val="179515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D6-4BF2-AD8A-1F264F951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509120"/>
        <c:axId val="179515392"/>
      </c:lineChart>
      <c:dateAx>
        <c:axId val="179509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515392"/>
        <c:crosses val="autoZero"/>
        <c:auto val="1"/>
        <c:lblOffset val="100"/>
        <c:baseTimeUnit val="years"/>
      </c:dateAx>
      <c:valAx>
        <c:axId val="179515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795091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F3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静岡県浜松市　新川南駐車場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2060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120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48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82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300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130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653.20000000000005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1099.5999999999999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439.7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374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399.7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164.6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143.9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179.3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173.2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192.7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385.5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419.4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509.2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449.1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3.5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3.2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2.9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6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3.8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252.8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269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276.60000000000002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274.8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277.2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131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132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84.7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90.9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77.3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274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299.7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16849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18349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17346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17896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19797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23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22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16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21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17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40.700000000000003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38.200000000000003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34.6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37.6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33.200000000000003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7496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6967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7138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8131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8024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133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3000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78.400000000000006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70.5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59.2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62.4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82.7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YPL9zu8QRzDufm7drHpjqgw7j2LIQQWziy10lP+IO8ublxehaiqNiREKxvYiirQ1jZlg3Ges+h/5wf4ne87uTQ==" saltValue="ixI0ZLtz5bnn4KKgO1mu8Q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90</v>
      </c>
      <c r="AL5" s="59" t="s">
        <v>91</v>
      </c>
      <c r="AM5" s="59" t="s">
        <v>101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102</v>
      </c>
      <c r="AW5" s="59" t="s">
        <v>103</v>
      </c>
      <c r="AX5" s="59" t="s">
        <v>101</v>
      </c>
      <c r="AY5" s="59" t="s">
        <v>104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100</v>
      </c>
      <c r="BG5" s="59" t="s">
        <v>90</v>
      </c>
      <c r="BH5" s="59" t="s">
        <v>103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100</v>
      </c>
      <c r="BR5" s="59" t="s">
        <v>105</v>
      </c>
      <c r="BS5" s="59" t="s">
        <v>106</v>
      </c>
      <c r="BT5" s="59" t="s">
        <v>101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100</v>
      </c>
      <c r="CC5" s="59" t="s">
        <v>90</v>
      </c>
      <c r="CD5" s="59" t="s">
        <v>103</v>
      </c>
      <c r="CE5" s="59" t="s">
        <v>92</v>
      </c>
      <c r="CF5" s="59" t="s">
        <v>104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102</v>
      </c>
      <c r="CQ5" s="59" t="s">
        <v>103</v>
      </c>
      <c r="CR5" s="59" t="s">
        <v>101</v>
      </c>
      <c r="CS5" s="59" t="s">
        <v>104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100</v>
      </c>
      <c r="DA5" s="59" t="s">
        <v>102</v>
      </c>
      <c r="DB5" s="59" t="s">
        <v>91</v>
      </c>
      <c r="DC5" s="59" t="s">
        <v>92</v>
      </c>
      <c r="DD5" s="59" t="s">
        <v>104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102</v>
      </c>
      <c r="DM5" s="59" t="s">
        <v>91</v>
      </c>
      <c r="DN5" s="59" t="s">
        <v>101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107</v>
      </c>
      <c r="B6" s="60">
        <f>B8</f>
        <v>2018</v>
      </c>
      <c r="C6" s="60">
        <f t="shared" ref="C6:X6" si="1">C8</f>
        <v>221309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静岡県浜松市</v>
      </c>
      <c r="I6" s="60" t="str">
        <f t="shared" si="1"/>
        <v>新川南駐車場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48</v>
      </c>
      <c r="S6" s="62" t="str">
        <f t="shared" si="1"/>
        <v>駅</v>
      </c>
      <c r="T6" s="62" t="str">
        <f t="shared" si="1"/>
        <v>無</v>
      </c>
      <c r="U6" s="63">
        <f t="shared" si="1"/>
        <v>2060</v>
      </c>
      <c r="V6" s="63">
        <f t="shared" si="1"/>
        <v>82</v>
      </c>
      <c r="W6" s="63">
        <f t="shared" si="1"/>
        <v>300</v>
      </c>
      <c r="X6" s="62" t="str">
        <f t="shared" si="1"/>
        <v>利用料金制</v>
      </c>
      <c r="Y6" s="64">
        <f>IF(Y8="-",NA(),Y8)</f>
        <v>653.20000000000005</v>
      </c>
      <c r="Z6" s="64">
        <f t="shared" ref="Z6:AH6" si="2">IF(Z8="-",NA(),Z8)</f>
        <v>1099.5999999999999</v>
      </c>
      <c r="AA6" s="64">
        <f t="shared" si="2"/>
        <v>439.7</v>
      </c>
      <c r="AB6" s="64">
        <f t="shared" si="2"/>
        <v>374</v>
      </c>
      <c r="AC6" s="64">
        <f t="shared" si="2"/>
        <v>399.7</v>
      </c>
      <c r="AD6" s="64">
        <f t="shared" si="2"/>
        <v>385.5</v>
      </c>
      <c r="AE6" s="64">
        <f t="shared" si="2"/>
        <v>419.4</v>
      </c>
      <c r="AF6" s="64">
        <f t="shared" si="2"/>
        <v>371</v>
      </c>
      <c r="AG6" s="64">
        <f t="shared" si="2"/>
        <v>509.2</v>
      </c>
      <c r="AH6" s="64">
        <f t="shared" si="2"/>
        <v>449.1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3.5</v>
      </c>
      <c r="AP6" s="64">
        <f t="shared" si="3"/>
        <v>3.2</v>
      </c>
      <c r="AQ6" s="64">
        <f t="shared" si="3"/>
        <v>2.9</v>
      </c>
      <c r="AR6" s="64">
        <f t="shared" si="3"/>
        <v>6</v>
      </c>
      <c r="AS6" s="64">
        <f t="shared" si="3"/>
        <v>3.8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23</v>
      </c>
      <c r="BA6" s="65">
        <f t="shared" si="4"/>
        <v>22</v>
      </c>
      <c r="BB6" s="65">
        <f t="shared" si="4"/>
        <v>16</v>
      </c>
      <c r="BC6" s="65">
        <f t="shared" si="4"/>
        <v>21</v>
      </c>
      <c r="BD6" s="65">
        <f t="shared" si="4"/>
        <v>17</v>
      </c>
      <c r="BE6" s="63" t="str">
        <f>IF(BE8="-","",IF(BE8="-","【-】","【"&amp;SUBSTITUTE(TEXT(BE8,"#,##0"),"-","△")&amp;"】"))</f>
        <v>【30】</v>
      </c>
      <c r="BF6" s="64">
        <f>IF(BF8="-",NA(),BF8)</f>
        <v>84.7</v>
      </c>
      <c r="BG6" s="64">
        <f t="shared" ref="BG6:BO6" si="5">IF(BG8="-",NA(),BG8)</f>
        <v>90.9</v>
      </c>
      <c r="BH6" s="64">
        <f t="shared" si="5"/>
        <v>77.3</v>
      </c>
      <c r="BI6" s="64">
        <f t="shared" si="5"/>
        <v>274</v>
      </c>
      <c r="BJ6" s="64">
        <f t="shared" si="5"/>
        <v>299.7</v>
      </c>
      <c r="BK6" s="64">
        <f t="shared" si="5"/>
        <v>40.700000000000003</v>
      </c>
      <c r="BL6" s="64">
        <f t="shared" si="5"/>
        <v>38.200000000000003</v>
      </c>
      <c r="BM6" s="64">
        <f t="shared" si="5"/>
        <v>34.6</v>
      </c>
      <c r="BN6" s="64">
        <f t="shared" si="5"/>
        <v>37.6</v>
      </c>
      <c r="BO6" s="64">
        <f t="shared" si="5"/>
        <v>33.200000000000003</v>
      </c>
      <c r="BP6" s="61" t="str">
        <f>IF(BP8="-","",IF(BP8="-","【-】","【"&amp;SUBSTITUTE(TEXT(BP8,"#,##0.0"),"-","△")&amp;"】"))</f>
        <v>【26.3】</v>
      </c>
      <c r="BQ6" s="65">
        <f>IF(BQ8="-",NA(),BQ8)</f>
        <v>16849</v>
      </c>
      <c r="BR6" s="65">
        <f t="shared" ref="BR6:BZ6" si="6">IF(BR8="-",NA(),BR8)</f>
        <v>18349</v>
      </c>
      <c r="BS6" s="65">
        <f t="shared" si="6"/>
        <v>17346</v>
      </c>
      <c r="BT6" s="65">
        <f t="shared" si="6"/>
        <v>17896</v>
      </c>
      <c r="BU6" s="65">
        <f t="shared" si="6"/>
        <v>19797</v>
      </c>
      <c r="BV6" s="65">
        <f t="shared" si="6"/>
        <v>7496</v>
      </c>
      <c r="BW6" s="65">
        <f t="shared" si="6"/>
        <v>6967</v>
      </c>
      <c r="BX6" s="65">
        <f t="shared" si="6"/>
        <v>7138</v>
      </c>
      <c r="BY6" s="65">
        <f t="shared" si="6"/>
        <v>8131</v>
      </c>
      <c r="BZ6" s="65">
        <f t="shared" si="6"/>
        <v>8024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108</v>
      </c>
      <c r="CM6" s="63">
        <f t="shared" ref="CM6:CN6" si="7">CM8</f>
        <v>0</v>
      </c>
      <c r="CN6" s="63">
        <f t="shared" si="7"/>
        <v>3000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109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78.400000000000006</v>
      </c>
      <c r="DF6" s="64">
        <f t="shared" si="8"/>
        <v>70.5</v>
      </c>
      <c r="DG6" s="64">
        <f t="shared" si="8"/>
        <v>59.2</v>
      </c>
      <c r="DH6" s="64">
        <f t="shared" si="8"/>
        <v>62.4</v>
      </c>
      <c r="DI6" s="64">
        <f t="shared" si="8"/>
        <v>82.7</v>
      </c>
      <c r="DJ6" s="61" t="str">
        <f>IF(DJ8="-","",IF(DJ8="-","【-】","【"&amp;SUBSTITUTE(TEXT(DJ8,"#,##0.0"),"-","△")&amp;"】"))</f>
        <v>【103.6】</v>
      </c>
      <c r="DK6" s="64">
        <f>IF(DK8="-",NA(),DK8)</f>
        <v>164.6</v>
      </c>
      <c r="DL6" s="64">
        <f t="shared" ref="DL6:DT6" si="9">IF(DL8="-",NA(),DL8)</f>
        <v>143.9</v>
      </c>
      <c r="DM6" s="64">
        <f t="shared" si="9"/>
        <v>179.3</v>
      </c>
      <c r="DN6" s="64">
        <f t="shared" si="9"/>
        <v>173.2</v>
      </c>
      <c r="DO6" s="64">
        <f t="shared" si="9"/>
        <v>192.7</v>
      </c>
      <c r="DP6" s="64">
        <f t="shared" si="9"/>
        <v>252.8</v>
      </c>
      <c r="DQ6" s="64">
        <f t="shared" si="9"/>
        <v>269</v>
      </c>
      <c r="DR6" s="64">
        <f t="shared" si="9"/>
        <v>276.60000000000002</v>
      </c>
      <c r="DS6" s="64">
        <f t="shared" si="9"/>
        <v>274.8</v>
      </c>
      <c r="DT6" s="64">
        <f t="shared" si="9"/>
        <v>277.2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110</v>
      </c>
      <c r="B7" s="60">
        <f t="shared" ref="B7:X7" si="10">B8</f>
        <v>2018</v>
      </c>
      <c r="C7" s="60">
        <f t="shared" si="10"/>
        <v>221309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静岡県　浜松市</v>
      </c>
      <c r="I7" s="60" t="str">
        <f t="shared" si="10"/>
        <v>新川南駐車場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48</v>
      </c>
      <c r="S7" s="62" t="str">
        <f t="shared" si="10"/>
        <v>駅</v>
      </c>
      <c r="T7" s="62" t="str">
        <f t="shared" si="10"/>
        <v>無</v>
      </c>
      <c r="U7" s="63">
        <f t="shared" si="10"/>
        <v>2060</v>
      </c>
      <c r="V7" s="63">
        <f t="shared" si="10"/>
        <v>82</v>
      </c>
      <c r="W7" s="63">
        <f t="shared" si="10"/>
        <v>300</v>
      </c>
      <c r="X7" s="62" t="str">
        <f t="shared" si="10"/>
        <v>利用料金制</v>
      </c>
      <c r="Y7" s="64">
        <f>Y8</f>
        <v>653.20000000000005</v>
      </c>
      <c r="Z7" s="64">
        <f t="shared" ref="Z7:AH7" si="11">Z8</f>
        <v>1099.5999999999999</v>
      </c>
      <c r="AA7" s="64">
        <f t="shared" si="11"/>
        <v>439.7</v>
      </c>
      <c r="AB7" s="64">
        <f t="shared" si="11"/>
        <v>374</v>
      </c>
      <c r="AC7" s="64">
        <f t="shared" si="11"/>
        <v>399.7</v>
      </c>
      <c r="AD7" s="64">
        <f t="shared" si="11"/>
        <v>385.5</v>
      </c>
      <c r="AE7" s="64">
        <f t="shared" si="11"/>
        <v>419.4</v>
      </c>
      <c r="AF7" s="64">
        <f t="shared" si="11"/>
        <v>371</v>
      </c>
      <c r="AG7" s="64">
        <f t="shared" si="11"/>
        <v>509.2</v>
      </c>
      <c r="AH7" s="64">
        <f t="shared" si="11"/>
        <v>449.1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3.5</v>
      </c>
      <c r="AP7" s="64">
        <f t="shared" si="12"/>
        <v>3.2</v>
      </c>
      <c r="AQ7" s="64">
        <f t="shared" si="12"/>
        <v>2.9</v>
      </c>
      <c r="AR7" s="64">
        <f t="shared" si="12"/>
        <v>6</v>
      </c>
      <c r="AS7" s="64">
        <f t="shared" si="12"/>
        <v>3.8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23</v>
      </c>
      <c r="BA7" s="65">
        <f t="shared" si="13"/>
        <v>22</v>
      </c>
      <c r="BB7" s="65">
        <f t="shared" si="13"/>
        <v>16</v>
      </c>
      <c r="BC7" s="65">
        <f t="shared" si="13"/>
        <v>21</v>
      </c>
      <c r="BD7" s="65">
        <f t="shared" si="13"/>
        <v>17</v>
      </c>
      <c r="BE7" s="63"/>
      <c r="BF7" s="64">
        <f>BF8</f>
        <v>84.7</v>
      </c>
      <c r="BG7" s="64">
        <f t="shared" ref="BG7:BO7" si="14">BG8</f>
        <v>90.9</v>
      </c>
      <c r="BH7" s="64">
        <f t="shared" si="14"/>
        <v>77.3</v>
      </c>
      <c r="BI7" s="64">
        <f t="shared" si="14"/>
        <v>274</v>
      </c>
      <c r="BJ7" s="64">
        <f t="shared" si="14"/>
        <v>299.7</v>
      </c>
      <c r="BK7" s="64">
        <f t="shared" si="14"/>
        <v>40.700000000000003</v>
      </c>
      <c r="BL7" s="64">
        <f t="shared" si="14"/>
        <v>38.200000000000003</v>
      </c>
      <c r="BM7" s="64">
        <f t="shared" si="14"/>
        <v>34.6</v>
      </c>
      <c r="BN7" s="64">
        <f t="shared" si="14"/>
        <v>37.6</v>
      </c>
      <c r="BO7" s="64">
        <f t="shared" si="14"/>
        <v>33.200000000000003</v>
      </c>
      <c r="BP7" s="61"/>
      <c r="BQ7" s="65">
        <f>BQ8</f>
        <v>16849</v>
      </c>
      <c r="BR7" s="65">
        <f t="shared" ref="BR7:BZ7" si="15">BR8</f>
        <v>18349</v>
      </c>
      <c r="BS7" s="65">
        <f t="shared" si="15"/>
        <v>17346</v>
      </c>
      <c r="BT7" s="65">
        <f t="shared" si="15"/>
        <v>17896</v>
      </c>
      <c r="BU7" s="65">
        <f t="shared" si="15"/>
        <v>19797</v>
      </c>
      <c r="BV7" s="65">
        <f t="shared" si="15"/>
        <v>7496</v>
      </c>
      <c r="BW7" s="65">
        <f t="shared" si="15"/>
        <v>6967</v>
      </c>
      <c r="BX7" s="65">
        <f t="shared" si="15"/>
        <v>7138</v>
      </c>
      <c r="BY7" s="65">
        <f t="shared" si="15"/>
        <v>8131</v>
      </c>
      <c r="BZ7" s="65">
        <f t="shared" si="15"/>
        <v>8024</v>
      </c>
      <c r="CA7" s="63"/>
      <c r="CB7" s="64" t="s">
        <v>111</v>
      </c>
      <c r="CC7" s="64" t="s">
        <v>111</v>
      </c>
      <c r="CD7" s="64" t="s">
        <v>111</v>
      </c>
      <c r="CE7" s="64" t="s">
        <v>111</v>
      </c>
      <c r="CF7" s="64" t="s">
        <v>111</v>
      </c>
      <c r="CG7" s="64" t="s">
        <v>111</v>
      </c>
      <c r="CH7" s="64" t="s">
        <v>111</v>
      </c>
      <c r="CI7" s="64" t="s">
        <v>111</v>
      </c>
      <c r="CJ7" s="64" t="s">
        <v>111</v>
      </c>
      <c r="CK7" s="64" t="s">
        <v>108</v>
      </c>
      <c r="CL7" s="61"/>
      <c r="CM7" s="63">
        <f>CM8</f>
        <v>0</v>
      </c>
      <c r="CN7" s="63">
        <f>CN8</f>
        <v>3000</v>
      </c>
      <c r="CO7" s="64" t="s">
        <v>111</v>
      </c>
      <c r="CP7" s="64" t="s">
        <v>111</v>
      </c>
      <c r="CQ7" s="64" t="s">
        <v>111</v>
      </c>
      <c r="CR7" s="64" t="s">
        <v>111</v>
      </c>
      <c r="CS7" s="64" t="s">
        <v>111</v>
      </c>
      <c r="CT7" s="64" t="s">
        <v>111</v>
      </c>
      <c r="CU7" s="64" t="s">
        <v>111</v>
      </c>
      <c r="CV7" s="64" t="s">
        <v>111</v>
      </c>
      <c r="CW7" s="64" t="s">
        <v>111</v>
      </c>
      <c r="CX7" s="64" t="s">
        <v>108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78.400000000000006</v>
      </c>
      <c r="DF7" s="64">
        <f t="shared" si="16"/>
        <v>70.5</v>
      </c>
      <c r="DG7" s="64">
        <f t="shared" si="16"/>
        <v>59.2</v>
      </c>
      <c r="DH7" s="64">
        <f t="shared" si="16"/>
        <v>62.4</v>
      </c>
      <c r="DI7" s="64">
        <f t="shared" si="16"/>
        <v>82.7</v>
      </c>
      <c r="DJ7" s="61"/>
      <c r="DK7" s="64">
        <f>DK8</f>
        <v>164.6</v>
      </c>
      <c r="DL7" s="64">
        <f t="shared" ref="DL7:DT7" si="17">DL8</f>
        <v>143.9</v>
      </c>
      <c r="DM7" s="64">
        <f t="shared" si="17"/>
        <v>179.3</v>
      </c>
      <c r="DN7" s="64">
        <f t="shared" si="17"/>
        <v>173.2</v>
      </c>
      <c r="DO7" s="64">
        <f t="shared" si="17"/>
        <v>192.7</v>
      </c>
      <c r="DP7" s="64">
        <f t="shared" si="17"/>
        <v>252.8</v>
      </c>
      <c r="DQ7" s="64">
        <f t="shared" si="17"/>
        <v>269</v>
      </c>
      <c r="DR7" s="64">
        <f t="shared" si="17"/>
        <v>276.60000000000002</v>
      </c>
      <c r="DS7" s="64">
        <f t="shared" si="17"/>
        <v>274.8</v>
      </c>
      <c r="DT7" s="64">
        <f t="shared" si="17"/>
        <v>277.2</v>
      </c>
      <c r="DU7" s="61"/>
    </row>
    <row r="8" spans="1:125" s="66" customFormat="1" x14ac:dyDescent="0.15">
      <c r="A8" s="49"/>
      <c r="B8" s="67">
        <v>2018</v>
      </c>
      <c r="C8" s="67">
        <v>221309</v>
      </c>
      <c r="D8" s="67">
        <v>47</v>
      </c>
      <c r="E8" s="67">
        <v>14</v>
      </c>
      <c r="F8" s="67">
        <v>0</v>
      </c>
      <c r="G8" s="67">
        <v>3</v>
      </c>
      <c r="H8" s="67" t="s">
        <v>112</v>
      </c>
      <c r="I8" s="67" t="s">
        <v>113</v>
      </c>
      <c r="J8" s="67" t="s">
        <v>114</v>
      </c>
      <c r="K8" s="67" t="s">
        <v>115</v>
      </c>
      <c r="L8" s="67" t="s">
        <v>116</v>
      </c>
      <c r="M8" s="67" t="s">
        <v>117</v>
      </c>
      <c r="N8" s="67" t="s">
        <v>118</v>
      </c>
      <c r="O8" s="68" t="s">
        <v>119</v>
      </c>
      <c r="P8" s="69" t="s">
        <v>120</v>
      </c>
      <c r="Q8" s="69" t="s">
        <v>121</v>
      </c>
      <c r="R8" s="70">
        <v>48</v>
      </c>
      <c r="S8" s="69" t="s">
        <v>122</v>
      </c>
      <c r="T8" s="69" t="s">
        <v>123</v>
      </c>
      <c r="U8" s="70">
        <v>2060</v>
      </c>
      <c r="V8" s="70">
        <v>82</v>
      </c>
      <c r="W8" s="70">
        <v>300</v>
      </c>
      <c r="X8" s="69" t="s">
        <v>124</v>
      </c>
      <c r="Y8" s="71">
        <v>653.20000000000005</v>
      </c>
      <c r="Z8" s="71">
        <v>1099.5999999999999</v>
      </c>
      <c r="AA8" s="71">
        <v>439.7</v>
      </c>
      <c r="AB8" s="71">
        <v>374</v>
      </c>
      <c r="AC8" s="71">
        <v>399.7</v>
      </c>
      <c r="AD8" s="71">
        <v>385.5</v>
      </c>
      <c r="AE8" s="71">
        <v>419.4</v>
      </c>
      <c r="AF8" s="71">
        <v>371</v>
      </c>
      <c r="AG8" s="71">
        <v>509.2</v>
      </c>
      <c r="AH8" s="71">
        <v>449.1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3.5</v>
      </c>
      <c r="AP8" s="71">
        <v>3.2</v>
      </c>
      <c r="AQ8" s="71">
        <v>2.9</v>
      </c>
      <c r="AR8" s="71">
        <v>6</v>
      </c>
      <c r="AS8" s="71">
        <v>3.8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23</v>
      </c>
      <c r="BA8" s="72">
        <v>22</v>
      </c>
      <c r="BB8" s="72">
        <v>16</v>
      </c>
      <c r="BC8" s="72">
        <v>21</v>
      </c>
      <c r="BD8" s="72">
        <v>17</v>
      </c>
      <c r="BE8" s="72">
        <v>30</v>
      </c>
      <c r="BF8" s="71">
        <v>84.7</v>
      </c>
      <c r="BG8" s="71">
        <v>90.9</v>
      </c>
      <c r="BH8" s="71">
        <v>77.3</v>
      </c>
      <c r="BI8" s="71">
        <v>274</v>
      </c>
      <c r="BJ8" s="71">
        <v>299.7</v>
      </c>
      <c r="BK8" s="71">
        <v>40.700000000000003</v>
      </c>
      <c r="BL8" s="71">
        <v>38.200000000000003</v>
      </c>
      <c r="BM8" s="71">
        <v>34.6</v>
      </c>
      <c r="BN8" s="71">
        <v>37.6</v>
      </c>
      <c r="BO8" s="71">
        <v>33.200000000000003</v>
      </c>
      <c r="BP8" s="68">
        <v>26.3</v>
      </c>
      <c r="BQ8" s="72">
        <v>16849</v>
      </c>
      <c r="BR8" s="72">
        <v>18349</v>
      </c>
      <c r="BS8" s="72">
        <v>17346</v>
      </c>
      <c r="BT8" s="73">
        <v>17896</v>
      </c>
      <c r="BU8" s="73">
        <v>19797</v>
      </c>
      <c r="BV8" s="72">
        <v>7496</v>
      </c>
      <c r="BW8" s="72">
        <v>6967</v>
      </c>
      <c r="BX8" s="72">
        <v>7138</v>
      </c>
      <c r="BY8" s="72">
        <v>8131</v>
      </c>
      <c r="BZ8" s="72">
        <v>8024</v>
      </c>
      <c r="CA8" s="70">
        <v>16102</v>
      </c>
      <c r="CB8" s="71" t="s">
        <v>116</v>
      </c>
      <c r="CC8" s="71" t="s">
        <v>116</v>
      </c>
      <c r="CD8" s="71" t="s">
        <v>116</v>
      </c>
      <c r="CE8" s="71" t="s">
        <v>116</v>
      </c>
      <c r="CF8" s="71" t="s">
        <v>116</v>
      </c>
      <c r="CG8" s="71" t="s">
        <v>116</v>
      </c>
      <c r="CH8" s="71" t="s">
        <v>116</v>
      </c>
      <c r="CI8" s="71" t="s">
        <v>116</v>
      </c>
      <c r="CJ8" s="71" t="s">
        <v>116</v>
      </c>
      <c r="CK8" s="71" t="s">
        <v>116</v>
      </c>
      <c r="CL8" s="68" t="s">
        <v>116</v>
      </c>
      <c r="CM8" s="70">
        <v>0</v>
      </c>
      <c r="CN8" s="70">
        <v>3000</v>
      </c>
      <c r="CO8" s="71" t="s">
        <v>116</v>
      </c>
      <c r="CP8" s="71" t="s">
        <v>116</v>
      </c>
      <c r="CQ8" s="71" t="s">
        <v>116</v>
      </c>
      <c r="CR8" s="71" t="s">
        <v>116</v>
      </c>
      <c r="CS8" s="71" t="s">
        <v>116</v>
      </c>
      <c r="CT8" s="71" t="s">
        <v>116</v>
      </c>
      <c r="CU8" s="71" t="s">
        <v>116</v>
      </c>
      <c r="CV8" s="71" t="s">
        <v>116</v>
      </c>
      <c r="CW8" s="71" t="s">
        <v>116</v>
      </c>
      <c r="CX8" s="71" t="s">
        <v>116</v>
      </c>
      <c r="CY8" s="68" t="s">
        <v>116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78.400000000000006</v>
      </c>
      <c r="DF8" s="71">
        <v>70.5</v>
      </c>
      <c r="DG8" s="71">
        <v>59.2</v>
      </c>
      <c r="DH8" s="71">
        <v>62.4</v>
      </c>
      <c r="DI8" s="71">
        <v>82.7</v>
      </c>
      <c r="DJ8" s="68">
        <v>103.6</v>
      </c>
      <c r="DK8" s="71">
        <v>164.6</v>
      </c>
      <c r="DL8" s="71">
        <v>143.9</v>
      </c>
      <c r="DM8" s="71">
        <v>179.3</v>
      </c>
      <c r="DN8" s="71">
        <v>173.2</v>
      </c>
      <c r="DO8" s="71">
        <v>192.7</v>
      </c>
      <c r="DP8" s="71">
        <v>252.8</v>
      </c>
      <c r="DQ8" s="71">
        <v>269</v>
      </c>
      <c r="DR8" s="71">
        <v>276.60000000000002</v>
      </c>
      <c r="DS8" s="71">
        <v>274.8</v>
      </c>
      <c r="DT8" s="71">
        <v>277.2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125</v>
      </c>
      <c r="C10" s="78" t="s">
        <v>126</v>
      </c>
      <c r="D10" s="78" t="s">
        <v>127</v>
      </c>
      <c r="E10" s="78" t="s">
        <v>128</v>
      </c>
      <c r="F10" s="78" t="s">
        <v>129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H0000</cp:lastModifiedBy>
  <cp:lastPrinted>2020-01-20T05:22:22Z</cp:lastPrinted>
  <dcterms:created xsi:type="dcterms:W3CDTF">2019-12-05T07:23:32Z</dcterms:created>
  <dcterms:modified xsi:type="dcterms:W3CDTF">2020-01-31T05:46:36Z</dcterms:modified>
  <cp:category/>
</cp:coreProperties>
</file>