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270010000)\F予算係\付帯事務\予算系\公営企業決算統計\30年度決算\08提出後総務省照会（数値補足等）\R020109経営比較分析表の分析等について\06決裁用\"/>
    </mc:Choice>
  </mc:AlternateContent>
  <xr:revisionPtr revIDLastSave="0" documentId="13_ncr:1_{2583BB9D-FF0D-4E76-B146-D1A4D389B788}" xr6:coauthVersionLast="41" xr6:coauthVersionMax="41" xr10:uidLastSave="{00000000-0000-0000-0000-000000000000}"/>
  <workbookProtection workbookAlgorithmName="SHA-512" workbookHashValue="azi2FbN/lvoMxHZrIluM2xwSKtObAwPbuDyChT1NXrtmYG9uEPX+Mtr/QidcosUcUqCF9H7iJ3VWgCGiXjPnfA==" workbookSaltValue="K8qoB5kVTWCM3X5w3wdq4w==" workbookSpinCount="100000" lockStructure="1"/>
  <bookViews>
    <workbookView xWindow="-120" yWindow="-120" windowWidth="20730" windowHeight="113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GQ30" i="4"/>
  <c r="IE76" i="4"/>
  <c r="BZ51" i="4"/>
  <c r="BZ30" i="4"/>
  <c r="BG30" i="4"/>
  <c r="LE76" i="4"/>
  <c r="FX30" i="4"/>
  <c r="AV76" i="4"/>
  <c r="KO51" i="4"/>
  <c r="FX51" i="4"/>
  <c r="KO30" i="4"/>
  <c r="HP76" i="4"/>
  <c r="BG51" i="4"/>
  <c r="FE51" i="4"/>
  <c r="HA76" i="4"/>
  <c r="AN51" i="4"/>
  <c r="FE30" i="4"/>
  <c r="JV51" i="4"/>
  <c r="AN30" i="4"/>
  <c r="KP76" i="4"/>
  <c r="JV30" i="4"/>
  <c r="AG76" i="4"/>
  <c r="R76" i="4"/>
  <c r="KA76" i="4"/>
  <c r="EL51" i="4"/>
  <c r="JC30" i="4"/>
  <c r="GL76" i="4"/>
  <c r="U51" i="4"/>
  <c r="EL30" i="4"/>
  <c r="U30" i="4"/>
  <c r="JC51" i="4"/>
</calcChain>
</file>

<file path=xl/sharedStrings.xml><?xml version="1.0" encoding="utf-8"?>
<sst xmlns="http://schemas.openxmlformats.org/spreadsheetml/2006/main" count="294" uniqueCount="135">
  <si>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</si>
  <si>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</si>
  <si>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</si>
  <si>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</si>
  <si>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</si>
  <si>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</si>
  <si>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</si>
  <si>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</si>
  <si>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</si>
  <si>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</si>
  <si>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</si>
  <si>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</si>
  <si>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</si>
  <si>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</si>
  <si>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</si>
  <si>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</si>
  <si>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</si>
  <si>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</si>
  <si>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</si>
  <si>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</si>
  <si>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</si>
  <si>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</si>
  <si>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</si>
  <si>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</si>
  <si>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</si>
  <si>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</si>
  <si>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</si>
  <si>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</si>
  <si>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</si>
  <si>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</si>
  <si>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</si>
  <si>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</si>
  <si>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</si>
  <si>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</si>
  <si>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</si>
  <si>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</si>
  <si>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</si>
  <si>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</si>
  <si>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</si>
  <si>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</si>
  <si>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</si>
  <si>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</si>
  <si>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</si>
  <si>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</si>
  <si>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</si>
  <si>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</si>
  <si>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</si>
  <si>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</si>
  <si>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</si>
  <si>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</si>
  <si>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</si>
  <si>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</si>
  <si>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</si>
  <si>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</si>
  <si>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</si>
  <si>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</si>
  <si>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</si>
  <si>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</si>
  <si>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</si>
  <si>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</si>
  <si>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</si>
  <si>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</si>
  <si>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</si>
  <si>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</si>
  <si>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</si>
  <si>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</si>
  <si>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</si>
  <si>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</si>
  <si>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</si>
  <si>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</si>
  <si>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</si>
  <si>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</si>
  <si>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</si>
  <si>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</si>
  <si>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</si>
  <si>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</si>
  <si>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</si>
  <si>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</si>
  <si>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</si>
  <si>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</si>
  <si>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</si>
  <si>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</si>
  <si>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</si>
  <si>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</si>
  <si>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</si>
  <si>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</si>
  <si>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</si>
  <si>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</si>
  <si>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</si>
  <si>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</si>
  <si>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</si>
  <si>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</si>
  <si>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</si>
  <si>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</si>
  <si>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</si>
  <si>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</si>
  <si>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</si>
  <si>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</si>
  <si>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</si>
  <si>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</si>
  <si>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</si>
  <si>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</si>
  <si>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</si>
  <si>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</si>
  <si>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</si>
  <si>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</si>
  <si>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</si>
  <si>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</si>
  <si>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</si>
  <si>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</si>
  <si>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</si>
  <si>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</si>
  <si>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</si>
  <si>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京都市</t>
  </si>
  <si>
    <t>御池駐車場</t>
  </si>
  <si>
    <t>法非適用</t>
  </si>
  <si>
    <t>駐車場整備事業</t>
  </si>
  <si>
    <t>-</t>
  </si>
  <si>
    <t>Ａ２Ｂ１</t>
  </si>
  <si>
    <t>非設置</t>
  </si>
  <si>
    <t>該当数値なし</t>
  </si>
  <si>
    <t>都市計画駐車場 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</si>
  <si>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</si>
  <si>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</si>
  <si>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</si>
  <si>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</si>
  <si>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</si>
  <si>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</si>
  <si>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</si>
  <si>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</si>
  <si>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</si>
  <si>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〇「⑪稼働率」については，平成28年度からほぼ横ばいであり，類似施設平均値を上回っている。今後も引き続き駐車台数を増加させるための取組を行っていく。</t>
    <rPh sb="3" eb="5">
      <t>カドウ</t>
    </rPh>
    <rPh sb="5" eb="6">
      <t>リツ</t>
    </rPh>
    <rPh sb="13" eb="15">
      <t>ヘイセイ</t>
    </rPh>
    <rPh sb="17" eb="19">
      <t>ネンド</t>
    </rPh>
    <rPh sb="23" eb="24">
      <t>ヨコ</t>
    </rPh>
    <rPh sb="30" eb="32">
      <t>ルイジ</t>
    </rPh>
    <rPh sb="32" eb="34">
      <t>シセツ</t>
    </rPh>
    <rPh sb="34" eb="37">
      <t>ヘイキンチ</t>
    </rPh>
    <rPh sb="38" eb="40">
      <t>ウワマワ</t>
    </rPh>
    <rPh sb="45" eb="47">
      <t>コンゴ</t>
    </rPh>
    <rPh sb="48" eb="49">
      <t>ヒ</t>
    </rPh>
    <rPh sb="50" eb="51">
      <t>ツヅ</t>
    </rPh>
    <rPh sb="52" eb="54">
      <t>チュウシャ</t>
    </rPh>
    <rPh sb="54" eb="56">
      <t>ダイスウ</t>
    </rPh>
    <rPh sb="57" eb="59">
      <t>ゾウカ</t>
    </rPh>
    <rPh sb="65" eb="67">
      <t>トリクミ</t>
    </rPh>
    <rPh sb="68" eb="69">
      <t>オコナ</t>
    </rPh>
    <phoneticPr fontId="5"/>
  </si>
  <si>
    <t>〇当駐車場整備事業においては，当駐車場を建設する際に多額の市債を発行したため，市債の償還のために，使用料収入等の他多額の繰入金を必要としてきたが，平成29年度をもって市債の償還は完了した。
〇「①収益的収支比率」は平成29年度に市債の償還の完了に伴い，平成30年度は大幅な黒字となっている。
〇「②他会計補助金比率」，「③駐車台数一台当たりの他会計補助金額」については，平成29年度の市債の償還完了に伴い，平成30年度は0.0となっている。
〇「④売上高GOP比率」については，平成29年度は設備更新に費用を要したため減少していたが，平成30年度はその前年並みに回復している。
〇「⑤EBITDA」については，過去5年間における最大値となっており，類似施設平均値を上回っている。</t>
    <rPh sb="1" eb="2">
      <t>トウ</t>
    </rPh>
    <rPh sb="2" eb="5">
      <t>チュウシャジョウ</t>
    </rPh>
    <rPh sb="5" eb="7">
      <t>セイビ</t>
    </rPh>
    <rPh sb="7" eb="9">
      <t>ジギョウ</t>
    </rPh>
    <rPh sb="15" eb="16">
      <t>トウ</t>
    </rPh>
    <rPh sb="16" eb="19">
      <t>チュウシャジョウ</t>
    </rPh>
    <rPh sb="20" eb="22">
      <t>ケンセツ</t>
    </rPh>
    <rPh sb="24" eb="25">
      <t>サイ</t>
    </rPh>
    <rPh sb="26" eb="28">
      <t>タガク</t>
    </rPh>
    <rPh sb="29" eb="30">
      <t>シ</t>
    </rPh>
    <rPh sb="32" eb="34">
      <t>ハッコウ</t>
    </rPh>
    <rPh sb="42" eb="44">
      <t>ショウカン</t>
    </rPh>
    <rPh sb="49" eb="52">
      <t>シヨウリョウ</t>
    </rPh>
    <rPh sb="52" eb="54">
      <t>シュウニュウ</t>
    </rPh>
    <rPh sb="54" eb="55">
      <t>トウ</t>
    </rPh>
    <rPh sb="56" eb="57">
      <t>ホカ</t>
    </rPh>
    <rPh sb="57" eb="59">
      <t>タガク</t>
    </rPh>
    <rPh sb="60" eb="62">
      <t>クリイレ</t>
    </rPh>
    <rPh sb="62" eb="63">
      <t>キン</t>
    </rPh>
    <rPh sb="64" eb="66">
      <t>ヒツヨウ</t>
    </rPh>
    <rPh sb="73" eb="75">
      <t>ヘイセイ</t>
    </rPh>
    <rPh sb="77" eb="79">
      <t>ネンド</t>
    </rPh>
    <rPh sb="83" eb="84">
      <t>シ</t>
    </rPh>
    <rPh sb="86" eb="88">
      <t>ショウカン</t>
    </rPh>
    <rPh sb="89" eb="91">
      <t>カンリョウ</t>
    </rPh>
    <rPh sb="98" eb="101">
      <t>シュウエキテキ</t>
    </rPh>
    <rPh sb="101" eb="103">
      <t>シュウシ</t>
    </rPh>
    <rPh sb="103" eb="105">
      <t>ヒリツ</t>
    </rPh>
    <rPh sb="107" eb="109">
      <t>ヘイセイ</t>
    </rPh>
    <rPh sb="111" eb="112">
      <t>ネン</t>
    </rPh>
    <rPh sb="112" eb="113">
      <t>ド</t>
    </rPh>
    <rPh sb="114" eb="115">
      <t>シ</t>
    </rPh>
    <rPh sb="117" eb="119">
      <t>ショウカン</t>
    </rPh>
    <rPh sb="120" eb="122">
      <t>カンリョウ</t>
    </rPh>
    <rPh sb="123" eb="124">
      <t>トモナ</t>
    </rPh>
    <rPh sb="126" eb="128">
      <t>ヘイセイ</t>
    </rPh>
    <rPh sb="130" eb="132">
      <t>ネンド</t>
    </rPh>
    <rPh sb="133" eb="135">
      <t>オオハバ</t>
    </rPh>
    <rPh sb="136" eb="138">
      <t>クロジ</t>
    </rPh>
    <rPh sb="149" eb="150">
      <t>タ</t>
    </rPh>
    <rPh sb="150" eb="152">
      <t>カイケイ</t>
    </rPh>
    <rPh sb="152" eb="155">
      <t>ホジョキン</t>
    </rPh>
    <rPh sb="155" eb="157">
      <t>ヒリツ</t>
    </rPh>
    <rPh sb="161" eb="163">
      <t>チュウシャ</t>
    </rPh>
    <rPh sb="163" eb="165">
      <t>ダイスウ</t>
    </rPh>
    <rPh sb="165" eb="167">
      <t>イチダイ</t>
    </rPh>
    <rPh sb="167" eb="168">
      <t>ア</t>
    </rPh>
    <rPh sb="171" eb="172">
      <t>タ</t>
    </rPh>
    <rPh sb="172" eb="174">
      <t>カイケイ</t>
    </rPh>
    <rPh sb="174" eb="176">
      <t>ホジョ</t>
    </rPh>
    <rPh sb="176" eb="178">
      <t>キンガク</t>
    </rPh>
    <rPh sb="185" eb="187">
      <t>ヘイセイ</t>
    </rPh>
    <rPh sb="189" eb="191">
      <t>ネンド</t>
    </rPh>
    <rPh sb="192" eb="193">
      <t>シ</t>
    </rPh>
    <rPh sb="195" eb="197">
      <t>ショウカン</t>
    </rPh>
    <rPh sb="197" eb="199">
      <t>カンリョウ</t>
    </rPh>
    <rPh sb="200" eb="201">
      <t>トモナ</t>
    </rPh>
    <rPh sb="203" eb="205">
      <t>ヘイセイ</t>
    </rPh>
    <rPh sb="207" eb="209">
      <t>ネンド</t>
    </rPh>
    <rPh sb="224" eb="226">
      <t>ウリアゲ</t>
    </rPh>
    <rPh sb="226" eb="227">
      <t>ダカ</t>
    </rPh>
    <rPh sb="230" eb="232">
      <t>ヒリツ</t>
    </rPh>
    <rPh sb="239" eb="241">
      <t>ヘイセイ</t>
    </rPh>
    <rPh sb="243" eb="245">
      <t>ネンド</t>
    </rPh>
    <rPh sb="246" eb="248">
      <t>セツビ</t>
    </rPh>
    <rPh sb="248" eb="250">
      <t>コウシン</t>
    </rPh>
    <rPh sb="251" eb="253">
      <t>ヒヨウ</t>
    </rPh>
    <rPh sb="254" eb="255">
      <t>ヨウ</t>
    </rPh>
    <rPh sb="259" eb="261">
      <t>ゲンショウ</t>
    </rPh>
    <rPh sb="267" eb="269">
      <t>ヘイセイ</t>
    </rPh>
    <rPh sb="271" eb="273">
      <t>ネンド</t>
    </rPh>
    <rPh sb="276" eb="278">
      <t>ゼンネン</t>
    </rPh>
    <rPh sb="278" eb="279">
      <t>ナ</t>
    </rPh>
    <rPh sb="281" eb="283">
      <t>カイフク</t>
    </rPh>
    <rPh sb="305" eb="307">
      <t>カコ</t>
    </rPh>
    <rPh sb="308" eb="310">
      <t>ネンカン</t>
    </rPh>
    <rPh sb="314" eb="317">
      <t>サイダイチ</t>
    </rPh>
    <rPh sb="324" eb="326">
      <t>ルイジ</t>
    </rPh>
    <rPh sb="326" eb="328">
      <t>シセツ</t>
    </rPh>
    <rPh sb="328" eb="331">
      <t>ヘイキンチ</t>
    </rPh>
    <rPh sb="332" eb="334">
      <t>ウワマワ</t>
    </rPh>
    <phoneticPr fontId="5"/>
  </si>
  <si>
    <t>〇「⑩企業債残高対料金収入比率」については，平成29年度の市債の償還完了に伴い，以後0.0となっている。</t>
    <rPh sb="3" eb="5">
      <t>キギョウ</t>
    </rPh>
    <rPh sb="5" eb="6">
      <t>サイ</t>
    </rPh>
    <rPh sb="6" eb="8">
      <t>ザンダカ</t>
    </rPh>
    <rPh sb="8" eb="9">
      <t>タイ</t>
    </rPh>
    <rPh sb="9" eb="11">
      <t>リョウキン</t>
    </rPh>
    <rPh sb="11" eb="13">
      <t>シュウニュウ</t>
    </rPh>
    <rPh sb="13" eb="15">
      <t>ヒリツ</t>
    </rPh>
    <rPh sb="22" eb="24">
      <t>ヘイセイ</t>
    </rPh>
    <rPh sb="26" eb="28">
      <t>ネンド</t>
    </rPh>
    <rPh sb="29" eb="31">
      <t>シサイ</t>
    </rPh>
    <rPh sb="32" eb="34">
      <t>ショウカン</t>
    </rPh>
    <rPh sb="34" eb="36">
      <t>カンリョウ</t>
    </rPh>
    <rPh sb="37" eb="38">
      <t>トモナ</t>
    </rPh>
    <rPh sb="40" eb="42">
      <t>イゴ</t>
    </rPh>
    <phoneticPr fontId="5"/>
  </si>
  <si>
    <t>〇当駐車場整備事業は，当駐車場を建設する際に発行した市債の償還が完了するまで，当該駐車場に係る収支を一般会計とは別に管理する必要があることから，特別会計にて管理していたものであるが，平成29年度をもって当該駐車場の市債の償還が完了したことから，令和元年度からは一般会計での管理へ移行している。
〇市債の償還が完了したことに伴い，「①収益的収支比率」，「②他会計補助金比率」，「③駐車台数一台当たりの他会計補助金額」「⑤EBITDA」はすべて前年度数値に比べ改善しており，「⑩売上高GOP比率」についても類似施設平均値を4年連続で大幅に上回っている。</t>
    <rPh sb="1" eb="2">
      <t>トウ</t>
    </rPh>
    <rPh sb="2" eb="5">
      <t>チュウシャジョウ</t>
    </rPh>
    <rPh sb="5" eb="7">
      <t>セイビ</t>
    </rPh>
    <rPh sb="7" eb="9">
      <t>ジギョウ</t>
    </rPh>
    <rPh sb="11" eb="12">
      <t>トウ</t>
    </rPh>
    <rPh sb="12" eb="15">
      <t>チュウシャジョウ</t>
    </rPh>
    <rPh sb="16" eb="18">
      <t>ケンセツ</t>
    </rPh>
    <rPh sb="20" eb="21">
      <t>サイ</t>
    </rPh>
    <rPh sb="22" eb="24">
      <t>ハッコウ</t>
    </rPh>
    <rPh sb="26" eb="27">
      <t>シ</t>
    </rPh>
    <rPh sb="29" eb="31">
      <t>ショウカン</t>
    </rPh>
    <rPh sb="32" eb="34">
      <t>カンリョウ</t>
    </rPh>
    <rPh sb="39" eb="41">
      <t>トウガイ</t>
    </rPh>
    <rPh sb="41" eb="44">
      <t>チュウシャジョウ</t>
    </rPh>
    <rPh sb="45" eb="46">
      <t>カカ</t>
    </rPh>
    <rPh sb="47" eb="49">
      <t>シュウシ</t>
    </rPh>
    <rPh sb="50" eb="52">
      <t>イッパン</t>
    </rPh>
    <rPh sb="52" eb="54">
      <t>カイケイ</t>
    </rPh>
    <rPh sb="56" eb="57">
      <t>ベツ</t>
    </rPh>
    <rPh sb="58" eb="60">
      <t>カンリ</t>
    </rPh>
    <rPh sb="62" eb="64">
      <t>ヒツヨウ</t>
    </rPh>
    <rPh sb="72" eb="74">
      <t>トクベツ</t>
    </rPh>
    <rPh sb="74" eb="76">
      <t>カイケイ</t>
    </rPh>
    <rPh sb="78" eb="80">
      <t>カンリ</t>
    </rPh>
    <rPh sb="91" eb="93">
      <t>ヘイセイ</t>
    </rPh>
    <rPh sb="95" eb="97">
      <t>ネンド</t>
    </rPh>
    <rPh sb="101" eb="103">
      <t>トウガイ</t>
    </rPh>
    <rPh sb="103" eb="106">
      <t>チュウシャジョウ</t>
    </rPh>
    <rPh sb="107" eb="108">
      <t>シ</t>
    </rPh>
    <rPh sb="110" eb="112">
      <t>ショウカン</t>
    </rPh>
    <rPh sb="113" eb="115">
      <t>カンリョウ</t>
    </rPh>
    <rPh sb="122" eb="124">
      <t>レイワ</t>
    </rPh>
    <rPh sb="125" eb="127">
      <t>ネンド</t>
    </rPh>
    <rPh sb="130" eb="132">
      <t>イッパン</t>
    </rPh>
    <rPh sb="132" eb="134">
      <t>カイケイ</t>
    </rPh>
    <rPh sb="136" eb="138">
      <t>カンリ</t>
    </rPh>
    <rPh sb="139" eb="141">
      <t>イコウ</t>
    </rPh>
    <rPh sb="149" eb="150">
      <t>シ</t>
    </rPh>
    <rPh sb="152" eb="154">
      <t>ショウカン</t>
    </rPh>
    <rPh sb="155" eb="157">
      <t>カンリョウ</t>
    </rPh>
    <rPh sb="162" eb="163">
      <t>トモナ</t>
    </rPh>
    <rPh sb="167" eb="170">
      <t>シュウエキテキ</t>
    </rPh>
    <rPh sb="170" eb="172">
      <t>シュウシ</t>
    </rPh>
    <rPh sb="172" eb="174">
      <t>ヒリツ</t>
    </rPh>
    <rPh sb="178" eb="179">
      <t>タ</t>
    </rPh>
    <rPh sb="179" eb="181">
      <t>カイケイ</t>
    </rPh>
    <rPh sb="181" eb="184">
      <t>ホジョキン</t>
    </rPh>
    <rPh sb="184" eb="186">
      <t>ヒリツ</t>
    </rPh>
    <rPh sb="190" eb="192">
      <t>チュウシャ</t>
    </rPh>
    <rPh sb="192" eb="194">
      <t>ダイスウ</t>
    </rPh>
    <rPh sb="194" eb="196">
      <t>イチダイ</t>
    </rPh>
    <rPh sb="196" eb="197">
      <t>ア</t>
    </rPh>
    <rPh sb="200" eb="201">
      <t>タ</t>
    </rPh>
    <rPh sb="201" eb="203">
      <t>カイケイ</t>
    </rPh>
    <rPh sb="203" eb="205">
      <t>ホジョ</t>
    </rPh>
    <rPh sb="205" eb="207">
      <t>キンガク</t>
    </rPh>
    <rPh sb="221" eb="224">
      <t>ゼンネンド</t>
    </rPh>
    <rPh sb="224" eb="226">
      <t>スウチ</t>
    </rPh>
    <rPh sb="227" eb="228">
      <t>クラ</t>
    </rPh>
    <rPh sb="229" eb="231">
      <t>カイゼン</t>
    </rPh>
    <rPh sb="238" eb="240">
      <t>ウリアゲ</t>
    </rPh>
    <rPh sb="240" eb="241">
      <t>ダカ</t>
    </rPh>
    <rPh sb="244" eb="246">
      <t>ヒリツ</t>
    </rPh>
    <rPh sb="252" eb="254">
      <t>ルイジ</t>
    </rPh>
    <rPh sb="254" eb="256">
      <t>シセツ</t>
    </rPh>
    <rPh sb="256" eb="259">
      <t>ヘイキンチ</t>
    </rPh>
    <rPh sb="261" eb="262">
      <t>ネン</t>
    </rPh>
    <rPh sb="262" eb="264">
      <t>レンゾク</t>
    </rPh>
    <rPh sb="265" eb="267">
      <t>オオハバ</t>
    </rPh>
    <rPh sb="268" eb="27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</si>
</sst>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35</c:v>
                </c:pt>
                <c:pt idx="1">
                  <c:v>38</c:v>
                </c:pt>
                <c:pt idx="2">
                  <c:v>52</c:v>
                </c:pt>
                <c:pt idx="3">
                  <c:v>100</c:v>
                </c:pt>
                <c:pt idx="4">
                  <c:v>187.2</c:v>
                </c:pt>
              </c:numCache>
            </c:numRef>
          </c:val>
          <c:extLst>
            <c:ext xmlns:c16="http://schemas.microsoft.com/office/drawing/2014/chart" uri="{C3380CC4-5D6E-409C-BE32-E72D297353CC}">
              <c16:uniqueId val="{00000000-EA09-4FB6-B307-75F6AE6F3716}"/>
            </c:ext>
          </c:extLst>
        </c:ser>
        <c:dLbls>
          <c:showLegendKey val="0"/>
          <c:showVal val="0"/>
          <c:showCatName val="0"/>
          <c:showSerName val="0"/>
          <c:showPercent val="0"/>
          <c:showBubbleSize val="0"/>
        </c:dLbls>
        <c:gapWidth val="150"/>
        <c:axId val="111713280"/>
        <c:axId val="1117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EA09-4FB6-B307-75F6AE6F3716}"/>
            </c:ext>
          </c:extLst>
        </c:ser>
        <c:dLbls>
          <c:showLegendKey val="0"/>
          <c:showVal val="0"/>
          <c:showCatName val="0"/>
          <c:showSerName val="0"/>
          <c:showPercent val="0"/>
          <c:showBubbleSize val="0"/>
        </c:dLbls>
        <c:marker val="1"/>
        <c:smooth val="0"/>
        <c:axId val="111713280"/>
        <c:axId val="111727744"/>
      </c:lineChart>
      <c:dateAx>
        <c:axId val="111713280"/>
        <c:scaling>
          <c:orientation val="minMax"/>
        </c:scaling>
        <c:delete val="1"/>
        <c:axPos val="b"/>
        <c:numFmt formatCode="ge" sourceLinked="1"/>
        <c:majorTickMark val="none"/>
        <c:minorTickMark val="none"/>
        <c:tickLblPos val="none"/>
        <c:crossAx val="111727744"/>
        <c:crosses val="autoZero"/>
        <c:auto val="1"/>
        <c:lblOffset val="100"/>
        <c:baseTimeUnit val="years"/>
      </c:dateAx>
      <c:valAx>
        <c:axId val="1117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71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398</c:v>
                </c:pt>
                <c:pt idx="1">
                  <c:v>152</c:v>
                </c:pt>
                <c:pt idx="2">
                  <c:v>11</c:v>
                </c:pt>
                <c:pt idx="3">
                  <c:v>0</c:v>
                </c:pt>
                <c:pt idx="4">
                  <c:v>0</c:v>
                </c:pt>
              </c:numCache>
            </c:numRef>
          </c:val>
          <c:extLst>
            <c:ext xmlns:c16="http://schemas.microsoft.com/office/drawing/2014/chart" uri="{C3380CC4-5D6E-409C-BE32-E72D297353CC}">
              <c16:uniqueId val="{00000000-AE53-4162-807F-F80B24760A53}"/>
            </c:ext>
          </c:extLst>
        </c:ser>
        <c:dLbls>
          <c:showLegendKey val="0"/>
          <c:showVal val="0"/>
          <c:showCatName val="0"/>
          <c:showSerName val="0"/>
          <c:showPercent val="0"/>
          <c:showBubbleSize val="0"/>
        </c:dLbls>
        <c:gapWidth val="150"/>
        <c:axId val="112430080"/>
        <c:axId val="1124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AE53-4162-807F-F80B24760A53}"/>
            </c:ext>
          </c:extLst>
        </c:ser>
        <c:dLbls>
          <c:showLegendKey val="0"/>
          <c:showVal val="0"/>
          <c:showCatName val="0"/>
          <c:showSerName val="0"/>
          <c:showPercent val="0"/>
          <c:showBubbleSize val="0"/>
        </c:dLbls>
        <c:marker val="1"/>
        <c:smooth val="0"/>
        <c:axId val="112430080"/>
        <c:axId val="112452736"/>
      </c:lineChart>
      <c:dateAx>
        <c:axId val="112430080"/>
        <c:scaling>
          <c:orientation val="minMax"/>
        </c:scaling>
        <c:delete val="1"/>
        <c:axPos val="b"/>
        <c:numFmt formatCode="ge" sourceLinked="1"/>
        <c:majorTickMark val="none"/>
        <c:minorTickMark val="none"/>
        <c:tickLblPos val="none"/>
        <c:crossAx val="112452736"/>
        <c:crosses val="autoZero"/>
        <c:auto val="1"/>
        <c:lblOffset val="100"/>
        <c:baseTimeUnit val="years"/>
      </c:dateAx>
      <c:valAx>
        <c:axId val="1124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3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CD0-41EE-A3FC-54F1EBC867B3}"/>
            </c:ext>
          </c:extLst>
        </c:ser>
        <c:dLbls>
          <c:showLegendKey val="0"/>
          <c:showVal val="0"/>
          <c:showCatName val="0"/>
          <c:showSerName val="0"/>
          <c:showPercent val="0"/>
          <c:showBubbleSize val="0"/>
        </c:dLbls>
        <c:gapWidth val="150"/>
        <c:axId val="116892032"/>
        <c:axId val="116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D0-41EE-A3FC-54F1EBC867B3}"/>
            </c:ext>
          </c:extLst>
        </c:ser>
        <c:dLbls>
          <c:showLegendKey val="0"/>
          <c:showVal val="0"/>
          <c:showCatName val="0"/>
          <c:showSerName val="0"/>
          <c:showPercent val="0"/>
          <c:showBubbleSize val="0"/>
        </c:dLbls>
        <c:marker val="1"/>
        <c:smooth val="0"/>
        <c:axId val="116892032"/>
        <c:axId val="116893952"/>
      </c:lineChart>
      <c:dateAx>
        <c:axId val="116892032"/>
        <c:scaling>
          <c:orientation val="minMax"/>
        </c:scaling>
        <c:delete val="1"/>
        <c:axPos val="b"/>
        <c:numFmt formatCode="ge" sourceLinked="1"/>
        <c:majorTickMark val="none"/>
        <c:minorTickMark val="none"/>
        <c:tickLblPos val="none"/>
        <c:crossAx val="116893952"/>
        <c:crosses val="autoZero"/>
        <c:auto val="1"/>
        <c:lblOffset val="100"/>
        <c:baseTimeUnit val="years"/>
      </c:dateAx>
      <c:valAx>
        <c:axId val="1168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8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FBD-40F1-A156-6CFD69F4F919}"/>
            </c:ext>
          </c:extLst>
        </c:ser>
        <c:dLbls>
          <c:showLegendKey val="0"/>
          <c:showVal val="0"/>
          <c:showCatName val="0"/>
          <c:showSerName val="0"/>
          <c:showPercent val="0"/>
          <c:showBubbleSize val="0"/>
        </c:dLbls>
        <c:gapWidth val="150"/>
        <c:axId val="117252480"/>
        <c:axId val="1172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FBD-40F1-A156-6CFD69F4F919}"/>
            </c:ext>
          </c:extLst>
        </c:ser>
        <c:dLbls>
          <c:showLegendKey val="0"/>
          <c:showVal val="0"/>
          <c:showCatName val="0"/>
          <c:showSerName val="0"/>
          <c:showPercent val="0"/>
          <c:showBubbleSize val="0"/>
        </c:dLbls>
        <c:marker val="1"/>
        <c:smooth val="0"/>
        <c:axId val="117252480"/>
        <c:axId val="117254400"/>
      </c:lineChart>
      <c:dateAx>
        <c:axId val="117252480"/>
        <c:scaling>
          <c:orientation val="minMax"/>
        </c:scaling>
        <c:delete val="1"/>
        <c:axPos val="b"/>
        <c:numFmt formatCode="ge" sourceLinked="1"/>
        <c:majorTickMark val="none"/>
        <c:minorTickMark val="none"/>
        <c:tickLblPos val="none"/>
        <c:crossAx val="117254400"/>
        <c:crosses val="autoZero"/>
        <c:auto val="1"/>
        <c:lblOffset val="100"/>
        <c:baseTimeUnit val="years"/>
      </c:dateAx>
      <c:valAx>
        <c:axId val="1172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2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4.5999999999999996</c:v>
                </c:pt>
                <c:pt idx="1">
                  <c:v>4.5999999999999996</c:v>
                </c:pt>
                <c:pt idx="2">
                  <c:v>1.5</c:v>
                </c:pt>
                <c:pt idx="3">
                  <c:v>0.2</c:v>
                </c:pt>
                <c:pt idx="4">
                  <c:v>0</c:v>
                </c:pt>
              </c:numCache>
            </c:numRef>
          </c:val>
          <c:extLst>
            <c:ext xmlns:c16="http://schemas.microsoft.com/office/drawing/2014/chart" uri="{C3380CC4-5D6E-409C-BE32-E72D297353CC}">
              <c16:uniqueId val="{00000000-7918-41FA-B66F-62FC17D87DD0}"/>
            </c:ext>
          </c:extLst>
        </c:ser>
        <c:dLbls>
          <c:showLegendKey val="0"/>
          <c:showVal val="0"/>
          <c:showCatName val="0"/>
          <c:showSerName val="0"/>
          <c:showPercent val="0"/>
          <c:showBubbleSize val="0"/>
        </c:dLbls>
        <c:gapWidth val="150"/>
        <c:axId val="116920320"/>
        <c:axId val="116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7918-41FA-B66F-62FC17D87DD0}"/>
            </c:ext>
          </c:extLst>
        </c:ser>
        <c:dLbls>
          <c:showLegendKey val="0"/>
          <c:showVal val="0"/>
          <c:showCatName val="0"/>
          <c:showSerName val="0"/>
          <c:showPercent val="0"/>
          <c:showBubbleSize val="0"/>
        </c:dLbls>
        <c:marker val="1"/>
        <c:smooth val="0"/>
        <c:axId val="116920320"/>
        <c:axId val="116922240"/>
      </c:lineChart>
      <c:dateAx>
        <c:axId val="116920320"/>
        <c:scaling>
          <c:orientation val="minMax"/>
        </c:scaling>
        <c:delete val="1"/>
        <c:axPos val="b"/>
        <c:numFmt formatCode="ge" sourceLinked="1"/>
        <c:majorTickMark val="none"/>
        <c:minorTickMark val="none"/>
        <c:tickLblPos val="none"/>
        <c:crossAx val="116922240"/>
        <c:crosses val="autoZero"/>
        <c:auto val="1"/>
        <c:lblOffset val="100"/>
        <c:baseTimeUnit val="years"/>
      </c:dateAx>
      <c:valAx>
        <c:axId val="11692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2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206</c:v>
                </c:pt>
                <c:pt idx="1">
                  <c:v>97</c:v>
                </c:pt>
                <c:pt idx="2">
                  <c:v>32</c:v>
                </c:pt>
                <c:pt idx="3">
                  <c:v>2</c:v>
                </c:pt>
                <c:pt idx="4">
                  <c:v>0</c:v>
                </c:pt>
              </c:numCache>
            </c:numRef>
          </c:val>
          <c:extLst>
            <c:ext xmlns:c16="http://schemas.microsoft.com/office/drawing/2014/chart" uri="{C3380CC4-5D6E-409C-BE32-E72D297353CC}">
              <c16:uniqueId val="{00000000-23EF-495A-A5F2-08A78C1B84F2}"/>
            </c:ext>
          </c:extLst>
        </c:ser>
        <c:dLbls>
          <c:showLegendKey val="0"/>
          <c:showVal val="0"/>
          <c:showCatName val="0"/>
          <c:showSerName val="0"/>
          <c:showPercent val="0"/>
          <c:showBubbleSize val="0"/>
        </c:dLbls>
        <c:gapWidth val="150"/>
        <c:axId val="116938624"/>
        <c:axId val="1169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23EF-495A-A5F2-08A78C1B84F2}"/>
            </c:ext>
          </c:extLst>
        </c:ser>
        <c:dLbls>
          <c:showLegendKey val="0"/>
          <c:showVal val="0"/>
          <c:showCatName val="0"/>
          <c:showSerName val="0"/>
          <c:showPercent val="0"/>
          <c:showBubbleSize val="0"/>
        </c:dLbls>
        <c:marker val="1"/>
        <c:smooth val="0"/>
        <c:axId val="116938624"/>
        <c:axId val="116948992"/>
      </c:lineChart>
      <c:dateAx>
        <c:axId val="116938624"/>
        <c:scaling>
          <c:orientation val="minMax"/>
        </c:scaling>
        <c:delete val="1"/>
        <c:axPos val="b"/>
        <c:numFmt formatCode="ge" sourceLinked="1"/>
        <c:majorTickMark val="none"/>
        <c:minorTickMark val="none"/>
        <c:tickLblPos val="none"/>
        <c:crossAx val="116948992"/>
        <c:crosses val="autoZero"/>
        <c:auto val="1"/>
        <c:lblOffset val="100"/>
        <c:baseTimeUnit val="years"/>
      </c:dateAx>
      <c:valAx>
        <c:axId val="11694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93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113.5</c:v>
                </c:pt>
                <c:pt idx="1">
                  <c:v>121</c:v>
                </c:pt>
                <c:pt idx="2">
                  <c:v>186.8</c:v>
                </c:pt>
                <c:pt idx="3">
                  <c:v>187.7</c:v>
                </c:pt>
                <c:pt idx="4">
                  <c:v>186.1</c:v>
                </c:pt>
              </c:numCache>
            </c:numRef>
          </c:val>
          <c:extLst>
            <c:ext xmlns:c16="http://schemas.microsoft.com/office/drawing/2014/chart" uri="{C3380CC4-5D6E-409C-BE32-E72D297353CC}">
              <c16:uniqueId val="{00000000-2B3E-4B08-8832-187DB8D80071}"/>
            </c:ext>
          </c:extLst>
        </c:ser>
        <c:dLbls>
          <c:showLegendKey val="0"/>
          <c:showVal val="0"/>
          <c:showCatName val="0"/>
          <c:showSerName val="0"/>
          <c:showPercent val="0"/>
          <c:showBubbleSize val="0"/>
        </c:dLbls>
        <c:gapWidth val="150"/>
        <c:axId val="116982912"/>
        <c:axId val="116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2B3E-4B08-8832-187DB8D80071}"/>
            </c:ext>
          </c:extLst>
        </c:ser>
        <c:dLbls>
          <c:showLegendKey val="0"/>
          <c:showVal val="0"/>
          <c:showCatName val="0"/>
          <c:showSerName val="0"/>
          <c:showPercent val="0"/>
          <c:showBubbleSize val="0"/>
        </c:dLbls>
        <c:marker val="1"/>
        <c:smooth val="0"/>
        <c:axId val="116982912"/>
        <c:axId val="116984832"/>
      </c:lineChart>
      <c:dateAx>
        <c:axId val="116982912"/>
        <c:scaling>
          <c:orientation val="minMax"/>
        </c:scaling>
        <c:delete val="1"/>
        <c:axPos val="b"/>
        <c:numFmt formatCode="ge" sourceLinked="1"/>
        <c:majorTickMark val="none"/>
        <c:minorTickMark val="none"/>
        <c:tickLblPos val="none"/>
        <c:crossAx val="116984832"/>
        <c:crosses val="autoZero"/>
        <c:auto val="1"/>
        <c:lblOffset val="100"/>
        <c:baseTimeUnit val="years"/>
      </c:dateAx>
      <c:valAx>
        <c:axId val="1169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8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c:v>
                </c:pt>
                <c:pt idx="1">
                  <c:v>45</c:v>
                </c:pt>
                <c:pt idx="2">
                  <c:v>45</c:v>
                </c:pt>
                <c:pt idx="3">
                  <c:v>35</c:v>
                </c:pt>
                <c:pt idx="4">
                  <c:v>47.4</c:v>
                </c:pt>
              </c:numCache>
            </c:numRef>
          </c:val>
          <c:extLst>
            <c:ext xmlns:c16="http://schemas.microsoft.com/office/drawing/2014/chart" uri="{C3380CC4-5D6E-409C-BE32-E72D297353CC}">
              <c16:uniqueId val="{00000000-4B15-4033-B492-69E4EA642B1F}"/>
            </c:ext>
          </c:extLst>
        </c:ser>
        <c:dLbls>
          <c:showLegendKey val="0"/>
          <c:showVal val="0"/>
          <c:showCatName val="0"/>
          <c:showSerName val="0"/>
          <c:showPercent val="0"/>
          <c:showBubbleSize val="0"/>
        </c:dLbls>
        <c:gapWidth val="150"/>
        <c:axId val="117039872"/>
        <c:axId val="1170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4B15-4033-B492-69E4EA642B1F}"/>
            </c:ext>
          </c:extLst>
        </c:ser>
        <c:dLbls>
          <c:showLegendKey val="0"/>
          <c:showVal val="0"/>
          <c:showCatName val="0"/>
          <c:showSerName val="0"/>
          <c:showPercent val="0"/>
          <c:showBubbleSize val="0"/>
        </c:dLbls>
        <c:marker val="1"/>
        <c:smooth val="0"/>
        <c:axId val="117039872"/>
        <c:axId val="117041792"/>
      </c:lineChart>
      <c:dateAx>
        <c:axId val="117039872"/>
        <c:scaling>
          <c:orientation val="minMax"/>
        </c:scaling>
        <c:delete val="1"/>
        <c:axPos val="b"/>
        <c:numFmt formatCode="ge" sourceLinked="1"/>
        <c:majorTickMark val="none"/>
        <c:minorTickMark val="none"/>
        <c:tickLblPos val="none"/>
        <c:crossAx val="117041792"/>
        <c:crosses val="autoZero"/>
        <c:auto val="1"/>
        <c:lblOffset val="100"/>
        <c:baseTimeUnit val="years"/>
      </c:dateAx>
      <c:valAx>
        <c:axId val="11704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03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115063</c:v>
                </c:pt>
                <c:pt idx="1">
                  <c:v>141775</c:v>
                </c:pt>
                <c:pt idx="2">
                  <c:v>132418</c:v>
                </c:pt>
                <c:pt idx="3">
                  <c:v>144653</c:v>
                </c:pt>
                <c:pt idx="4">
                  <c:v>163511</c:v>
                </c:pt>
              </c:numCache>
            </c:numRef>
          </c:val>
          <c:extLst>
            <c:ext xmlns:c16="http://schemas.microsoft.com/office/drawing/2014/chart" uri="{C3380CC4-5D6E-409C-BE32-E72D297353CC}">
              <c16:uniqueId val="{00000000-CB62-43CF-9855-4A30635EA28C}"/>
            </c:ext>
          </c:extLst>
        </c:ser>
        <c:dLbls>
          <c:showLegendKey val="0"/>
          <c:showVal val="0"/>
          <c:showCatName val="0"/>
          <c:showSerName val="0"/>
          <c:showPercent val="0"/>
          <c:showBubbleSize val="0"/>
        </c:dLbls>
        <c:gapWidth val="150"/>
        <c:axId val="117141504"/>
        <c:axId val="1171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CB62-43CF-9855-4A30635EA28C}"/>
            </c:ext>
          </c:extLst>
        </c:ser>
        <c:dLbls>
          <c:showLegendKey val="0"/>
          <c:showVal val="0"/>
          <c:showCatName val="0"/>
          <c:showSerName val="0"/>
          <c:showPercent val="0"/>
          <c:showBubbleSize val="0"/>
        </c:dLbls>
        <c:marker val="1"/>
        <c:smooth val="0"/>
        <c:axId val="117141504"/>
        <c:axId val="117143424"/>
      </c:lineChart>
      <c:dateAx>
        <c:axId val="117141504"/>
        <c:scaling>
          <c:orientation val="minMax"/>
        </c:scaling>
        <c:delete val="1"/>
        <c:axPos val="b"/>
        <c:numFmt formatCode="ge" sourceLinked="1"/>
        <c:majorTickMark val="none"/>
        <c:minorTickMark val="none"/>
        <c:tickLblPos val="none"/>
        <c:crossAx val="117143424"/>
        <c:crosses val="autoZero"/>
        <c:auto val="1"/>
        <c:lblOffset val="100"/>
        <c:baseTimeUnit val="years"/>
      </c:dateAx>
      <c:valAx>
        <c:axId val="11714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U58" zoomScale="90" zoomScaleNormal="9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京都府京都市　御池駐車場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132</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35</v>
      </c>
      <c r="V31" s="118"/>
      <c r="W31" s="118"/>
      <c r="X31" s="118"/>
      <c r="Y31" s="118"/>
      <c r="Z31" s="118"/>
      <c r="AA31" s="118"/>
      <c r="AB31" s="118"/>
      <c r="AC31" s="118"/>
      <c r="AD31" s="118"/>
      <c r="AE31" s="118"/>
      <c r="AF31" s="118"/>
      <c r="AG31" s="118"/>
      <c r="AH31" s="118"/>
      <c r="AI31" s="118"/>
      <c r="AJ31" s="118"/>
      <c r="AK31" s="118"/>
      <c r="AL31" s="118"/>
      <c r="AM31" s="118"/>
      <c r="AN31" s="118">
        <f>データ!Z7</f>
        <v>38</v>
      </c>
      <c r="AO31" s="118"/>
      <c r="AP31" s="118"/>
      <c r="AQ31" s="118"/>
      <c r="AR31" s="118"/>
      <c r="AS31" s="118"/>
      <c r="AT31" s="118"/>
      <c r="AU31" s="118"/>
      <c r="AV31" s="118"/>
      <c r="AW31" s="118"/>
      <c r="AX31" s="118"/>
      <c r="AY31" s="118"/>
      <c r="AZ31" s="118"/>
      <c r="BA31" s="118"/>
      <c r="BB31" s="118"/>
      <c r="BC31" s="118"/>
      <c r="BD31" s="118"/>
      <c r="BE31" s="118"/>
      <c r="BF31" s="118"/>
      <c r="BG31" s="118">
        <f>データ!AA7</f>
        <v>52</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187.2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4.5999999999999996</v>
      </c>
      <c r="EM31" s="118"/>
      <c r="EN31" s="118"/>
      <c r="EO31" s="118"/>
      <c r="EP31" s="118"/>
      <c r="EQ31" s="118"/>
      <c r="ER31" s="118"/>
      <c r="ES31" s="118"/>
      <c r="ET31" s="118"/>
      <c r="EU31" s="118"/>
      <c r="EV31" s="118"/>
      <c r="EW31" s="118"/>
      <c r="EX31" s="118"/>
      <c r="EY31" s="118"/>
      <c r="EZ31" s="118"/>
      <c r="FA31" s="118"/>
      <c r="FB31" s="118"/>
      <c r="FC31" s="118"/>
      <c r="FD31" s="118"/>
      <c r="FE31" s="118">
        <f>データ!AK7</f>
        <v>4.5999999999999996</v>
      </c>
      <c r="FF31" s="118"/>
      <c r="FG31" s="118"/>
      <c r="FH31" s="118"/>
      <c r="FI31" s="118"/>
      <c r="FJ31" s="118"/>
      <c r="FK31" s="118"/>
      <c r="FL31" s="118"/>
      <c r="FM31" s="118"/>
      <c r="FN31" s="118"/>
      <c r="FO31" s="118"/>
      <c r="FP31" s="118"/>
      <c r="FQ31" s="118"/>
      <c r="FR31" s="118"/>
      <c r="FS31" s="118"/>
      <c r="FT31" s="118"/>
      <c r="FU31" s="118"/>
      <c r="FV31" s="118"/>
      <c r="FW31" s="118"/>
      <c r="FX31" s="118">
        <f>データ!AL7</f>
        <v>1.5</v>
      </c>
      <c r="FY31" s="118"/>
      <c r="FZ31" s="118"/>
      <c r="GA31" s="118"/>
      <c r="GB31" s="118"/>
      <c r="GC31" s="118"/>
      <c r="GD31" s="118"/>
      <c r="GE31" s="118"/>
      <c r="GF31" s="118"/>
      <c r="GG31" s="118"/>
      <c r="GH31" s="118"/>
      <c r="GI31" s="118"/>
      <c r="GJ31" s="118"/>
      <c r="GK31" s="118"/>
      <c r="GL31" s="118"/>
      <c r="GM31" s="118"/>
      <c r="GN31" s="118"/>
      <c r="GO31" s="118"/>
      <c r="GP31" s="118"/>
      <c r="GQ31" s="118">
        <f>データ!AM7</f>
        <v>0.2</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113.5</v>
      </c>
      <c r="JD31" s="120"/>
      <c r="JE31" s="120"/>
      <c r="JF31" s="120"/>
      <c r="JG31" s="120"/>
      <c r="JH31" s="120"/>
      <c r="JI31" s="120"/>
      <c r="JJ31" s="120"/>
      <c r="JK31" s="120"/>
      <c r="JL31" s="120"/>
      <c r="JM31" s="120"/>
      <c r="JN31" s="120"/>
      <c r="JO31" s="120"/>
      <c r="JP31" s="120"/>
      <c r="JQ31" s="120"/>
      <c r="JR31" s="120"/>
      <c r="JS31" s="120"/>
      <c r="JT31" s="120"/>
      <c r="JU31" s="121"/>
      <c r="JV31" s="119">
        <f>データ!DL7</f>
        <v>121</v>
      </c>
      <c r="JW31" s="120"/>
      <c r="JX31" s="120"/>
      <c r="JY31" s="120"/>
      <c r="JZ31" s="120"/>
      <c r="KA31" s="120"/>
      <c r="KB31" s="120"/>
      <c r="KC31" s="120"/>
      <c r="KD31" s="120"/>
      <c r="KE31" s="120"/>
      <c r="KF31" s="120"/>
      <c r="KG31" s="120"/>
      <c r="KH31" s="120"/>
      <c r="KI31" s="120"/>
      <c r="KJ31" s="120"/>
      <c r="KK31" s="120"/>
      <c r="KL31" s="120"/>
      <c r="KM31" s="120"/>
      <c r="KN31" s="121"/>
      <c r="KO31" s="119">
        <f>データ!DM7</f>
        <v>186.8</v>
      </c>
      <c r="KP31" s="120"/>
      <c r="KQ31" s="120"/>
      <c r="KR31" s="120"/>
      <c r="KS31" s="120"/>
      <c r="KT31" s="120"/>
      <c r="KU31" s="120"/>
      <c r="KV31" s="120"/>
      <c r="KW31" s="120"/>
      <c r="KX31" s="120"/>
      <c r="KY31" s="120"/>
      <c r="KZ31" s="120"/>
      <c r="LA31" s="120"/>
      <c r="LB31" s="120"/>
      <c r="LC31" s="120"/>
      <c r="LD31" s="120"/>
      <c r="LE31" s="120"/>
      <c r="LF31" s="120"/>
      <c r="LG31" s="121"/>
      <c r="LH31" s="119">
        <f>データ!DN7</f>
        <v>187.7</v>
      </c>
      <c r="LI31" s="120"/>
      <c r="LJ31" s="120"/>
      <c r="LK31" s="120"/>
      <c r="LL31" s="120"/>
      <c r="LM31" s="120"/>
      <c r="LN31" s="120"/>
      <c r="LO31" s="120"/>
      <c r="LP31" s="120"/>
      <c r="LQ31" s="120"/>
      <c r="LR31" s="120"/>
      <c r="LS31" s="120"/>
      <c r="LT31" s="120"/>
      <c r="LU31" s="120"/>
      <c r="LV31" s="120"/>
      <c r="LW31" s="120"/>
      <c r="LX31" s="120"/>
      <c r="LY31" s="120"/>
      <c r="LZ31" s="121"/>
      <c r="MA31" s="119">
        <f>データ!DO7</f>
        <v>186.1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1" t="s">
        <v>133</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206</v>
      </c>
      <c r="V52" s="125"/>
      <c r="W52" s="125"/>
      <c r="X52" s="125"/>
      <c r="Y52" s="125"/>
      <c r="Z52" s="125"/>
      <c r="AA52" s="125"/>
      <c r="AB52" s="125"/>
      <c r="AC52" s="125"/>
      <c r="AD52" s="125"/>
      <c r="AE52" s="125"/>
      <c r="AF52" s="125"/>
      <c r="AG52" s="125"/>
      <c r="AH52" s="125"/>
      <c r="AI52" s="125"/>
      <c r="AJ52" s="125"/>
      <c r="AK52" s="125"/>
      <c r="AL52" s="125"/>
      <c r="AM52" s="125"/>
      <c r="AN52" s="125">
        <f>データ!AV7</f>
        <v>97</v>
      </c>
      <c r="AO52" s="125"/>
      <c r="AP52" s="125"/>
      <c r="AQ52" s="125"/>
      <c r="AR52" s="125"/>
      <c r="AS52" s="125"/>
      <c r="AT52" s="125"/>
      <c r="AU52" s="125"/>
      <c r="AV52" s="125"/>
      <c r="AW52" s="125"/>
      <c r="AX52" s="125"/>
      <c r="AY52" s="125"/>
      <c r="AZ52" s="125"/>
      <c r="BA52" s="125"/>
      <c r="BB52" s="125"/>
      <c r="BC52" s="125"/>
      <c r="BD52" s="125"/>
      <c r="BE52" s="125"/>
      <c r="BF52" s="125"/>
      <c r="BG52" s="125">
        <f>データ!AW7</f>
        <v>32</v>
      </c>
      <c r="BH52" s="125"/>
      <c r="BI52" s="125"/>
      <c r="BJ52" s="125"/>
      <c r="BK52" s="125"/>
      <c r="BL52" s="125"/>
      <c r="BM52" s="125"/>
      <c r="BN52" s="125"/>
      <c r="BO52" s="125"/>
      <c r="BP52" s="125"/>
      <c r="BQ52" s="125"/>
      <c r="BR52" s="125"/>
      <c r="BS52" s="125"/>
      <c r="BT52" s="125"/>
      <c r="BU52" s="125"/>
      <c r="BV52" s="125"/>
      <c r="BW52" s="125"/>
      <c r="BX52" s="125"/>
      <c r="BY52" s="125"/>
      <c r="BZ52" s="125">
        <f>データ!AX7</f>
        <v>2</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13</v>
      </c>
      <c r="EM52" s="118"/>
      <c r="EN52" s="118"/>
      <c r="EO52" s="118"/>
      <c r="EP52" s="118"/>
      <c r="EQ52" s="118"/>
      <c r="ER52" s="118"/>
      <c r="ES52" s="118"/>
      <c r="ET52" s="118"/>
      <c r="EU52" s="118"/>
      <c r="EV52" s="118"/>
      <c r="EW52" s="118"/>
      <c r="EX52" s="118"/>
      <c r="EY52" s="118"/>
      <c r="EZ52" s="118"/>
      <c r="FA52" s="118"/>
      <c r="FB52" s="118"/>
      <c r="FC52" s="118"/>
      <c r="FD52" s="118"/>
      <c r="FE52" s="118">
        <f>データ!BG7</f>
        <v>45</v>
      </c>
      <c r="FF52" s="118"/>
      <c r="FG52" s="118"/>
      <c r="FH52" s="118"/>
      <c r="FI52" s="118"/>
      <c r="FJ52" s="118"/>
      <c r="FK52" s="118"/>
      <c r="FL52" s="118"/>
      <c r="FM52" s="118"/>
      <c r="FN52" s="118"/>
      <c r="FO52" s="118"/>
      <c r="FP52" s="118"/>
      <c r="FQ52" s="118"/>
      <c r="FR52" s="118"/>
      <c r="FS52" s="118"/>
      <c r="FT52" s="118"/>
      <c r="FU52" s="118"/>
      <c r="FV52" s="118"/>
      <c r="FW52" s="118"/>
      <c r="FX52" s="118">
        <f>データ!BH7</f>
        <v>45</v>
      </c>
      <c r="FY52" s="118"/>
      <c r="FZ52" s="118"/>
      <c r="GA52" s="118"/>
      <c r="GB52" s="118"/>
      <c r="GC52" s="118"/>
      <c r="GD52" s="118"/>
      <c r="GE52" s="118"/>
      <c r="GF52" s="118"/>
      <c r="GG52" s="118"/>
      <c r="GH52" s="118"/>
      <c r="GI52" s="118"/>
      <c r="GJ52" s="118"/>
      <c r="GK52" s="118"/>
      <c r="GL52" s="118"/>
      <c r="GM52" s="118"/>
      <c r="GN52" s="118"/>
      <c r="GO52" s="118"/>
      <c r="GP52" s="118"/>
      <c r="GQ52" s="118">
        <f>データ!BI7</f>
        <v>35</v>
      </c>
      <c r="GR52" s="118"/>
      <c r="GS52" s="118"/>
      <c r="GT52" s="118"/>
      <c r="GU52" s="118"/>
      <c r="GV52" s="118"/>
      <c r="GW52" s="118"/>
      <c r="GX52" s="118"/>
      <c r="GY52" s="118"/>
      <c r="GZ52" s="118"/>
      <c r="HA52" s="118"/>
      <c r="HB52" s="118"/>
      <c r="HC52" s="118"/>
      <c r="HD52" s="118"/>
      <c r="HE52" s="118"/>
      <c r="HF52" s="118"/>
      <c r="HG52" s="118"/>
      <c r="HH52" s="118"/>
      <c r="HI52" s="118"/>
      <c r="HJ52" s="118">
        <f>データ!BJ7</f>
        <v>47.4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115063</v>
      </c>
      <c r="JD52" s="125"/>
      <c r="JE52" s="125"/>
      <c r="JF52" s="125"/>
      <c r="JG52" s="125"/>
      <c r="JH52" s="125"/>
      <c r="JI52" s="125"/>
      <c r="JJ52" s="125"/>
      <c r="JK52" s="125"/>
      <c r="JL52" s="125"/>
      <c r="JM52" s="125"/>
      <c r="JN52" s="125"/>
      <c r="JO52" s="125"/>
      <c r="JP52" s="125"/>
      <c r="JQ52" s="125"/>
      <c r="JR52" s="125"/>
      <c r="JS52" s="125"/>
      <c r="JT52" s="125"/>
      <c r="JU52" s="125"/>
      <c r="JV52" s="125">
        <f>データ!BR7</f>
        <v>141775</v>
      </c>
      <c r="JW52" s="125"/>
      <c r="JX52" s="125"/>
      <c r="JY52" s="125"/>
      <c r="JZ52" s="125"/>
      <c r="KA52" s="125"/>
      <c r="KB52" s="125"/>
      <c r="KC52" s="125"/>
      <c r="KD52" s="125"/>
      <c r="KE52" s="125"/>
      <c r="KF52" s="125"/>
      <c r="KG52" s="125"/>
      <c r="KH52" s="125"/>
      <c r="KI52" s="125"/>
      <c r="KJ52" s="125"/>
      <c r="KK52" s="125"/>
      <c r="KL52" s="125"/>
      <c r="KM52" s="125"/>
      <c r="KN52" s="125"/>
      <c r="KO52" s="125">
        <f>データ!BS7</f>
        <v>132418</v>
      </c>
      <c r="KP52" s="125"/>
      <c r="KQ52" s="125"/>
      <c r="KR52" s="125"/>
      <c r="KS52" s="125"/>
      <c r="KT52" s="125"/>
      <c r="KU52" s="125"/>
      <c r="KV52" s="125"/>
      <c r="KW52" s="125"/>
      <c r="KX52" s="125"/>
      <c r="KY52" s="125"/>
      <c r="KZ52" s="125"/>
      <c r="LA52" s="125"/>
      <c r="LB52" s="125"/>
      <c r="LC52" s="125"/>
      <c r="LD52" s="125"/>
      <c r="LE52" s="125"/>
      <c r="LF52" s="125"/>
      <c r="LG52" s="125"/>
      <c r="LH52" s="125">
        <f>データ!BT7</f>
        <v>144653</v>
      </c>
      <c r="LI52" s="125"/>
      <c r="LJ52" s="125"/>
      <c r="LK52" s="125"/>
      <c r="LL52" s="125"/>
      <c r="LM52" s="125"/>
      <c r="LN52" s="125"/>
      <c r="LO52" s="125"/>
      <c r="LP52" s="125"/>
      <c r="LQ52" s="125"/>
      <c r="LR52" s="125"/>
      <c r="LS52" s="125"/>
      <c r="LT52" s="125"/>
      <c r="LU52" s="125"/>
      <c r="LV52" s="125"/>
      <c r="LW52" s="125"/>
      <c r="LX52" s="125"/>
      <c r="LY52" s="125"/>
      <c r="LZ52" s="125"/>
      <c r="MA52" s="125">
        <f>データ!BU7</f>
        <v>163511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134</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398</v>
      </c>
      <c r="KB77" s="120"/>
      <c r="KC77" s="120"/>
      <c r="KD77" s="120"/>
      <c r="KE77" s="120"/>
      <c r="KF77" s="120"/>
      <c r="KG77" s="120"/>
      <c r="KH77" s="120"/>
      <c r="KI77" s="120"/>
      <c r="KJ77" s="120"/>
      <c r="KK77" s="120"/>
      <c r="KL77" s="120"/>
      <c r="KM77" s="120"/>
      <c r="KN77" s="120"/>
      <c r="KO77" s="121"/>
      <c r="KP77" s="119">
        <f>データ!DA7</f>
        <v>152</v>
      </c>
      <c r="KQ77" s="120"/>
      <c r="KR77" s="120"/>
      <c r="KS77" s="120"/>
      <c r="KT77" s="120"/>
      <c r="KU77" s="120"/>
      <c r="KV77" s="120"/>
      <c r="KW77" s="120"/>
      <c r="KX77" s="120"/>
      <c r="KY77" s="120"/>
      <c r="KZ77" s="120"/>
      <c r="LA77" s="120"/>
      <c r="LB77" s="120"/>
      <c r="LC77" s="120"/>
      <c r="LD77" s="121"/>
      <c r="LE77" s="119">
        <f>データ!DB7</f>
        <v>11</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R4dBOJglOEClEKeyN23XCiUIOeXcgBHtChOe7s9Dsso9PAiXqs8pBsPttdvt/rG6ojCMbhtrVkGpxd5KbT21QA==" saltValue="B8Stc8DNd0VG7CSCLLrTs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100</v>
      </c>
      <c r="AO5" s="59" t="s">
        <v>93</v>
      </c>
      <c r="AP5" s="59" t="s">
        <v>94</v>
      </c>
      <c r="AQ5" s="59" t="s">
        <v>95</v>
      </c>
      <c r="AR5" s="59" t="s">
        <v>96</v>
      </c>
      <c r="AS5" s="59" t="s">
        <v>97</v>
      </c>
      <c r="AT5" s="59" t="s">
        <v>98</v>
      </c>
      <c r="AU5" s="59" t="s">
        <v>101</v>
      </c>
      <c r="AV5" s="59" t="s">
        <v>102</v>
      </c>
      <c r="AW5" s="59" t="s">
        <v>103</v>
      </c>
      <c r="AX5" s="59" t="s">
        <v>104</v>
      </c>
      <c r="AY5" s="59" t="s">
        <v>92</v>
      </c>
      <c r="AZ5" s="59" t="s">
        <v>93</v>
      </c>
      <c r="BA5" s="59" t="s">
        <v>94</v>
      </c>
      <c r="BB5" s="59" t="s">
        <v>95</v>
      </c>
      <c r="BC5" s="59" t="s">
        <v>96</v>
      </c>
      <c r="BD5" s="59" t="s">
        <v>97</v>
      </c>
      <c r="BE5" s="59" t="s">
        <v>98</v>
      </c>
      <c r="BF5" s="59" t="s">
        <v>88</v>
      </c>
      <c r="BG5" s="59" t="s">
        <v>89</v>
      </c>
      <c r="BH5" s="59" t="s">
        <v>103</v>
      </c>
      <c r="BI5" s="59" t="s">
        <v>104</v>
      </c>
      <c r="BJ5" s="59" t="s">
        <v>105</v>
      </c>
      <c r="BK5" s="59" t="s">
        <v>93</v>
      </c>
      <c r="BL5" s="59" t="s">
        <v>94</v>
      </c>
      <c r="BM5" s="59" t="s">
        <v>95</v>
      </c>
      <c r="BN5" s="59" t="s">
        <v>96</v>
      </c>
      <c r="BO5" s="59" t="s">
        <v>97</v>
      </c>
      <c r="BP5" s="59" t="s">
        <v>98</v>
      </c>
      <c r="BQ5" s="59" t="s">
        <v>88</v>
      </c>
      <c r="BR5" s="59" t="s">
        <v>102</v>
      </c>
      <c r="BS5" s="59" t="s">
        <v>90</v>
      </c>
      <c r="BT5" s="59" t="s">
        <v>104</v>
      </c>
      <c r="BU5" s="59" t="s">
        <v>92</v>
      </c>
      <c r="BV5" s="59" t="s">
        <v>93</v>
      </c>
      <c r="BW5" s="59" t="s">
        <v>94</v>
      </c>
      <c r="BX5" s="59" t="s">
        <v>95</v>
      </c>
      <c r="BY5" s="59" t="s">
        <v>96</v>
      </c>
      <c r="BZ5" s="59" t="s">
        <v>97</v>
      </c>
      <c r="CA5" s="59" t="s">
        <v>98</v>
      </c>
      <c r="CB5" s="59" t="s">
        <v>88</v>
      </c>
      <c r="CC5" s="59" t="s">
        <v>102</v>
      </c>
      <c r="CD5" s="59" t="s">
        <v>103</v>
      </c>
      <c r="CE5" s="59" t="s">
        <v>91</v>
      </c>
      <c r="CF5" s="59" t="s">
        <v>92</v>
      </c>
      <c r="CG5" s="59" t="s">
        <v>93</v>
      </c>
      <c r="CH5" s="59" t="s">
        <v>94</v>
      </c>
      <c r="CI5" s="59" t="s">
        <v>95</v>
      </c>
      <c r="CJ5" s="59" t="s">
        <v>96</v>
      </c>
      <c r="CK5" s="59" t="s">
        <v>97</v>
      </c>
      <c r="CL5" s="59" t="s">
        <v>98</v>
      </c>
      <c r="CM5" s="150"/>
      <c r="CN5" s="150"/>
      <c r="CO5" s="59" t="s">
        <v>101</v>
      </c>
      <c r="CP5" s="59" t="s">
        <v>106</v>
      </c>
      <c r="CQ5" s="59" t="s">
        <v>107</v>
      </c>
      <c r="CR5" s="59" t="s">
        <v>104</v>
      </c>
      <c r="CS5" s="59" t="s">
        <v>92</v>
      </c>
      <c r="CT5" s="59" t="s">
        <v>93</v>
      </c>
      <c r="CU5" s="59" t="s">
        <v>94</v>
      </c>
      <c r="CV5" s="59" t="s">
        <v>95</v>
      </c>
      <c r="CW5" s="59" t="s">
        <v>96</v>
      </c>
      <c r="CX5" s="59" t="s">
        <v>97</v>
      </c>
      <c r="CY5" s="59" t="s">
        <v>98</v>
      </c>
      <c r="CZ5" s="59" t="s">
        <v>88</v>
      </c>
      <c r="DA5" s="59" t="s">
        <v>89</v>
      </c>
      <c r="DB5" s="59" t="s">
        <v>90</v>
      </c>
      <c r="DC5" s="59" t="s">
        <v>104</v>
      </c>
      <c r="DD5" s="59" t="s">
        <v>100</v>
      </c>
      <c r="DE5" s="59" t="s">
        <v>93</v>
      </c>
      <c r="DF5" s="59" t="s">
        <v>94</v>
      </c>
      <c r="DG5" s="59" t="s">
        <v>95</v>
      </c>
      <c r="DH5" s="59" t="s">
        <v>96</v>
      </c>
      <c r="DI5" s="59" t="s">
        <v>97</v>
      </c>
      <c r="DJ5" s="59" t="s">
        <v>35</v>
      </c>
      <c r="DK5" s="59" t="s">
        <v>101</v>
      </c>
      <c r="DL5" s="59" t="s">
        <v>102</v>
      </c>
      <c r="DM5" s="59" t="s">
        <v>90</v>
      </c>
      <c r="DN5" s="59" t="s">
        <v>108</v>
      </c>
      <c r="DO5" s="59" t="s">
        <v>105</v>
      </c>
      <c r="DP5" s="59" t="s">
        <v>93</v>
      </c>
      <c r="DQ5" s="59" t="s">
        <v>94</v>
      </c>
      <c r="DR5" s="59" t="s">
        <v>95</v>
      </c>
      <c r="DS5" s="59" t="s">
        <v>96</v>
      </c>
      <c r="DT5" s="59" t="s">
        <v>97</v>
      </c>
      <c r="DU5" s="59" t="s">
        <v>98</v>
      </c>
    </row>
    <row r="6" spans="1:125" s="66" customFormat="1" x14ac:dyDescent="0.15">
      <c r="A6" s="49" t="s">
        <v>109</v>
      </c>
      <c r="B6" s="60">
        <f>B8</f>
        <v>2018</v>
      </c>
      <c r="C6" s="60">
        <f t="shared" ref="C6:X6" si="1">C8</f>
        <v>261009</v>
      </c>
      <c r="D6" s="60">
        <f t="shared" si="1"/>
        <v>47</v>
      </c>
      <c r="E6" s="60">
        <f t="shared" si="1"/>
        <v>14</v>
      </c>
      <c r="F6" s="60">
        <f t="shared" si="1"/>
        <v>0</v>
      </c>
      <c r="G6" s="60">
        <f t="shared" si="1"/>
        <v>2</v>
      </c>
      <c r="H6" s="60" t="str">
        <f>SUBSTITUTE(H8,"　","")</f>
        <v>京都府京都市</v>
      </c>
      <c r="I6" s="60" t="str">
        <f t="shared" si="1"/>
        <v>御池駐車場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21</v>
      </c>
      <c r="S6" s="62" t="str">
        <f t="shared" si="1"/>
        <v>駅</v>
      </c>
      <c r="T6" s="62" t="str">
        <f t="shared" si="1"/>
        <v>無</v>
      </c>
      <c r="U6" s="63">
        <f t="shared" si="1"/>
        <v>23500</v>
      </c>
      <c r="V6" s="63">
        <f t="shared" si="1"/>
        <v>439</v>
      </c>
      <c r="W6" s="63">
        <f t="shared" si="1"/>
        <v>500</v>
      </c>
      <c r="X6" s="62" t="str">
        <f t="shared" si="1"/>
        <v>代行制</v>
      </c>
      <c r="Y6" s="64">
        <f>IF(Y8="-",NA(),Y8)</f>
        <v>35</v>
      </c>
      <c r="Z6" s="64">
        <f t="shared" ref="Z6:AH6" si="2">IF(Z8="-",NA(),Z8)</f>
        <v>38</v>
      </c>
      <c r="AA6" s="64">
        <f t="shared" si="2"/>
        <v>52</v>
      </c>
      <c r="AB6" s="64">
        <f t="shared" si="2"/>
        <v>100</v>
      </c>
      <c r="AC6" s="64">
        <f t="shared" si="2"/>
        <v>187.2</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4.5999999999999996</v>
      </c>
      <c r="AK6" s="64">
        <f t="shared" ref="AK6:AS6" si="3">IF(AK8="-",NA(),AK8)</f>
        <v>4.5999999999999996</v>
      </c>
      <c r="AL6" s="64">
        <f t="shared" si="3"/>
        <v>1.5</v>
      </c>
      <c r="AM6" s="64">
        <f t="shared" si="3"/>
        <v>0.2</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206</v>
      </c>
      <c r="AV6" s="65">
        <f t="shared" ref="AV6:BD6" si="4">IF(AV8="-",NA(),AV8)</f>
        <v>97</v>
      </c>
      <c r="AW6" s="65">
        <f t="shared" si="4"/>
        <v>32</v>
      </c>
      <c r="AX6" s="65">
        <f t="shared" si="4"/>
        <v>2</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13</v>
      </c>
      <c r="BG6" s="64">
        <f t="shared" ref="BG6:BO6" si="5">IF(BG8="-",NA(),BG8)</f>
        <v>45</v>
      </c>
      <c r="BH6" s="64">
        <f t="shared" si="5"/>
        <v>45</v>
      </c>
      <c r="BI6" s="64">
        <f t="shared" si="5"/>
        <v>35</v>
      </c>
      <c r="BJ6" s="64">
        <f t="shared" si="5"/>
        <v>47.4</v>
      </c>
      <c r="BK6" s="64">
        <f t="shared" si="5"/>
        <v>18.2</v>
      </c>
      <c r="BL6" s="64">
        <f t="shared" si="5"/>
        <v>17.5</v>
      </c>
      <c r="BM6" s="64">
        <f t="shared" si="5"/>
        <v>14.3</v>
      </c>
      <c r="BN6" s="64">
        <f t="shared" si="5"/>
        <v>11.8</v>
      </c>
      <c r="BO6" s="64">
        <f t="shared" si="5"/>
        <v>8.6</v>
      </c>
      <c r="BP6" s="61" t="str">
        <f>IF(BP8="-","",IF(BP8="-","【-】","【"&amp;SUBSTITUTE(TEXT(BP8,"#,##0.0"),"-","△")&amp;"】"))</f>
        <v>【26.3】</v>
      </c>
      <c r="BQ6" s="65">
        <f>IF(BQ8="-",NA(),BQ8)</f>
        <v>115063</v>
      </c>
      <c r="BR6" s="65">
        <f t="shared" ref="BR6:BZ6" si="6">IF(BR8="-",NA(),BR8)</f>
        <v>141775</v>
      </c>
      <c r="BS6" s="65">
        <f t="shared" si="6"/>
        <v>132418</v>
      </c>
      <c r="BT6" s="65">
        <f t="shared" si="6"/>
        <v>144653</v>
      </c>
      <c r="BU6" s="65">
        <f t="shared" si="6"/>
        <v>163511</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110</v>
      </c>
      <c r="CM6" s="63">
        <f t="shared" ref="CM6:CN6" si="7">CM8</f>
        <v>1092</v>
      </c>
      <c r="CN6" s="63" t="str">
        <f t="shared" si="7"/>
        <v>-</v>
      </c>
      <c r="CO6" s="64"/>
      <c r="CP6" s="64"/>
      <c r="CQ6" s="64"/>
      <c r="CR6" s="64"/>
      <c r="CS6" s="64"/>
      <c r="CT6" s="64"/>
      <c r="CU6" s="64"/>
      <c r="CV6" s="64"/>
      <c r="CW6" s="64"/>
      <c r="CX6" s="64"/>
      <c r="CY6" s="61" t="s">
        <v>110</v>
      </c>
      <c r="CZ6" s="64">
        <f>IF(CZ8="-",NA(),CZ8)</f>
        <v>398</v>
      </c>
      <c r="DA6" s="64">
        <f t="shared" ref="DA6:DI6" si="8">IF(DA8="-",NA(),DA8)</f>
        <v>152</v>
      </c>
      <c r="DB6" s="64">
        <f t="shared" si="8"/>
        <v>11</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113.5</v>
      </c>
      <c r="DL6" s="64">
        <f t="shared" ref="DL6:DT6" si="9">IF(DL8="-",NA(),DL8)</f>
        <v>121</v>
      </c>
      <c r="DM6" s="64">
        <f t="shared" si="9"/>
        <v>186.8</v>
      </c>
      <c r="DN6" s="64">
        <f t="shared" si="9"/>
        <v>187.7</v>
      </c>
      <c r="DO6" s="64">
        <f t="shared" si="9"/>
        <v>186.1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111</v>
      </c>
      <c r="B7" s="60">
        <f t="shared" ref="B7:X7" si="10">B8</f>
        <v>2018</v>
      </c>
      <c r="C7" s="60">
        <f t="shared" si="10"/>
        <v>261009</v>
      </c>
      <c r="D7" s="60">
        <f t="shared" si="10"/>
        <v>47</v>
      </c>
      <c r="E7" s="60">
        <f t="shared" si="10"/>
        <v>14</v>
      </c>
      <c r="F7" s="60">
        <f t="shared" si="10"/>
        <v>0</v>
      </c>
      <c r="G7" s="60">
        <f t="shared" si="10"/>
        <v>2</v>
      </c>
      <c r="H7" s="60" t="str">
        <f t="shared" si="10"/>
        <v>京都府　京都市</v>
      </c>
      <c r="I7" s="60" t="str">
        <f t="shared" si="10"/>
        <v>御池駐車場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21</v>
      </c>
      <c r="S7" s="62" t="str">
        <f t="shared" si="10"/>
        <v>駅</v>
      </c>
      <c r="T7" s="62" t="str">
        <f t="shared" si="10"/>
        <v>無</v>
      </c>
      <c r="U7" s="63">
        <f t="shared" si="10"/>
        <v>23500</v>
      </c>
      <c r="V7" s="63">
        <f t="shared" si="10"/>
        <v>439</v>
      </c>
      <c r="W7" s="63">
        <f t="shared" si="10"/>
        <v>500</v>
      </c>
      <c r="X7" s="62" t="str">
        <f t="shared" si="10"/>
        <v>代行制</v>
      </c>
      <c r="Y7" s="64">
        <f>Y8</f>
        <v>35</v>
      </c>
      <c r="Z7" s="64">
        <f t="shared" ref="Z7:AH7" si="11">Z8</f>
        <v>38</v>
      </c>
      <c r="AA7" s="64">
        <f t="shared" si="11"/>
        <v>52</v>
      </c>
      <c r="AB7" s="64">
        <f t="shared" si="11"/>
        <v>100</v>
      </c>
      <c r="AC7" s="64">
        <f t="shared" si="11"/>
        <v>187.2</v>
      </c>
      <c r="AD7" s="64">
        <f t="shared" si="11"/>
        <v>110.9</v>
      </c>
      <c r="AE7" s="64">
        <f t="shared" si="11"/>
        <v>113.4</v>
      </c>
      <c r="AF7" s="64">
        <f t="shared" si="11"/>
        <v>191.4</v>
      </c>
      <c r="AG7" s="64">
        <f t="shared" si="11"/>
        <v>141.30000000000001</v>
      </c>
      <c r="AH7" s="64">
        <f t="shared" si="11"/>
        <v>128.30000000000001</v>
      </c>
      <c r="AI7" s="61"/>
      <c r="AJ7" s="64">
        <f>AJ8</f>
        <v>4.5999999999999996</v>
      </c>
      <c r="AK7" s="64">
        <f t="shared" ref="AK7:AS7" si="12">AK8</f>
        <v>4.5999999999999996</v>
      </c>
      <c r="AL7" s="64">
        <f t="shared" si="12"/>
        <v>1.5</v>
      </c>
      <c r="AM7" s="64">
        <f t="shared" si="12"/>
        <v>0.2</v>
      </c>
      <c r="AN7" s="64">
        <f t="shared" si="12"/>
        <v>0</v>
      </c>
      <c r="AO7" s="64">
        <f t="shared" si="12"/>
        <v>10</v>
      </c>
      <c r="AP7" s="64">
        <f t="shared" si="12"/>
        <v>9.5</v>
      </c>
      <c r="AQ7" s="64">
        <f t="shared" si="12"/>
        <v>15.1</v>
      </c>
      <c r="AR7" s="64">
        <f t="shared" si="12"/>
        <v>15</v>
      </c>
      <c r="AS7" s="64">
        <f t="shared" si="12"/>
        <v>10.5</v>
      </c>
      <c r="AT7" s="61"/>
      <c r="AU7" s="65">
        <f>AU8</f>
        <v>206</v>
      </c>
      <c r="AV7" s="65">
        <f t="shared" ref="AV7:BD7" si="13">AV8</f>
        <v>97</v>
      </c>
      <c r="AW7" s="65">
        <f t="shared" si="13"/>
        <v>32</v>
      </c>
      <c r="AX7" s="65">
        <f t="shared" si="13"/>
        <v>2</v>
      </c>
      <c r="AY7" s="65">
        <f t="shared" si="13"/>
        <v>0</v>
      </c>
      <c r="AZ7" s="65">
        <f t="shared" si="13"/>
        <v>202</v>
      </c>
      <c r="BA7" s="65">
        <f t="shared" si="13"/>
        <v>177</v>
      </c>
      <c r="BB7" s="65">
        <f t="shared" si="13"/>
        <v>145</v>
      </c>
      <c r="BC7" s="65">
        <f t="shared" si="13"/>
        <v>108</v>
      </c>
      <c r="BD7" s="65">
        <f t="shared" si="13"/>
        <v>90</v>
      </c>
      <c r="BE7" s="63"/>
      <c r="BF7" s="64">
        <f>BF8</f>
        <v>13</v>
      </c>
      <c r="BG7" s="64">
        <f t="shared" ref="BG7:BO7" si="14">BG8</f>
        <v>45</v>
      </c>
      <c r="BH7" s="64">
        <f t="shared" si="14"/>
        <v>45</v>
      </c>
      <c r="BI7" s="64">
        <f t="shared" si="14"/>
        <v>35</v>
      </c>
      <c r="BJ7" s="64">
        <f t="shared" si="14"/>
        <v>47.4</v>
      </c>
      <c r="BK7" s="64">
        <f t="shared" si="14"/>
        <v>18.2</v>
      </c>
      <c r="BL7" s="64">
        <f t="shared" si="14"/>
        <v>17.5</v>
      </c>
      <c r="BM7" s="64">
        <f t="shared" si="14"/>
        <v>14.3</v>
      </c>
      <c r="BN7" s="64">
        <f t="shared" si="14"/>
        <v>11.8</v>
      </c>
      <c r="BO7" s="64">
        <f t="shared" si="14"/>
        <v>8.6</v>
      </c>
      <c r="BP7" s="61"/>
      <c r="BQ7" s="65">
        <f>BQ8</f>
        <v>115063</v>
      </c>
      <c r="BR7" s="65">
        <f t="shared" ref="BR7:BZ7" si="15">BR8</f>
        <v>141775</v>
      </c>
      <c r="BS7" s="65">
        <f t="shared" si="15"/>
        <v>132418</v>
      </c>
      <c r="BT7" s="65">
        <f t="shared" si="15"/>
        <v>144653</v>
      </c>
      <c r="BU7" s="65">
        <f t="shared" si="15"/>
        <v>163511</v>
      </c>
      <c r="BV7" s="65">
        <f t="shared" si="15"/>
        <v>37843</v>
      </c>
      <c r="BW7" s="65">
        <f t="shared" si="15"/>
        <v>36318</v>
      </c>
      <c r="BX7" s="65">
        <f t="shared" si="15"/>
        <v>37745</v>
      </c>
      <c r="BY7" s="65">
        <f t="shared" si="15"/>
        <v>35151</v>
      </c>
      <c r="BZ7" s="65">
        <f t="shared" si="15"/>
        <v>29367</v>
      </c>
      <c r="CA7" s="63"/>
      <c r="CB7" s="64" t="s">
        <v>112</v>
      </c>
      <c r="CC7" s="64" t="s">
        <v>112</v>
      </c>
      <c r="CD7" s="64" t="s">
        <v>112</v>
      </c>
      <c r="CE7" s="64" t="s">
        <v>112</v>
      </c>
      <c r="CF7" s="64" t="s">
        <v>112</v>
      </c>
      <c r="CG7" s="64" t="s">
        <v>112</v>
      </c>
      <c r="CH7" s="64" t="s">
        <v>112</v>
      </c>
      <c r="CI7" s="64" t="s">
        <v>112</v>
      </c>
      <c r="CJ7" s="64" t="s">
        <v>112</v>
      </c>
      <c r="CK7" s="64" t="s">
        <v>110</v>
      </c>
      <c r="CL7" s="61"/>
      <c r="CM7" s="63">
        <f>CM8</f>
        <v>1092</v>
      </c>
      <c r="CN7" s="63" t="str">
        <f>CN8</f>
        <v>-</v>
      </c>
      <c r="CO7" s="64" t="s">
        <v>112</v>
      </c>
      <c r="CP7" s="64" t="s">
        <v>112</v>
      </c>
      <c r="CQ7" s="64" t="s">
        <v>112</v>
      </c>
      <c r="CR7" s="64" t="s">
        <v>112</v>
      </c>
      <c r="CS7" s="64" t="s">
        <v>112</v>
      </c>
      <c r="CT7" s="64" t="s">
        <v>112</v>
      </c>
      <c r="CU7" s="64" t="s">
        <v>112</v>
      </c>
      <c r="CV7" s="64" t="s">
        <v>112</v>
      </c>
      <c r="CW7" s="64" t="s">
        <v>112</v>
      </c>
      <c r="CX7" s="64" t="s">
        <v>110</v>
      </c>
      <c r="CY7" s="61"/>
      <c r="CZ7" s="64">
        <f>CZ8</f>
        <v>398</v>
      </c>
      <c r="DA7" s="64">
        <f t="shared" ref="DA7:DI7" si="16">DA8</f>
        <v>152</v>
      </c>
      <c r="DB7" s="64">
        <f t="shared" si="16"/>
        <v>11</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113.5</v>
      </c>
      <c r="DL7" s="64">
        <f t="shared" ref="DL7:DT7" si="17">DL8</f>
        <v>121</v>
      </c>
      <c r="DM7" s="64">
        <f t="shared" si="17"/>
        <v>186.8</v>
      </c>
      <c r="DN7" s="64">
        <f t="shared" si="17"/>
        <v>187.7</v>
      </c>
      <c r="DO7" s="64">
        <f t="shared" si="17"/>
        <v>186.1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261009</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21</v>
      </c>
      <c r="S8" s="69" t="s">
        <v>123</v>
      </c>
      <c r="T8" s="69" t="s">
        <v>124</v>
      </c>
      <c r="U8" s="70">
        <v>23500</v>
      </c>
      <c r="V8" s="70">
        <v>439</v>
      </c>
      <c r="W8" s="70">
        <v>500</v>
      </c>
      <c r="X8" s="69" t="s">
        <v>125</v>
      </c>
      <c r="Y8" s="71">
        <v>35</v>
      </c>
      <c r="Z8" s="71">
        <v>38</v>
      </c>
      <c r="AA8" s="71">
        <v>52</v>
      </c>
      <c r="AB8" s="71">
        <v>100</v>
      </c>
      <c r="AC8" s="71">
        <v>187.2</v>
      </c>
      <c r="AD8" s="71">
        <v>110.9</v>
      </c>
      <c r="AE8" s="71">
        <v>113.4</v>
      </c>
      <c r="AF8" s="71">
        <v>191.4</v>
      </c>
      <c r="AG8" s="71">
        <v>141.30000000000001</v>
      </c>
      <c r="AH8" s="71">
        <v>128.30000000000001</v>
      </c>
      <c r="AI8" s="68">
        <v>297.10000000000002</v>
      </c>
      <c r="AJ8" s="71">
        <v>4.5999999999999996</v>
      </c>
      <c r="AK8" s="71">
        <v>4.5999999999999996</v>
      </c>
      <c r="AL8" s="71">
        <v>1.5</v>
      </c>
      <c r="AM8" s="71">
        <v>0.2</v>
      </c>
      <c r="AN8" s="71">
        <v>0</v>
      </c>
      <c r="AO8" s="71">
        <v>10</v>
      </c>
      <c r="AP8" s="71">
        <v>9.5</v>
      </c>
      <c r="AQ8" s="71">
        <v>15.1</v>
      </c>
      <c r="AR8" s="71">
        <v>15</v>
      </c>
      <c r="AS8" s="71">
        <v>10.5</v>
      </c>
      <c r="AT8" s="68">
        <v>5.3</v>
      </c>
      <c r="AU8" s="72">
        <v>206</v>
      </c>
      <c r="AV8" s="72">
        <v>97</v>
      </c>
      <c r="AW8" s="72">
        <v>32</v>
      </c>
      <c r="AX8" s="72">
        <v>2</v>
      </c>
      <c r="AY8" s="72">
        <v>0</v>
      </c>
      <c r="AZ8" s="72">
        <v>202</v>
      </c>
      <c r="BA8" s="72">
        <v>177</v>
      </c>
      <c r="BB8" s="72">
        <v>145</v>
      </c>
      <c r="BC8" s="72">
        <v>108</v>
      </c>
      <c r="BD8" s="72">
        <v>90</v>
      </c>
      <c r="BE8" s="72">
        <v>30</v>
      </c>
      <c r="BF8" s="71">
        <v>13</v>
      </c>
      <c r="BG8" s="71">
        <v>45</v>
      </c>
      <c r="BH8" s="71">
        <v>45</v>
      </c>
      <c r="BI8" s="71">
        <v>35</v>
      </c>
      <c r="BJ8" s="71">
        <v>47.4</v>
      </c>
      <c r="BK8" s="71">
        <v>18.2</v>
      </c>
      <c r="BL8" s="71">
        <v>17.5</v>
      </c>
      <c r="BM8" s="71">
        <v>14.3</v>
      </c>
      <c r="BN8" s="71">
        <v>11.8</v>
      </c>
      <c r="BO8" s="71">
        <v>8.6</v>
      </c>
      <c r="BP8" s="68">
        <v>26.3</v>
      </c>
      <c r="BQ8" s="72">
        <v>115063</v>
      </c>
      <c r="BR8" s="72">
        <v>141775</v>
      </c>
      <c r="BS8" s="72">
        <v>132418</v>
      </c>
      <c r="BT8" s="73">
        <v>144653</v>
      </c>
      <c r="BU8" s="73">
        <v>163511</v>
      </c>
      <c r="BV8" s="72">
        <v>37843</v>
      </c>
      <c r="BW8" s="72">
        <v>36318</v>
      </c>
      <c r="BX8" s="72">
        <v>37745</v>
      </c>
      <c r="BY8" s="72">
        <v>35151</v>
      </c>
      <c r="BZ8" s="72">
        <v>29367</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1092</v>
      </c>
      <c r="CN8" s="70" t="s">
        <v>117</v>
      </c>
      <c r="CO8" s="71" t="s">
        <v>117</v>
      </c>
      <c r="CP8" s="71" t="s">
        <v>117</v>
      </c>
      <c r="CQ8" s="71" t="s">
        <v>117</v>
      </c>
      <c r="CR8" s="71" t="s">
        <v>117</v>
      </c>
      <c r="CS8" s="71" t="s">
        <v>117</v>
      </c>
      <c r="CT8" s="71" t="s">
        <v>117</v>
      </c>
      <c r="CU8" s="71" t="s">
        <v>117</v>
      </c>
      <c r="CV8" s="71" t="s">
        <v>117</v>
      </c>
      <c r="CW8" s="71" t="s">
        <v>117</v>
      </c>
      <c r="CX8" s="71" t="s">
        <v>117</v>
      </c>
      <c r="CY8" s="68" t="s">
        <v>117</v>
      </c>
      <c r="CZ8" s="71">
        <v>398</v>
      </c>
      <c r="DA8" s="71">
        <v>152</v>
      </c>
      <c r="DB8" s="71">
        <v>11</v>
      </c>
      <c r="DC8" s="71">
        <v>0</v>
      </c>
      <c r="DD8" s="71">
        <v>0</v>
      </c>
      <c r="DE8" s="71">
        <v>351.1</v>
      </c>
      <c r="DF8" s="71">
        <v>278.89999999999998</v>
      </c>
      <c r="DG8" s="71">
        <v>205.5</v>
      </c>
      <c r="DH8" s="71">
        <v>187.9</v>
      </c>
      <c r="DI8" s="71">
        <v>139.69999999999999</v>
      </c>
      <c r="DJ8" s="68">
        <v>103.6</v>
      </c>
      <c r="DK8" s="71">
        <v>113.5</v>
      </c>
      <c r="DL8" s="71">
        <v>121</v>
      </c>
      <c r="DM8" s="71">
        <v>186.8</v>
      </c>
      <c r="DN8" s="71">
        <v>187.7</v>
      </c>
      <c r="DO8" s="71">
        <v>186.1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2019-12-05T07:24:53Z</dcterms:created>
  <dcterms:modified xsi:type="dcterms:W3CDTF">2020-02-03T08:46:31Z</dcterms:modified>
</cp:coreProperties>
</file>