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rH+tusJUHjSKHWKk8AmCYhVcza4viTENZjjYYJEnhYmmJMmsc0yU7qKZRGbvQ5tDBdVwjcUBiEx7RbcytSMfBA==" workbookSaltValue="JrPwD+qgX7Nf0qpFwCWOK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30" i="4"/>
  <c r="AV76" i="4"/>
  <c r="KO51" i="4"/>
  <c r="LE76" i="4"/>
  <c r="FX51" i="4"/>
  <c r="KO30" i="4"/>
  <c r="BG51" i="4"/>
  <c r="FX30" i="4"/>
  <c r="KP76" i="4"/>
  <c r="HA76" i="4"/>
  <c r="AN51" i="4"/>
  <c r="FE30" i="4"/>
  <c r="AN30" i="4"/>
  <c r="FE51"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<sst xmlns="http://schemas.openxmlformats.org/spreadsheetml/2006/main" count="278" uniqueCount="134">
  <si>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</si>
  <si>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</si>
  <si>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</si>
  <si>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</si>
  <si>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</si>
  <si>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</si>
  <si>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</si>
  <si>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</si>
  <si>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</si>
  <si>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</si>
  <si>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</si>
  <si>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</si>
  <si>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</si>
  <si>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</si>
  <si>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</si>
  <si>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</si>
  <si>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</si>
  <si>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</si>
  <si>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</si>
  <si>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</si>
  <si>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</si>
  <si>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</si>
  <si>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</si>
  <si>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</si>
  <si>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</si>
  <si>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</si>
  <si>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</si>
  <si>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</si>
  <si>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</si>
  <si>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</si>
  <si>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</si>
  <si>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</si>
  <si>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</si>
  <si>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</si>
  <si>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</si>
  <si>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</si>
  <si>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</si>
  <si>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</si>
  <si>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</si>
  <si>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</si>
  <si>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</si>
  <si>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</si>
  <si>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</si>
  <si>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</si>
  <si>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</si>
  <si>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</si>
  <si>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</si>
  <si>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</si>
  <si>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</si>
  <si>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</si>
  <si>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</si>
  <si>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</si>
  <si>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</si>
  <si>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</si>
  <si>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</si>
  <si>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</si>
  <si>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</si>
  <si>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</si>
  <si>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</si>
  <si>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</si>
  <si>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</si>
  <si>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</si>
  <si>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</si>
  <si>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</si>
  <si>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</si>
  <si>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</si>
  <si>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</si>
  <si>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</si>
  <si>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</si>
  <si>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</si>
  <si>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</si>
  <si>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</si>
  <si>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</si>
  <si>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</si>
  <si>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</si>
  <si>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</si>
  <si>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</si>
  <si>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</si>
  <si>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</si>
  <si>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</si>
  <si>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</si>
  <si>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</si>
  <si>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</si>
  <si>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</si>
  <si>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</si>
  <si>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</si>
  <si>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</si>
  <si>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</si>
  <si>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</si>
  <si>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</si>
  <si>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</si>
  <si>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</si>
  <si>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</si>
  <si>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</si>
  <si>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</si>
  <si>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</si>
  <si>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</si>
  <si>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</si>
  <si>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</si>
  <si>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</si>
  <si>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</si>
  <si>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</si>
  <si>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</si>
  <si>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</si>
  <si>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</si>
  <si>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</si>
  <si>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</si>
  <si>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</si>
  <si>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</si>
  <si>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</si>
  <si>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</si>
  <si>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</si>
  <si>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</si>
  <si>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新大阪駅南駐車場</t>
  </si>
  <si>
    <t>法非適用</t>
  </si>
  <si>
    <t>駐車場整備事業</t>
  </si>
  <si>
    <t>-</t>
  </si>
  <si>
    <t>Ａ３Ｂ１</t>
  </si>
  <si>
    <t>非設置</t>
  </si>
  <si>
    <t>該当数値なし</t>
  </si>
  <si>
    <t>都市計画駐車場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</si>
  <si>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</si>
  <si>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</si>
  <si>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</si>
  <si>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</si>
  <si>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</si>
  <si>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</si>
  <si>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</si>
  <si>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</si>
  <si>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</si>
  <si>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類似施設と比較し、低い水準となっておりますが、新大阪駅南駐車場の利用目的の大半が新幹線利用のため、長時間利用車両が多いことが要因です。</t>
    <rPh sb="60" eb="63">
      <t>シンオオサカ</t>
    </rPh>
    <rPh sb="63" eb="65">
      <t>エキミナミ</t>
    </rPh>
    <rPh sb="65" eb="68">
      <t>チュウシャジョウ</t>
    </rPh>
    <rPh sb="69" eb="71">
      <t>リヨウ</t>
    </rPh>
    <rPh sb="71" eb="73">
      <t>モクテキ</t>
    </rPh>
    <rPh sb="74" eb="76">
      <t>タイハン</t>
    </rPh>
    <rPh sb="77" eb="80">
      <t>シンカンセン</t>
    </rPh>
    <rPh sb="80" eb="82">
      <t>リヨウ</t>
    </rPh>
    <phoneticPr fontId="15"/>
  </si>
  <si>
    <t>・各種利用促進策を実施し、収益増に向けた効率的な駐車場運営を行っています。
・新大阪駅南駐車場については収益状況が好調ですが、上記のとおり長時間利用車両が多いため、稼働率については、類似施設と比較し、低い水準となっています。適切な料金体系について検討を行い、短時間利用の増加を図ってまいります。
・新大阪駅南駐車場は、大阪市駐車基本計画を基に市内の路上駐車違反防止のため本市が管理運営を行っており、今後も同目的達成のため、本市が管理を継続していく方針です。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0">
      <t>シン</t>
    </rPh>
    <rPh sb="40" eb="44">
      <t>オオサカエキミナミ</t>
    </rPh>
    <rPh sb="44" eb="47">
      <t>チュウシャジョウ</t>
    </rPh>
    <rPh sb="52" eb="54">
      <t>シュウエキ</t>
    </rPh>
    <rPh sb="54" eb="56">
      <t>ジョウキョウ</t>
    </rPh>
    <rPh sb="57" eb="59">
      <t>コウチョウ</t>
    </rPh>
    <rPh sb="63" eb="65">
      <t>ジョウキ</t>
    </rPh>
    <rPh sb="69" eb="72">
      <t>チョウジカン</t>
    </rPh>
    <rPh sb="77" eb="78">
      <t>オオ</t>
    </rPh>
    <rPh sb="82" eb="84">
      <t>カドウ</t>
    </rPh>
    <rPh sb="84" eb="85">
      <t>リツ</t>
    </rPh>
    <rPh sb="91" eb="93">
      <t>ルイジ</t>
    </rPh>
    <rPh sb="93" eb="95">
      <t>シセツ</t>
    </rPh>
    <rPh sb="96" eb="98">
      <t>ヒカク</t>
    </rPh>
    <rPh sb="100" eb="101">
      <t>ヒク</t>
    </rPh>
    <rPh sb="102" eb="104">
      <t>スイジュン</t>
    </rPh>
    <rPh sb="112" eb="114">
      <t>テキセツ</t>
    </rPh>
    <rPh sb="115" eb="117">
      <t>リョウキン</t>
    </rPh>
    <rPh sb="117" eb="119">
      <t>タイケイ</t>
    </rPh>
    <rPh sb="123" eb="125">
      <t>ケントウ</t>
    </rPh>
    <rPh sb="126" eb="127">
      <t>オコナ</t>
    </rPh>
    <rPh sb="129" eb="132">
      <t>タンジカン</t>
    </rPh>
    <rPh sb="132" eb="134">
      <t>リヨウ</t>
    </rPh>
    <rPh sb="135" eb="137">
      <t>ゾウカ</t>
    </rPh>
    <rPh sb="138" eb="139">
      <t>ハカ</t>
    </rPh>
    <rPh sb="149" eb="152">
      <t>シンオオサカ</t>
    </rPh>
    <rPh sb="152" eb="154">
      <t>エキミナミ</t>
    </rPh>
    <phoneticPr fontId="15"/>
  </si>
  <si>
    <t>・⑦新大阪駅南駐車場の敷地は道路区域内にあり、当該駐車場は道路占用許可を受け、運営を行っております。そのため、敷地の地価については、計上しておりません。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駐車場は地上平面の駐車場であり、維持管理コストに大きな費用を要せず、収益が当該コストを上回っている状況です。（設備投資見込額はR1.10.7現在のものです）
・⑩企業債の残高はありません。</t>
    <rPh sb="2" eb="5">
      <t>シンオオサカ</t>
    </rPh>
    <rPh sb="5" eb="7">
      <t>エキミナミ</t>
    </rPh>
    <rPh sb="114" eb="117">
      <t>シンオオサカ</t>
    </rPh>
    <rPh sb="117" eb="119">
      <t>エキミナミ</t>
    </rPh>
    <phoneticPr fontId="15"/>
  </si>
  <si>
    <t>・①収益的収支比率は、黒字であれば100％以上となる指標です。類似団体と比べて高い水準で推移しております。
・②③他会計補助金は発生しておりません。
・④売上高GOP比率は、施設の営業に関する収益性を表す指標です。類似施設と比べて非常に高い数値を維持しており、今後も維持管理コストの低減及び利用促進を図り、当該水準の維持をはかってまい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</si>
</sst>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562</c:v>
                </c:pt>
                <c:pt idx="1">
                  <c:v>497</c:v>
                </c:pt>
                <c:pt idx="2">
                  <c:v>637</c:v>
                </c:pt>
                <c:pt idx="3">
                  <c:v>528.29999999999995</c:v>
                </c:pt>
                <c:pt idx="4">
                  <c:v>548.9</c:v>
                </c:pt>
              </c:numCache>
            </c:numRef>
          </c:val>
          <c:extLst xmlns:c16r2="http://schemas.microsoft.com/office/drawing/2015/06/chart">
            <c:ext xmlns:c16="http://schemas.microsoft.com/office/drawing/2014/chart" uri="{C3380CC4-5D6E-409C-BE32-E72D297353CC}">
              <c16:uniqueId val="{00000000-3349-451E-96C8-7E2593219B15}"/>
            </c:ext>
          </c:extLst>
        </c:ser>
        <c:dLbls>
          <c:showLegendKey val="0"/>
          <c:showVal val="0"/>
          <c:showCatName val="0"/>
          <c:showSerName val="0"/>
          <c:showPercent val="0"/>
          <c:showBubbleSize val="0"/>
        </c:dLbls>
        <c:gapWidth val="150"/>
        <c:axId val="324859024"/>
        <c:axId val="32485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3349-451E-96C8-7E2593219B15}"/>
            </c:ext>
          </c:extLst>
        </c:ser>
        <c:dLbls>
          <c:showLegendKey val="0"/>
          <c:showVal val="0"/>
          <c:showCatName val="0"/>
          <c:showSerName val="0"/>
          <c:showPercent val="0"/>
          <c:showBubbleSize val="0"/>
        </c:dLbls>
        <c:marker val="1"/>
        <c:smooth val="0"/>
        <c:axId val="324859024"/>
        <c:axId val="324859408"/>
      </c:lineChart>
      <c:dateAx>
        <c:axId val="324859024"/>
        <c:scaling>
          <c:orientation val="minMax"/>
        </c:scaling>
        <c:delete val="1"/>
        <c:axPos val="b"/>
        <c:numFmt formatCode="ge" sourceLinked="1"/>
        <c:majorTickMark val="none"/>
        <c:minorTickMark val="none"/>
        <c:tickLblPos val="none"/>
        <c:crossAx val="324859408"/>
        <c:crosses val="autoZero"/>
        <c:auto val="1"/>
        <c:lblOffset val="100"/>
        <c:baseTimeUnit val="years"/>
      </c:dateAx>
      <c:valAx>
        <c:axId val="32485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85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23-4BAC-A3F1-90534119784C}"/>
            </c:ext>
          </c:extLst>
        </c:ser>
        <c:dLbls>
          <c:showLegendKey val="0"/>
          <c:showVal val="0"/>
          <c:showCatName val="0"/>
          <c:showSerName val="0"/>
          <c:showPercent val="0"/>
          <c:showBubbleSize val="0"/>
        </c:dLbls>
        <c:gapWidth val="150"/>
        <c:axId val="325125184"/>
        <c:axId val="32512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123-4BAC-A3F1-90534119784C}"/>
            </c:ext>
          </c:extLst>
        </c:ser>
        <c:dLbls>
          <c:showLegendKey val="0"/>
          <c:showVal val="0"/>
          <c:showCatName val="0"/>
          <c:showSerName val="0"/>
          <c:showPercent val="0"/>
          <c:showBubbleSize val="0"/>
        </c:dLbls>
        <c:marker val="1"/>
        <c:smooth val="0"/>
        <c:axId val="325125184"/>
        <c:axId val="325129672"/>
      </c:lineChart>
      <c:dateAx>
        <c:axId val="325125184"/>
        <c:scaling>
          <c:orientation val="minMax"/>
        </c:scaling>
        <c:delete val="1"/>
        <c:axPos val="b"/>
        <c:numFmt formatCode="ge" sourceLinked="1"/>
        <c:majorTickMark val="none"/>
        <c:minorTickMark val="none"/>
        <c:tickLblPos val="none"/>
        <c:crossAx val="325129672"/>
        <c:crosses val="autoZero"/>
        <c:auto val="1"/>
        <c:lblOffset val="100"/>
        <c:baseTimeUnit val="years"/>
      </c:dateAx>
      <c:valAx>
        <c:axId val="32512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1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AD2-4F21-B7E8-E886BB745B04}"/>
            </c:ext>
          </c:extLst>
        </c:ser>
        <c:dLbls>
          <c:showLegendKey val="0"/>
          <c:showVal val="0"/>
          <c:showCatName val="0"/>
          <c:showSerName val="0"/>
          <c:showPercent val="0"/>
          <c:showBubbleSize val="0"/>
        </c:dLbls>
        <c:gapWidth val="150"/>
        <c:axId val="325697248"/>
        <c:axId val="32569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AD2-4F21-B7E8-E886BB745B04}"/>
            </c:ext>
          </c:extLst>
        </c:ser>
        <c:dLbls>
          <c:showLegendKey val="0"/>
          <c:showVal val="0"/>
          <c:showCatName val="0"/>
          <c:showSerName val="0"/>
          <c:showPercent val="0"/>
          <c:showBubbleSize val="0"/>
        </c:dLbls>
        <c:marker val="1"/>
        <c:smooth val="0"/>
        <c:axId val="325697248"/>
        <c:axId val="325699184"/>
      </c:lineChart>
      <c:dateAx>
        <c:axId val="325697248"/>
        <c:scaling>
          <c:orientation val="minMax"/>
        </c:scaling>
        <c:delete val="1"/>
        <c:axPos val="b"/>
        <c:numFmt formatCode="ge" sourceLinked="1"/>
        <c:majorTickMark val="none"/>
        <c:minorTickMark val="none"/>
        <c:tickLblPos val="none"/>
        <c:crossAx val="325699184"/>
        <c:crosses val="autoZero"/>
        <c:auto val="1"/>
        <c:lblOffset val="100"/>
        <c:baseTimeUnit val="years"/>
      </c:dateAx>
      <c:valAx>
        <c:axId val="32569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69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396-4A6A-B137-6AF8F3D9FB88}"/>
            </c:ext>
          </c:extLst>
        </c:ser>
        <c:dLbls>
          <c:showLegendKey val="0"/>
          <c:showVal val="0"/>
          <c:showCatName val="0"/>
          <c:showSerName val="0"/>
          <c:showPercent val="0"/>
          <c:showBubbleSize val="0"/>
        </c:dLbls>
        <c:gapWidth val="150"/>
        <c:axId val="325209888"/>
        <c:axId val="997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396-4A6A-B137-6AF8F3D9FB88}"/>
            </c:ext>
          </c:extLst>
        </c:ser>
        <c:dLbls>
          <c:showLegendKey val="0"/>
          <c:showVal val="0"/>
          <c:showCatName val="0"/>
          <c:showSerName val="0"/>
          <c:showPercent val="0"/>
          <c:showBubbleSize val="0"/>
        </c:dLbls>
        <c:marker val="1"/>
        <c:smooth val="0"/>
        <c:axId val="325209888"/>
        <c:axId val="99741712"/>
      </c:lineChart>
      <c:dateAx>
        <c:axId val="325209888"/>
        <c:scaling>
          <c:orientation val="minMax"/>
        </c:scaling>
        <c:delete val="1"/>
        <c:axPos val="b"/>
        <c:numFmt formatCode="ge" sourceLinked="1"/>
        <c:majorTickMark val="none"/>
        <c:minorTickMark val="none"/>
        <c:tickLblPos val="none"/>
        <c:crossAx val="99741712"/>
        <c:crosses val="autoZero"/>
        <c:auto val="1"/>
        <c:lblOffset val="100"/>
        <c:baseTimeUnit val="years"/>
      </c:dateAx>
      <c:valAx>
        <c:axId val="9974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20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D5-40F4-A4C4-501106082049}"/>
            </c:ext>
          </c:extLst>
        </c:ser>
        <c:dLbls>
          <c:showLegendKey val="0"/>
          <c:showVal val="0"/>
          <c:showCatName val="0"/>
          <c:showSerName val="0"/>
          <c:showPercent val="0"/>
          <c:showBubbleSize val="0"/>
        </c:dLbls>
        <c:gapWidth val="150"/>
        <c:axId val="99738184"/>
        <c:axId val="997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B5D5-40F4-A4C4-501106082049}"/>
            </c:ext>
          </c:extLst>
        </c:ser>
        <c:dLbls>
          <c:showLegendKey val="0"/>
          <c:showVal val="0"/>
          <c:showCatName val="0"/>
          <c:showSerName val="0"/>
          <c:showPercent val="0"/>
          <c:showBubbleSize val="0"/>
        </c:dLbls>
        <c:marker val="1"/>
        <c:smooth val="0"/>
        <c:axId val="99738184"/>
        <c:axId val="99742104"/>
      </c:lineChart>
      <c:dateAx>
        <c:axId val="99738184"/>
        <c:scaling>
          <c:orientation val="minMax"/>
        </c:scaling>
        <c:delete val="1"/>
        <c:axPos val="b"/>
        <c:numFmt formatCode="ge" sourceLinked="1"/>
        <c:majorTickMark val="none"/>
        <c:minorTickMark val="none"/>
        <c:tickLblPos val="none"/>
        <c:crossAx val="99742104"/>
        <c:crosses val="autoZero"/>
        <c:auto val="1"/>
        <c:lblOffset val="100"/>
        <c:baseTimeUnit val="years"/>
      </c:dateAx>
      <c:valAx>
        <c:axId val="9974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3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B0-47DE-95D4-066B63A92BF4}"/>
            </c:ext>
          </c:extLst>
        </c:ser>
        <c:dLbls>
          <c:showLegendKey val="0"/>
          <c:showVal val="0"/>
          <c:showCatName val="0"/>
          <c:showSerName val="0"/>
          <c:showPercent val="0"/>
          <c:showBubbleSize val="0"/>
        </c:dLbls>
        <c:gapWidth val="150"/>
        <c:axId val="99735440"/>
        <c:axId val="997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B1B0-47DE-95D4-066B63A92BF4}"/>
            </c:ext>
          </c:extLst>
        </c:ser>
        <c:dLbls>
          <c:showLegendKey val="0"/>
          <c:showVal val="0"/>
          <c:showCatName val="0"/>
          <c:showSerName val="0"/>
          <c:showPercent val="0"/>
          <c:showBubbleSize val="0"/>
        </c:dLbls>
        <c:marker val="1"/>
        <c:smooth val="0"/>
        <c:axId val="99735440"/>
        <c:axId val="99740928"/>
      </c:lineChart>
      <c:dateAx>
        <c:axId val="99735440"/>
        <c:scaling>
          <c:orientation val="minMax"/>
        </c:scaling>
        <c:delete val="1"/>
        <c:axPos val="b"/>
        <c:numFmt formatCode="ge" sourceLinked="1"/>
        <c:majorTickMark val="none"/>
        <c:minorTickMark val="none"/>
        <c:tickLblPos val="none"/>
        <c:crossAx val="99740928"/>
        <c:crosses val="autoZero"/>
        <c:auto val="1"/>
        <c:lblOffset val="100"/>
        <c:baseTimeUnit val="years"/>
      </c:dateAx>
      <c:valAx>
        <c:axId val="997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73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83.2</c:v>
                </c:pt>
                <c:pt idx="1">
                  <c:v>93.6</c:v>
                </c:pt>
                <c:pt idx="2">
                  <c:v>98</c:v>
                </c:pt>
                <c:pt idx="3">
                  <c:v>103.6</c:v>
                </c:pt>
                <c:pt idx="4">
                  <c:v>100.4</c:v>
                </c:pt>
              </c:numCache>
            </c:numRef>
          </c:val>
          <c:extLst xmlns:c16r2="http://schemas.microsoft.com/office/drawing/2015/06/chart">
            <c:ext xmlns:c16="http://schemas.microsoft.com/office/drawing/2014/chart" uri="{C3380CC4-5D6E-409C-BE32-E72D297353CC}">
              <c16:uniqueId val="{00000000-89AC-47E7-9754-01F0CA430B8F}"/>
            </c:ext>
          </c:extLst>
        </c:ser>
        <c:dLbls>
          <c:showLegendKey val="0"/>
          <c:showVal val="0"/>
          <c:showCatName val="0"/>
          <c:showSerName val="0"/>
          <c:showPercent val="0"/>
          <c:showBubbleSize val="0"/>
        </c:dLbls>
        <c:gapWidth val="150"/>
        <c:axId val="325996512"/>
        <c:axId val="32599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89AC-47E7-9754-01F0CA430B8F}"/>
            </c:ext>
          </c:extLst>
        </c:ser>
        <c:dLbls>
          <c:showLegendKey val="0"/>
          <c:showVal val="0"/>
          <c:showCatName val="0"/>
          <c:showSerName val="0"/>
          <c:showPercent val="0"/>
          <c:showBubbleSize val="0"/>
        </c:dLbls>
        <c:marker val="1"/>
        <c:smooth val="0"/>
        <c:axId val="325996512"/>
        <c:axId val="325998864"/>
      </c:lineChart>
      <c:dateAx>
        <c:axId val="325996512"/>
        <c:scaling>
          <c:orientation val="minMax"/>
        </c:scaling>
        <c:delete val="1"/>
        <c:axPos val="b"/>
        <c:numFmt formatCode="ge" sourceLinked="1"/>
        <c:majorTickMark val="none"/>
        <c:minorTickMark val="none"/>
        <c:tickLblPos val="none"/>
        <c:crossAx val="325998864"/>
        <c:crosses val="autoZero"/>
        <c:auto val="1"/>
        <c:lblOffset val="100"/>
        <c:baseTimeUnit val="years"/>
      </c:dateAx>
      <c:valAx>
        <c:axId val="32599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9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82</c:v>
                </c:pt>
                <c:pt idx="1">
                  <c:v>80</c:v>
                </c:pt>
                <c:pt idx="2">
                  <c:v>84</c:v>
                </c:pt>
                <c:pt idx="3">
                  <c:v>81.099999999999994</c:v>
                </c:pt>
                <c:pt idx="4">
                  <c:v>81.8</c:v>
                </c:pt>
              </c:numCache>
            </c:numRef>
          </c:val>
          <c:extLst xmlns:c16r2="http://schemas.microsoft.com/office/drawing/2015/06/chart">
            <c:ext xmlns:c16="http://schemas.microsoft.com/office/drawing/2014/chart" uri="{C3380CC4-5D6E-409C-BE32-E72D297353CC}">
              <c16:uniqueId val="{00000000-642C-447A-B1D1-B3934458C12F}"/>
            </c:ext>
          </c:extLst>
        </c:ser>
        <c:dLbls>
          <c:showLegendKey val="0"/>
          <c:showVal val="0"/>
          <c:showCatName val="0"/>
          <c:showSerName val="0"/>
          <c:showPercent val="0"/>
          <c:showBubbleSize val="0"/>
        </c:dLbls>
        <c:gapWidth val="150"/>
        <c:axId val="325998080"/>
        <c:axId val="32599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642C-447A-B1D1-B3934458C12F}"/>
            </c:ext>
          </c:extLst>
        </c:ser>
        <c:dLbls>
          <c:showLegendKey val="0"/>
          <c:showVal val="0"/>
          <c:showCatName val="0"/>
          <c:showSerName val="0"/>
          <c:showPercent val="0"/>
          <c:showBubbleSize val="0"/>
        </c:dLbls>
        <c:marker val="1"/>
        <c:smooth val="0"/>
        <c:axId val="325998080"/>
        <c:axId val="325997296"/>
      </c:lineChart>
      <c:dateAx>
        <c:axId val="325998080"/>
        <c:scaling>
          <c:orientation val="minMax"/>
        </c:scaling>
        <c:delete val="1"/>
        <c:axPos val="b"/>
        <c:numFmt formatCode="ge" sourceLinked="1"/>
        <c:majorTickMark val="none"/>
        <c:minorTickMark val="none"/>
        <c:tickLblPos val="none"/>
        <c:crossAx val="325997296"/>
        <c:crosses val="autoZero"/>
        <c:auto val="1"/>
        <c:lblOffset val="100"/>
        <c:baseTimeUnit val="years"/>
      </c:dateAx>
      <c:valAx>
        <c:axId val="32599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9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114035</c:v>
                </c:pt>
                <c:pt idx="1">
                  <c:v>109148</c:v>
                </c:pt>
                <c:pt idx="2">
                  <c:v>113413</c:v>
                </c:pt>
                <c:pt idx="3">
                  <c:v>123793</c:v>
                </c:pt>
                <c:pt idx="4">
                  <c:v>128084</c:v>
                </c:pt>
              </c:numCache>
            </c:numRef>
          </c:val>
          <c:extLst xmlns:c16r2="http://schemas.microsoft.com/office/drawing/2015/06/chart">
            <c:ext xmlns:c16="http://schemas.microsoft.com/office/drawing/2014/chart" uri="{C3380CC4-5D6E-409C-BE32-E72D297353CC}">
              <c16:uniqueId val="{00000000-C424-4AF2-AA27-2C3D4A2C9218}"/>
            </c:ext>
          </c:extLst>
        </c:ser>
        <c:dLbls>
          <c:showLegendKey val="0"/>
          <c:showVal val="0"/>
          <c:showCatName val="0"/>
          <c:showSerName val="0"/>
          <c:showPercent val="0"/>
          <c:showBubbleSize val="0"/>
        </c:dLbls>
        <c:gapWidth val="150"/>
        <c:axId val="325998472"/>
        <c:axId val="32600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C424-4AF2-AA27-2C3D4A2C9218}"/>
            </c:ext>
          </c:extLst>
        </c:ser>
        <c:dLbls>
          <c:showLegendKey val="0"/>
          <c:showVal val="0"/>
          <c:showCatName val="0"/>
          <c:showSerName val="0"/>
          <c:showPercent val="0"/>
          <c:showBubbleSize val="0"/>
        </c:dLbls>
        <c:marker val="1"/>
        <c:smooth val="0"/>
        <c:axId val="325998472"/>
        <c:axId val="326002392"/>
      </c:lineChart>
      <c:dateAx>
        <c:axId val="325998472"/>
        <c:scaling>
          <c:orientation val="minMax"/>
        </c:scaling>
        <c:delete val="1"/>
        <c:axPos val="b"/>
        <c:numFmt formatCode="ge" sourceLinked="1"/>
        <c:majorTickMark val="none"/>
        <c:minorTickMark val="none"/>
        <c:tickLblPos val="none"/>
        <c:crossAx val="326002392"/>
        <c:crosses val="autoZero"/>
        <c:auto val="1"/>
        <c:lblOffset val="100"/>
        <c:baseTimeUnit val="years"/>
      </c:dateAx>
      <c:valAx>
        <c:axId val="326002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99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大阪府大阪市　新大阪駅南駐車場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562</v>
      </c>
      <c r="V31" s="110"/>
      <c r="W31" s="110"/>
      <c r="X31" s="110"/>
      <c r="Y31" s="110"/>
      <c r="Z31" s="110"/>
      <c r="AA31" s="110"/>
      <c r="AB31" s="110"/>
      <c r="AC31" s="110"/>
      <c r="AD31" s="110"/>
      <c r="AE31" s="110"/>
      <c r="AF31" s="110"/>
      <c r="AG31" s="110"/>
      <c r="AH31" s="110"/>
      <c r="AI31" s="110"/>
      <c r="AJ31" s="110"/>
      <c r="AK31" s="110"/>
      <c r="AL31" s="110"/>
      <c r="AM31" s="110"/>
      <c r="AN31" s="110">
        <f>データ!Z7</f>
        <v>497</v>
      </c>
      <c r="AO31" s="110"/>
      <c r="AP31" s="110"/>
      <c r="AQ31" s="110"/>
      <c r="AR31" s="110"/>
      <c r="AS31" s="110"/>
      <c r="AT31" s="110"/>
      <c r="AU31" s="110"/>
      <c r="AV31" s="110"/>
      <c r="AW31" s="110"/>
      <c r="AX31" s="110"/>
      <c r="AY31" s="110"/>
      <c r="AZ31" s="110"/>
      <c r="BA31" s="110"/>
      <c r="BB31" s="110"/>
      <c r="BC31" s="110"/>
      <c r="BD31" s="110"/>
      <c r="BE31" s="110"/>
      <c r="BF31" s="110"/>
      <c r="BG31" s="110">
        <f>データ!AA7</f>
        <v>637</v>
      </c>
      <c r="BH31" s="110"/>
      <c r="BI31" s="110"/>
      <c r="BJ31" s="110"/>
      <c r="BK31" s="110"/>
      <c r="BL31" s="110"/>
      <c r="BM31" s="110"/>
      <c r="BN31" s="110"/>
      <c r="BO31" s="110"/>
      <c r="BP31" s="110"/>
      <c r="BQ31" s="110"/>
      <c r="BR31" s="110"/>
      <c r="BS31" s="110"/>
      <c r="BT31" s="110"/>
      <c r="BU31" s="110"/>
      <c r="BV31" s="110"/>
      <c r="BW31" s="110"/>
      <c r="BX31" s="110"/>
      <c r="BY31" s="110"/>
      <c r="BZ31" s="110">
        <f>データ!AB7</f>
        <v>528.29999999999995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548.9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83.2</v>
      </c>
      <c r="JD31" s="81"/>
      <c r="JE31" s="81"/>
      <c r="JF31" s="81"/>
      <c r="JG31" s="81"/>
      <c r="JH31" s="81"/>
      <c r="JI31" s="81"/>
      <c r="JJ31" s="81"/>
      <c r="JK31" s="81"/>
      <c r="JL31" s="81"/>
      <c r="JM31" s="81"/>
      <c r="JN31" s="81"/>
      <c r="JO31" s="81"/>
      <c r="JP31" s="81"/>
      <c r="JQ31" s="81"/>
      <c r="JR31" s="81"/>
      <c r="JS31" s="81"/>
      <c r="JT31" s="81"/>
      <c r="JU31" s="82"/>
      <c r="JV31" s="80">
        <f>データ!DL7</f>
        <v>93.6</v>
      </c>
      <c r="JW31" s="81"/>
      <c r="JX31" s="81"/>
      <c r="JY31" s="81"/>
      <c r="JZ31" s="81"/>
      <c r="KA31" s="81"/>
      <c r="KB31" s="81"/>
      <c r="KC31" s="81"/>
      <c r="KD31" s="81"/>
      <c r="KE31" s="81"/>
      <c r="KF31" s="81"/>
      <c r="KG31" s="81"/>
      <c r="KH31" s="81"/>
      <c r="KI31" s="81"/>
      <c r="KJ31" s="81"/>
      <c r="KK31" s="81"/>
      <c r="KL31" s="81"/>
      <c r="KM31" s="81"/>
      <c r="KN31" s="82"/>
      <c r="KO31" s="80">
        <f>データ!DM7</f>
        <v>98</v>
      </c>
      <c r="KP31" s="81"/>
      <c r="KQ31" s="81"/>
      <c r="KR31" s="81"/>
      <c r="KS31" s="81"/>
      <c r="KT31" s="81"/>
      <c r="KU31" s="81"/>
      <c r="KV31" s="81"/>
      <c r="KW31" s="81"/>
      <c r="KX31" s="81"/>
      <c r="KY31" s="81"/>
      <c r="KZ31" s="81"/>
      <c r="LA31" s="81"/>
      <c r="LB31" s="81"/>
      <c r="LC31" s="81"/>
      <c r="LD31" s="81"/>
      <c r="LE31" s="81"/>
      <c r="LF31" s="81"/>
      <c r="LG31" s="82"/>
      <c r="LH31" s="80">
        <f>データ!DN7</f>
        <v>103.6</v>
      </c>
      <c r="LI31" s="81"/>
      <c r="LJ31" s="81"/>
      <c r="LK31" s="81"/>
      <c r="LL31" s="81"/>
      <c r="LM31" s="81"/>
      <c r="LN31" s="81"/>
      <c r="LO31" s="81"/>
      <c r="LP31" s="81"/>
      <c r="LQ31" s="81"/>
      <c r="LR31" s="81"/>
      <c r="LS31" s="81"/>
      <c r="LT31" s="81"/>
      <c r="LU31" s="81"/>
      <c r="LV31" s="81"/>
      <c r="LW31" s="81"/>
      <c r="LX31" s="81"/>
      <c r="LY31" s="81"/>
      <c r="LZ31" s="82"/>
      <c r="MA31" s="80">
        <f>データ!DO7</f>
        <v>100.4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82</v>
      </c>
      <c r="EM52" s="110"/>
      <c r="EN52" s="110"/>
      <c r="EO52" s="110"/>
      <c r="EP52" s="110"/>
      <c r="EQ52" s="110"/>
      <c r="ER52" s="110"/>
      <c r="ES52" s="110"/>
      <c r="ET52" s="110"/>
      <c r="EU52" s="110"/>
      <c r="EV52" s="110"/>
      <c r="EW52" s="110"/>
      <c r="EX52" s="110"/>
      <c r="EY52" s="110"/>
      <c r="EZ52" s="110"/>
      <c r="FA52" s="110"/>
      <c r="FB52" s="110"/>
      <c r="FC52" s="110"/>
      <c r="FD52" s="110"/>
      <c r="FE52" s="110">
        <f>データ!BG7</f>
        <v>80</v>
      </c>
      <c r="FF52" s="110"/>
      <c r="FG52" s="110"/>
      <c r="FH52" s="110"/>
      <c r="FI52" s="110"/>
      <c r="FJ52" s="110"/>
      <c r="FK52" s="110"/>
      <c r="FL52" s="110"/>
      <c r="FM52" s="110"/>
      <c r="FN52" s="110"/>
      <c r="FO52" s="110"/>
      <c r="FP52" s="110"/>
      <c r="FQ52" s="110"/>
      <c r="FR52" s="110"/>
      <c r="FS52" s="110"/>
      <c r="FT52" s="110"/>
      <c r="FU52" s="110"/>
      <c r="FV52" s="110"/>
      <c r="FW52" s="110"/>
      <c r="FX52" s="110">
        <f>データ!BH7</f>
        <v>84</v>
      </c>
      <c r="FY52" s="110"/>
      <c r="FZ52" s="110"/>
      <c r="GA52" s="110"/>
      <c r="GB52" s="110"/>
      <c r="GC52" s="110"/>
      <c r="GD52" s="110"/>
      <c r="GE52" s="110"/>
      <c r="GF52" s="110"/>
      <c r="GG52" s="110"/>
      <c r="GH52" s="110"/>
      <c r="GI52" s="110"/>
      <c r="GJ52" s="110"/>
      <c r="GK52" s="110"/>
      <c r="GL52" s="110"/>
      <c r="GM52" s="110"/>
      <c r="GN52" s="110"/>
      <c r="GO52" s="110"/>
      <c r="GP52" s="110"/>
      <c r="GQ52" s="110">
        <f>データ!BI7</f>
        <v>81.099999999999994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81.8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114035</v>
      </c>
      <c r="JD52" s="106"/>
      <c r="JE52" s="106"/>
      <c r="JF52" s="106"/>
      <c r="JG52" s="106"/>
      <c r="JH52" s="106"/>
      <c r="JI52" s="106"/>
      <c r="JJ52" s="106"/>
      <c r="JK52" s="106"/>
      <c r="JL52" s="106"/>
      <c r="JM52" s="106"/>
      <c r="JN52" s="106"/>
      <c r="JO52" s="106"/>
      <c r="JP52" s="106"/>
      <c r="JQ52" s="106"/>
      <c r="JR52" s="106"/>
      <c r="JS52" s="106"/>
      <c r="JT52" s="106"/>
      <c r="JU52" s="106"/>
      <c r="JV52" s="106">
        <f>データ!BR7</f>
        <v>109148</v>
      </c>
      <c r="JW52" s="106"/>
      <c r="JX52" s="106"/>
      <c r="JY52" s="106"/>
      <c r="JZ52" s="106"/>
      <c r="KA52" s="106"/>
      <c r="KB52" s="106"/>
      <c r="KC52" s="106"/>
      <c r="KD52" s="106"/>
      <c r="KE52" s="106"/>
      <c r="KF52" s="106"/>
      <c r="KG52" s="106"/>
      <c r="KH52" s="106"/>
      <c r="KI52" s="106"/>
      <c r="KJ52" s="106"/>
      <c r="KK52" s="106"/>
      <c r="KL52" s="106"/>
      <c r="KM52" s="106"/>
      <c r="KN52" s="106"/>
      <c r="KO52" s="106">
        <f>データ!BS7</f>
        <v>113413</v>
      </c>
      <c r="KP52" s="106"/>
      <c r="KQ52" s="106"/>
      <c r="KR52" s="106"/>
      <c r="KS52" s="106"/>
      <c r="KT52" s="106"/>
      <c r="KU52" s="106"/>
      <c r="KV52" s="106"/>
      <c r="KW52" s="106"/>
      <c r="KX52" s="106"/>
      <c r="KY52" s="106"/>
      <c r="KZ52" s="106"/>
      <c r="LA52" s="106"/>
      <c r="LB52" s="106"/>
      <c r="LC52" s="106"/>
      <c r="LD52" s="106"/>
      <c r="LE52" s="106"/>
      <c r="LF52" s="106"/>
      <c r="LG52" s="106"/>
      <c r="LH52" s="106">
        <f>データ!BT7</f>
        <v>123793</v>
      </c>
      <c r="LI52" s="106"/>
      <c r="LJ52" s="106"/>
      <c r="LK52" s="106"/>
      <c r="LL52" s="106"/>
      <c r="LM52" s="106"/>
      <c r="LN52" s="106"/>
      <c r="LO52" s="106"/>
      <c r="LP52" s="106"/>
      <c r="LQ52" s="106"/>
      <c r="LR52" s="106"/>
      <c r="LS52" s="106"/>
      <c r="LT52" s="106"/>
      <c r="LU52" s="106"/>
      <c r="LV52" s="106"/>
      <c r="LW52" s="106"/>
      <c r="LX52" s="106"/>
      <c r="LY52" s="106"/>
      <c r="LZ52" s="106"/>
      <c r="MA52" s="106">
        <f>データ!BU7</f>
        <v>128084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41753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EpQZHQe6pQQcuoiCmlIGzo0KOEuOiTghaRhk/f8+YvzhjstxOEjzviFm8Vyu25ZTTHDuOofkqkNKuMr4uZ+8Cg==" saltValue="mdAuU30DV6m2lwAO7+6ed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90</v>
      </c>
      <c r="AW5" s="59" t="s">
        <v>91</v>
      </c>
      <c r="AX5" s="59" t="s">
        <v>101</v>
      </c>
      <c r="AY5" s="59" t="s">
        <v>102</v>
      </c>
      <c r="AZ5" s="59" t="s">
        <v>94</v>
      </c>
      <c r="BA5" s="59" t="s">
        <v>95</v>
      </c>
      <c r="BB5" s="59" t="s">
        <v>96</v>
      </c>
      <c r="BC5" s="59" t="s">
        <v>97</v>
      </c>
      <c r="BD5" s="59" t="s">
        <v>98</v>
      </c>
      <c r="BE5" s="59" t="s">
        <v>99</v>
      </c>
      <c r="BF5" s="59" t="s">
        <v>89</v>
      </c>
      <c r="BG5" s="59" t="s">
        <v>103</v>
      </c>
      <c r="BH5" s="59" t="s">
        <v>104</v>
      </c>
      <c r="BI5" s="59" t="s">
        <v>101</v>
      </c>
      <c r="BJ5" s="59" t="s">
        <v>93</v>
      </c>
      <c r="BK5" s="59" t="s">
        <v>94</v>
      </c>
      <c r="BL5" s="59" t="s">
        <v>95</v>
      </c>
      <c r="BM5" s="59" t="s">
        <v>96</v>
      </c>
      <c r="BN5" s="59" t="s">
        <v>97</v>
      </c>
      <c r="BO5" s="59" t="s">
        <v>98</v>
      </c>
      <c r="BP5" s="59" t="s">
        <v>99</v>
      </c>
      <c r="BQ5" s="59" t="s">
        <v>105</v>
      </c>
      <c r="BR5" s="59" t="s">
        <v>90</v>
      </c>
      <c r="BS5" s="59" t="s">
        <v>106</v>
      </c>
      <c r="BT5" s="59" t="s">
        <v>92</v>
      </c>
      <c r="BU5" s="59" t="s">
        <v>102</v>
      </c>
      <c r="BV5" s="59" t="s">
        <v>94</v>
      </c>
      <c r="BW5" s="59" t="s">
        <v>95</v>
      </c>
      <c r="BX5" s="59" t="s">
        <v>96</v>
      </c>
      <c r="BY5" s="59" t="s">
        <v>97</v>
      </c>
      <c r="BZ5" s="59" t="s">
        <v>98</v>
      </c>
      <c r="CA5" s="59" t="s">
        <v>99</v>
      </c>
      <c r="CB5" s="59" t="s">
        <v>89</v>
      </c>
      <c r="CC5" s="59" t="s">
        <v>103</v>
      </c>
      <c r="CD5" s="59" t="s">
        <v>106</v>
      </c>
      <c r="CE5" s="59" t="s">
        <v>101</v>
      </c>
      <c r="CF5" s="59" t="s">
        <v>93</v>
      </c>
      <c r="CG5" s="59" t="s">
        <v>94</v>
      </c>
      <c r="CH5" s="59" t="s">
        <v>95</v>
      </c>
      <c r="CI5" s="59" t="s">
        <v>96</v>
      </c>
      <c r="CJ5" s="59" t="s">
        <v>97</v>
      </c>
      <c r="CK5" s="59" t="s">
        <v>98</v>
      </c>
      <c r="CL5" s="59" t="s">
        <v>99</v>
      </c>
      <c r="CM5" s="150"/>
      <c r="CN5" s="150"/>
      <c r="CO5" s="59" t="s">
        <v>105</v>
      </c>
      <c r="CP5" s="59" t="s">
        <v>90</v>
      </c>
      <c r="CQ5" s="59" t="s">
        <v>106</v>
      </c>
      <c r="CR5" s="59" t="s">
        <v>107</v>
      </c>
      <c r="CS5" s="59" t="s">
        <v>93</v>
      </c>
      <c r="CT5" s="59" t="s">
        <v>94</v>
      </c>
      <c r="CU5" s="59" t="s">
        <v>95</v>
      </c>
      <c r="CV5" s="59" t="s">
        <v>96</v>
      </c>
      <c r="CW5" s="59" t="s">
        <v>97</v>
      </c>
      <c r="CX5" s="59" t="s">
        <v>98</v>
      </c>
      <c r="CY5" s="59" t="s">
        <v>99</v>
      </c>
      <c r="CZ5" s="59" t="s">
        <v>105</v>
      </c>
      <c r="DA5" s="59" t="s">
        <v>90</v>
      </c>
      <c r="DB5" s="59" t="s">
        <v>106</v>
      </c>
      <c r="DC5" s="59" t="s">
        <v>107</v>
      </c>
      <c r="DD5" s="59" t="s">
        <v>102</v>
      </c>
      <c r="DE5" s="59" t="s">
        <v>94</v>
      </c>
      <c r="DF5" s="59" t="s">
        <v>95</v>
      </c>
      <c r="DG5" s="59" t="s">
        <v>96</v>
      </c>
      <c r="DH5" s="59" t="s">
        <v>97</v>
      </c>
      <c r="DI5" s="59" t="s">
        <v>98</v>
      </c>
      <c r="DJ5" s="59" t="s">
        <v>35</v>
      </c>
      <c r="DK5" s="59" t="s">
        <v>105</v>
      </c>
      <c r="DL5" s="59" t="s">
        <v>103</v>
      </c>
      <c r="DM5" s="59" t="s">
        <v>91</v>
      </c>
      <c r="DN5" s="59" t="s">
        <v>101</v>
      </c>
      <c r="DO5" s="59" t="s">
        <v>93</v>
      </c>
      <c r="DP5" s="59" t="s">
        <v>94</v>
      </c>
      <c r="DQ5" s="59" t="s">
        <v>95</v>
      </c>
      <c r="DR5" s="59" t="s">
        <v>96</v>
      </c>
      <c r="DS5" s="59" t="s">
        <v>97</v>
      </c>
      <c r="DT5" s="59" t="s">
        <v>98</v>
      </c>
      <c r="DU5" s="59" t="s">
        <v>99</v>
      </c>
    </row>
    <row r="6" spans="1:125" s="66" customFormat="1" x14ac:dyDescent="0.15">
      <c r="A6" s="49" t="s">
        <v>108</v>
      </c>
      <c r="B6" s="60">
        <f>B8</f>
        <v>2018</v>
      </c>
      <c r="C6" s="60">
        <f t="shared" ref="C6:X6" si="1">C8</f>
        <v>271004</v>
      </c>
      <c r="D6" s="60">
        <f t="shared" si="1"/>
        <v>47</v>
      </c>
      <c r="E6" s="60">
        <f t="shared" si="1"/>
        <v>14</v>
      </c>
      <c r="F6" s="60">
        <f t="shared" si="1"/>
        <v>0</v>
      </c>
      <c r="G6" s="60">
        <f t="shared" si="1"/>
        <v>5</v>
      </c>
      <c r="H6" s="60" t="str">
        <f>SUBSTITUTE(H8,"　","")</f>
        <v>大阪府大阪市</v>
      </c>
      <c r="I6" s="60" t="str">
        <f t="shared" si="1"/>
        <v>新大阪駅南駐車場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44</v>
      </c>
      <c r="S6" s="62" t="str">
        <f t="shared" si="1"/>
        <v>駅</v>
      </c>
      <c r="T6" s="62" t="str">
        <f t="shared" si="1"/>
        <v>有</v>
      </c>
      <c r="U6" s="63">
        <f t="shared" si="1"/>
        <v>9</v>
      </c>
      <c r="V6" s="63">
        <f t="shared" si="1"/>
        <v>250</v>
      </c>
      <c r="W6" s="63">
        <f t="shared" si="1"/>
        <v>600</v>
      </c>
      <c r="X6" s="62" t="str">
        <f t="shared" si="1"/>
        <v>利用料金制</v>
      </c>
      <c r="Y6" s="64">
        <f>IF(Y8="-",NA(),Y8)</f>
        <v>562</v>
      </c>
      <c r="Z6" s="64">
        <f t="shared" ref="Z6:AH6" si="2">IF(Z8="-",NA(),Z8)</f>
        <v>497</v>
      </c>
      <c r="AA6" s="64">
        <f t="shared" si="2"/>
        <v>637</v>
      </c>
      <c r="AB6" s="64">
        <f t="shared" si="2"/>
        <v>528.29999999999995</v>
      </c>
      <c r="AC6" s="64">
        <f t="shared" si="2"/>
        <v>548.9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82</v>
      </c>
      <c r="BG6" s="64">
        <f t="shared" ref="BG6:BO6" si="5">IF(BG8="-",NA(),BG8)</f>
        <v>80</v>
      </c>
      <c r="BH6" s="64">
        <f t="shared" si="5"/>
        <v>84</v>
      </c>
      <c r="BI6" s="64">
        <f t="shared" si="5"/>
        <v>81.099999999999994</v>
      </c>
      <c r="BJ6" s="64">
        <f t="shared" si="5"/>
        <v>81.8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114035</v>
      </c>
      <c r="BR6" s="65">
        <f t="shared" ref="BR6:BZ6" si="6">IF(BR8="-",NA(),BR8)</f>
        <v>109148</v>
      </c>
      <c r="BS6" s="65">
        <f t="shared" si="6"/>
        <v>113413</v>
      </c>
      <c r="BT6" s="65">
        <f t="shared" si="6"/>
        <v>123793</v>
      </c>
      <c r="BU6" s="65">
        <f t="shared" si="6"/>
        <v>128084</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0</v>
      </c>
      <c r="CN6" s="63">
        <f t="shared" si="7"/>
        <v>41753</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83.2</v>
      </c>
      <c r="DL6" s="64">
        <f t="shared" ref="DL6:DT6" si="9">IF(DL8="-",NA(),DL8)</f>
        <v>93.6</v>
      </c>
      <c r="DM6" s="64">
        <f t="shared" si="9"/>
        <v>98</v>
      </c>
      <c r="DN6" s="64">
        <f t="shared" si="9"/>
        <v>103.6</v>
      </c>
      <c r="DO6" s="64">
        <f t="shared" si="9"/>
        <v>100.4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271004</v>
      </c>
      <c r="D7" s="60">
        <f t="shared" si="10"/>
        <v>47</v>
      </c>
      <c r="E7" s="60">
        <f t="shared" si="10"/>
        <v>14</v>
      </c>
      <c r="F7" s="60">
        <f t="shared" si="10"/>
        <v>0</v>
      </c>
      <c r="G7" s="60">
        <f t="shared" si="10"/>
        <v>5</v>
      </c>
      <c r="H7" s="60" t="str">
        <f t="shared" si="10"/>
        <v>大阪府　大阪市</v>
      </c>
      <c r="I7" s="60" t="str">
        <f t="shared" si="10"/>
        <v>新大阪駅南駐車場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44</v>
      </c>
      <c r="S7" s="62" t="str">
        <f t="shared" si="10"/>
        <v>駅</v>
      </c>
      <c r="T7" s="62" t="str">
        <f t="shared" si="10"/>
        <v>有</v>
      </c>
      <c r="U7" s="63">
        <f t="shared" si="10"/>
        <v>9</v>
      </c>
      <c r="V7" s="63">
        <f t="shared" si="10"/>
        <v>250</v>
      </c>
      <c r="W7" s="63">
        <f t="shared" si="10"/>
        <v>600</v>
      </c>
      <c r="X7" s="62" t="str">
        <f t="shared" si="10"/>
        <v>利用料金制</v>
      </c>
      <c r="Y7" s="64">
        <f>Y8</f>
        <v>562</v>
      </c>
      <c r="Z7" s="64">
        <f t="shared" ref="Z7:AH7" si="11">Z8</f>
        <v>497</v>
      </c>
      <c r="AA7" s="64">
        <f t="shared" si="11"/>
        <v>637</v>
      </c>
      <c r="AB7" s="64">
        <f t="shared" si="11"/>
        <v>528.29999999999995</v>
      </c>
      <c r="AC7" s="64">
        <f t="shared" si="11"/>
        <v>548.9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82</v>
      </c>
      <c r="BG7" s="64">
        <f t="shared" ref="BG7:BO7" si="14">BG8</f>
        <v>80</v>
      </c>
      <c r="BH7" s="64">
        <f t="shared" si="14"/>
        <v>84</v>
      </c>
      <c r="BI7" s="64">
        <f t="shared" si="14"/>
        <v>81.099999999999994</v>
      </c>
      <c r="BJ7" s="64">
        <f t="shared" si="14"/>
        <v>81.8</v>
      </c>
      <c r="BK7" s="64">
        <f t="shared" si="14"/>
        <v>40.700000000000003</v>
      </c>
      <c r="BL7" s="64">
        <f t="shared" si="14"/>
        <v>38.200000000000003</v>
      </c>
      <c r="BM7" s="64">
        <f t="shared" si="14"/>
        <v>34.6</v>
      </c>
      <c r="BN7" s="64">
        <f t="shared" si="14"/>
        <v>37.6</v>
      </c>
      <c r="BO7" s="64">
        <f t="shared" si="14"/>
        <v>33.200000000000003</v>
      </c>
      <c r="BP7" s="61"/>
      <c r="BQ7" s="65">
        <f>BQ8</f>
        <v>114035</v>
      </c>
      <c r="BR7" s="65">
        <f t="shared" ref="BR7:BZ7" si="15">BR8</f>
        <v>109148</v>
      </c>
      <c r="BS7" s="65">
        <f t="shared" si="15"/>
        <v>113413</v>
      </c>
      <c r="BT7" s="65">
        <f t="shared" si="15"/>
        <v>123793</v>
      </c>
      <c r="BU7" s="65">
        <f t="shared" si="15"/>
        <v>128084</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41753</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83.2</v>
      </c>
      <c r="DL7" s="64">
        <f t="shared" ref="DL7:DT7" si="17">DL8</f>
        <v>93.6</v>
      </c>
      <c r="DM7" s="64">
        <f t="shared" si="17"/>
        <v>98</v>
      </c>
      <c r="DN7" s="64">
        <f t="shared" si="17"/>
        <v>103.6</v>
      </c>
      <c r="DO7" s="64">
        <f t="shared" si="17"/>
        <v>100.4</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271004</v>
      </c>
      <c r="D8" s="67">
        <v>47</v>
      </c>
      <c r="E8" s="67">
        <v>14</v>
      </c>
      <c r="F8" s="67">
        <v>0</v>
      </c>
      <c r="G8" s="67">
        <v>5</v>
      </c>
      <c r="H8" s="67" t="s">
        <v>112</v>
      </c>
      <c r="I8" s="67" t="s">
        <v>113</v>
      </c>
      <c r="J8" s="67" t="s">
        <v>114</v>
      </c>
      <c r="K8" s="67" t="s">
        <v>115</v>
      </c>
      <c r="L8" s="67" t="s">
        <v>116</v>
      </c>
      <c r="M8" s="67" t="s">
        <v>117</v>
      </c>
      <c r="N8" s="67" t="s">
        <v>118</v>
      </c>
      <c r="O8" s="68" t="s">
        <v>119</v>
      </c>
      <c r="P8" s="69" t="s">
        <v>120</v>
      </c>
      <c r="Q8" s="69" t="s">
        <v>121</v>
      </c>
      <c r="R8" s="70">
        <v>44</v>
      </c>
      <c r="S8" s="69" t="s">
        <v>122</v>
      </c>
      <c r="T8" s="69" t="s">
        <v>123</v>
      </c>
      <c r="U8" s="70">
        <v>9</v>
      </c>
      <c r="V8" s="70">
        <v>250</v>
      </c>
      <c r="W8" s="70">
        <v>600</v>
      </c>
      <c r="X8" s="69" t="s">
        <v>124</v>
      </c>
      <c r="Y8" s="71">
        <v>562</v>
      </c>
      <c r="Z8" s="71">
        <v>497</v>
      </c>
      <c r="AA8" s="71">
        <v>637</v>
      </c>
      <c r="AB8" s="71">
        <v>528.29999999999995</v>
      </c>
      <c r="AC8" s="71">
        <v>548.9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82</v>
      </c>
      <c r="BG8" s="71">
        <v>80</v>
      </c>
      <c r="BH8" s="71">
        <v>84</v>
      </c>
      <c r="BI8" s="71">
        <v>81.099999999999994</v>
      </c>
      <c r="BJ8" s="71">
        <v>81.8</v>
      </c>
      <c r="BK8" s="71">
        <v>40.700000000000003</v>
      </c>
      <c r="BL8" s="71">
        <v>38.200000000000003</v>
      </c>
      <c r="BM8" s="71">
        <v>34.6</v>
      </c>
      <c r="BN8" s="71">
        <v>37.6</v>
      </c>
      <c r="BO8" s="71">
        <v>33.200000000000003</v>
      </c>
      <c r="BP8" s="68">
        <v>26.3</v>
      </c>
      <c r="BQ8" s="72">
        <v>114035</v>
      </c>
      <c r="BR8" s="72">
        <v>109148</v>
      </c>
      <c r="BS8" s="72">
        <v>113413</v>
      </c>
      <c r="BT8" s="73">
        <v>123793</v>
      </c>
      <c r="BU8" s="73">
        <v>128084</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41753</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83.2</v>
      </c>
      <c r="DL8" s="71">
        <v>93.6</v>
      </c>
      <c r="DM8" s="71">
        <v>98</v>
      </c>
      <c r="DN8" s="71">
        <v>103.6</v>
      </c>
      <c r="DO8" s="71">
        <v>100.4</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2019-12-05T07:25:15Z</dcterms:created>
  <dcterms:modified xsi:type="dcterms:W3CDTF">2020-01-29T03:22:07Z</dcterms:modified>
  <cp:category/>
</cp:coreProperties>
</file>