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pI14COkAqIZmBzUyGenyuucsTZQjRfUFGKnOOkBxnsrsZn2sGbHgy2gjiF5kIJrlj37YyKntSKw3lCf6cy6+rA==" workbookSaltValue="r2ptWxEfjeLnow1hU/eWN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HJ51" i="4" l="1"/>
  <c r="MI76" i="4"/>
  <c r="MA30" i="4"/>
  <c r="IT76" i="4"/>
  <c r="CS51" i="4"/>
  <c r="HJ30" i="4"/>
  <c r="CS30" i="4"/>
  <c r="BZ76" i="4"/>
  <c r="MA51" i="4"/>
  <c r="C11" i="5"/>
  <c r="D11" i="5"/>
  <c r="E11" i="5"/>
  <c r="B11" i="5"/>
  <c r="BZ30" i="4" l="1"/>
  <c r="BK76" i="4"/>
  <c r="LT76" i="4"/>
  <c r="GQ51" i="4"/>
  <c r="LH30" i="4"/>
  <c r="IE76" i="4"/>
  <c r="BZ51" i="4"/>
  <c r="GQ30" i="4"/>
  <c r="LH51" i="4"/>
  <c r="AV76" i="4"/>
  <c r="KO51" i="4"/>
  <c r="KO30" i="4"/>
  <c r="BG51" i="4"/>
  <c r="BG30" i="4"/>
  <c r="LE76" i="4"/>
  <c r="FX51" i="4"/>
  <c r="HP76" i="4"/>
  <c r="FX30" i="4"/>
  <c r="KP76" i="4"/>
  <c r="AN30" i="4"/>
  <c r="AG76" i="4"/>
  <c r="JV51" i="4"/>
  <c r="AN51" i="4"/>
  <c r="FE51" i="4"/>
  <c r="JV30" i="4"/>
  <c r="HA76" i="4"/>
  <c r="FE30" i="4"/>
  <c r="R76" i="4"/>
  <c r="JC30" i="4"/>
  <c r="KA76" i="4"/>
  <c r="GL76" i="4"/>
  <c r="U51" i="4"/>
  <c r="EL30" i="4"/>
  <c r="U30" i="4"/>
  <c r="JC51" i="4"/>
  <c r="EL51"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<sst xmlns="http://schemas.openxmlformats.org/spreadsheetml/2006/main" count="278" uniqueCount="132">
  <si>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</si>
  <si>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</si>
  <si>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</si>
  <si>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</si>
  <si>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</si>
  <si>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</si>
  <si>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</si>
  <si>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</si>
  <si>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</si>
  <si>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</si>
  <si>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</si>
  <si>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</si>
  <si>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</si>
  <si>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</si>
  <si>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</si>
  <si>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</si>
  <si>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</si>
  <si>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</si>
  <si>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</si>
  <si>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</si>
  <si>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</si>
  <si>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</si>
  <si>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</si>
  <si>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</si>
  <si>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</si>
  <si>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</si>
  <si>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</si>
  <si>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</si>
  <si>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</si>
  <si>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</si>
  <si>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</si>
  <si>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</si>
  <si>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</si>
  <si>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</si>
  <si>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</si>
  <si>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</si>
  <si>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</si>
  <si>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</si>
  <si>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</si>
  <si>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</si>
  <si>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</si>
  <si>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</si>
  <si>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</si>
  <si>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</si>
  <si>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</si>
  <si>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</si>
  <si>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</si>
  <si>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</si>
  <si>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</si>
  <si>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</si>
  <si>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</si>
  <si>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</si>
  <si>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</si>
  <si>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</si>
  <si>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</si>
  <si>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</si>
  <si>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</si>
  <si>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</si>
  <si>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</si>
  <si>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</si>
  <si>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</si>
  <si>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</si>
  <si>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</si>
  <si>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</si>
  <si>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</si>
  <si>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</si>
  <si>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</si>
  <si>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</si>
  <si>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</si>
  <si>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</si>
  <si>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</si>
  <si>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</si>
  <si>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</si>
  <si>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</si>
  <si>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</si>
  <si>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</si>
  <si>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</si>
  <si>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</si>
  <si>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</si>
  <si>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</si>
  <si>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</si>
  <si>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</si>
  <si>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</si>
  <si>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</si>
  <si>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</si>
  <si>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</si>
  <si>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</si>
  <si>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</si>
  <si>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</si>
  <si>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</si>
  <si>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</si>
  <si>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</si>
  <si>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</si>
  <si>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</si>
  <si>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</si>
  <si>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</si>
  <si>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</si>
  <si>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</si>
  <si>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</si>
  <si>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</si>
  <si>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</si>
  <si>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</si>
  <si>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</si>
  <si>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</si>
  <si>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</si>
  <si>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</si>
  <si>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</si>
  <si>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</si>
  <si>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</si>
  <si>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</si>
  <si>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</si>
  <si>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</si>
  <si>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</si>
  <si>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</si>
  <si>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</si>
  <si>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</si>
  <si>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</si>
  <si>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</si>
  <si>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</si>
  <si>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</si>
  <si>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</si>
  <si>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</si>
  <si>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</si>
  <si>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</si>
  <si>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</si>
  <si>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</si>
  <si>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</si>
  <si>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</si>
  <si>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5"/>
  </si>
  <si>
    <t>・⑦長堀バス駐車場は道路付属物（道路法第2条第2項）であり、敷地の地価を計上しておりません。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す（設備投資見込額はR1.10.7現在のものです）。
・⑩企業債の残高はありません。</t>
    <phoneticPr fontId="5"/>
  </si>
  <si>
    <t>・各種利用促進策を実施し、収益増に向けた効率的な駐車場運営を行っています。
・H28以降は、上記のとおりインバウンド需要を適切に取り込むことに成功し、収益状況が好転しています。しかし、外国人観光客の交通手段が、観光バスから公共交通機関に変化してきていることが判明しており、今後収支水準を維持していくためにも、新たな利用層を獲得していくことが重要と考え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2" eb="44">
      <t>イコウ</t>
    </rPh>
    <rPh sb="46" eb="48">
      <t>ジョウキ</t>
    </rPh>
    <rPh sb="58" eb="60">
      <t>ジュヨウ</t>
    </rPh>
    <rPh sb="61" eb="63">
      <t>テキセツ</t>
    </rPh>
    <rPh sb="64" eb="65">
      <t>ト</t>
    </rPh>
    <rPh sb="66" eb="67">
      <t>コ</t>
    </rPh>
    <rPh sb="71" eb="73">
      <t>セイコウ</t>
    </rPh>
    <rPh sb="75" eb="77">
      <t>シュウエキ</t>
    </rPh>
    <rPh sb="77" eb="79">
      <t>ジョウキョウ</t>
    </rPh>
    <rPh sb="80" eb="82">
      <t>コウテン</t>
    </rPh>
    <rPh sb="92" eb="94">
      <t>ガイコク</t>
    </rPh>
    <rPh sb="94" eb="95">
      <t>ジン</t>
    </rPh>
    <rPh sb="99" eb="101">
      <t>コウツウ</t>
    </rPh>
    <rPh sb="101" eb="103">
      <t>シュダン</t>
    </rPh>
    <rPh sb="105" eb="107">
      <t>カンコウ</t>
    </rPh>
    <rPh sb="111" eb="113">
      <t>コウキョウ</t>
    </rPh>
    <rPh sb="113" eb="115">
      <t>コウツウ</t>
    </rPh>
    <rPh sb="115" eb="117">
      <t>キカン</t>
    </rPh>
    <rPh sb="118" eb="120">
      <t>ヘンカ</t>
    </rPh>
    <rPh sb="129" eb="131">
      <t>ハンメイ</t>
    </rPh>
    <rPh sb="136" eb="138">
      <t>コンゴ</t>
    </rPh>
    <rPh sb="138" eb="140">
      <t>シュウシ</t>
    </rPh>
    <rPh sb="140" eb="142">
      <t>スイジュン</t>
    </rPh>
    <rPh sb="143" eb="145">
      <t>イジ</t>
    </rPh>
    <rPh sb="154" eb="155">
      <t>アラ</t>
    </rPh>
    <rPh sb="157" eb="159">
      <t>リヨウ</t>
    </rPh>
    <rPh sb="159" eb="160">
      <t>ソウ</t>
    </rPh>
    <rPh sb="161" eb="163">
      <t>カクトク</t>
    </rPh>
    <rPh sb="170" eb="172">
      <t>ジュウヨウ</t>
    </rPh>
    <rPh sb="173" eb="174">
      <t>カンガ</t>
    </rPh>
    <rPh sb="180" eb="182">
      <t>トウガイ</t>
    </rPh>
    <rPh sb="182" eb="184">
      <t>ジュヨウ</t>
    </rPh>
    <rPh sb="184" eb="186">
      <t>ソウシュツ</t>
    </rPh>
    <rPh sb="187" eb="188">
      <t>ム</t>
    </rPh>
    <rPh sb="191" eb="193">
      <t>テキセツ</t>
    </rPh>
    <rPh sb="194" eb="196">
      <t>リョウキン</t>
    </rPh>
    <rPh sb="196" eb="198">
      <t>カイテイ</t>
    </rPh>
    <rPh sb="199" eb="201">
      <t>ジッシ</t>
    </rPh>
    <rPh sb="202" eb="204">
      <t>シュウヘン</t>
    </rPh>
    <rPh sb="204" eb="206">
      <t>シセツ</t>
    </rPh>
    <rPh sb="208" eb="210">
      <t>テイケイ</t>
    </rPh>
    <rPh sb="210" eb="211">
      <t>トウ</t>
    </rPh>
    <rPh sb="211" eb="213">
      <t>リヨウ</t>
    </rPh>
    <rPh sb="213" eb="216">
      <t>ソクシンサク</t>
    </rPh>
    <rPh sb="221" eb="223">
      <t>シテイ</t>
    </rPh>
    <rPh sb="223" eb="226">
      <t>カンリシャ</t>
    </rPh>
    <rPh sb="227" eb="229">
      <t>キョウギ</t>
    </rPh>
    <rPh sb="239" eb="241">
      <t>ナガホリ</t>
    </rPh>
    <phoneticPr fontId="15"/>
  </si>
  <si>
    <t>・①収益的収支比率は、黒字であれば100％以上となる指標です。類似施設と比較した場合に、低い水準ですが、バス駐車場は供用台数が22台しかなく、収益規模が大きくないことが要因です。
・②③他会計補助金はありません。
・④売上高GOP比率は、施設の営業に関する収益性を表す指標です。類似施設との比較や、経年比較を行った場合に、H28以降の数値上昇は、外国人観光客向けの観光バスの駐車需要が主な要因です。
・⑤EBITDAとは、営業収益と同様、その経年の推移を見て企業の収益が継続して成長しているかどうかを判断するための指標です。類似施設と比較し、高い水準を維持しております。
・H26～H28は大阪市の修繕費等の経費支出が含まれておりません。</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39" eb="141">
      <t>ルイジ</t>
    </rPh>
    <rPh sb="141" eb="143">
      <t>シセツ</t>
    </rPh>
    <rPh sb="145" eb="147">
      <t>ヒカク</t>
    </rPh>
    <rPh sb="149" eb="151">
      <t>ケイネン</t>
    </rPh>
    <rPh sb="151" eb="153">
      <t>ヒカク</t>
    </rPh>
    <rPh sb="154" eb="155">
      <t>オコナ</t>
    </rPh>
    <rPh sb="157" eb="159">
      <t>バアイ</t>
    </rPh>
    <rPh sb="164" eb="166">
      <t>イコウ</t>
    </rPh>
    <rPh sb="167" eb="169">
      <t>スウチ</t>
    </rPh>
    <rPh sb="169" eb="171">
      <t>ジョウショウ</t>
    </rPh>
    <rPh sb="173" eb="175">
      <t>ガイコク</t>
    </rPh>
    <rPh sb="175" eb="176">
      <t>ジン</t>
    </rPh>
    <rPh sb="176" eb="179">
      <t>カンコウキャク</t>
    </rPh>
    <rPh sb="179" eb="180">
      <t>ム</t>
    </rPh>
    <rPh sb="182" eb="184">
      <t>カンコウ</t>
    </rPh>
    <rPh sb="187" eb="189">
      <t>チュウシャ</t>
    </rPh>
    <rPh sb="189" eb="191">
      <t>ジュヨウ</t>
    </rPh>
    <rPh sb="192" eb="193">
      <t>オモ</t>
    </rPh>
    <rPh sb="194" eb="196">
      <t>ヨウイン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</si>
</sst>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c:v>
                </c:pt>
                <c:pt idx="1">
                  <c:v>202</c:v>
                </c:pt>
                <c:pt idx="2">
                  <c:v>303</c:v>
                </c:pt>
                <c:pt idx="3">
                  <c:v>292</c:v>
                </c:pt>
                <c:pt idx="4">
                  <c:v>302.60000000000002</c:v>
                </c:pt>
              </c:numCache>
            </c:numRef>
          </c:val>
          <c:extLst xmlns:c16r2="http://schemas.microsoft.com/office/drawing/2015/06/chart">
            <c:ext xmlns:c16="http://schemas.microsoft.com/office/drawing/2014/chart" uri="{C3380CC4-5D6E-409C-BE32-E72D297353CC}">
              <c16:uniqueId val="{00000000-B6BF-42F5-ACC2-C47098FB05A7}"/>
            </c:ext>
          </c:extLst>
        </c:ser>
        <c:dLbls>
          <c:showLegendKey val="0"/>
          <c:showVal val="0"/>
          <c:showCatName val="0"/>
          <c:showSerName val="0"/>
          <c:showPercent val="0"/>
          <c:showBubbleSize val="0"/>
        </c:dLbls>
        <c:gapWidth val="150"/>
        <c:axId val="324519752"/>
        <c:axId val="32452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B6BF-42F5-ACC2-C47098FB05A7}"/>
            </c:ext>
          </c:extLst>
        </c:ser>
        <c:dLbls>
          <c:showLegendKey val="0"/>
          <c:showVal val="0"/>
          <c:showCatName val="0"/>
          <c:showSerName val="0"/>
          <c:showPercent val="0"/>
          <c:showBubbleSize val="0"/>
        </c:dLbls>
        <c:marker val="1"/>
        <c:smooth val="0"/>
        <c:axId val="324519752"/>
        <c:axId val="324523280"/>
      </c:lineChart>
      <c:dateAx>
        <c:axId val="324519752"/>
        <c:scaling>
          <c:orientation val="minMax"/>
        </c:scaling>
        <c:delete val="1"/>
        <c:axPos val="b"/>
        <c:numFmt formatCode="ge" sourceLinked="1"/>
        <c:majorTickMark val="none"/>
        <c:minorTickMark val="none"/>
        <c:tickLblPos val="none"/>
        <c:crossAx val="324523280"/>
        <c:crosses val="autoZero"/>
        <c:auto val="1"/>
        <c:lblOffset val="100"/>
        <c:baseTimeUnit val="years"/>
      </c:dateAx>
      <c:valAx>
        <c:axId val="32452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51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3D-46D5-A494-51914F4CD984}"/>
            </c:ext>
          </c:extLst>
        </c:ser>
        <c:dLbls>
          <c:showLegendKey val="0"/>
          <c:showVal val="0"/>
          <c:showCatName val="0"/>
          <c:showSerName val="0"/>
          <c:showPercent val="0"/>
          <c:showBubbleSize val="0"/>
        </c:dLbls>
        <c:gapWidth val="150"/>
        <c:axId val="327920568"/>
        <c:axId val="3279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83D-46D5-A494-51914F4CD984}"/>
            </c:ext>
          </c:extLst>
        </c:ser>
        <c:dLbls>
          <c:showLegendKey val="0"/>
          <c:showVal val="0"/>
          <c:showCatName val="0"/>
          <c:showSerName val="0"/>
          <c:showPercent val="0"/>
          <c:showBubbleSize val="0"/>
        </c:dLbls>
        <c:marker val="1"/>
        <c:smooth val="0"/>
        <c:axId val="327920568"/>
        <c:axId val="327921352"/>
      </c:lineChart>
      <c:dateAx>
        <c:axId val="327920568"/>
        <c:scaling>
          <c:orientation val="minMax"/>
        </c:scaling>
        <c:delete val="1"/>
        <c:axPos val="b"/>
        <c:numFmt formatCode="ge" sourceLinked="1"/>
        <c:majorTickMark val="none"/>
        <c:minorTickMark val="none"/>
        <c:tickLblPos val="none"/>
        <c:crossAx val="327921352"/>
        <c:crosses val="autoZero"/>
        <c:auto val="1"/>
        <c:lblOffset val="100"/>
        <c:baseTimeUnit val="years"/>
      </c:dateAx>
      <c:valAx>
        <c:axId val="32792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7E8-4170-A5BA-2186D1B03E66}"/>
            </c:ext>
          </c:extLst>
        </c:ser>
        <c:dLbls>
          <c:showLegendKey val="0"/>
          <c:showVal val="0"/>
          <c:showCatName val="0"/>
          <c:showSerName val="0"/>
          <c:showPercent val="0"/>
          <c:showBubbleSize val="0"/>
        </c:dLbls>
        <c:gapWidth val="150"/>
        <c:axId val="327922136"/>
        <c:axId val="32791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7E8-4170-A5BA-2186D1B03E66}"/>
            </c:ext>
          </c:extLst>
        </c:ser>
        <c:dLbls>
          <c:showLegendKey val="0"/>
          <c:showVal val="0"/>
          <c:showCatName val="0"/>
          <c:showSerName val="0"/>
          <c:showPercent val="0"/>
          <c:showBubbleSize val="0"/>
        </c:dLbls>
        <c:marker val="1"/>
        <c:smooth val="0"/>
        <c:axId val="327922136"/>
        <c:axId val="327918608"/>
      </c:lineChart>
      <c:dateAx>
        <c:axId val="327922136"/>
        <c:scaling>
          <c:orientation val="minMax"/>
        </c:scaling>
        <c:delete val="1"/>
        <c:axPos val="b"/>
        <c:numFmt formatCode="ge" sourceLinked="1"/>
        <c:majorTickMark val="none"/>
        <c:minorTickMark val="none"/>
        <c:tickLblPos val="none"/>
        <c:crossAx val="327918608"/>
        <c:crosses val="autoZero"/>
        <c:auto val="1"/>
        <c:lblOffset val="100"/>
        <c:baseTimeUnit val="years"/>
      </c:dateAx>
      <c:valAx>
        <c:axId val="32791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EAE-4D4E-A5C2-83A24FAA07DC}"/>
            </c:ext>
          </c:extLst>
        </c:ser>
        <c:dLbls>
          <c:showLegendKey val="0"/>
          <c:showVal val="0"/>
          <c:showCatName val="0"/>
          <c:showSerName val="0"/>
          <c:showPercent val="0"/>
          <c:showBubbleSize val="0"/>
        </c:dLbls>
        <c:gapWidth val="150"/>
        <c:axId val="327923312"/>
        <c:axId val="3279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EAE-4D4E-A5C2-83A24FAA07DC}"/>
            </c:ext>
          </c:extLst>
        </c:ser>
        <c:dLbls>
          <c:showLegendKey val="0"/>
          <c:showVal val="0"/>
          <c:showCatName val="0"/>
          <c:showSerName val="0"/>
          <c:showPercent val="0"/>
          <c:showBubbleSize val="0"/>
        </c:dLbls>
        <c:marker val="1"/>
        <c:smooth val="0"/>
        <c:axId val="327923312"/>
        <c:axId val="327919392"/>
      </c:lineChart>
      <c:dateAx>
        <c:axId val="327923312"/>
        <c:scaling>
          <c:orientation val="minMax"/>
        </c:scaling>
        <c:delete val="1"/>
        <c:axPos val="b"/>
        <c:numFmt formatCode="ge" sourceLinked="1"/>
        <c:majorTickMark val="none"/>
        <c:minorTickMark val="none"/>
        <c:tickLblPos val="none"/>
        <c:crossAx val="327919392"/>
        <c:crosses val="autoZero"/>
        <c:auto val="1"/>
        <c:lblOffset val="100"/>
        <c:baseTimeUnit val="years"/>
      </c:dateAx>
      <c:valAx>
        <c:axId val="32791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5F-416D-A39F-C24048B98955}"/>
            </c:ext>
          </c:extLst>
        </c:ser>
        <c:dLbls>
          <c:showLegendKey val="0"/>
          <c:showVal val="0"/>
          <c:showCatName val="0"/>
          <c:showSerName val="0"/>
          <c:showPercent val="0"/>
          <c:showBubbleSize val="0"/>
        </c:dLbls>
        <c:gapWidth val="150"/>
        <c:axId val="327920960"/>
        <c:axId val="3279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415F-416D-A39F-C24048B98955}"/>
            </c:ext>
          </c:extLst>
        </c:ser>
        <c:dLbls>
          <c:showLegendKey val="0"/>
          <c:showVal val="0"/>
          <c:showCatName val="0"/>
          <c:showSerName val="0"/>
          <c:showPercent val="0"/>
          <c:showBubbleSize val="0"/>
        </c:dLbls>
        <c:marker val="1"/>
        <c:smooth val="0"/>
        <c:axId val="327920960"/>
        <c:axId val="327923704"/>
      </c:lineChart>
      <c:dateAx>
        <c:axId val="327920960"/>
        <c:scaling>
          <c:orientation val="minMax"/>
        </c:scaling>
        <c:delete val="1"/>
        <c:axPos val="b"/>
        <c:numFmt formatCode="ge" sourceLinked="1"/>
        <c:majorTickMark val="none"/>
        <c:minorTickMark val="none"/>
        <c:tickLblPos val="none"/>
        <c:crossAx val="327923704"/>
        <c:crosses val="autoZero"/>
        <c:auto val="1"/>
        <c:lblOffset val="100"/>
        <c:baseTimeUnit val="years"/>
      </c:dateAx>
      <c:valAx>
        <c:axId val="3279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65-4E74-A819-094418E2B156}"/>
            </c:ext>
          </c:extLst>
        </c:ser>
        <c:dLbls>
          <c:showLegendKey val="0"/>
          <c:showVal val="0"/>
          <c:showCatName val="0"/>
          <c:showSerName val="0"/>
          <c:showPercent val="0"/>
          <c:showBubbleSize val="0"/>
        </c:dLbls>
        <c:gapWidth val="150"/>
        <c:axId val="327924488"/>
        <c:axId val="32792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0565-4E74-A819-094418E2B156}"/>
            </c:ext>
          </c:extLst>
        </c:ser>
        <c:dLbls>
          <c:showLegendKey val="0"/>
          <c:showVal val="0"/>
          <c:showCatName val="0"/>
          <c:showSerName val="0"/>
          <c:showPercent val="0"/>
          <c:showBubbleSize val="0"/>
        </c:dLbls>
        <c:marker val="1"/>
        <c:smooth val="0"/>
        <c:axId val="327924488"/>
        <c:axId val="327924880"/>
      </c:lineChart>
      <c:dateAx>
        <c:axId val="327924488"/>
        <c:scaling>
          <c:orientation val="minMax"/>
        </c:scaling>
        <c:delete val="1"/>
        <c:axPos val="b"/>
        <c:numFmt formatCode="ge" sourceLinked="1"/>
        <c:majorTickMark val="none"/>
        <c:minorTickMark val="none"/>
        <c:tickLblPos val="none"/>
        <c:crossAx val="327924880"/>
        <c:crosses val="autoZero"/>
        <c:auto val="1"/>
        <c:lblOffset val="100"/>
        <c:baseTimeUnit val="years"/>
      </c:dateAx>
      <c:valAx>
        <c:axId val="32792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92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213.6</c:v>
                </c:pt>
                <c:pt idx="1">
                  <c:v>290.89999999999998</c:v>
                </c:pt>
                <c:pt idx="2">
                  <c:v>277.3</c:v>
                </c:pt>
                <c:pt idx="3">
                  <c:v>263.60000000000002</c:v>
                </c:pt>
                <c:pt idx="4">
                  <c:v>263.60000000000002</c:v>
                </c:pt>
              </c:numCache>
            </c:numRef>
          </c:val>
          <c:extLst xmlns:c16r2="http://schemas.microsoft.com/office/drawing/2015/06/chart">
            <c:ext xmlns:c16="http://schemas.microsoft.com/office/drawing/2014/chart" uri="{C3380CC4-5D6E-409C-BE32-E72D297353CC}">
              <c16:uniqueId val="{00000000-5F5B-4C87-A11F-8C2CEF5513EF}"/>
            </c:ext>
          </c:extLst>
        </c:ser>
        <c:dLbls>
          <c:showLegendKey val="0"/>
          <c:showVal val="0"/>
          <c:showCatName val="0"/>
          <c:showSerName val="0"/>
          <c:showPercent val="0"/>
          <c:showBubbleSize val="0"/>
        </c:dLbls>
        <c:gapWidth val="150"/>
        <c:axId val="327921744"/>
        <c:axId val="3279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5F5B-4C87-A11F-8C2CEF5513EF}"/>
            </c:ext>
          </c:extLst>
        </c:ser>
        <c:dLbls>
          <c:showLegendKey val="0"/>
          <c:showVal val="0"/>
          <c:showCatName val="0"/>
          <c:showSerName val="0"/>
          <c:showPercent val="0"/>
          <c:showBubbleSize val="0"/>
        </c:dLbls>
        <c:marker val="1"/>
        <c:smooth val="0"/>
        <c:axId val="327921744"/>
        <c:axId val="327917824"/>
      </c:lineChart>
      <c:dateAx>
        <c:axId val="327921744"/>
        <c:scaling>
          <c:orientation val="minMax"/>
        </c:scaling>
        <c:delete val="1"/>
        <c:axPos val="b"/>
        <c:numFmt formatCode="ge" sourceLinked="1"/>
        <c:majorTickMark val="none"/>
        <c:minorTickMark val="none"/>
        <c:tickLblPos val="none"/>
        <c:crossAx val="327917824"/>
        <c:crosses val="autoZero"/>
        <c:auto val="1"/>
        <c:lblOffset val="100"/>
        <c:baseTimeUnit val="years"/>
      </c:dateAx>
      <c:valAx>
        <c:axId val="32791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61</c:v>
                </c:pt>
                <c:pt idx="1">
                  <c:v>50</c:v>
                </c:pt>
                <c:pt idx="2">
                  <c:v>66.5</c:v>
                </c:pt>
                <c:pt idx="3">
                  <c:v>65.8</c:v>
                </c:pt>
                <c:pt idx="4">
                  <c:v>67</c:v>
                </c:pt>
              </c:numCache>
            </c:numRef>
          </c:val>
          <c:extLst xmlns:c16r2="http://schemas.microsoft.com/office/drawing/2015/06/chart">
            <c:ext xmlns:c16="http://schemas.microsoft.com/office/drawing/2014/chart" uri="{C3380CC4-5D6E-409C-BE32-E72D297353CC}">
              <c16:uniqueId val="{00000000-F3CE-4CEC-8D8A-A5292FAF2D9A}"/>
            </c:ext>
          </c:extLst>
        </c:ser>
        <c:dLbls>
          <c:showLegendKey val="0"/>
          <c:showVal val="0"/>
          <c:showCatName val="0"/>
          <c:showSerName val="0"/>
          <c:showPercent val="0"/>
          <c:showBubbleSize val="0"/>
        </c:dLbls>
        <c:gapWidth val="150"/>
        <c:axId val="327922920"/>
        <c:axId val="3279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F3CE-4CEC-8D8A-A5292FAF2D9A}"/>
            </c:ext>
          </c:extLst>
        </c:ser>
        <c:dLbls>
          <c:showLegendKey val="0"/>
          <c:showVal val="0"/>
          <c:showCatName val="0"/>
          <c:showSerName val="0"/>
          <c:showPercent val="0"/>
          <c:showBubbleSize val="0"/>
        </c:dLbls>
        <c:marker val="1"/>
        <c:smooth val="0"/>
        <c:axId val="327922920"/>
        <c:axId val="327917432"/>
      </c:lineChart>
      <c:dateAx>
        <c:axId val="327922920"/>
        <c:scaling>
          <c:orientation val="minMax"/>
        </c:scaling>
        <c:delete val="1"/>
        <c:axPos val="b"/>
        <c:numFmt formatCode="ge" sourceLinked="1"/>
        <c:majorTickMark val="none"/>
        <c:minorTickMark val="none"/>
        <c:tickLblPos val="none"/>
        <c:crossAx val="327917432"/>
        <c:crosses val="autoZero"/>
        <c:auto val="1"/>
        <c:lblOffset val="100"/>
        <c:baseTimeUnit val="years"/>
      </c:dateAx>
      <c:valAx>
        <c:axId val="32791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92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42039</c:v>
                </c:pt>
                <c:pt idx="1">
                  <c:v>42026</c:v>
                </c:pt>
                <c:pt idx="2">
                  <c:v>53740</c:v>
                </c:pt>
                <c:pt idx="3">
                  <c:v>50900</c:v>
                </c:pt>
                <c:pt idx="4">
                  <c:v>52441</c:v>
                </c:pt>
              </c:numCache>
            </c:numRef>
          </c:val>
          <c:extLst xmlns:c16r2="http://schemas.microsoft.com/office/drawing/2015/06/chart">
            <c:ext xmlns:c16="http://schemas.microsoft.com/office/drawing/2014/chart" uri="{C3380CC4-5D6E-409C-BE32-E72D297353CC}">
              <c16:uniqueId val="{00000000-376C-442B-BE70-7ED8F1AE61C6}"/>
            </c:ext>
          </c:extLst>
        </c:ser>
        <c:dLbls>
          <c:showLegendKey val="0"/>
          <c:showVal val="0"/>
          <c:showCatName val="0"/>
          <c:showSerName val="0"/>
          <c:showPercent val="0"/>
          <c:showBubbleSize val="0"/>
        </c:dLbls>
        <c:gapWidth val="150"/>
        <c:axId val="328009808"/>
        <c:axId val="3280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376C-442B-BE70-7ED8F1AE61C6}"/>
            </c:ext>
          </c:extLst>
        </c:ser>
        <c:dLbls>
          <c:showLegendKey val="0"/>
          <c:showVal val="0"/>
          <c:showCatName val="0"/>
          <c:showSerName val="0"/>
          <c:showPercent val="0"/>
          <c:showBubbleSize val="0"/>
        </c:dLbls>
        <c:marker val="1"/>
        <c:smooth val="0"/>
        <c:axId val="328009808"/>
        <c:axId val="328005888"/>
      </c:lineChart>
      <c:dateAx>
        <c:axId val="328009808"/>
        <c:scaling>
          <c:orientation val="minMax"/>
        </c:scaling>
        <c:delete val="1"/>
        <c:axPos val="b"/>
        <c:numFmt formatCode="ge" sourceLinked="1"/>
        <c:majorTickMark val="none"/>
        <c:minorTickMark val="none"/>
        <c:tickLblPos val="none"/>
        <c:crossAx val="328005888"/>
        <c:crosses val="autoZero"/>
        <c:auto val="1"/>
        <c:lblOffset val="100"/>
        <c:baseTimeUnit val="years"/>
      </c:dateAx>
      <c:valAx>
        <c:axId val="32800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800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大阪府大阪市　長堀バス駐車場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5</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118</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19</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2000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131</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256</v>
      </c>
      <c r="V31" s="110"/>
      <c r="W31" s="110"/>
      <c r="X31" s="110"/>
      <c r="Y31" s="110"/>
      <c r="Z31" s="110"/>
      <c r="AA31" s="110"/>
      <c r="AB31" s="110"/>
      <c r="AC31" s="110"/>
      <c r="AD31" s="110"/>
      <c r="AE31" s="110"/>
      <c r="AF31" s="110"/>
      <c r="AG31" s="110"/>
      <c r="AH31" s="110"/>
      <c r="AI31" s="110"/>
      <c r="AJ31" s="110"/>
      <c r="AK31" s="110"/>
      <c r="AL31" s="110"/>
      <c r="AM31" s="110"/>
      <c r="AN31" s="110">
        <f>データ!Z7</f>
        <v>202</v>
      </c>
      <c r="AO31" s="110"/>
      <c r="AP31" s="110"/>
      <c r="AQ31" s="110"/>
      <c r="AR31" s="110"/>
      <c r="AS31" s="110"/>
      <c r="AT31" s="110"/>
      <c r="AU31" s="110"/>
      <c r="AV31" s="110"/>
      <c r="AW31" s="110"/>
      <c r="AX31" s="110"/>
      <c r="AY31" s="110"/>
      <c r="AZ31" s="110"/>
      <c r="BA31" s="110"/>
      <c r="BB31" s="110"/>
      <c r="BC31" s="110"/>
      <c r="BD31" s="110"/>
      <c r="BE31" s="110"/>
      <c r="BF31" s="110"/>
      <c r="BG31" s="110">
        <f>データ!AA7</f>
        <v>303</v>
      </c>
      <c r="BH31" s="110"/>
      <c r="BI31" s="110"/>
      <c r="BJ31" s="110"/>
      <c r="BK31" s="110"/>
      <c r="BL31" s="110"/>
      <c r="BM31" s="110"/>
      <c r="BN31" s="110"/>
      <c r="BO31" s="110"/>
      <c r="BP31" s="110"/>
      <c r="BQ31" s="110"/>
      <c r="BR31" s="110"/>
      <c r="BS31" s="110"/>
      <c r="BT31" s="110"/>
      <c r="BU31" s="110"/>
      <c r="BV31" s="110"/>
      <c r="BW31" s="110"/>
      <c r="BX31" s="110"/>
      <c r="BY31" s="110"/>
      <c r="BZ31" s="110">
        <f>データ!AB7</f>
        <v>292</v>
      </c>
      <c r="CA31" s="110"/>
      <c r="CB31" s="110"/>
      <c r="CC31" s="110"/>
      <c r="CD31" s="110"/>
      <c r="CE31" s="110"/>
      <c r="CF31" s="110"/>
      <c r="CG31" s="110"/>
      <c r="CH31" s="110"/>
      <c r="CI31" s="110"/>
      <c r="CJ31" s="110"/>
      <c r="CK31" s="110"/>
      <c r="CL31" s="110"/>
      <c r="CM31" s="110"/>
      <c r="CN31" s="110"/>
      <c r="CO31" s="110"/>
      <c r="CP31" s="110"/>
      <c r="CQ31" s="110"/>
      <c r="CR31" s="110"/>
      <c r="CS31" s="110">
        <f>データ!AC7</f>
        <v>302.60000000000002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213.6</v>
      </c>
      <c r="JD31" s="81"/>
      <c r="JE31" s="81"/>
      <c r="JF31" s="81"/>
      <c r="JG31" s="81"/>
      <c r="JH31" s="81"/>
      <c r="JI31" s="81"/>
      <c r="JJ31" s="81"/>
      <c r="JK31" s="81"/>
      <c r="JL31" s="81"/>
      <c r="JM31" s="81"/>
      <c r="JN31" s="81"/>
      <c r="JO31" s="81"/>
      <c r="JP31" s="81"/>
      <c r="JQ31" s="81"/>
      <c r="JR31" s="81"/>
      <c r="JS31" s="81"/>
      <c r="JT31" s="81"/>
      <c r="JU31" s="82"/>
      <c r="JV31" s="80">
        <f>データ!DL7</f>
        <v>290.89999999999998</v>
      </c>
      <c r="JW31" s="81"/>
      <c r="JX31" s="81"/>
      <c r="JY31" s="81"/>
      <c r="JZ31" s="81"/>
      <c r="KA31" s="81"/>
      <c r="KB31" s="81"/>
      <c r="KC31" s="81"/>
      <c r="KD31" s="81"/>
      <c r="KE31" s="81"/>
      <c r="KF31" s="81"/>
      <c r="KG31" s="81"/>
      <c r="KH31" s="81"/>
      <c r="KI31" s="81"/>
      <c r="KJ31" s="81"/>
      <c r="KK31" s="81"/>
      <c r="KL31" s="81"/>
      <c r="KM31" s="81"/>
      <c r="KN31" s="82"/>
      <c r="KO31" s="80">
        <f>データ!DM7</f>
        <v>277.3</v>
      </c>
      <c r="KP31" s="81"/>
      <c r="KQ31" s="81"/>
      <c r="KR31" s="81"/>
      <c r="KS31" s="81"/>
      <c r="KT31" s="81"/>
      <c r="KU31" s="81"/>
      <c r="KV31" s="81"/>
      <c r="KW31" s="81"/>
      <c r="KX31" s="81"/>
      <c r="KY31" s="81"/>
      <c r="KZ31" s="81"/>
      <c r="LA31" s="81"/>
      <c r="LB31" s="81"/>
      <c r="LC31" s="81"/>
      <c r="LD31" s="81"/>
      <c r="LE31" s="81"/>
      <c r="LF31" s="81"/>
      <c r="LG31" s="82"/>
      <c r="LH31" s="80">
        <f>データ!DN7</f>
        <v>263.60000000000002</v>
      </c>
      <c r="LI31" s="81"/>
      <c r="LJ31" s="81"/>
      <c r="LK31" s="81"/>
      <c r="LL31" s="81"/>
      <c r="LM31" s="81"/>
      <c r="LN31" s="81"/>
      <c r="LO31" s="81"/>
      <c r="LP31" s="81"/>
      <c r="LQ31" s="81"/>
      <c r="LR31" s="81"/>
      <c r="LS31" s="81"/>
      <c r="LT31" s="81"/>
      <c r="LU31" s="81"/>
      <c r="LV31" s="81"/>
      <c r="LW31" s="81"/>
      <c r="LX31" s="81"/>
      <c r="LY31" s="81"/>
      <c r="LZ31" s="82"/>
      <c r="MA31" s="80">
        <f>データ!DO7</f>
        <v>263.60000000000002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128</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61</v>
      </c>
      <c r="EM52" s="110"/>
      <c r="EN52" s="110"/>
      <c r="EO52" s="110"/>
      <c r="EP52" s="110"/>
      <c r="EQ52" s="110"/>
      <c r="ER52" s="110"/>
      <c r="ES52" s="110"/>
      <c r="ET52" s="110"/>
      <c r="EU52" s="110"/>
      <c r="EV52" s="110"/>
      <c r="EW52" s="110"/>
      <c r="EX52" s="110"/>
      <c r="EY52" s="110"/>
      <c r="EZ52" s="110"/>
      <c r="FA52" s="110"/>
      <c r="FB52" s="110"/>
      <c r="FC52" s="110"/>
      <c r="FD52" s="110"/>
      <c r="FE52" s="110">
        <f>データ!BG7</f>
        <v>50</v>
      </c>
      <c r="FF52" s="110"/>
      <c r="FG52" s="110"/>
      <c r="FH52" s="110"/>
      <c r="FI52" s="110"/>
      <c r="FJ52" s="110"/>
      <c r="FK52" s="110"/>
      <c r="FL52" s="110"/>
      <c r="FM52" s="110"/>
      <c r="FN52" s="110"/>
      <c r="FO52" s="110"/>
      <c r="FP52" s="110"/>
      <c r="FQ52" s="110"/>
      <c r="FR52" s="110"/>
      <c r="FS52" s="110"/>
      <c r="FT52" s="110"/>
      <c r="FU52" s="110"/>
      <c r="FV52" s="110"/>
      <c r="FW52" s="110"/>
      <c r="FX52" s="110">
        <f>データ!BH7</f>
        <v>66.5</v>
      </c>
      <c r="FY52" s="110"/>
      <c r="FZ52" s="110"/>
      <c r="GA52" s="110"/>
      <c r="GB52" s="110"/>
      <c r="GC52" s="110"/>
      <c r="GD52" s="110"/>
      <c r="GE52" s="110"/>
      <c r="GF52" s="110"/>
      <c r="GG52" s="110"/>
      <c r="GH52" s="110"/>
      <c r="GI52" s="110"/>
      <c r="GJ52" s="110"/>
      <c r="GK52" s="110"/>
      <c r="GL52" s="110"/>
      <c r="GM52" s="110"/>
      <c r="GN52" s="110"/>
      <c r="GO52" s="110"/>
      <c r="GP52" s="110"/>
      <c r="GQ52" s="110">
        <f>データ!BI7</f>
        <v>65.8</v>
      </c>
      <c r="GR52" s="110"/>
      <c r="GS52" s="110"/>
      <c r="GT52" s="110"/>
      <c r="GU52" s="110"/>
      <c r="GV52" s="110"/>
      <c r="GW52" s="110"/>
      <c r="GX52" s="110"/>
      <c r="GY52" s="110"/>
      <c r="GZ52" s="110"/>
      <c r="HA52" s="110"/>
      <c r="HB52" s="110"/>
      <c r="HC52" s="110"/>
      <c r="HD52" s="110"/>
      <c r="HE52" s="110"/>
      <c r="HF52" s="110"/>
      <c r="HG52" s="110"/>
      <c r="HH52" s="110"/>
      <c r="HI52" s="110"/>
      <c r="HJ52" s="110">
        <f>データ!BJ7</f>
        <v>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42039</v>
      </c>
      <c r="JD52" s="106"/>
      <c r="JE52" s="106"/>
      <c r="JF52" s="106"/>
      <c r="JG52" s="106"/>
      <c r="JH52" s="106"/>
      <c r="JI52" s="106"/>
      <c r="JJ52" s="106"/>
      <c r="JK52" s="106"/>
      <c r="JL52" s="106"/>
      <c r="JM52" s="106"/>
      <c r="JN52" s="106"/>
      <c r="JO52" s="106"/>
      <c r="JP52" s="106"/>
      <c r="JQ52" s="106"/>
      <c r="JR52" s="106"/>
      <c r="JS52" s="106"/>
      <c r="JT52" s="106"/>
      <c r="JU52" s="106"/>
      <c r="JV52" s="106">
        <f>データ!BR7</f>
        <v>42026</v>
      </c>
      <c r="JW52" s="106"/>
      <c r="JX52" s="106"/>
      <c r="JY52" s="106"/>
      <c r="JZ52" s="106"/>
      <c r="KA52" s="106"/>
      <c r="KB52" s="106"/>
      <c r="KC52" s="106"/>
      <c r="KD52" s="106"/>
      <c r="KE52" s="106"/>
      <c r="KF52" s="106"/>
      <c r="KG52" s="106"/>
      <c r="KH52" s="106"/>
      <c r="KI52" s="106"/>
      <c r="KJ52" s="106"/>
      <c r="KK52" s="106"/>
      <c r="KL52" s="106"/>
      <c r="KM52" s="106"/>
      <c r="KN52" s="106"/>
      <c r="KO52" s="106">
        <f>データ!BS7</f>
        <v>53740</v>
      </c>
      <c r="KP52" s="106"/>
      <c r="KQ52" s="106"/>
      <c r="KR52" s="106"/>
      <c r="KS52" s="106"/>
      <c r="KT52" s="106"/>
      <c r="KU52" s="106"/>
      <c r="KV52" s="106"/>
      <c r="KW52" s="106"/>
      <c r="KX52" s="106"/>
      <c r="KY52" s="106"/>
      <c r="KZ52" s="106"/>
      <c r="LA52" s="106"/>
      <c r="LB52" s="106"/>
      <c r="LC52" s="106"/>
      <c r="LD52" s="106"/>
      <c r="LE52" s="106"/>
      <c r="LF52" s="106"/>
      <c r="LG52" s="106"/>
      <c r="LH52" s="106">
        <f>データ!BT7</f>
        <v>50900</v>
      </c>
      <c r="LI52" s="106"/>
      <c r="LJ52" s="106"/>
      <c r="LK52" s="106"/>
      <c r="LL52" s="106"/>
      <c r="LM52" s="106"/>
      <c r="LN52" s="106"/>
      <c r="LO52" s="106"/>
      <c r="LP52" s="106"/>
      <c r="LQ52" s="106"/>
      <c r="LR52" s="106"/>
      <c r="LS52" s="106"/>
      <c r="LT52" s="106"/>
      <c r="LU52" s="106"/>
      <c r="LV52" s="106"/>
      <c r="LW52" s="106"/>
      <c r="LX52" s="106"/>
      <c r="LY52" s="106"/>
      <c r="LZ52" s="106"/>
      <c r="MA52" s="106">
        <f>データ!BU7</f>
        <v>52441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24384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H7EiVYFrE+WqzLTgpl+395EZwYdUhtF7TxNcjJGP+JkNfimpuhdXn9iC7a1gaZ05oY/eH6cC3VYfzddDYaOwQ==" saltValue="AOKO573HlAeqiuniPPaM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102</v>
      </c>
      <c r="AO5" s="59" t="s">
        <v>94</v>
      </c>
      <c r="AP5" s="59" t="s">
        <v>95</v>
      </c>
      <c r="AQ5" s="59" t="s">
        <v>96</v>
      </c>
      <c r="AR5" s="59" t="s">
        <v>97</v>
      </c>
      <c r="AS5" s="59" t="s">
        <v>98</v>
      </c>
      <c r="AT5" s="59" t="s">
        <v>99</v>
      </c>
      <c r="AU5" s="59" t="s">
        <v>89</v>
      </c>
      <c r="AV5" s="59" t="s">
        <v>100</v>
      </c>
      <c r="AW5" s="59" t="s">
        <v>103</v>
      </c>
      <c r="AX5" s="59" t="s">
        <v>101</v>
      </c>
      <c r="AY5" s="59" t="s">
        <v>102</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104</v>
      </c>
      <c r="BR5" s="59" t="s">
        <v>100</v>
      </c>
      <c r="BS5" s="59" t="s">
        <v>105</v>
      </c>
      <c r="BT5" s="59" t="s">
        <v>101</v>
      </c>
      <c r="BU5" s="59" t="s">
        <v>93</v>
      </c>
      <c r="BV5" s="59" t="s">
        <v>94</v>
      </c>
      <c r="BW5" s="59" t="s">
        <v>95</v>
      </c>
      <c r="BX5" s="59" t="s">
        <v>96</v>
      </c>
      <c r="BY5" s="59" t="s">
        <v>97</v>
      </c>
      <c r="BZ5" s="59" t="s">
        <v>98</v>
      </c>
      <c r="CA5" s="59" t="s">
        <v>99</v>
      </c>
      <c r="CB5" s="59" t="s">
        <v>89</v>
      </c>
      <c r="CC5" s="59" t="s">
        <v>90</v>
      </c>
      <c r="CD5" s="59" t="s">
        <v>103</v>
      </c>
      <c r="CE5" s="59" t="s">
        <v>92</v>
      </c>
      <c r="CF5" s="59" t="s">
        <v>102</v>
      </c>
      <c r="CG5" s="59" t="s">
        <v>94</v>
      </c>
      <c r="CH5" s="59" t="s">
        <v>95</v>
      </c>
      <c r="CI5" s="59" t="s">
        <v>96</v>
      </c>
      <c r="CJ5" s="59" t="s">
        <v>97</v>
      </c>
      <c r="CK5" s="59" t="s">
        <v>98</v>
      </c>
      <c r="CL5" s="59" t="s">
        <v>99</v>
      </c>
      <c r="CM5" s="156"/>
      <c r="CN5" s="156"/>
      <c r="CO5" s="59" t="s">
        <v>104</v>
      </c>
      <c r="CP5" s="59" t="s">
        <v>100</v>
      </c>
      <c r="CQ5" s="59" t="s">
        <v>103</v>
      </c>
      <c r="CR5" s="59" t="s">
        <v>92</v>
      </c>
      <c r="CS5" s="59" t="s">
        <v>93</v>
      </c>
      <c r="CT5" s="59" t="s">
        <v>94</v>
      </c>
      <c r="CU5" s="59" t="s">
        <v>95</v>
      </c>
      <c r="CV5" s="59" t="s">
        <v>96</v>
      </c>
      <c r="CW5" s="59" t="s">
        <v>97</v>
      </c>
      <c r="CX5" s="59" t="s">
        <v>98</v>
      </c>
      <c r="CY5" s="59" t="s">
        <v>99</v>
      </c>
      <c r="CZ5" s="59" t="s">
        <v>89</v>
      </c>
      <c r="DA5" s="59" t="s">
        <v>100</v>
      </c>
      <c r="DB5" s="59" t="s">
        <v>103</v>
      </c>
      <c r="DC5" s="59" t="s">
        <v>92</v>
      </c>
      <c r="DD5" s="59" t="s">
        <v>93</v>
      </c>
      <c r="DE5" s="59" t="s">
        <v>94</v>
      </c>
      <c r="DF5" s="59" t="s">
        <v>95</v>
      </c>
      <c r="DG5" s="59" t="s">
        <v>96</v>
      </c>
      <c r="DH5" s="59" t="s">
        <v>97</v>
      </c>
      <c r="DI5" s="59" t="s">
        <v>98</v>
      </c>
      <c r="DJ5" s="59" t="s">
        <v>35</v>
      </c>
      <c r="DK5" s="59" t="s">
        <v>104</v>
      </c>
      <c r="DL5" s="59" t="s">
        <v>100</v>
      </c>
      <c r="DM5" s="59" t="s">
        <v>91</v>
      </c>
      <c r="DN5" s="59" t="s">
        <v>101</v>
      </c>
      <c r="DO5" s="59" t="s">
        <v>102</v>
      </c>
      <c r="DP5" s="59" t="s">
        <v>94</v>
      </c>
      <c r="DQ5" s="59" t="s">
        <v>95</v>
      </c>
      <c r="DR5" s="59" t="s">
        <v>96</v>
      </c>
      <c r="DS5" s="59" t="s">
        <v>97</v>
      </c>
      <c r="DT5" s="59" t="s">
        <v>98</v>
      </c>
      <c r="DU5" s="59" t="s">
        <v>99</v>
      </c>
    </row>
    <row r="6" spans="1:125" s="66" customFormat="1" x14ac:dyDescent="0.15">
      <c r="A6" s="49" t="s">
        <v>106</v>
      </c>
      <c r="B6" s="60">
        <f>B8</f>
        <v>2018</v>
      </c>
      <c r="C6" s="60">
        <f t="shared" ref="C6:X6" si="1">C8</f>
        <v>271004</v>
      </c>
      <c r="D6" s="60">
        <f t="shared" si="1"/>
        <v>47</v>
      </c>
      <c r="E6" s="60">
        <f t="shared" si="1"/>
        <v>14</v>
      </c>
      <c r="F6" s="60">
        <f t="shared" si="1"/>
        <v>0</v>
      </c>
      <c r="G6" s="60">
        <f t="shared" si="1"/>
        <v>27</v>
      </c>
      <c r="H6" s="60" t="str">
        <f>SUBSTITUTE(H8,"　","")</f>
        <v>大阪府大阪市</v>
      </c>
      <c r="I6" s="60" t="str">
        <f t="shared" si="1"/>
        <v>長堀バス駐車場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19</v>
      </c>
      <c r="S6" s="62" t="str">
        <f t="shared" si="1"/>
        <v>駅</v>
      </c>
      <c r="T6" s="62" t="str">
        <f t="shared" si="1"/>
        <v>有</v>
      </c>
      <c r="U6" s="63">
        <f t="shared" si="1"/>
        <v>5</v>
      </c>
      <c r="V6" s="63">
        <f t="shared" si="1"/>
        <v>22</v>
      </c>
      <c r="W6" s="63">
        <f t="shared" si="1"/>
        <v>2000</v>
      </c>
      <c r="X6" s="62" t="str">
        <f t="shared" si="1"/>
        <v>利用料金制</v>
      </c>
      <c r="Y6" s="64">
        <f>IF(Y8="-",NA(),Y8)</f>
        <v>256</v>
      </c>
      <c r="Z6" s="64">
        <f t="shared" ref="Z6:AH6" si="2">IF(Z8="-",NA(),Z8)</f>
        <v>202</v>
      </c>
      <c r="AA6" s="64">
        <f t="shared" si="2"/>
        <v>303</v>
      </c>
      <c r="AB6" s="64">
        <f t="shared" si="2"/>
        <v>292</v>
      </c>
      <c r="AC6" s="64">
        <f t="shared" si="2"/>
        <v>302.60000000000002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61</v>
      </c>
      <c r="BG6" s="64">
        <f t="shared" ref="BG6:BO6" si="5">IF(BG8="-",NA(),BG8)</f>
        <v>50</v>
      </c>
      <c r="BH6" s="64">
        <f t="shared" si="5"/>
        <v>66.5</v>
      </c>
      <c r="BI6" s="64">
        <f t="shared" si="5"/>
        <v>65.8</v>
      </c>
      <c r="BJ6" s="64">
        <f t="shared" si="5"/>
        <v>67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42039</v>
      </c>
      <c r="BR6" s="65">
        <f t="shared" ref="BR6:BZ6" si="6">IF(BR8="-",NA(),BR8)</f>
        <v>42026</v>
      </c>
      <c r="BS6" s="65">
        <f t="shared" si="6"/>
        <v>53740</v>
      </c>
      <c r="BT6" s="65">
        <f t="shared" si="6"/>
        <v>50900</v>
      </c>
      <c r="BU6" s="65">
        <f t="shared" si="6"/>
        <v>52441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0</v>
      </c>
      <c r="CN6" s="63">
        <f t="shared" si="7"/>
        <v>24384</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213.6</v>
      </c>
      <c r="DL6" s="64">
        <f t="shared" ref="DL6:DT6" si="9">IF(DL8="-",NA(),DL8)</f>
        <v>290.89999999999998</v>
      </c>
      <c r="DM6" s="64">
        <f t="shared" si="9"/>
        <v>277.3</v>
      </c>
      <c r="DN6" s="64">
        <f t="shared" si="9"/>
        <v>263.60000000000002</v>
      </c>
      <c r="DO6" s="64">
        <f t="shared" si="9"/>
        <v>263.60000000000002</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271004</v>
      </c>
      <c r="D7" s="60">
        <f t="shared" si="10"/>
        <v>47</v>
      </c>
      <c r="E7" s="60">
        <f t="shared" si="10"/>
        <v>14</v>
      </c>
      <c r="F7" s="60">
        <f t="shared" si="10"/>
        <v>0</v>
      </c>
      <c r="G7" s="60">
        <f t="shared" si="10"/>
        <v>27</v>
      </c>
      <c r="H7" s="60" t="str">
        <f t="shared" si="10"/>
        <v>大阪府　大阪市</v>
      </c>
      <c r="I7" s="60" t="str">
        <f t="shared" si="10"/>
        <v>長堀バス駐車場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19</v>
      </c>
      <c r="S7" s="62" t="str">
        <f t="shared" si="10"/>
        <v>駅</v>
      </c>
      <c r="T7" s="62" t="str">
        <f t="shared" si="10"/>
        <v>有</v>
      </c>
      <c r="U7" s="63">
        <f t="shared" si="10"/>
        <v>5</v>
      </c>
      <c r="V7" s="63">
        <f t="shared" si="10"/>
        <v>22</v>
      </c>
      <c r="W7" s="63">
        <f t="shared" si="10"/>
        <v>2000</v>
      </c>
      <c r="X7" s="62" t="str">
        <f t="shared" si="10"/>
        <v>利用料金制</v>
      </c>
      <c r="Y7" s="64">
        <f>Y8</f>
        <v>256</v>
      </c>
      <c r="Z7" s="64">
        <f t="shared" ref="Z7:AH7" si="11">Z8</f>
        <v>202</v>
      </c>
      <c r="AA7" s="64">
        <f t="shared" si="11"/>
        <v>303</v>
      </c>
      <c r="AB7" s="64">
        <f t="shared" si="11"/>
        <v>292</v>
      </c>
      <c r="AC7" s="64">
        <f t="shared" si="11"/>
        <v>302.60000000000002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61</v>
      </c>
      <c r="BG7" s="64">
        <f t="shared" ref="BG7:BO7" si="14">BG8</f>
        <v>50</v>
      </c>
      <c r="BH7" s="64">
        <f t="shared" si="14"/>
        <v>66.5</v>
      </c>
      <c r="BI7" s="64">
        <f t="shared" si="14"/>
        <v>65.8</v>
      </c>
      <c r="BJ7" s="64">
        <f t="shared" si="14"/>
        <v>67</v>
      </c>
      <c r="BK7" s="64">
        <f t="shared" si="14"/>
        <v>40.700000000000003</v>
      </c>
      <c r="BL7" s="64">
        <f t="shared" si="14"/>
        <v>38.200000000000003</v>
      </c>
      <c r="BM7" s="64">
        <f t="shared" si="14"/>
        <v>34.6</v>
      </c>
      <c r="BN7" s="64">
        <f t="shared" si="14"/>
        <v>37.6</v>
      </c>
      <c r="BO7" s="64">
        <f t="shared" si="14"/>
        <v>33.200000000000003</v>
      </c>
      <c r="BP7" s="61"/>
      <c r="BQ7" s="65">
        <f>BQ8</f>
        <v>42039</v>
      </c>
      <c r="BR7" s="65">
        <f t="shared" ref="BR7:BZ7" si="15">BR8</f>
        <v>42026</v>
      </c>
      <c r="BS7" s="65">
        <f t="shared" si="15"/>
        <v>53740</v>
      </c>
      <c r="BT7" s="65">
        <f t="shared" si="15"/>
        <v>50900</v>
      </c>
      <c r="BU7" s="65">
        <f t="shared" si="15"/>
        <v>52441</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24384</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213.6</v>
      </c>
      <c r="DL7" s="64">
        <f t="shared" ref="DL7:DT7" si="17">DL8</f>
        <v>290.89999999999998</v>
      </c>
      <c r="DM7" s="64">
        <f t="shared" si="17"/>
        <v>277.3</v>
      </c>
      <c r="DN7" s="64">
        <f t="shared" si="17"/>
        <v>263.60000000000002</v>
      </c>
      <c r="DO7" s="64">
        <f t="shared" si="17"/>
        <v>263.60000000000002</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271004</v>
      </c>
      <c r="D8" s="67">
        <v>47</v>
      </c>
      <c r="E8" s="67">
        <v>14</v>
      </c>
      <c r="F8" s="67">
        <v>0</v>
      </c>
      <c r="G8" s="67">
        <v>27</v>
      </c>
      <c r="H8" s="67" t="s">
        <v>110</v>
      </c>
      <c r="I8" s="67" t="s">
        <v>111</v>
      </c>
      <c r="J8" s="67" t="s">
        <v>112</v>
      </c>
      <c r="K8" s="67" t="s">
        <v>113</v>
      </c>
      <c r="L8" s="67" t="s">
        <v>114</v>
      </c>
      <c r="M8" s="67" t="s">
        <v>115</v>
      </c>
      <c r="N8" s="67" t="s">
        <v>116</v>
      </c>
      <c r="O8" s="68" t="s">
        <v>117</v>
      </c>
      <c r="P8" s="69" t="s">
        <v>118</v>
      </c>
      <c r="Q8" s="69" t="s">
        <v>119</v>
      </c>
      <c r="R8" s="70">
        <v>19</v>
      </c>
      <c r="S8" s="69" t="s">
        <v>120</v>
      </c>
      <c r="T8" s="69" t="s">
        <v>121</v>
      </c>
      <c r="U8" s="70">
        <v>5</v>
      </c>
      <c r="V8" s="70">
        <v>22</v>
      </c>
      <c r="W8" s="70">
        <v>2000</v>
      </c>
      <c r="X8" s="69" t="s">
        <v>122</v>
      </c>
      <c r="Y8" s="71">
        <v>256</v>
      </c>
      <c r="Z8" s="71">
        <v>202</v>
      </c>
      <c r="AA8" s="71">
        <v>303</v>
      </c>
      <c r="AB8" s="71">
        <v>292</v>
      </c>
      <c r="AC8" s="71">
        <v>302.60000000000002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61</v>
      </c>
      <c r="BG8" s="71">
        <v>50</v>
      </c>
      <c r="BH8" s="71">
        <v>66.5</v>
      </c>
      <c r="BI8" s="71">
        <v>65.8</v>
      </c>
      <c r="BJ8" s="71">
        <v>67</v>
      </c>
      <c r="BK8" s="71">
        <v>40.700000000000003</v>
      </c>
      <c r="BL8" s="71">
        <v>38.200000000000003</v>
      </c>
      <c r="BM8" s="71">
        <v>34.6</v>
      </c>
      <c r="BN8" s="71">
        <v>37.6</v>
      </c>
      <c r="BO8" s="71">
        <v>33.200000000000003</v>
      </c>
      <c r="BP8" s="68">
        <v>26.3</v>
      </c>
      <c r="BQ8" s="72">
        <v>42039</v>
      </c>
      <c r="BR8" s="72">
        <v>42026</v>
      </c>
      <c r="BS8" s="72">
        <v>53740</v>
      </c>
      <c r="BT8" s="73">
        <v>50900</v>
      </c>
      <c r="BU8" s="73">
        <v>52441</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0</v>
      </c>
      <c r="CN8" s="70">
        <v>24384</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213.6</v>
      </c>
      <c r="DL8" s="71">
        <v>290.89999999999998</v>
      </c>
      <c r="DM8" s="71">
        <v>277.3</v>
      </c>
      <c r="DN8" s="71">
        <v>263.60000000000002</v>
      </c>
      <c r="DO8" s="71">
        <v>263.60000000000002</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2020-01-22T06:29:27Z</cp:lastPrinted>
  <dcterms:created xsi:type="dcterms:W3CDTF">2019-12-05T07:25:30Z</dcterms:created>
  <dcterms:modified xsi:type="dcterms:W3CDTF">2020-01-29T03:27:05Z</dcterms:modified>
  <cp:category/>
</cp:coreProperties>
</file>