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kobe.local\top\02_作業文書\01_組織\平成31年度\05_行財政局\10_財政部\01_財務課\05 財政企画\11 財政状況資料集等\02.企業会計　経営比較分析表（H27～）\05.H31\05.H30地方公営企業決算状況調査\03.局より\下水\"/>
    </mc:Choice>
  </mc:AlternateContent>
  <workbookProtection workbookAlgorithmName="SHA-512" workbookHashValue="UNDDPj0eZDOnNsGNCLAB4HQddVyljQsPnNrMkmQdkDyb9dx442db+W+eDE13nYoKvF/Rg+WTAgs4x/gWtZw2Nw==" workbookSaltValue="fZNYL1DfdiuZ4zyyeoOlsg==" workbookSpinCount="100000" lockStructure="1"/>
  <bookViews>
    <workbookView xWindow="0" yWindow="0" windowWidth="15360" windowHeight="764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0" i="5" l="1"/>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T6" i="5"/>
  <c r="S6" i="5"/>
  <c r="AL8" i="4" s="1"/>
  <c r="R6" i="5"/>
  <c r="Q6" i="5"/>
  <c r="P6" i="5"/>
  <c r="O6" i="5"/>
  <c r="I10" i="4" s="1"/>
  <c r="N6" i="5"/>
  <c r="M6" i="5"/>
  <c r="L6" i="5"/>
  <c r="K6" i="5"/>
  <c r="P8" i="4" s="1"/>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L10" i="4"/>
  <c r="AD10" i="4"/>
  <c r="W10" i="4"/>
  <c r="P10" i="4"/>
  <c r="B10" i="4"/>
  <c r="BB8" i="4"/>
  <c r="AT8" i="4"/>
  <c r="AD8" i="4"/>
  <c r="W8" i="4"/>
  <c r="I8" i="4"/>
  <c r="B8" i="4"/>
  <c r="B6" i="4"/>
  <c r="D10" i="5" l="1"/>
  <c r="E10" i="5"/>
  <c r="B10" i="5"/>
</calcChain>
</file>

<file path=xl/sharedStrings.xml><?xml version="1.0" encoding="utf-8"?>
<sst xmlns="http://schemas.openxmlformats.org/spreadsheetml/2006/main" count="232" uniqueCount="111">
  <si>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</si>
  <si>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</si>
  <si>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</si>
  <si>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</si>
  <si>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</si>
  <si>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</si>
  <si>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</si>
  <si>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</si>
  <si>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</si>
  <si>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</si>
  <si>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</si>
  <si>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</si>
  <si>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</si>
  <si>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</si>
  <si>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</si>
  <si>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</si>
  <si>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</si>
  <si>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</si>
  <si>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</si>
  <si>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</si>
  <si>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</si>
  <si>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</si>
  <si>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</si>
  <si>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</si>
  <si>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</si>
  <si>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</si>
  <si>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</si>
  <si>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</si>
  <si>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</si>
  <si>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</si>
  <si>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</si>
  <si>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</si>
  <si>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</si>
  <si>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</si>
  <si>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</si>
  <si>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</si>
  <si>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</si>
  <si>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</si>
  <si>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</si>
  <si>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</si>
  <si>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</si>
  <si>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</si>
  <si>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</si>
  <si>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</si>
  <si>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</si>
  <si>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</si>
  <si>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</si>
  <si>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</si>
  <si>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</si>
  <si>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</si>
  <si>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</si>
  <si>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</si>
  <si>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</si>
  <si>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</si>
  <si>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</si>
  <si>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</si>
  <si>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</si>
  <si>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</si>
  <si>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</si>
  <si>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</si>
  <si>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</si>
  <si>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</si>
  <si>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</si>
  <si>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</si>
  <si>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</si>
  <si>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</si>
  <si>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</si>
  <si>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</si>
  <si>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</si>
  <si>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</si>
  <si>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</si>
  <si>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</si>
  <si>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</si>
  <si>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</si>
  <si>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</si>
  <si>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</si>
  <si>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</si>
  <si>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</si>
  <si>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</si>
  <si>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</si>
  <si>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</si>
  <si>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</si>
  <si>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</si>
  <si>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</si>
  <si>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</si>
  <si>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</si>
  <si>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</si>
  <si>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</si>
  <si>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</si>
  <si>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</si>
  <si>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</si>
  <si>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</si>
  <si>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</si>
  <si>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</si>
  <si>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</si>
  <si>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</si>
  <si>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兵庫県　神戸市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</si>
  <si>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</si>
  <si>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</si>
  <si>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</si>
  <si>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</si>
  <si>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</si>
  <si>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</si>
  <si>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</si>
  <si>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</si>
  <si>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</si>
  <si>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</si>
  <si>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</si>
  <si>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特定環境保全公共下水道は、市街化調整区域の一部において公共下水道の整備を行ったものであり、処理区域内人口が約15,000人であり、使用料収入が少なくなっている。そのため、①や④については、費用や企業債残高に対する収益が少ない。
</t>
    <phoneticPr fontId="4"/>
  </si>
  <si>
    <t xml:space="preserve">①については、類似団体より数値が高く、施設の老朽化が進んでいるため、今後の改築更新に備える必要がある。
法定耐用年数を経過した管渠はまだ存在しないため、②や③の指標は０となっている。
</t>
    <phoneticPr fontId="4"/>
  </si>
  <si>
    <t xml:space="preserve">公共下水道を含めた下水道事業全体として、今後、下水道使用料収入が減少傾向にある一方で、老朽化した施設の改築更新費用が増加する見込みであるため、令和２年４月１日に使用料改定を実施する予定である。これにより、健全かつ効率的な経営を実施していく。
</t>
    <rPh sb="62" eb="64">
      <t>ミコ</t>
    </rPh>
    <rPh sb="71" eb="73">
      <t>レイワ</t>
    </rPh>
    <rPh sb="90" eb="92">
      <t>ヨテイ</t>
    </rPh>
    <rPh sb="102" eb="104">
      <t>ケンゼン</t>
    </rPh>
    <rPh sb="106" eb="109">
      <t>コウリツテキ</t>
    </rPh>
    <rPh sb="110" eb="112">
      <t>ケイエイ</t>
    </rPh>
    <rPh sb="113" eb="115">
      <t>ジッシ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</si>
</sst>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D6A-4158-849A-A990CB8A5369}"/>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7.0000000000000007E-2</c:v>
                </c:pt>
                <c:pt idx="2">
                  <c:v>0.09</c:v>
                </c:pt>
                <c:pt idx="3">
                  <c:v>0.09</c:v>
                </c:pt>
                <c:pt idx="4">
                  <c:v>0.13</c:v>
                </c:pt>
              </c:numCache>
            </c:numRef>
          </c:val>
          <c:smooth val="0"/>
          <c:extLst>
            <c:ext xmlns:c16="http://schemas.microsoft.com/office/drawing/2014/chart" uri="{C3380CC4-5D6E-409C-BE32-E72D297353CC}">
              <c16:uniqueId val="{00000001-8D6A-4158-849A-A990CB8A5369}"/>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221-40B7-938F-8ACC4955BEBB}"/>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43.58</c:v>
                </c:pt>
                <c:pt idx="1">
                  <c:v>41.35</c:v>
                </c:pt>
                <c:pt idx="2">
                  <c:v>42.9</c:v>
                </c:pt>
                <c:pt idx="3">
                  <c:v>43.36</c:v>
                </c:pt>
                <c:pt idx="4">
                  <c:v>42.56</c:v>
                </c:pt>
              </c:numCache>
            </c:numRef>
          </c:val>
          <c:smooth val="0"/>
          <c:extLst>
            <c:ext xmlns:c16="http://schemas.microsoft.com/office/drawing/2014/chart" uri="{C3380CC4-5D6E-409C-BE32-E72D297353CC}">
              <c16:uniqueId val="{00000001-0221-40B7-938F-8ACC4955BEBB}"/>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100</c:v>
                </c:pt>
                <c:pt idx="1">
                  <c:v>99.89</c:v>
                </c:pt>
                <c:pt idx="2">
                  <c:v>99.89</c:v>
                </c:pt>
                <c:pt idx="3">
                  <c:v>99.89</c:v>
                </c:pt>
                <c:pt idx="4">
                  <c:v>99.89</c:v>
                </c:pt>
              </c:numCache>
            </c:numRef>
          </c:val>
          <c:extLst>
            <c:ext xmlns:c16="http://schemas.microsoft.com/office/drawing/2014/chart" uri="{C3380CC4-5D6E-409C-BE32-E72D297353CC}">
              <c16:uniqueId val="{00000000-7727-495B-B166-2EF5506C2116}"/>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82.35</c:v>
                </c:pt>
                <c:pt idx="1">
                  <c:v>82.9</c:v>
                </c:pt>
                <c:pt idx="2">
                  <c:v>83.5</c:v>
                </c:pt>
                <c:pt idx="3">
                  <c:v>83.06</c:v>
                </c:pt>
                <c:pt idx="4">
                  <c:v>83.32</c:v>
                </c:pt>
              </c:numCache>
            </c:numRef>
          </c:val>
          <c:smooth val="0"/>
          <c:extLst>
            <c:ext xmlns:c16="http://schemas.microsoft.com/office/drawing/2014/chart" uri="{C3380CC4-5D6E-409C-BE32-E72D297353CC}">
              <c16:uniqueId val="{00000001-7727-495B-B166-2EF5506C2116}"/>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54.7</c:v>
                </c:pt>
                <c:pt idx="1">
                  <c:v>56.38</c:v>
                </c:pt>
                <c:pt idx="2">
                  <c:v>59.29</c:v>
                </c:pt>
                <c:pt idx="3">
                  <c:v>60.93</c:v>
                </c:pt>
                <c:pt idx="4">
                  <c:v>62.6</c:v>
                </c:pt>
              </c:numCache>
            </c:numRef>
          </c:val>
          <c:extLst>
            <c:ext xmlns:c16="http://schemas.microsoft.com/office/drawing/2014/chart" uri="{C3380CC4-5D6E-409C-BE32-E72D297353CC}">
              <c16:uniqueId val="{00000000-26AE-4CD3-A404-F21C2BC86F2F}"/>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101.24</c:v>
                </c:pt>
                <c:pt idx="1">
                  <c:v>100.94</c:v>
                </c:pt>
                <c:pt idx="2">
                  <c:v>100.85</c:v>
                </c:pt>
                <c:pt idx="3">
                  <c:v>102.13</c:v>
                </c:pt>
                <c:pt idx="4">
                  <c:v>101.72</c:v>
                </c:pt>
              </c:numCache>
            </c:numRef>
          </c:val>
          <c:smooth val="0"/>
          <c:extLst>
            <c:ext xmlns:c16="http://schemas.microsoft.com/office/drawing/2014/chart" uri="{C3380CC4-5D6E-409C-BE32-E72D297353CC}">
              <c16:uniqueId val="{00000001-26AE-4CD3-A404-F21C2BC86F2F}"/>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40.869999999999997</c:v>
                </c:pt>
                <c:pt idx="1">
                  <c:v>45.5</c:v>
                </c:pt>
                <c:pt idx="2">
                  <c:v>48.86</c:v>
                </c:pt>
                <c:pt idx="3">
                  <c:v>51.75</c:v>
                </c:pt>
                <c:pt idx="4">
                  <c:v>54.64</c:v>
                </c:pt>
              </c:numCache>
            </c:numRef>
          </c:val>
          <c:extLst>
            <c:ext xmlns:c16="http://schemas.microsoft.com/office/drawing/2014/chart" uri="{C3380CC4-5D6E-409C-BE32-E72D297353CC}">
              <c16:uniqueId val="{00000000-3C64-4D2C-B9B9-EFF0F68A983C}"/>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22.34</c:v>
                </c:pt>
                <c:pt idx="1">
                  <c:v>22.79</c:v>
                </c:pt>
                <c:pt idx="2">
                  <c:v>22.77</c:v>
                </c:pt>
                <c:pt idx="3">
                  <c:v>23.93</c:v>
                </c:pt>
                <c:pt idx="4">
                  <c:v>24.68</c:v>
                </c:pt>
              </c:numCache>
            </c:numRef>
          </c:val>
          <c:smooth val="0"/>
          <c:extLst>
            <c:ext xmlns:c16="http://schemas.microsoft.com/office/drawing/2014/chart" uri="{C3380CC4-5D6E-409C-BE32-E72D297353CC}">
              <c16:uniqueId val="{00000001-3C64-4D2C-B9B9-EFF0F68A983C}"/>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15B-41D2-B48C-B191FC89306F}"/>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
                  <c:v>0</c:v>
                </c:pt>
                <c:pt idx="1">
                  <c:v>0.04</c:v>
                </c:pt>
                <c:pt idx="2" formatCode="#,##0.00;&quot;△&quot;#,##0.00">
                  <c:v>0</c:v>
                </c:pt>
                <c:pt idx="3" formatCode="#,##0.00;&quot;△&quot;#,##0.00">
                  <c:v>0</c:v>
                </c:pt>
                <c:pt idx="4">
                  <c:v>0.01</c:v>
                </c:pt>
              </c:numCache>
            </c:numRef>
          </c:val>
          <c:smooth val="0"/>
          <c:extLst>
            <c:ext xmlns:c16="http://schemas.microsoft.com/office/drawing/2014/chart" uri="{C3380CC4-5D6E-409C-BE32-E72D297353CC}">
              <c16:uniqueId val="{00000001-E15B-41D2-B48C-B191FC89306F}"/>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E91-4F88-B7FA-A39F3FEC4C28}"/>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184.13</c:v>
                </c:pt>
                <c:pt idx="1">
                  <c:v>101.85</c:v>
                </c:pt>
                <c:pt idx="2">
                  <c:v>110.77</c:v>
                </c:pt>
                <c:pt idx="3">
                  <c:v>109.51</c:v>
                </c:pt>
                <c:pt idx="4">
                  <c:v>112.88</c:v>
                </c:pt>
              </c:numCache>
            </c:numRef>
          </c:val>
          <c:smooth val="0"/>
          <c:extLst>
            <c:ext xmlns:c16="http://schemas.microsoft.com/office/drawing/2014/chart" uri="{C3380CC4-5D6E-409C-BE32-E72D297353CC}">
              <c16:uniqueId val="{00000001-FE91-4F88-B7FA-A39F3FEC4C28}"/>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0</c:v>
                </c:pt>
                <c:pt idx="1">
                  <c:v>0</c:v>
                </c:pt>
                <c:pt idx="2">
                  <c:v>0</c:v>
                </c:pt>
                <c:pt idx="3" formatCode="#,##0.00;&quot;△&quot;#,##0.00">
                  <c:v>0</c:v>
                </c:pt>
                <c:pt idx="4">
                  <c:v>0</c:v>
                </c:pt>
              </c:numCache>
            </c:numRef>
          </c:val>
          <c:extLst>
            <c:ext xmlns:c16="http://schemas.microsoft.com/office/drawing/2014/chart" uri="{C3380CC4-5D6E-409C-BE32-E72D297353CC}">
              <c16:uniqueId val="{00000000-D1BA-4BF6-82AA-62B2CF0B7BEB}"/>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63.22</c:v>
                </c:pt>
                <c:pt idx="1">
                  <c:v>49.07</c:v>
                </c:pt>
                <c:pt idx="2">
                  <c:v>46.78</c:v>
                </c:pt>
                <c:pt idx="3">
                  <c:v>47.44</c:v>
                </c:pt>
                <c:pt idx="4">
                  <c:v>49.18</c:v>
                </c:pt>
              </c:numCache>
            </c:numRef>
          </c:val>
          <c:smooth val="0"/>
          <c:extLst>
            <c:ext xmlns:c16="http://schemas.microsoft.com/office/drawing/2014/chart" uri="{C3380CC4-5D6E-409C-BE32-E72D297353CC}">
              <c16:uniqueId val="{00000001-D1BA-4BF6-82AA-62B2CF0B7BEB}"/>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6163.91</c:v>
                </c:pt>
                <c:pt idx="1">
                  <c:v>5728.3</c:v>
                </c:pt>
                <c:pt idx="2">
                  <c:v>5303.34</c:v>
                </c:pt>
                <c:pt idx="3">
                  <c:v>4803.1899999999996</c:v>
                </c:pt>
                <c:pt idx="4">
                  <c:v>4344.92</c:v>
                </c:pt>
              </c:numCache>
            </c:numRef>
          </c:val>
          <c:extLst>
            <c:ext xmlns:c16="http://schemas.microsoft.com/office/drawing/2014/chart" uri="{C3380CC4-5D6E-409C-BE32-E72D297353CC}">
              <c16:uniqueId val="{00000000-2D1B-44F0-9826-562EBE065B81}"/>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1436</c:v>
                </c:pt>
                <c:pt idx="1">
                  <c:v>1434.89</c:v>
                </c:pt>
                <c:pt idx="2">
                  <c:v>1298.9100000000001</c:v>
                </c:pt>
                <c:pt idx="3">
                  <c:v>1243.71</c:v>
                </c:pt>
                <c:pt idx="4">
                  <c:v>1194.1500000000001</c:v>
                </c:pt>
              </c:numCache>
            </c:numRef>
          </c:val>
          <c:smooth val="0"/>
          <c:extLst>
            <c:ext xmlns:c16="http://schemas.microsoft.com/office/drawing/2014/chart" uri="{C3380CC4-5D6E-409C-BE32-E72D297353CC}">
              <c16:uniqueId val="{00000001-2D1B-44F0-9826-562EBE065B81}"/>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224.56</c:v>
                </c:pt>
                <c:pt idx="1">
                  <c:v>233.67</c:v>
                </c:pt>
                <c:pt idx="2">
                  <c:v>102.81</c:v>
                </c:pt>
                <c:pt idx="3">
                  <c:v>50</c:v>
                </c:pt>
                <c:pt idx="4">
                  <c:v>49.05</c:v>
                </c:pt>
              </c:numCache>
            </c:numRef>
          </c:val>
          <c:extLst>
            <c:ext xmlns:c16="http://schemas.microsoft.com/office/drawing/2014/chart" uri="{C3380CC4-5D6E-409C-BE32-E72D297353CC}">
              <c16:uniqueId val="{00000000-19DB-411B-B358-977B2B6C1AAC}"/>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66.56</c:v>
                </c:pt>
                <c:pt idx="1">
                  <c:v>66.22</c:v>
                </c:pt>
                <c:pt idx="2">
                  <c:v>69.87</c:v>
                </c:pt>
                <c:pt idx="3">
                  <c:v>74.3</c:v>
                </c:pt>
                <c:pt idx="4">
                  <c:v>72.260000000000005</c:v>
                </c:pt>
              </c:numCache>
            </c:numRef>
          </c:val>
          <c:smooth val="0"/>
          <c:extLst>
            <c:ext xmlns:c16="http://schemas.microsoft.com/office/drawing/2014/chart" uri="{C3380CC4-5D6E-409C-BE32-E72D297353CC}">
              <c16:uniqueId val="{00000001-19DB-411B-B358-977B2B6C1AAC}"/>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33.49</c:v>
                </c:pt>
                <c:pt idx="1">
                  <c:v>32.15</c:v>
                </c:pt>
                <c:pt idx="2">
                  <c:v>72.930000000000007</c:v>
                </c:pt>
                <c:pt idx="3">
                  <c:v>150</c:v>
                </c:pt>
                <c:pt idx="4">
                  <c:v>152.55000000000001</c:v>
                </c:pt>
              </c:numCache>
            </c:numRef>
          </c:val>
          <c:extLst>
            <c:ext xmlns:c16="http://schemas.microsoft.com/office/drawing/2014/chart" uri="{C3380CC4-5D6E-409C-BE32-E72D297353CC}">
              <c16:uniqueId val="{00000000-1CD4-44AB-80FC-403FD70C5CCE}"/>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244.29</c:v>
                </c:pt>
                <c:pt idx="1">
                  <c:v>246.72</c:v>
                </c:pt>
                <c:pt idx="2">
                  <c:v>234.96</c:v>
                </c:pt>
                <c:pt idx="3">
                  <c:v>221.81</c:v>
                </c:pt>
                <c:pt idx="4">
                  <c:v>230.02</c:v>
                </c:pt>
              </c:numCache>
            </c:numRef>
          </c:val>
          <c:smooth val="0"/>
          <c:extLst>
            <c:ext xmlns:c16="http://schemas.microsoft.com/office/drawing/2014/chart" uri="{C3380CC4-5D6E-409C-BE32-E72D297353CC}">
              <c16:uniqueId val="{00000001-1CD4-44AB-80FC-403FD70C5CCE}"/>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【101.92】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【88.06】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【54.23】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0" zoomScaleNormal="80" workbookViewId="0">
      <selection activeCell="BL66" sqref="BL66:BZ82"/>
    </sheetView>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2">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2">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3" t="str">
        <f>データ!H6</f>
        <v>兵庫県　神戸市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2">
      <c r="A8" s="2"/>
      <c r="B8" s="48" t="str">
        <f>データ!I6</f>
        <v>法適用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D2</v>
      </c>
      <c r="X8" s="48"/>
      <c r="Y8" s="48"/>
      <c r="Z8" s="48"/>
      <c r="AA8" s="48"/>
      <c r="AB8" s="48"/>
      <c r="AC8" s="48"/>
      <c r="AD8" s="49" t="str">
        <f>データ!$M$6</f>
        <v>非設置</v>
      </c>
      <c r="AE8" s="49"/>
      <c r="AF8" s="49"/>
      <c r="AG8" s="49"/>
      <c r="AH8" s="49"/>
      <c r="AI8" s="49"/>
      <c r="AJ8" s="49"/>
      <c r="AK8" s="3"/>
      <c r="AL8" s="50">
        <f>データ!S6</f>
        <v>1538025</v>
      </c>
      <c r="AM8" s="50"/>
      <c r="AN8" s="50"/>
      <c r="AO8" s="50"/>
      <c r="AP8" s="50"/>
      <c r="AQ8" s="50"/>
      <c r="AR8" s="50"/>
      <c r="AS8" s="50"/>
      <c r="AT8" s="45">
        <f>データ!T6</f>
        <v>557.02</v>
      </c>
      <c r="AU8" s="45"/>
      <c r="AV8" s="45"/>
      <c r="AW8" s="45"/>
      <c r="AX8" s="45"/>
      <c r="AY8" s="45"/>
      <c r="AZ8" s="45"/>
      <c r="BA8" s="45"/>
      <c r="BB8" s="45">
        <f>データ!U6</f>
        <v>2761.17</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2">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2">
      <c r="A10" s="2"/>
      <c r="B10" s="45" t="str">
        <f>データ!N6</f>
        <v>-</v>
      </c>
      <c r="C10" s="45"/>
      <c r="D10" s="45"/>
      <c r="E10" s="45"/>
      <c r="F10" s="45"/>
      <c r="G10" s="45"/>
      <c r="H10" s="45"/>
      <c r="I10" s="45">
        <f>データ!O6</f>
        <v>44.22</v>
      </c>
      <c r="J10" s="45"/>
      <c r="K10" s="45"/>
      <c r="L10" s="45"/>
      <c r="M10" s="45"/>
      <c r="N10" s="45"/>
      <c r="O10" s="45"/>
      <c r="P10" s="45">
        <f>データ!P6</f>
        <v>1.02</v>
      </c>
      <c r="Q10" s="45"/>
      <c r="R10" s="45"/>
      <c r="S10" s="45"/>
      <c r="T10" s="45"/>
      <c r="U10" s="45"/>
      <c r="V10" s="45"/>
      <c r="W10" s="45">
        <f>データ!Q6</f>
        <v>100</v>
      </c>
      <c r="X10" s="45"/>
      <c r="Y10" s="45"/>
      <c r="Z10" s="45"/>
      <c r="AA10" s="45"/>
      <c r="AB10" s="45"/>
      <c r="AC10" s="45"/>
      <c r="AD10" s="50">
        <f>データ!R6</f>
        <v>1566</v>
      </c>
      <c r="AE10" s="50"/>
      <c r="AF10" s="50"/>
      <c r="AG10" s="50"/>
      <c r="AH10" s="50"/>
      <c r="AI10" s="50"/>
      <c r="AJ10" s="50"/>
      <c r="AK10" s="2"/>
      <c r="AL10" s="50">
        <f>データ!V6</f>
        <v>15599</v>
      </c>
      <c r="AM10" s="50"/>
      <c r="AN10" s="50"/>
      <c r="AO10" s="50"/>
      <c r="AP10" s="50"/>
      <c r="AQ10" s="50"/>
      <c r="AR10" s="50"/>
      <c r="AS10" s="50"/>
      <c r="AT10" s="45">
        <f>データ!W6</f>
        <v>1.39</v>
      </c>
      <c r="AU10" s="45"/>
      <c r="AV10" s="45"/>
      <c r="AW10" s="45"/>
      <c r="AX10" s="45"/>
      <c r="AY10" s="45"/>
      <c r="AZ10" s="45"/>
      <c r="BA10" s="45"/>
      <c r="BB10" s="45">
        <f>データ!X6</f>
        <v>11222.3</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2">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2">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108</v>
      </c>
      <c r="BM16" s="54"/>
      <c r="BN16" s="54"/>
      <c r="BO16" s="54"/>
      <c r="BP16" s="54"/>
      <c r="BQ16" s="54"/>
      <c r="BR16" s="54"/>
      <c r="BS16" s="54"/>
      <c r="BT16" s="54"/>
      <c r="BU16" s="54"/>
      <c r="BV16" s="54"/>
      <c r="BW16" s="54"/>
      <c r="BX16" s="54"/>
      <c r="BY16" s="54"/>
      <c r="BZ16" s="55"/>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109</v>
      </c>
      <c r="BM47" s="54"/>
      <c r="BN47" s="54"/>
      <c r="BO47" s="54"/>
      <c r="BP47" s="54"/>
      <c r="BQ47" s="54"/>
      <c r="BR47" s="54"/>
      <c r="BS47" s="54"/>
      <c r="BT47" s="54"/>
      <c r="BU47" s="54"/>
      <c r="BV47" s="54"/>
      <c r="BW47" s="54"/>
      <c r="BX47" s="54"/>
      <c r="BY47" s="54"/>
      <c r="BZ47" s="55"/>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2">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2">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110</v>
      </c>
      <c r="BM66" s="54"/>
      <c r="BN66" s="54"/>
      <c r="BO66" s="54"/>
      <c r="BP66" s="54"/>
      <c r="BQ66" s="54"/>
      <c r="BR66" s="54"/>
      <c r="BS66" s="54"/>
      <c r="BT66" s="54"/>
      <c r="BU66" s="54"/>
      <c r="BV66" s="54"/>
      <c r="BW66" s="54"/>
      <c r="BX66" s="54"/>
      <c r="BY66" s="54"/>
      <c r="BZ66" s="55"/>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2">
      <c r="C83" s="2" t="s">
        <v>30</v>
      </c>
    </row>
    <row r="84" spans="1:78" hidden="1" x14ac:dyDescent="0.2">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2">
      <c r="B85" s="26"/>
      <c r="C85" s="26"/>
      <c r="D85" s="26"/>
      <c r="E85" s="26" t="str">
        <f>データ!AI6</f>
        <v>【101.92】</v>
      </c>
      <c r="F85" s="26" t="str">
        <f>データ!AT6</f>
        <v>【88.06】</v>
      </c>
      <c r="G85" s="26" t="str">
        <f>データ!BE6</f>
        <v>【54.23】</v>
      </c>
      <c r="H85" s="26" t="str">
        <f>データ!BP6</f>
        <v>【1,209.40】</v>
      </c>
      <c r="I85" s="26" t="str">
        <f>データ!CA6</f>
        <v>【74.48】</v>
      </c>
      <c r="J85" s="26" t="str">
        <f>データ!CL6</f>
        <v>【219.46】</v>
      </c>
      <c r="K85" s="26" t="str">
        <f>データ!CW6</f>
        <v>【42.82】</v>
      </c>
      <c r="L85" s="26" t="str">
        <f>データ!DH6</f>
        <v>【83.36】</v>
      </c>
      <c r="M85" s="26" t="str">
        <f>データ!DS6</f>
        <v>【24.88】</v>
      </c>
      <c r="N85" s="26" t="str">
        <f>データ!ED6</f>
        <v>【0.01】</v>
      </c>
      <c r="O85" s="26" t="str">
        <f>データ!EO6</f>
        <v>【0.12】</v>
      </c>
    </row>
  </sheetData>
  <sheetProtection algorithmName="SHA-512" hashValue="jc+zBFqvOMy45EP/aLy/bFUOi7JPfKqLfIWh8ekZOYo/wqPrIYmMMHMTwjiTjCt8SieCGF6AOX1Gcc02N4Do5w==" saltValue="H27ui7hy6VeR7VL/N5x34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 x14ac:dyDescent="0.2"/>
  <cols>
    <col min="2" max="144" width="11.90625" customWidth="1"/>
  </cols>
  <sheetData>
    <row r="1" spans="1:148" x14ac:dyDescent="0.2">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2">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2">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2">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2">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2">
      <c r="A6" s="28" t="s">
        <v>95</v>
      </c>
      <c r="B6" s="33">
        <f>B7</f>
        <v>2018</v>
      </c>
      <c r="C6" s="33">
        <f t="shared" ref="C6:X6" si="3">C7</f>
        <v>281000</v>
      </c>
      <c r="D6" s="33">
        <f t="shared" si="3"/>
        <v>46</v>
      </c>
      <c r="E6" s="33">
        <f t="shared" si="3"/>
        <v>17</v>
      </c>
      <c r="F6" s="33">
        <f t="shared" si="3"/>
        <v>4</v>
      </c>
      <c r="G6" s="33">
        <f t="shared" si="3"/>
        <v>0</v>
      </c>
      <c r="H6" s="33" t="str">
        <f t="shared" si="3"/>
        <v>兵庫県　神戸市</v>
      </c>
      <c r="I6" s="33" t="str">
        <f t="shared" si="3"/>
        <v>法適用</v>
      </c>
      <c r="J6" s="33" t="str">
        <f t="shared" si="3"/>
        <v>下水道事業</v>
      </c>
      <c r="K6" s="33" t="str">
        <f t="shared" si="3"/>
        <v>特定環境保全公共下水道</v>
      </c>
      <c r="L6" s="33" t="str">
        <f t="shared" si="3"/>
        <v>D2</v>
      </c>
      <c r="M6" s="33" t="str">
        <f t="shared" si="3"/>
        <v>非設置</v>
      </c>
      <c r="N6" s="34" t="str">
        <f t="shared" si="3"/>
        <v>-</v>
      </c>
      <c r="O6" s="34">
        <f t="shared" si="3"/>
        <v>44.22</v>
      </c>
      <c r="P6" s="34">
        <f t="shared" si="3"/>
        <v>1.02</v>
      </c>
      <c r="Q6" s="34">
        <f t="shared" si="3"/>
        <v>100</v>
      </c>
      <c r="R6" s="34">
        <f t="shared" si="3"/>
        <v>1566</v>
      </c>
      <c r="S6" s="34">
        <f t="shared" si="3"/>
        <v>1538025</v>
      </c>
      <c r="T6" s="34">
        <f t="shared" si="3"/>
        <v>557.02</v>
      </c>
      <c r="U6" s="34">
        <f t="shared" si="3"/>
        <v>2761.17</v>
      </c>
      <c r="V6" s="34">
        <f t="shared" si="3"/>
        <v>15599</v>
      </c>
      <c r="W6" s="34">
        <f t="shared" si="3"/>
        <v>1.39</v>
      </c>
      <c r="X6" s="34">
        <f t="shared" si="3"/>
        <v>11222.3</v>
      </c>
      <c r="Y6" s="35">
        <f>IF(Y7="",NA(),Y7)</f>
        <v>54.7</v>
      </c>
      <c r="Z6" s="35">
        <f t="shared" ref="Z6:AH6" si="4">IF(Z7="",NA(),Z7)</f>
        <v>56.38</v>
      </c>
      <c r="AA6" s="35">
        <f t="shared" si="4"/>
        <v>59.29</v>
      </c>
      <c r="AB6" s="35">
        <f t="shared" si="4"/>
        <v>60.93</v>
      </c>
      <c r="AC6" s="35">
        <f t="shared" si="4"/>
        <v>62.6</v>
      </c>
      <c r="AD6" s="35">
        <f t="shared" si="4"/>
        <v>101.24</v>
      </c>
      <c r="AE6" s="35">
        <f t="shared" si="4"/>
        <v>100.94</v>
      </c>
      <c r="AF6" s="35">
        <f t="shared" si="4"/>
        <v>100.85</v>
      </c>
      <c r="AG6" s="35">
        <f t="shared" si="4"/>
        <v>102.13</v>
      </c>
      <c r="AH6" s="35">
        <f t="shared" si="4"/>
        <v>101.72</v>
      </c>
      <c r="AI6" s="34" t="str">
        <f>IF(AI7="","",IF(AI7="-","【-】","【"&amp;SUBSTITUTE(TEXT(AI7,"#,##0.00"),"-","△")&amp;"】"))</f>
        <v>【101.92】</v>
      </c>
      <c r="AJ6" s="34">
        <f>IF(AJ7="",NA(),AJ7)</f>
        <v>0</v>
      </c>
      <c r="AK6" s="34">
        <f t="shared" ref="AK6:AS6" si="5">IF(AK7="",NA(),AK7)</f>
        <v>0</v>
      </c>
      <c r="AL6" s="34">
        <f t="shared" si="5"/>
        <v>0</v>
      </c>
      <c r="AM6" s="34">
        <f t="shared" si="5"/>
        <v>0</v>
      </c>
      <c r="AN6" s="34">
        <f t="shared" si="5"/>
        <v>0</v>
      </c>
      <c r="AO6" s="35">
        <f t="shared" si="5"/>
        <v>184.13</v>
      </c>
      <c r="AP6" s="35">
        <f t="shared" si="5"/>
        <v>101.85</v>
      </c>
      <c r="AQ6" s="35">
        <f t="shared" si="5"/>
        <v>110.77</v>
      </c>
      <c r="AR6" s="35">
        <f t="shared" si="5"/>
        <v>109.51</v>
      </c>
      <c r="AS6" s="35">
        <f t="shared" si="5"/>
        <v>112.88</v>
      </c>
      <c r="AT6" s="34" t="str">
        <f>IF(AT7="","",IF(AT7="-","【-】","【"&amp;SUBSTITUTE(TEXT(AT7,"#,##0.00"),"-","△")&amp;"】"))</f>
        <v>【88.06】</v>
      </c>
      <c r="AU6" s="35" t="str">
        <f>IF(AU7="",NA(),AU7)</f>
        <v>-</v>
      </c>
      <c r="AV6" s="35" t="str">
        <f t="shared" ref="AV6:BD6" si="6">IF(AV7="",NA(),AV7)</f>
        <v>-</v>
      </c>
      <c r="AW6" s="35" t="str">
        <f t="shared" si="6"/>
        <v>-</v>
      </c>
      <c r="AX6" s="34">
        <f t="shared" si="6"/>
        <v>0</v>
      </c>
      <c r="AY6" s="35" t="str">
        <f t="shared" si="6"/>
        <v>-</v>
      </c>
      <c r="AZ6" s="35">
        <f t="shared" si="6"/>
        <v>63.22</v>
      </c>
      <c r="BA6" s="35">
        <f t="shared" si="6"/>
        <v>49.07</v>
      </c>
      <c r="BB6" s="35">
        <f t="shared" si="6"/>
        <v>46.78</v>
      </c>
      <c r="BC6" s="35">
        <f t="shared" si="6"/>
        <v>47.44</v>
      </c>
      <c r="BD6" s="35">
        <f t="shared" si="6"/>
        <v>49.18</v>
      </c>
      <c r="BE6" s="34" t="str">
        <f>IF(BE7="","",IF(BE7="-","【-】","【"&amp;SUBSTITUTE(TEXT(BE7,"#,##0.00"),"-","△")&amp;"】"))</f>
        <v>【54.23】</v>
      </c>
      <c r="BF6" s="35">
        <f>IF(BF7="",NA(),BF7)</f>
        <v>6163.91</v>
      </c>
      <c r="BG6" s="35">
        <f t="shared" ref="BG6:BO6" si="7">IF(BG7="",NA(),BG7)</f>
        <v>5728.3</v>
      </c>
      <c r="BH6" s="35">
        <f t="shared" si="7"/>
        <v>5303.34</v>
      </c>
      <c r="BI6" s="35">
        <f t="shared" si="7"/>
        <v>4803.1899999999996</v>
      </c>
      <c r="BJ6" s="35">
        <f t="shared" si="7"/>
        <v>4344.92</v>
      </c>
      <c r="BK6" s="35">
        <f t="shared" si="7"/>
        <v>1436</v>
      </c>
      <c r="BL6" s="35">
        <f t="shared" si="7"/>
        <v>1434.89</v>
      </c>
      <c r="BM6" s="35">
        <f t="shared" si="7"/>
        <v>1298.9100000000001</v>
      </c>
      <c r="BN6" s="35">
        <f t="shared" si="7"/>
        <v>1243.71</v>
      </c>
      <c r="BO6" s="35">
        <f t="shared" si="7"/>
        <v>1194.1500000000001</v>
      </c>
      <c r="BP6" s="34" t="str">
        <f>IF(BP7="","",IF(BP7="-","【-】","【"&amp;SUBSTITUTE(TEXT(BP7,"#,##0.00"),"-","△")&amp;"】"))</f>
        <v>【1,209.40】</v>
      </c>
      <c r="BQ6" s="35">
        <f>IF(BQ7="",NA(),BQ7)</f>
        <v>224.56</v>
      </c>
      <c r="BR6" s="35">
        <f t="shared" ref="BR6:BZ6" si="8">IF(BR7="",NA(),BR7)</f>
        <v>233.67</v>
      </c>
      <c r="BS6" s="35">
        <f t="shared" si="8"/>
        <v>102.81</v>
      </c>
      <c r="BT6" s="35">
        <f t="shared" si="8"/>
        <v>50</v>
      </c>
      <c r="BU6" s="35">
        <f t="shared" si="8"/>
        <v>49.05</v>
      </c>
      <c r="BV6" s="35">
        <f t="shared" si="8"/>
        <v>66.56</v>
      </c>
      <c r="BW6" s="35">
        <f t="shared" si="8"/>
        <v>66.22</v>
      </c>
      <c r="BX6" s="35">
        <f t="shared" si="8"/>
        <v>69.87</v>
      </c>
      <c r="BY6" s="35">
        <f t="shared" si="8"/>
        <v>74.3</v>
      </c>
      <c r="BZ6" s="35">
        <f t="shared" si="8"/>
        <v>72.260000000000005</v>
      </c>
      <c r="CA6" s="34" t="str">
        <f>IF(CA7="","",IF(CA7="-","【-】","【"&amp;SUBSTITUTE(TEXT(CA7,"#,##0.00"),"-","△")&amp;"】"))</f>
        <v>【74.48】</v>
      </c>
      <c r="CB6" s="35">
        <f>IF(CB7="",NA(),CB7)</f>
        <v>33.49</v>
      </c>
      <c r="CC6" s="35">
        <f t="shared" ref="CC6:CK6" si="9">IF(CC7="",NA(),CC7)</f>
        <v>32.15</v>
      </c>
      <c r="CD6" s="35">
        <f t="shared" si="9"/>
        <v>72.930000000000007</v>
      </c>
      <c r="CE6" s="35">
        <f t="shared" si="9"/>
        <v>150</v>
      </c>
      <c r="CF6" s="35">
        <f t="shared" si="9"/>
        <v>152.55000000000001</v>
      </c>
      <c r="CG6" s="35">
        <f t="shared" si="9"/>
        <v>244.29</v>
      </c>
      <c r="CH6" s="35">
        <f t="shared" si="9"/>
        <v>246.72</v>
      </c>
      <c r="CI6" s="35">
        <f t="shared" si="9"/>
        <v>234.96</v>
      </c>
      <c r="CJ6" s="35">
        <f t="shared" si="9"/>
        <v>221.81</v>
      </c>
      <c r="CK6" s="35">
        <f t="shared" si="9"/>
        <v>230.02</v>
      </c>
      <c r="CL6" s="34" t="str">
        <f>IF(CL7="","",IF(CL7="-","【-】","【"&amp;SUBSTITUTE(TEXT(CL7,"#,##0.00"),"-","△")&amp;"】"))</f>
        <v>【219.46】</v>
      </c>
      <c r="CM6" s="35" t="str">
        <f>IF(CM7="",NA(),CM7)</f>
        <v>-</v>
      </c>
      <c r="CN6" s="35" t="str">
        <f t="shared" ref="CN6:CV6" si="10">IF(CN7="",NA(),CN7)</f>
        <v>-</v>
      </c>
      <c r="CO6" s="35" t="str">
        <f t="shared" si="10"/>
        <v>-</v>
      </c>
      <c r="CP6" s="35" t="str">
        <f t="shared" si="10"/>
        <v>-</v>
      </c>
      <c r="CQ6" s="35" t="str">
        <f t="shared" si="10"/>
        <v>-</v>
      </c>
      <c r="CR6" s="35">
        <f t="shared" si="10"/>
        <v>43.58</v>
      </c>
      <c r="CS6" s="35">
        <f t="shared" si="10"/>
        <v>41.35</v>
      </c>
      <c r="CT6" s="35">
        <f t="shared" si="10"/>
        <v>42.9</v>
      </c>
      <c r="CU6" s="35">
        <f t="shared" si="10"/>
        <v>43.36</v>
      </c>
      <c r="CV6" s="35">
        <f t="shared" si="10"/>
        <v>42.56</v>
      </c>
      <c r="CW6" s="34" t="str">
        <f>IF(CW7="","",IF(CW7="-","【-】","【"&amp;SUBSTITUTE(TEXT(CW7,"#,##0.00"),"-","△")&amp;"】"))</f>
        <v>【42.82】</v>
      </c>
      <c r="CX6" s="35">
        <f>IF(CX7="",NA(),CX7)</f>
        <v>100</v>
      </c>
      <c r="CY6" s="35">
        <f t="shared" ref="CY6:DG6" si="11">IF(CY7="",NA(),CY7)</f>
        <v>99.89</v>
      </c>
      <c r="CZ6" s="35">
        <f t="shared" si="11"/>
        <v>99.89</v>
      </c>
      <c r="DA6" s="35">
        <f t="shared" si="11"/>
        <v>99.89</v>
      </c>
      <c r="DB6" s="35">
        <f t="shared" si="11"/>
        <v>99.89</v>
      </c>
      <c r="DC6" s="35">
        <f t="shared" si="11"/>
        <v>82.35</v>
      </c>
      <c r="DD6" s="35">
        <f t="shared" si="11"/>
        <v>82.9</v>
      </c>
      <c r="DE6" s="35">
        <f t="shared" si="11"/>
        <v>83.5</v>
      </c>
      <c r="DF6" s="35">
        <f t="shared" si="11"/>
        <v>83.06</v>
      </c>
      <c r="DG6" s="35">
        <f t="shared" si="11"/>
        <v>83.32</v>
      </c>
      <c r="DH6" s="34" t="str">
        <f>IF(DH7="","",IF(DH7="-","【-】","【"&amp;SUBSTITUTE(TEXT(DH7,"#,##0.00"),"-","△")&amp;"】"))</f>
        <v>【83.36】</v>
      </c>
      <c r="DI6" s="35">
        <f>IF(DI7="",NA(),DI7)</f>
        <v>40.869999999999997</v>
      </c>
      <c r="DJ6" s="35">
        <f t="shared" ref="DJ6:DR6" si="12">IF(DJ7="",NA(),DJ7)</f>
        <v>45.5</v>
      </c>
      <c r="DK6" s="35">
        <f t="shared" si="12"/>
        <v>48.86</v>
      </c>
      <c r="DL6" s="35">
        <f t="shared" si="12"/>
        <v>51.75</v>
      </c>
      <c r="DM6" s="35">
        <f t="shared" si="12"/>
        <v>54.64</v>
      </c>
      <c r="DN6" s="35">
        <f t="shared" si="12"/>
        <v>22.34</v>
      </c>
      <c r="DO6" s="35">
        <f t="shared" si="12"/>
        <v>22.79</v>
      </c>
      <c r="DP6" s="35">
        <f t="shared" si="12"/>
        <v>22.77</v>
      </c>
      <c r="DQ6" s="35">
        <f t="shared" si="12"/>
        <v>23.93</v>
      </c>
      <c r="DR6" s="35">
        <f t="shared" si="12"/>
        <v>24.68</v>
      </c>
      <c r="DS6" s="34" t="str">
        <f>IF(DS7="","",IF(DS7="-","【-】","【"&amp;SUBSTITUTE(TEXT(DS7,"#,##0.00"),"-","△")&amp;"】"))</f>
        <v>【24.88】</v>
      </c>
      <c r="DT6" s="34">
        <f>IF(DT7="",NA(),DT7)</f>
        <v>0</v>
      </c>
      <c r="DU6" s="34">
        <f t="shared" ref="DU6:EC6" si="13">IF(DU7="",NA(),DU7)</f>
        <v>0</v>
      </c>
      <c r="DV6" s="34">
        <f t="shared" si="13"/>
        <v>0</v>
      </c>
      <c r="DW6" s="34">
        <f t="shared" si="13"/>
        <v>0</v>
      </c>
      <c r="DX6" s="34">
        <f t="shared" si="13"/>
        <v>0</v>
      </c>
      <c r="DY6" s="34">
        <f t="shared" si="13"/>
        <v>0</v>
      </c>
      <c r="DZ6" s="35">
        <f t="shared" si="13"/>
        <v>0.04</v>
      </c>
      <c r="EA6" s="34">
        <f t="shared" si="13"/>
        <v>0</v>
      </c>
      <c r="EB6" s="34">
        <f t="shared" si="13"/>
        <v>0</v>
      </c>
      <c r="EC6" s="35">
        <f t="shared" si="13"/>
        <v>0.01</v>
      </c>
      <c r="ED6" s="34" t="str">
        <f>IF(ED7="","",IF(ED7="-","【-】","【"&amp;SUBSTITUTE(TEXT(ED7,"#,##0.00"),"-","△")&amp;"】"))</f>
        <v>【0.01】</v>
      </c>
      <c r="EE6" s="34">
        <f>IF(EE7="",NA(),EE7)</f>
        <v>0</v>
      </c>
      <c r="EF6" s="34">
        <f t="shared" ref="EF6:EN6" si="14">IF(EF7="",NA(),EF7)</f>
        <v>0</v>
      </c>
      <c r="EG6" s="34">
        <f t="shared" si="14"/>
        <v>0</v>
      </c>
      <c r="EH6" s="34">
        <f t="shared" si="14"/>
        <v>0</v>
      </c>
      <c r="EI6" s="34">
        <f t="shared" si="14"/>
        <v>0</v>
      </c>
      <c r="EJ6" s="35">
        <f t="shared" si="14"/>
        <v>0.04</v>
      </c>
      <c r="EK6" s="35">
        <f t="shared" si="14"/>
        <v>7.0000000000000007E-2</v>
      </c>
      <c r="EL6" s="35">
        <f t="shared" si="14"/>
        <v>0.09</v>
      </c>
      <c r="EM6" s="35">
        <f t="shared" si="14"/>
        <v>0.09</v>
      </c>
      <c r="EN6" s="35">
        <f t="shared" si="14"/>
        <v>0.13</v>
      </c>
      <c r="EO6" s="34" t="str">
        <f>IF(EO7="","",IF(EO7="-","【-】","【"&amp;SUBSTITUTE(TEXT(EO7,"#,##0.00"),"-","△")&amp;"】"))</f>
        <v>【0.12】</v>
      </c>
    </row>
    <row r="7" spans="1:148" s="36" customFormat="1" x14ac:dyDescent="0.2">
      <c r="A7" s="28"/>
      <c r="B7" s="37">
        <v>2018</v>
      </c>
      <c r="C7" s="37">
        <v>281000</v>
      </c>
      <c r="D7" s="37">
        <v>46</v>
      </c>
      <c r="E7" s="37">
        <v>17</v>
      </c>
      <c r="F7" s="37">
        <v>4</v>
      </c>
      <c r="G7" s="37">
        <v>0</v>
      </c>
      <c r="H7" s="37" t="s">
        <v>96</v>
      </c>
      <c r="I7" s="37" t="s">
        <v>97</v>
      </c>
      <c r="J7" s="37" t="s">
        <v>98</v>
      </c>
      <c r="K7" s="37" t="s">
        <v>99</v>
      </c>
      <c r="L7" s="37" t="s">
        <v>100</v>
      </c>
      <c r="M7" s="37" t="s">
        <v>101</v>
      </c>
      <c r="N7" s="38" t="s">
        <v>102</v>
      </c>
      <c r="O7" s="38">
        <v>44.22</v>
      </c>
      <c r="P7" s="38">
        <v>1.02</v>
      </c>
      <c r="Q7" s="38">
        <v>100</v>
      </c>
      <c r="R7" s="38">
        <v>1566</v>
      </c>
      <c r="S7" s="38">
        <v>1538025</v>
      </c>
      <c r="T7" s="38">
        <v>557.02</v>
      </c>
      <c r="U7" s="38">
        <v>2761.17</v>
      </c>
      <c r="V7" s="38">
        <v>15599</v>
      </c>
      <c r="W7" s="38">
        <v>1.39</v>
      </c>
      <c r="X7" s="38">
        <v>11222.3</v>
      </c>
      <c r="Y7" s="38">
        <v>54.7</v>
      </c>
      <c r="Z7" s="38">
        <v>56.38</v>
      </c>
      <c r="AA7" s="38">
        <v>59.29</v>
      </c>
      <c r="AB7" s="38">
        <v>60.93</v>
      </c>
      <c r="AC7" s="38">
        <v>62.6</v>
      </c>
      <c r="AD7" s="38">
        <v>101.24</v>
      </c>
      <c r="AE7" s="38">
        <v>100.94</v>
      </c>
      <c r="AF7" s="38">
        <v>100.85</v>
      </c>
      <c r="AG7" s="38">
        <v>102.13</v>
      </c>
      <c r="AH7" s="38">
        <v>101.72</v>
      </c>
      <c r="AI7" s="38">
        <v>101.92</v>
      </c>
      <c r="AJ7" s="38">
        <v>0</v>
      </c>
      <c r="AK7" s="38">
        <v>0</v>
      </c>
      <c r="AL7" s="38">
        <v>0</v>
      </c>
      <c r="AM7" s="38">
        <v>0</v>
      </c>
      <c r="AN7" s="38">
        <v>0</v>
      </c>
      <c r="AO7" s="38">
        <v>184.13</v>
      </c>
      <c r="AP7" s="38">
        <v>101.85</v>
      </c>
      <c r="AQ7" s="38">
        <v>110.77</v>
      </c>
      <c r="AR7" s="38">
        <v>109.51</v>
      </c>
      <c r="AS7" s="38">
        <v>112.88</v>
      </c>
      <c r="AT7" s="38">
        <v>88.06</v>
      </c>
      <c r="AU7" s="38" t="s">
        <v>102</v>
      </c>
      <c r="AV7" s="38" t="s">
        <v>102</v>
      </c>
      <c r="AW7" s="38" t="s">
        <v>102</v>
      </c>
      <c r="AX7" s="38">
        <v>0</v>
      </c>
      <c r="AY7" s="38" t="s">
        <v>102</v>
      </c>
      <c r="AZ7" s="38">
        <v>63.22</v>
      </c>
      <c r="BA7" s="38">
        <v>49.07</v>
      </c>
      <c r="BB7" s="38">
        <v>46.78</v>
      </c>
      <c r="BC7" s="38">
        <v>47.44</v>
      </c>
      <c r="BD7" s="38">
        <v>49.18</v>
      </c>
      <c r="BE7" s="38">
        <v>54.23</v>
      </c>
      <c r="BF7" s="38">
        <v>6163.91</v>
      </c>
      <c r="BG7" s="38">
        <v>5728.3</v>
      </c>
      <c r="BH7" s="38">
        <v>5303.34</v>
      </c>
      <c r="BI7" s="38">
        <v>4803.1899999999996</v>
      </c>
      <c r="BJ7" s="38">
        <v>4344.92</v>
      </c>
      <c r="BK7" s="38">
        <v>1436</v>
      </c>
      <c r="BL7" s="38">
        <v>1434.89</v>
      </c>
      <c r="BM7" s="38">
        <v>1298.9100000000001</v>
      </c>
      <c r="BN7" s="38">
        <v>1243.71</v>
      </c>
      <c r="BO7" s="38">
        <v>1194.1500000000001</v>
      </c>
      <c r="BP7" s="38">
        <v>1209.4000000000001</v>
      </c>
      <c r="BQ7" s="38">
        <v>224.56</v>
      </c>
      <c r="BR7" s="38">
        <v>233.67</v>
      </c>
      <c r="BS7" s="38">
        <v>102.81</v>
      </c>
      <c r="BT7" s="38">
        <v>50</v>
      </c>
      <c r="BU7" s="38">
        <v>49.05</v>
      </c>
      <c r="BV7" s="38">
        <v>66.56</v>
      </c>
      <c r="BW7" s="38">
        <v>66.22</v>
      </c>
      <c r="BX7" s="38">
        <v>69.87</v>
      </c>
      <c r="BY7" s="38">
        <v>74.3</v>
      </c>
      <c r="BZ7" s="38">
        <v>72.260000000000005</v>
      </c>
      <c r="CA7" s="38">
        <v>74.48</v>
      </c>
      <c r="CB7" s="38">
        <v>33.49</v>
      </c>
      <c r="CC7" s="38">
        <v>32.15</v>
      </c>
      <c r="CD7" s="38">
        <v>72.930000000000007</v>
      </c>
      <c r="CE7" s="38">
        <v>150</v>
      </c>
      <c r="CF7" s="38">
        <v>152.55000000000001</v>
      </c>
      <c r="CG7" s="38">
        <v>244.29</v>
      </c>
      <c r="CH7" s="38">
        <v>246.72</v>
      </c>
      <c r="CI7" s="38">
        <v>234.96</v>
      </c>
      <c r="CJ7" s="38">
        <v>221.81</v>
      </c>
      <c r="CK7" s="38">
        <v>230.02</v>
      </c>
      <c r="CL7" s="38">
        <v>219.46</v>
      </c>
      <c r="CM7" s="38" t="s">
        <v>102</v>
      </c>
      <c r="CN7" s="38" t="s">
        <v>102</v>
      </c>
      <c r="CO7" s="38" t="s">
        <v>102</v>
      </c>
      <c r="CP7" s="38" t="s">
        <v>102</v>
      </c>
      <c r="CQ7" s="38" t="s">
        <v>102</v>
      </c>
      <c r="CR7" s="38">
        <v>43.58</v>
      </c>
      <c r="CS7" s="38">
        <v>41.35</v>
      </c>
      <c r="CT7" s="38">
        <v>42.9</v>
      </c>
      <c r="CU7" s="38">
        <v>43.36</v>
      </c>
      <c r="CV7" s="38">
        <v>42.56</v>
      </c>
      <c r="CW7" s="38">
        <v>42.82</v>
      </c>
      <c r="CX7" s="38">
        <v>100</v>
      </c>
      <c r="CY7" s="38">
        <v>99.89</v>
      </c>
      <c r="CZ7" s="38">
        <v>99.89</v>
      </c>
      <c r="DA7" s="38">
        <v>99.89</v>
      </c>
      <c r="DB7" s="38">
        <v>99.89</v>
      </c>
      <c r="DC7" s="38">
        <v>82.35</v>
      </c>
      <c r="DD7" s="38">
        <v>82.9</v>
      </c>
      <c r="DE7" s="38">
        <v>83.5</v>
      </c>
      <c r="DF7" s="38">
        <v>83.06</v>
      </c>
      <c r="DG7" s="38">
        <v>83.32</v>
      </c>
      <c r="DH7" s="38">
        <v>83.36</v>
      </c>
      <c r="DI7" s="38">
        <v>40.869999999999997</v>
      </c>
      <c r="DJ7" s="38">
        <v>45.5</v>
      </c>
      <c r="DK7" s="38">
        <v>48.86</v>
      </c>
      <c r="DL7" s="38">
        <v>51.75</v>
      </c>
      <c r="DM7" s="38">
        <v>54.64</v>
      </c>
      <c r="DN7" s="38">
        <v>22.34</v>
      </c>
      <c r="DO7" s="38">
        <v>22.79</v>
      </c>
      <c r="DP7" s="38">
        <v>22.77</v>
      </c>
      <c r="DQ7" s="38">
        <v>23.93</v>
      </c>
      <c r="DR7" s="38">
        <v>24.68</v>
      </c>
      <c r="DS7" s="38">
        <v>24.88</v>
      </c>
      <c r="DT7" s="38">
        <v>0</v>
      </c>
      <c r="DU7" s="38">
        <v>0</v>
      </c>
      <c r="DV7" s="38">
        <v>0</v>
      </c>
      <c r="DW7" s="38">
        <v>0</v>
      </c>
      <c r="DX7" s="38">
        <v>0</v>
      </c>
      <c r="DY7" s="38">
        <v>0</v>
      </c>
      <c r="DZ7" s="38">
        <v>0.04</v>
      </c>
      <c r="EA7" s="38">
        <v>0</v>
      </c>
      <c r="EB7" s="38">
        <v>0</v>
      </c>
      <c r="EC7" s="38">
        <v>0.01</v>
      </c>
      <c r="ED7" s="38">
        <v>0.01</v>
      </c>
      <c r="EE7" s="38">
        <v>0</v>
      </c>
      <c r="EF7" s="38">
        <v>0</v>
      </c>
      <c r="EG7" s="38">
        <v>0</v>
      </c>
      <c r="EH7" s="38">
        <v>0</v>
      </c>
      <c r="EI7" s="38">
        <v>0</v>
      </c>
      <c r="EJ7" s="38">
        <v>0.04</v>
      </c>
      <c r="EK7" s="38">
        <v>7.0000000000000007E-2</v>
      </c>
      <c r="EL7" s="38">
        <v>0.09</v>
      </c>
      <c r="EM7" s="38">
        <v>0.09</v>
      </c>
      <c r="EN7" s="38">
        <v>0.13</v>
      </c>
      <c r="EO7" s="38">
        <v>0.12</v>
      </c>
    </row>
    <row r="8" spans="1:148"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2">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2">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OTA</cp:lastModifiedBy>
  <cp:lastPrinted>2020-01-31T01:14:08Z</cp:lastPrinted>
  <dcterms:created xsi:type="dcterms:W3CDTF">2019-12-05T04:50:49Z</dcterms:created>
  <dcterms:modified xsi:type="dcterms:W3CDTF">2020-01-31T01:14:19Z</dcterms:modified>
  <cp:category/>
</cp:coreProperties>
</file>