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829hc+ebaJiczEqm1vZuUj+llbjqUcDP7PP2iKnf7ORz1STMvlc89u4CG+8amZQgp6JZKUe4WyRxXmP+xkXqGw==" workbookSaltValue="KX5Y5JYwJCbcb1hs+ZmgoA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BV30" i="4" l="1"/>
  <c r="IX52" i="4"/>
  <c r="IX76" i="4"/>
  <c r="BV76" i="4"/>
  <c r="FJ52" i="4"/>
  <c r="IX30" i="4"/>
  <c r="BV52" i="4"/>
  <c r="ML76" i="4"/>
  <c r="FJ30" i="4"/>
  <c r="ML52" i="4"/>
  <c r="C11" i="5"/>
  <c r="D11" i="5"/>
  <c r="E11" i="5"/>
  <c r="B11" i="5"/>
  <c r="LJ76" i="4" l="1"/>
  <c r="AT52" i="4"/>
  <c r="EH30" i="4"/>
  <c r="HV76" i="4"/>
  <c r="LJ52" i="4"/>
  <c r="AT30" i="4"/>
  <c r="HV52" i="4"/>
  <c r="AT76" i="4"/>
  <c r="EH52" i="4"/>
  <c r="HV30" i="4"/>
  <c r="HH52" i="4"/>
  <c r="AF76" i="4"/>
  <c r="DT52" i="4"/>
  <c r="HH30" i="4"/>
  <c r="KV76" i="4"/>
  <c r="AF52" i="4"/>
  <c r="DT30" i="4"/>
  <c r="KV52" i="4"/>
  <c r="HH76" i="4"/>
  <c r="AF30" i="4"/>
  <c r="GT52" i="4"/>
  <c r="GT76" i="4"/>
  <c r="KH52" i="4"/>
  <c r="R30" i="4"/>
  <c r="R76" i="4"/>
  <c r="DF52" i="4"/>
  <c r="GT30" i="4"/>
  <c r="DF30" i="4"/>
  <c r="KH76" i="4"/>
  <c r="R52" i="4"/>
  <c r="IJ76" i="4"/>
  <c r="LX52" i="4"/>
  <c r="BH30" i="4"/>
  <c r="IJ52" i="4"/>
  <c r="BH76" i="4"/>
  <c r="IJ30" i="4"/>
  <c r="LX76" i="4"/>
  <c r="EV30" i="4"/>
  <c r="EV52" i="4"/>
  <c r="BH52" i="4"/>
</calcChain>
</file>

<file path=xl/sharedStrings.xml><?xml version="1.0" encoding="utf-8"?>
<sst xmlns="http://schemas.openxmlformats.org/spreadsheetml/2006/main" count="301" uniqueCount="148">
  <si>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</si>
  <si>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</si>
  <si>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</si>
  <si>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</si>
  <si>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</si>
  <si>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</si>
  <si>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</si>
  <si>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</si>
  <si>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</si>
  <si>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</si>
  <si>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</si>
  <si>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</si>
  <si>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</si>
  <si>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</si>
  <si>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</si>
  <si>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</si>
  <si>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</si>
  <si>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</si>
  <si>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</si>
  <si>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</si>
  <si>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</si>
  <si>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</si>
  <si>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</si>
  <si>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</si>
  <si>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</si>
  <si>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</si>
  <si>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</si>
  <si>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</si>
  <si>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</si>
  <si>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</si>
  <si>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</si>
  <si>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</si>
  <si>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</si>
  <si>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</si>
  <si>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</si>
  <si>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</si>
  <si>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</si>
  <si>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</si>
  <si>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</si>
  <si>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</si>
  <si>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</si>
  <si>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</si>
  <si>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</si>
  <si>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</si>
  <si>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</si>
  <si>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</si>
  <si>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</si>
  <si>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</si>
  <si>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</si>
  <si>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</si>
  <si>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</si>
  <si>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</si>
  <si>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</si>
  <si>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</si>
  <si>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</si>
  <si>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</si>
  <si>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</si>
  <si>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</si>
  <si>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</si>
  <si>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</si>
  <si>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</si>
  <si>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</si>
  <si>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</si>
  <si>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</si>
  <si>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</si>
  <si>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</si>
  <si>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</si>
  <si>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</si>
  <si>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</si>
  <si>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</si>
  <si>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</si>
  <si>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</si>
  <si>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</si>
  <si>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</si>
  <si>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</si>
  <si>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</si>
  <si>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</si>
  <si>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</si>
  <si>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</si>
  <si>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</si>
  <si>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</si>
  <si>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</si>
  <si>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</si>
  <si>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</si>
  <si>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</si>
  <si>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</si>
  <si>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</si>
  <si>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</si>
  <si>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</si>
  <si>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</si>
  <si>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</si>
  <si>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</si>
  <si>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</si>
  <si>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</si>
  <si>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</si>
  <si>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</si>
  <si>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</si>
  <si>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</si>
  <si>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</si>
  <si>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</si>
  <si>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</si>
  <si>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</si>
  <si>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</si>
  <si>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</si>
  <si>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当該値(N-4)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</si>
  <si>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</si>
  <si>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</si>
  <si>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</si>
  <si>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</si>
  <si>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</si>
  <si>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</si>
  <si>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</si>
  <si>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</si>
  <si>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</si>
  <si>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</si>
  <si>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</si>
  <si>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</si>
  <si>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</si>
  <si>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</si>
  <si>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</si>
  <si>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</si>
  <si>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</si>
  <si>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</si>
  <si>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</si>
  <si>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</si>
  <si>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</si>
  <si>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</si>
  <si>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</si>
  <si>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湯来ロッジ</t>
  </si>
  <si>
    <t>法非適用</t>
  </si>
  <si>
    <t>観光施設事業</t>
  </si>
  <si>
    <t>休養宿泊施設</t>
  </si>
  <si>
    <t>Ａ１Ｂ１</t>
  </si>
  <si>
    <t>非設置</t>
  </si>
  <si>
    <t>該当数値なし</t>
  </si>
  <si>
    <t>利用料金制</t>
  </si>
  <si>
    <t>有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</si>
  <si>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</si>
  <si>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</si>
  <si>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</si>
  <si>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</si>
  <si>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</si>
  <si>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</si>
  <si>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</si>
  <si>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類似施設平均値を上回っており、平成29年度から黒字で推移しています。
②他会計補助金比率
③宿泊者1人当たりの他会計補助金額
　他会計からの補助金はありません。
④定員稼働率
　類似施設平均を大きく上回っています。
⑤売上高人件費比率
　類似施設平均値とほぼ同等であり、安定して推移しています。
⑥売上高ＧＯＰ比率
　類似施設平均は上回っていますが、数値が低く、経営改善に向けた取組を行う必要があります。
⑦ＥＢＩＴＤＡ
　類似施設平均は大幅に上回っていますが、平成29年度と比べ減少しています。</t>
    <rPh sb="25" eb="27">
      <t>ヘイセイ</t>
    </rPh>
    <rPh sb="139" eb="141">
      <t>ドウトウ</t>
    </rPh>
    <rPh sb="145" eb="147">
      <t>アンテイ</t>
    </rPh>
    <rPh sb="149" eb="151">
      <t>スイイ</t>
    </rPh>
    <rPh sb="241" eb="243">
      <t>ヘイセイ</t>
    </rPh>
    <rPh sb="245" eb="247">
      <t>ネンド</t>
    </rPh>
    <rPh sb="248" eb="249">
      <t>クラ</t>
    </rPh>
    <rPh sb="250" eb="252">
      <t>ゲンショウ</t>
    </rPh>
    <phoneticPr fontId="5"/>
  </si>
  <si>
    <t>⑧有形固定資産減価償却率
　該当数値がありません。
⑨施設の資産価値
　旧施設の改築及び宿泊棟の新築を行い、平成21年度にリニューアルオープンし、宿泊部屋、大浴場・露天風呂、ホール、宴会場などを備えています。
⑩設備投資見込額
　改築後10年経過しており、不具合や摩耗などが見られる設備について、適宜改修等を行う見込みです。
⑪累積欠損金比率
　該当数値がありません。
⑫企業債残高対料金収入比率
　企業債償還を開始して間もないため、類似施設平均値より大幅に数値は高くなっていますが、今後も確実な償還財源を確保できるよう、利用促進に努めながら償還を進めていきます。</t>
    <rPh sb="137" eb="138">
      <t>ミ</t>
    </rPh>
    <rPh sb="148" eb="150">
      <t>テキギ</t>
    </rPh>
    <rPh sb="150" eb="152">
      <t>カイシュウ</t>
    </rPh>
    <rPh sb="152" eb="153">
      <t>トウ</t>
    </rPh>
    <phoneticPr fontId="5"/>
  </si>
  <si>
    <t>⑬施設と周辺地域の宿泊客者数動向
　所在市町村の数値が増加傾向にある中で、当該施設の数値は下降傾向が続いており、今後、需要促進等への課題を整理し、利用促進に向けた取組を進める必要があります。</t>
    <rPh sb="1" eb="3">
      <t>シセツ</t>
    </rPh>
    <rPh sb="4" eb="6">
      <t>シュウヘン</t>
    </rPh>
    <rPh sb="6" eb="8">
      <t>チイキ</t>
    </rPh>
    <rPh sb="9" eb="11">
      <t>シュクハク</t>
    </rPh>
    <rPh sb="11" eb="12">
      <t>キャク</t>
    </rPh>
    <rPh sb="12" eb="13">
      <t>シャ</t>
    </rPh>
    <rPh sb="13" eb="14">
      <t>スウ</t>
    </rPh>
    <rPh sb="14" eb="16">
      <t>ドウコウ</t>
    </rPh>
    <rPh sb="18" eb="20">
      <t>ショザイ</t>
    </rPh>
    <rPh sb="27" eb="29">
      <t>ゾウカ</t>
    </rPh>
    <rPh sb="29" eb="31">
      <t>ケイコウ</t>
    </rPh>
    <rPh sb="34" eb="35">
      <t>ナカ</t>
    </rPh>
    <rPh sb="37" eb="39">
      <t>トウガイ</t>
    </rPh>
    <rPh sb="39" eb="41">
      <t>シセツ</t>
    </rPh>
    <rPh sb="73" eb="75">
      <t>リヨウ</t>
    </rPh>
    <rPh sb="75" eb="77">
      <t>ソクシン</t>
    </rPh>
    <rPh sb="78" eb="79">
      <t>ム</t>
    </rPh>
    <rPh sb="81" eb="83">
      <t>トリクミ</t>
    </rPh>
    <rPh sb="84" eb="85">
      <t>スス</t>
    </rPh>
    <rPh sb="87" eb="89">
      <t>ヒツヨウ</t>
    </rPh>
    <phoneticPr fontId="5"/>
  </si>
  <si>
    <t>　比較的設備も新しい施設であり、引き続き、経営改善や利用促進に向けた取組を行い、更なる施設の収益性の向上に努める必要があります。</t>
    <rPh sb="16" eb="17">
      <t>ヒ</t>
    </rPh>
    <rPh sb="18" eb="19">
      <t>ツヅ</t>
    </rPh>
    <rPh sb="40" eb="41">
      <t>サラ</t>
    </rPh>
    <rPh sb="43" eb="45">
      <t>シセツ</t>
    </rPh>
    <rPh sb="46" eb="49">
      <t>シュウエキセイ</t>
    </rPh>
    <rPh sb="50" eb="52">
      <t>コウジョウ</t>
    </rPh>
    <rPh sb="53" eb="54">
      <t>ツト</t>
    </rPh>
    <rPh sb="56" eb="58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</si>
</sst>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left" vertical="top" shrinkToFit="1"/>
      <protection hidden="1"/>
    </xf>
    <xf numFmtId="0" fontId="14" fillId="0" borderId="7" xfId="0" applyFont="1" applyBorder="1" applyAlignment="1" applyProtection="1">
      <alignment horizontal="left" vertical="top" shrinkToFit="1"/>
      <protection hidden="1"/>
    </xf>
    <xf numFmtId="0" fontId="1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E7-4FAB-9EE2-5707F9A9B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08384"/>
        <c:axId val="22062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4046</c:v>
                </c:pt>
                <c:pt idx="1">
                  <c:v>4096</c:v>
                </c:pt>
                <c:pt idx="2">
                  <c:v>11889</c:v>
                </c:pt>
                <c:pt idx="3">
                  <c:v>15661</c:v>
                </c:pt>
                <c:pt idx="4">
                  <c:v>8338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E7-4FAB-9EE2-5707F9A9B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08384"/>
        <c:axId val="220622848"/>
      </c:lineChart>
      <c:dateAx>
        <c:axId val="2206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622848"/>
        <c:crosses val="autoZero"/>
        <c:auto val="1"/>
        <c:lblOffset val="100"/>
        <c:baseTimeUnit val="years"/>
      </c:dateAx>
      <c:valAx>
        <c:axId val="22062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060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0-4850-9D53-6EB69FEE0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60832"/>
        <c:axId val="2220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B0-4850-9D53-6EB69FEE0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60832"/>
        <c:axId val="222040832"/>
      </c:lineChart>
      <c:dateAx>
        <c:axId val="2219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40832"/>
        <c:crosses val="autoZero"/>
        <c:auto val="1"/>
        <c:lblOffset val="100"/>
        <c:baseTimeUnit val="years"/>
      </c:dateAx>
      <c:valAx>
        <c:axId val="2220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960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0.54620000000000002</c:v>
                </c:pt>
                <c:pt idx="1">
                  <c:v>0.58840000000000003</c:v>
                </c:pt>
                <c:pt idx="2">
                  <c:v>0.57699999999999996</c:v>
                </c:pt>
                <c:pt idx="3">
                  <c:v>0.58509999999999995</c:v>
                </c:pt>
                <c:pt idx="4">
                  <c:v>0.61580000000000001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1F-4B09-A9D8-6C3C5B929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8576"/>
        <c:axId val="22209446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1.6000000000000001E-3</c:v>
                </c:pt>
                <c:pt idx="1">
                  <c:v>1.6999999999999999E-3</c:v>
                </c:pt>
                <c:pt idx="2">
                  <c:v>1.6000000000000001E-3</c:v>
                </c:pt>
                <c:pt idx="3">
                  <c:v>1.5E-3</c:v>
                </c:pt>
                <c:pt idx="4">
                  <c:v>1.4E-3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1F-4B09-A9D8-6C3C5B929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10080"/>
        <c:axId val="222096000"/>
      </c:lineChart>
      <c:dateAx>
        <c:axId val="222088576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2094464"/>
        <c:crosses val="autoZero"/>
        <c:auto val="1"/>
        <c:lblOffset val="100"/>
        <c:baseTimeUnit val="years"/>
      </c:dateAx>
      <c:valAx>
        <c:axId val="22209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2088576"/>
        <c:crosses val="autoZero"/>
        <c:crossBetween val="between"/>
      </c:valAx>
      <c:valAx>
        <c:axId val="22209600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2110080"/>
        <c:crosses val="max"/>
        <c:crossBetween val="between"/>
      </c:valAx>
      <c:dateAx>
        <c:axId val="22211008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22209600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93-4414-83F3-CD7E6AB0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60352"/>
        <c:axId val="22146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34.4</c:v>
                </c:pt>
                <c:pt idx="1">
                  <c:v>35.5</c:v>
                </c:pt>
                <c:pt idx="2">
                  <c:v>34.700000000000003</c:v>
                </c:pt>
                <c:pt idx="3">
                  <c:v>32.299999999999997</c:v>
                </c:pt>
                <c:pt idx="4">
                  <c:v>19.7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93-4414-83F3-CD7E6AB0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60352"/>
        <c:axId val="221466624"/>
      </c:lineChart>
      <c:dateAx>
        <c:axId val="22146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466624"/>
        <c:crosses val="autoZero"/>
        <c:auto val="1"/>
        <c:lblOffset val="100"/>
        <c:baseTimeUnit val="years"/>
      </c:dateAx>
      <c:valAx>
        <c:axId val="22146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460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88.7</c:v>
                </c:pt>
                <c:pt idx="1">
                  <c:v>95.9</c:v>
                </c:pt>
                <c:pt idx="2">
                  <c:v>95.4</c:v>
                </c:pt>
                <c:pt idx="3">
                  <c:v>102.9</c:v>
                </c:pt>
                <c:pt idx="4">
                  <c:v>101.1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40-45E6-8177-AA6B56F9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17312"/>
        <c:axId val="2215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90.7</c:v>
                </c:pt>
                <c:pt idx="2">
                  <c:v>86.4</c:v>
                </c:pt>
                <c:pt idx="3">
                  <c:v>93.1</c:v>
                </c:pt>
                <c:pt idx="4">
                  <c:v>90.5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40-45E6-8177-AA6B56F9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17312"/>
        <c:axId val="221519232"/>
      </c:lineChart>
      <c:dateAx>
        <c:axId val="2215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519232"/>
        <c:crosses val="autoZero"/>
        <c:auto val="1"/>
        <c:lblOffset val="100"/>
        <c:baseTimeUnit val="years"/>
      </c:dateAx>
      <c:valAx>
        <c:axId val="2215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51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-20354</c:v>
                </c:pt>
                <c:pt idx="1">
                  <c:v>9176</c:v>
                </c:pt>
                <c:pt idx="2">
                  <c:v>5262</c:v>
                </c:pt>
                <c:pt idx="3">
                  <c:v>23837</c:v>
                </c:pt>
                <c:pt idx="4">
                  <c:v>17639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0C-4ED8-AF05-631C07F5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566080"/>
        <c:axId val="22156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-10419</c:v>
                </c:pt>
                <c:pt idx="1">
                  <c:v>-9739</c:v>
                </c:pt>
                <c:pt idx="2">
                  <c:v>-10274</c:v>
                </c:pt>
                <c:pt idx="3">
                  <c:v>-13530</c:v>
                </c:pt>
                <c:pt idx="4">
                  <c:v>-14948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0C-4ED8-AF05-631C07F5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66080"/>
        <c:axId val="221568000"/>
      </c:lineChart>
      <c:dateAx>
        <c:axId val="22156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568000"/>
        <c:crosses val="autoZero"/>
        <c:auto val="1"/>
        <c:lblOffset val="100"/>
        <c:baseTimeUnit val="years"/>
      </c:dateAx>
      <c:valAx>
        <c:axId val="22156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156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-31.3</c:v>
                </c:pt>
                <c:pt idx="1">
                  <c:v>-17</c:v>
                </c:pt>
                <c:pt idx="2">
                  <c:v>-21.1</c:v>
                </c:pt>
                <c:pt idx="3">
                  <c:v>-16.2</c:v>
                </c:pt>
                <c:pt idx="4">
                  <c:v>-26.3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1-4706-A7E7-AFFBE197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08576"/>
        <c:axId val="2216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-22.8</c:v>
                </c:pt>
                <c:pt idx="1">
                  <c:v>-17.100000000000001</c:v>
                </c:pt>
                <c:pt idx="2">
                  <c:v>-18.899999999999999</c:v>
                </c:pt>
                <c:pt idx="3">
                  <c:v>-20.100000000000001</c:v>
                </c:pt>
                <c:pt idx="4">
                  <c:v>-47.7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81-4706-A7E7-AFFBE197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08576"/>
        <c:axId val="221631232"/>
      </c:lineChart>
      <c:dateAx>
        <c:axId val="22160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631232"/>
        <c:crosses val="autoZero"/>
        <c:auto val="1"/>
        <c:lblOffset val="100"/>
        <c:baseTimeUnit val="years"/>
      </c:dateAx>
      <c:valAx>
        <c:axId val="2216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608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35.1</c:v>
                </c:pt>
                <c:pt idx="2">
                  <c:v>37.4</c:v>
                </c:pt>
                <c:pt idx="3">
                  <c:v>36</c:v>
                </c:pt>
                <c:pt idx="4">
                  <c:v>37.799999999999997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9-4423-BB15-DB4D265C0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33248"/>
        <c:axId val="22173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38.4</c:v>
                </c:pt>
                <c:pt idx="1">
                  <c:v>35.799999999999997</c:v>
                </c:pt>
                <c:pt idx="2">
                  <c:v>39.4</c:v>
                </c:pt>
                <c:pt idx="3">
                  <c:v>41.5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39-4423-BB15-DB4D265C0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3248"/>
        <c:axId val="221735168"/>
      </c:lineChart>
      <c:dateAx>
        <c:axId val="22173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735168"/>
        <c:crosses val="autoZero"/>
        <c:auto val="1"/>
        <c:lblOffset val="100"/>
        <c:baseTimeUnit val="years"/>
      </c:dateAx>
      <c:valAx>
        <c:axId val="22173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733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47.4</c:v>
                </c:pt>
                <c:pt idx="1">
                  <c:v>53.3</c:v>
                </c:pt>
                <c:pt idx="2">
                  <c:v>51.6</c:v>
                </c:pt>
                <c:pt idx="3">
                  <c:v>50.7</c:v>
                </c:pt>
                <c:pt idx="4">
                  <c:v>48.5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2-4ACB-A7FF-6142BF83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69728"/>
        <c:axId val="22177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17.399999999999999</c:v>
                </c:pt>
                <c:pt idx="2">
                  <c:v>16</c:v>
                </c:pt>
                <c:pt idx="3">
                  <c:v>15.6</c:v>
                </c:pt>
                <c:pt idx="4">
                  <c:v>16.3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F2-4ACB-A7FF-6142BF83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9728"/>
        <c:axId val="221771648"/>
      </c:lineChart>
      <c:dateAx>
        <c:axId val="22176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771648"/>
        <c:crosses val="autoZero"/>
        <c:auto val="1"/>
        <c:lblOffset val="100"/>
        <c:baseTimeUnit val="years"/>
      </c:dateAx>
      <c:valAx>
        <c:axId val="22177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769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932.7</c:v>
                </c:pt>
                <c:pt idx="1">
                  <c:v>853</c:v>
                </c:pt>
                <c:pt idx="2">
                  <c:v>834.6</c:v>
                </c:pt>
                <c:pt idx="3">
                  <c:v>817.8</c:v>
                </c:pt>
                <c:pt idx="4">
                  <c:v>822.4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47-4916-9DF6-4B6DD5BD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18944"/>
        <c:axId val="22202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41.2</c:v>
                </c:pt>
                <c:pt idx="2">
                  <c:v>38.5</c:v>
                </c:pt>
                <c:pt idx="3">
                  <c:v>34.200000000000003</c:v>
                </c:pt>
                <c:pt idx="4">
                  <c:v>38.5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47-4916-9DF6-4B6DD5BD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18944"/>
        <c:axId val="222021120"/>
      </c:lineChart>
      <c:dateAx>
        <c:axId val="22201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21120"/>
        <c:crosses val="autoZero"/>
        <c:auto val="1"/>
        <c:lblOffset val="100"/>
        <c:baseTimeUnit val="years"/>
      </c:dateAx>
      <c:valAx>
        <c:axId val="22202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2018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98-4A3C-9A1F-2B83E2B2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24352"/>
        <c:axId val="22193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8-4A3C-9A1F-2B83E2B2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24352"/>
        <c:axId val="221934720"/>
      </c:lineChart>
      <c:dateAx>
        <c:axId val="22192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934720"/>
        <c:crosses val="autoZero"/>
        <c:auto val="1"/>
        <c:lblOffset val="100"/>
        <c:baseTimeUnit val="years"/>
      </c:dateAx>
      <c:valAx>
        <c:axId val="22193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924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IJ1" zoomScaleNormal="100" zoomScaleSheetLayoutView="70" workbookViewId="0">
      <selection activeCell="OC14" sqref="OC1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</row>
    <row r="3" spans="1:387" ht="9.75" customHeight="1" x14ac:dyDescent="0.15">
      <c r="A3" s="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  <c r="IW3" s="124"/>
      <c r="IX3" s="124"/>
      <c r="IY3" s="124"/>
      <c r="IZ3" s="124"/>
      <c r="JA3" s="124"/>
      <c r="JB3" s="124"/>
      <c r="JC3" s="124"/>
      <c r="JD3" s="124"/>
      <c r="JE3" s="124"/>
      <c r="JF3" s="124"/>
      <c r="JG3" s="124"/>
      <c r="JH3" s="124"/>
      <c r="JI3" s="124"/>
      <c r="JJ3" s="124"/>
      <c r="JK3" s="124"/>
      <c r="JL3" s="124"/>
      <c r="JM3" s="124"/>
      <c r="JN3" s="124"/>
      <c r="JO3" s="124"/>
      <c r="JP3" s="124"/>
      <c r="JQ3" s="124"/>
      <c r="JR3" s="124"/>
      <c r="JS3" s="124"/>
      <c r="JT3" s="124"/>
      <c r="JU3" s="124"/>
      <c r="JV3" s="124"/>
      <c r="JW3" s="124"/>
      <c r="JX3" s="124"/>
      <c r="JY3" s="124"/>
      <c r="JZ3" s="124"/>
      <c r="KA3" s="124"/>
      <c r="KB3" s="124"/>
      <c r="KC3" s="124"/>
      <c r="KD3" s="124"/>
      <c r="KE3" s="124"/>
      <c r="KF3" s="124"/>
      <c r="KG3" s="124"/>
      <c r="KH3" s="124"/>
      <c r="KI3" s="124"/>
      <c r="KJ3" s="124"/>
      <c r="KK3" s="124"/>
      <c r="KL3" s="124"/>
      <c r="KM3" s="124"/>
      <c r="KN3" s="124"/>
      <c r="KO3" s="124"/>
      <c r="KP3" s="124"/>
      <c r="KQ3" s="124"/>
      <c r="KR3" s="124"/>
      <c r="KS3" s="124"/>
      <c r="KT3" s="124"/>
      <c r="KU3" s="124"/>
      <c r="KV3" s="124"/>
      <c r="KW3" s="124"/>
      <c r="KX3" s="124"/>
      <c r="KY3" s="124"/>
      <c r="KZ3" s="124"/>
      <c r="LA3" s="124"/>
      <c r="LB3" s="124"/>
      <c r="LC3" s="124"/>
      <c r="LD3" s="124"/>
      <c r="LE3" s="124"/>
      <c r="LF3" s="124"/>
      <c r="LG3" s="124"/>
      <c r="LH3" s="124"/>
      <c r="LI3" s="124"/>
      <c r="LJ3" s="124"/>
      <c r="LK3" s="124"/>
      <c r="LL3" s="124"/>
      <c r="LM3" s="124"/>
      <c r="LN3" s="124"/>
      <c r="LO3" s="124"/>
      <c r="LP3" s="124"/>
      <c r="LQ3" s="124"/>
      <c r="LR3" s="124"/>
      <c r="LS3" s="124"/>
      <c r="LT3" s="124"/>
      <c r="LU3" s="124"/>
      <c r="LV3" s="124"/>
      <c r="LW3" s="124"/>
      <c r="LX3" s="124"/>
      <c r="LY3" s="124"/>
      <c r="LZ3" s="124"/>
      <c r="MA3" s="124"/>
      <c r="MB3" s="124"/>
      <c r="MC3" s="124"/>
      <c r="MD3" s="124"/>
      <c r="ME3" s="124"/>
      <c r="MF3" s="124"/>
      <c r="MG3" s="124"/>
      <c r="MH3" s="124"/>
      <c r="MI3" s="124"/>
      <c r="MJ3" s="124"/>
      <c r="MK3" s="124"/>
      <c r="ML3" s="124"/>
      <c r="MM3" s="124"/>
      <c r="MN3" s="124"/>
      <c r="MO3" s="124"/>
      <c r="MP3" s="124"/>
      <c r="MQ3" s="124"/>
      <c r="MR3" s="124"/>
      <c r="MS3" s="124"/>
      <c r="MT3" s="124"/>
      <c r="MU3" s="124"/>
      <c r="MV3" s="124"/>
      <c r="MW3" s="124"/>
      <c r="MX3" s="124"/>
      <c r="MY3" s="124"/>
      <c r="MZ3" s="124"/>
      <c r="NA3" s="124"/>
      <c r="NB3" s="124"/>
      <c r="NC3" s="124"/>
      <c r="ND3" s="124"/>
      <c r="NE3" s="124"/>
      <c r="NF3" s="124"/>
      <c r="NG3" s="124"/>
      <c r="NH3" s="124"/>
      <c r="NI3" s="124"/>
      <c r="NJ3" s="124"/>
      <c r="NK3" s="124"/>
      <c r="NL3" s="124"/>
      <c r="NM3" s="124"/>
      <c r="NN3" s="124"/>
      <c r="NO3" s="124"/>
      <c r="NP3" s="124"/>
      <c r="NQ3" s="124"/>
      <c r="NR3" s="124"/>
      <c r="NS3" s="124"/>
      <c r="NT3" s="124"/>
      <c r="NU3" s="124"/>
      <c r="NV3" s="124"/>
      <c r="NW3" s="124"/>
    </row>
    <row r="4" spans="1:387" ht="9.75" customHeight="1" x14ac:dyDescent="0.15">
      <c r="A4" s="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  <c r="IW4" s="124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24"/>
      <c r="JJ4" s="124"/>
      <c r="JK4" s="124"/>
      <c r="JL4" s="124"/>
      <c r="JM4" s="124"/>
      <c r="JN4" s="124"/>
      <c r="JO4" s="124"/>
      <c r="JP4" s="124"/>
      <c r="JQ4" s="124"/>
      <c r="JR4" s="124"/>
      <c r="JS4" s="124"/>
      <c r="JT4" s="124"/>
      <c r="JU4" s="124"/>
      <c r="JV4" s="124"/>
      <c r="JW4" s="124"/>
      <c r="JX4" s="124"/>
      <c r="JY4" s="124"/>
      <c r="JZ4" s="124"/>
      <c r="KA4" s="124"/>
      <c r="KB4" s="124"/>
      <c r="KC4" s="124"/>
      <c r="KD4" s="124"/>
      <c r="KE4" s="124"/>
      <c r="KF4" s="124"/>
      <c r="KG4" s="124"/>
      <c r="KH4" s="124"/>
      <c r="KI4" s="124"/>
      <c r="KJ4" s="124"/>
      <c r="KK4" s="124"/>
      <c r="KL4" s="124"/>
      <c r="KM4" s="124"/>
      <c r="KN4" s="124"/>
      <c r="KO4" s="124"/>
      <c r="KP4" s="124"/>
      <c r="KQ4" s="124"/>
      <c r="KR4" s="124"/>
      <c r="KS4" s="124"/>
      <c r="KT4" s="124"/>
      <c r="KU4" s="124"/>
      <c r="KV4" s="124"/>
      <c r="KW4" s="124"/>
      <c r="KX4" s="124"/>
      <c r="KY4" s="124"/>
      <c r="KZ4" s="124"/>
      <c r="LA4" s="124"/>
      <c r="LB4" s="124"/>
      <c r="LC4" s="124"/>
      <c r="LD4" s="124"/>
      <c r="LE4" s="124"/>
      <c r="LF4" s="124"/>
      <c r="LG4" s="124"/>
      <c r="LH4" s="124"/>
      <c r="LI4" s="124"/>
      <c r="LJ4" s="124"/>
      <c r="LK4" s="124"/>
      <c r="LL4" s="124"/>
      <c r="LM4" s="124"/>
      <c r="LN4" s="124"/>
      <c r="LO4" s="124"/>
      <c r="LP4" s="124"/>
      <c r="LQ4" s="124"/>
      <c r="LR4" s="124"/>
      <c r="LS4" s="124"/>
      <c r="LT4" s="124"/>
      <c r="LU4" s="124"/>
      <c r="LV4" s="124"/>
      <c r="LW4" s="124"/>
      <c r="LX4" s="124"/>
      <c r="LY4" s="124"/>
      <c r="LZ4" s="124"/>
      <c r="MA4" s="124"/>
      <c r="MB4" s="124"/>
      <c r="MC4" s="124"/>
      <c r="MD4" s="124"/>
      <c r="ME4" s="124"/>
      <c r="MF4" s="124"/>
      <c r="MG4" s="124"/>
      <c r="MH4" s="124"/>
      <c r="MI4" s="124"/>
      <c r="MJ4" s="124"/>
      <c r="MK4" s="124"/>
      <c r="ML4" s="124"/>
      <c r="MM4" s="124"/>
      <c r="MN4" s="124"/>
      <c r="MO4" s="124"/>
      <c r="MP4" s="124"/>
      <c r="MQ4" s="124"/>
      <c r="MR4" s="124"/>
      <c r="MS4" s="124"/>
      <c r="MT4" s="124"/>
      <c r="MU4" s="124"/>
      <c r="MV4" s="124"/>
      <c r="MW4" s="124"/>
      <c r="MX4" s="124"/>
      <c r="MY4" s="124"/>
      <c r="MZ4" s="124"/>
      <c r="NA4" s="124"/>
      <c r="NB4" s="124"/>
      <c r="NC4" s="124"/>
      <c r="ND4" s="124"/>
      <c r="NE4" s="124"/>
      <c r="NF4" s="124"/>
      <c r="NG4" s="124"/>
      <c r="NH4" s="124"/>
      <c r="NI4" s="124"/>
      <c r="NJ4" s="124"/>
      <c r="NK4" s="124"/>
      <c r="NL4" s="124"/>
      <c r="NM4" s="124"/>
      <c r="NN4" s="124"/>
      <c r="NO4" s="124"/>
      <c r="NP4" s="124"/>
      <c r="NQ4" s="124"/>
      <c r="NR4" s="124"/>
      <c r="NS4" s="124"/>
      <c r="NT4" s="124"/>
      <c r="NU4" s="124"/>
      <c r="NV4" s="124"/>
      <c r="NW4" s="12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25" t="str">
        <f>データ!H6&amp;"　"&amp;データ!I6</f>
        <v>広島県広島市　湯来ロッジ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15" t="s">
        <v>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7"/>
      <c r="AQ7" s="115" t="s">
        <v>2</v>
      </c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7"/>
      <c r="CF7" s="115" t="s">
        <v>3</v>
      </c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7"/>
      <c r="DU7" s="118" t="s">
        <v>4</v>
      </c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 t="s">
        <v>5</v>
      </c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18" t="s">
        <v>6</v>
      </c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 t="s">
        <v>7</v>
      </c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 t="s">
        <v>8</v>
      </c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19" t="str">
        <f>データ!J7</f>
        <v>法非適用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  <c r="AQ8" s="119" t="str">
        <f>データ!K7</f>
        <v>観光施設事業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tr">
        <f>データ!L7</f>
        <v>休養宿泊施設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07" t="str">
        <f>データ!M7</f>
        <v>Ａ１Ｂ１</v>
      </c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 t="str">
        <f>データ!N7</f>
        <v>非設置</v>
      </c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06">
        <f>データ!S7</f>
        <v>4705</v>
      </c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7" t="str">
        <f>データ!T7</f>
        <v>利用料金制</v>
      </c>
      <c r="JW8" s="107"/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8">
        <f>データ!U7</f>
        <v>23</v>
      </c>
      <c r="LP8" s="108"/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3"/>
      <c r="NI8" s="113" t="s">
        <v>10</v>
      </c>
      <c r="NJ8" s="114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15" t="s">
        <v>12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7"/>
      <c r="AQ9" s="115" t="s">
        <v>13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 t="s">
        <v>14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7"/>
      <c r="DU9" s="118" t="s">
        <v>15</v>
      </c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18" t="s">
        <v>16</v>
      </c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 t="s">
        <v>17</v>
      </c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 t="s">
        <v>18</v>
      </c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3"/>
      <c r="NI9" s="122" t="s">
        <v>19</v>
      </c>
      <c r="NJ9" s="123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100" t="str">
        <f>データ!P7</f>
        <v>該当数値なし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103">
        <f>データ!Q7</f>
        <v>4929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5"/>
      <c r="DU10" s="106">
        <f>データ!R7</f>
        <v>80</v>
      </c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07" t="str">
        <f>データ!V7</f>
        <v>有</v>
      </c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8">
        <f>データ!W7</f>
        <v>87</v>
      </c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7" t="str">
        <f>データ!X7</f>
        <v>無</v>
      </c>
      <c r="LP10" s="107"/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2"/>
      <c r="NI10" s="109" t="s">
        <v>21</v>
      </c>
      <c r="NJ10" s="110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11" t="s">
        <v>23</v>
      </c>
      <c r="NJ11" s="111"/>
      <c r="NK11" s="111"/>
      <c r="NL11" s="111"/>
      <c r="NM11" s="111"/>
      <c r="NN11" s="111"/>
      <c r="NO11" s="111"/>
      <c r="NP11" s="111"/>
      <c r="NQ11" s="111"/>
      <c r="NR11" s="111"/>
      <c r="NS11" s="111"/>
      <c r="NT11" s="111"/>
      <c r="NU11" s="111"/>
      <c r="NV11" s="111"/>
      <c r="NW11" s="111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  <c r="NS12" s="111"/>
      <c r="NT12" s="111"/>
      <c r="NU12" s="111"/>
      <c r="NV12" s="111"/>
      <c r="NW12" s="11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96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97"/>
      <c r="NH14" s="2"/>
      <c r="NI14" s="137" t="s">
        <v>26</v>
      </c>
      <c r="NJ14" s="138"/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9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98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99"/>
      <c r="NH15" s="2"/>
      <c r="NI15" s="140" t="s">
        <v>144</v>
      </c>
      <c r="NJ15" s="141"/>
      <c r="NK15" s="141"/>
      <c r="NL15" s="141"/>
      <c r="NM15" s="141"/>
      <c r="NN15" s="141"/>
      <c r="NO15" s="141"/>
      <c r="NP15" s="141"/>
      <c r="NQ15" s="141"/>
      <c r="NR15" s="141"/>
      <c r="NS15" s="141"/>
      <c r="NT15" s="141"/>
      <c r="NU15" s="141"/>
      <c r="NV15" s="141"/>
      <c r="NW15" s="142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40"/>
      <c r="NJ16" s="141"/>
      <c r="NK16" s="141"/>
      <c r="NL16" s="141"/>
      <c r="NM16" s="141"/>
      <c r="NN16" s="141"/>
      <c r="NO16" s="141"/>
      <c r="NP16" s="141"/>
      <c r="NQ16" s="141"/>
      <c r="NR16" s="141"/>
      <c r="NS16" s="141"/>
      <c r="NT16" s="141"/>
      <c r="NU16" s="141"/>
      <c r="NV16" s="141"/>
      <c r="NW16" s="142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40"/>
      <c r="NJ17" s="141"/>
      <c r="NK17" s="141"/>
      <c r="NL17" s="141"/>
      <c r="NM17" s="141"/>
      <c r="NN17" s="141"/>
      <c r="NO17" s="141"/>
      <c r="NP17" s="141"/>
      <c r="NQ17" s="141"/>
      <c r="NR17" s="141"/>
      <c r="NS17" s="141"/>
      <c r="NT17" s="141"/>
      <c r="NU17" s="141"/>
      <c r="NV17" s="141"/>
      <c r="NW17" s="142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40"/>
      <c r="NJ18" s="141"/>
      <c r="NK18" s="141"/>
      <c r="NL18" s="141"/>
      <c r="NM18" s="141"/>
      <c r="NN18" s="141"/>
      <c r="NO18" s="141"/>
      <c r="NP18" s="141"/>
      <c r="NQ18" s="141"/>
      <c r="NR18" s="141"/>
      <c r="NS18" s="141"/>
      <c r="NT18" s="141"/>
      <c r="NU18" s="141"/>
      <c r="NV18" s="141"/>
      <c r="NW18" s="142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40"/>
      <c r="NJ19" s="141"/>
      <c r="NK19" s="141"/>
      <c r="NL19" s="141"/>
      <c r="NM19" s="141"/>
      <c r="NN19" s="141"/>
      <c r="NO19" s="141"/>
      <c r="NP19" s="141"/>
      <c r="NQ19" s="141"/>
      <c r="NR19" s="141"/>
      <c r="NS19" s="141"/>
      <c r="NT19" s="141"/>
      <c r="NU19" s="141"/>
      <c r="NV19" s="141"/>
      <c r="NW19" s="142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40"/>
      <c r="NJ20" s="141"/>
      <c r="NK20" s="141"/>
      <c r="NL20" s="141"/>
      <c r="NM20" s="141"/>
      <c r="NN20" s="141"/>
      <c r="NO20" s="141"/>
      <c r="NP20" s="141"/>
      <c r="NQ20" s="141"/>
      <c r="NR20" s="141"/>
      <c r="NS20" s="141"/>
      <c r="NT20" s="141"/>
      <c r="NU20" s="141"/>
      <c r="NV20" s="141"/>
      <c r="NW20" s="142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40"/>
      <c r="NJ21" s="141"/>
      <c r="NK21" s="141"/>
      <c r="NL21" s="141"/>
      <c r="NM21" s="141"/>
      <c r="NN21" s="141"/>
      <c r="NO21" s="141"/>
      <c r="NP21" s="141"/>
      <c r="NQ21" s="141"/>
      <c r="NR21" s="141"/>
      <c r="NS21" s="141"/>
      <c r="NT21" s="141"/>
      <c r="NU21" s="141"/>
      <c r="NV21" s="141"/>
      <c r="NW21" s="142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40"/>
      <c r="NJ22" s="141"/>
      <c r="NK22" s="141"/>
      <c r="NL22" s="141"/>
      <c r="NM22" s="141"/>
      <c r="NN22" s="141"/>
      <c r="NO22" s="141"/>
      <c r="NP22" s="141"/>
      <c r="NQ22" s="141"/>
      <c r="NR22" s="141"/>
      <c r="NS22" s="141"/>
      <c r="NT22" s="141"/>
      <c r="NU22" s="141"/>
      <c r="NV22" s="141"/>
      <c r="NW22" s="142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40"/>
      <c r="NJ23" s="141"/>
      <c r="NK23" s="141"/>
      <c r="NL23" s="141"/>
      <c r="NM23" s="141"/>
      <c r="NN23" s="141"/>
      <c r="NO23" s="141"/>
      <c r="NP23" s="141"/>
      <c r="NQ23" s="141"/>
      <c r="NR23" s="141"/>
      <c r="NS23" s="141"/>
      <c r="NT23" s="141"/>
      <c r="NU23" s="141"/>
      <c r="NV23" s="141"/>
      <c r="NW23" s="142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40"/>
      <c r="NJ24" s="141"/>
      <c r="NK24" s="141"/>
      <c r="NL24" s="141"/>
      <c r="NM24" s="141"/>
      <c r="NN24" s="141"/>
      <c r="NO24" s="141"/>
      <c r="NP24" s="141"/>
      <c r="NQ24" s="141"/>
      <c r="NR24" s="141"/>
      <c r="NS24" s="141"/>
      <c r="NT24" s="141"/>
      <c r="NU24" s="141"/>
      <c r="NV24" s="141"/>
      <c r="NW24" s="142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40"/>
      <c r="NJ25" s="141"/>
      <c r="NK25" s="141"/>
      <c r="NL25" s="141"/>
      <c r="NM25" s="141"/>
      <c r="NN25" s="141"/>
      <c r="NO25" s="141"/>
      <c r="NP25" s="141"/>
      <c r="NQ25" s="141"/>
      <c r="NR25" s="141"/>
      <c r="NS25" s="141"/>
      <c r="NT25" s="141"/>
      <c r="NU25" s="141"/>
      <c r="NV25" s="141"/>
      <c r="NW25" s="142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40"/>
      <c r="NJ26" s="141"/>
      <c r="NK26" s="141"/>
      <c r="NL26" s="141"/>
      <c r="NM26" s="141"/>
      <c r="NN26" s="141"/>
      <c r="NO26" s="141"/>
      <c r="NP26" s="141"/>
      <c r="NQ26" s="141"/>
      <c r="NR26" s="141"/>
      <c r="NS26" s="141"/>
      <c r="NT26" s="141"/>
      <c r="NU26" s="141"/>
      <c r="NV26" s="141"/>
      <c r="NW26" s="142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40"/>
      <c r="NJ27" s="141"/>
      <c r="NK27" s="141"/>
      <c r="NL27" s="141"/>
      <c r="NM27" s="141"/>
      <c r="NN27" s="141"/>
      <c r="NO27" s="141"/>
      <c r="NP27" s="141"/>
      <c r="NQ27" s="141"/>
      <c r="NR27" s="141"/>
      <c r="NS27" s="141"/>
      <c r="NT27" s="141"/>
      <c r="NU27" s="141"/>
      <c r="NV27" s="141"/>
      <c r="NW27" s="142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40"/>
      <c r="NJ28" s="141"/>
      <c r="NK28" s="141"/>
      <c r="NL28" s="141"/>
      <c r="NM28" s="141"/>
      <c r="NN28" s="141"/>
      <c r="NO28" s="141"/>
      <c r="NP28" s="141"/>
      <c r="NQ28" s="141"/>
      <c r="NR28" s="141"/>
      <c r="NS28" s="141"/>
      <c r="NT28" s="141"/>
      <c r="NU28" s="141"/>
      <c r="NV28" s="141"/>
      <c r="NW28" s="142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40"/>
      <c r="NJ29" s="141"/>
      <c r="NK29" s="141"/>
      <c r="NL29" s="141"/>
      <c r="NM29" s="141"/>
      <c r="NN29" s="141"/>
      <c r="NO29" s="141"/>
      <c r="NP29" s="141"/>
      <c r="NQ29" s="141"/>
      <c r="NR29" s="141"/>
      <c r="NS29" s="141"/>
      <c r="NT29" s="141"/>
      <c r="NU29" s="141"/>
      <c r="NV29" s="141"/>
      <c r="NW29" s="142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>
        <f>データ!$B$11</f>
        <v>41640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>データ!$C$11</f>
        <v>42005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>
        <f>データ!$D$11</f>
        <v>42370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>
        <f>データ!$E$11</f>
        <v>42736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>
        <f>データ!$F$11</f>
        <v>43101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>
        <f>データ!$B$11</f>
        <v>41640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f>データ!$C$11</f>
        <v>42005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>
        <f>データ!$D$11</f>
        <v>42370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>
        <f>データ!$E$11</f>
        <v>42736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>
        <f>データ!$F$11</f>
        <v>43101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>
        <f>データ!$B$11</f>
        <v>41640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>
        <f>データ!$C$11</f>
        <v>42005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>
        <f>データ!$D$11</f>
        <v>42370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>
        <f>データ!$E$11</f>
        <v>42736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>
        <f>データ!$F$11</f>
        <v>43101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43"/>
      <c r="NJ30" s="144"/>
      <c r="NK30" s="144"/>
      <c r="NL30" s="144"/>
      <c r="NM30" s="144"/>
      <c r="NN30" s="144"/>
      <c r="NO30" s="144"/>
      <c r="NP30" s="144"/>
      <c r="NQ30" s="144"/>
      <c r="NR30" s="144"/>
      <c r="NS30" s="144"/>
      <c r="NT30" s="144"/>
      <c r="NU30" s="144"/>
      <c r="NV30" s="144"/>
      <c r="NW30" s="145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88.7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95.9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95.4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102.9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101.1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92">
        <f>データ!AU7</f>
        <v>0</v>
      </c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>
        <f>データ!AV7</f>
        <v>0</v>
      </c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>
        <f>データ!AW7</f>
        <v>0</v>
      </c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>
        <f>データ!AX7</f>
        <v>0</v>
      </c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>
        <f>データ!AY7</f>
        <v>0</v>
      </c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37" t="s">
        <v>28</v>
      </c>
      <c r="NJ31" s="138"/>
      <c r="NK31" s="138"/>
      <c r="NL31" s="138"/>
      <c r="NM31" s="138"/>
      <c r="NN31" s="138"/>
      <c r="NO31" s="138"/>
      <c r="NP31" s="138"/>
      <c r="NQ31" s="138"/>
      <c r="NR31" s="138"/>
      <c r="NS31" s="138"/>
      <c r="NT31" s="138"/>
      <c r="NU31" s="138"/>
      <c r="NV31" s="138"/>
      <c r="NW31" s="139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86.7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90.7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86.4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93.1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90.5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34.4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35.5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34.700000000000003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32.299999999999997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19.7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92">
        <f>データ!AZ7</f>
        <v>4046</v>
      </c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>
        <f>データ!BA7</f>
        <v>4096</v>
      </c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>
        <f>データ!BB7</f>
        <v>11889</v>
      </c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>
        <f>データ!BC7</f>
        <v>15661</v>
      </c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>
        <f>データ!BD7</f>
        <v>8338</v>
      </c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40" t="s">
        <v>145</v>
      </c>
      <c r="NJ32" s="141"/>
      <c r="NK32" s="141"/>
      <c r="NL32" s="141"/>
      <c r="NM32" s="141"/>
      <c r="NN32" s="141"/>
      <c r="NO32" s="141"/>
      <c r="NP32" s="141"/>
      <c r="NQ32" s="141"/>
      <c r="NR32" s="141"/>
      <c r="NS32" s="141"/>
      <c r="NT32" s="141"/>
      <c r="NU32" s="141"/>
      <c r="NV32" s="141"/>
      <c r="NW32" s="142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40"/>
      <c r="NJ33" s="141"/>
      <c r="NK33" s="141"/>
      <c r="NL33" s="141"/>
      <c r="NM33" s="141"/>
      <c r="NN33" s="141"/>
      <c r="NO33" s="141"/>
      <c r="NP33" s="141"/>
      <c r="NQ33" s="141"/>
      <c r="NR33" s="141"/>
      <c r="NS33" s="141"/>
      <c r="NT33" s="141"/>
      <c r="NU33" s="141"/>
      <c r="NV33" s="141"/>
      <c r="NW33" s="142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40"/>
      <c r="NJ34" s="141"/>
      <c r="NK34" s="141"/>
      <c r="NL34" s="141"/>
      <c r="NM34" s="141"/>
      <c r="NN34" s="141"/>
      <c r="NO34" s="141"/>
      <c r="NP34" s="141"/>
      <c r="NQ34" s="141"/>
      <c r="NR34" s="141"/>
      <c r="NS34" s="141"/>
      <c r="NT34" s="141"/>
      <c r="NU34" s="141"/>
      <c r="NV34" s="141"/>
      <c r="NW34" s="142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40"/>
      <c r="NJ35" s="141"/>
      <c r="NK35" s="141"/>
      <c r="NL35" s="141"/>
      <c r="NM35" s="141"/>
      <c r="NN35" s="141"/>
      <c r="NO35" s="141"/>
      <c r="NP35" s="141"/>
      <c r="NQ35" s="141"/>
      <c r="NR35" s="141"/>
      <c r="NS35" s="141"/>
      <c r="NT35" s="141"/>
      <c r="NU35" s="141"/>
      <c r="NV35" s="141"/>
      <c r="NW35" s="142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40"/>
      <c r="NJ36" s="141"/>
      <c r="NK36" s="141"/>
      <c r="NL36" s="141"/>
      <c r="NM36" s="141"/>
      <c r="NN36" s="141"/>
      <c r="NO36" s="141"/>
      <c r="NP36" s="141"/>
      <c r="NQ36" s="141"/>
      <c r="NR36" s="141"/>
      <c r="NS36" s="141"/>
      <c r="NT36" s="141"/>
      <c r="NU36" s="141"/>
      <c r="NV36" s="141"/>
      <c r="NW36" s="142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40"/>
      <c r="NJ37" s="141"/>
      <c r="NK37" s="141"/>
      <c r="NL37" s="141"/>
      <c r="NM37" s="141"/>
      <c r="NN37" s="141"/>
      <c r="NO37" s="141"/>
      <c r="NP37" s="141"/>
      <c r="NQ37" s="141"/>
      <c r="NR37" s="141"/>
      <c r="NS37" s="141"/>
      <c r="NT37" s="141"/>
      <c r="NU37" s="141"/>
      <c r="NV37" s="141"/>
      <c r="NW37" s="142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40"/>
      <c r="NJ38" s="141"/>
      <c r="NK38" s="141"/>
      <c r="NL38" s="141"/>
      <c r="NM38" s="141"/>
      <c r="NN38" s="141"/>
      <c r="NO38" s="141"/>
      <c r="NP38" s="141"/>
      <c r="NQ38" s="141"/>
      <c r="NR38" s="141"/>
      <c r="NS38" s="141"/>
      <c r="NT38" s="141"/>
      <c r="NU38" s="141"/>
      <c r="NV38" s="141"/>
      <c r="NW38" s="142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40"/>
      <c r="NJ39" s="141"/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2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40"/>
      <c r="NJ40" s="141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2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40"/>
      <c r="NJ41" s="141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2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40"/>
      <c r="NJ42" s="141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2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40"/>
      <c r="NJ43" s="141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2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40"/>
      <c r="NJ44" s="141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2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40"/>
      <c r="NJ45" s="141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2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40"/>
      <c r="NJ46" s="141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2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43"/>
      <c r="NJ47" s="144"/>
      <c r="NK47" s="144"/>
      <c r="NL47" s="144"/>
      <c r="NM47" s="144"/>
      <c r="NN47" s="144"/>
      <c r="NO47" s="144"/>
      <c r="NP47" s="144"/>
      <c r="NQ47" s="144"/>
      <c r="NR47" s="144"/>
      <c r="NS47" s="144"/>
      <c r="NT47" s="144"/>
      <c r="NU47" s="144"/>
      <c r="NV47" s="144"/>
      <c r="NW47" s="145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37" t="s">
        <v>30</v>
      </c>
      <c r="NJ48" s="138"/>
      <c r="NK48" s="138"/>
      <c r="NL48" s="138"/>
      <c r="NM48" s="138"/>
      <c r="NN48" s="138"/>
      <c r="NO48" s="138"/>
      <c r="NP48" s="138"/>
      <c r="NQ48" s="138"/>
      <c r="NR48" s="138"/>
      <c r="NS48" s="138"/>
      <c r="NT48" s="138"/>
      <c r="NU48" s="138"/>
      <c r="NV48" s="138"/>
      <c r="NW48" s="139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40" t="s">
        <v>146</v>
      </c>
      <c r="NJ49" s="141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2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40"/>
      <c r="NJ50" s="141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2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40"/>
      <c r="NJ51" s="141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2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>
        <f>データ!$B$11</f>
        <v>41640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>
        <f>データ!$C$11</f>
        <v>42005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>
        <f>データ!$D$11</f>
        <v>42370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>
        <f>データ!$E$11</f>
        <v>42736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>
        <f>データ!$F$11</f>
        <v>43101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>
        <f>データ!$B$11</f>
        <v>41640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>
        <f>データ!$C$11</f>
        <v>42005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>
        <f>データ!$D$11</f>
        <v>42370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>
        <f>データ!$E$11</f>
        <v>42736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>
        <f>データ!$F$11</f>
        <v>43101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>
        <f>データ!$B$11</f>
        <v>41640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>
        <f>データ!$C$11</f>
        <v>42005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>
        <f>データ!$D$11</f>
        <v>42370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>
        <f>データ!$E$11</f>
        <v>42736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>
        <f>データ!$F$11</f>
        <v>43101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>
        <f>データ!$B$11</f>
        <v>41640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>
        <f>データ!$C$11</f>
        <v>42005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>
        <f>データ!$D$11</f>
        <v>42370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>
        <f>データ!$E$11</f>
        <v>42736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>
        <f>データ!$F$11</f>
        <v>43101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140"/>
      <c r="NJ52" s="141"/>
      <c r="NK52" s="141"/>
      <c r="NL52" s="141"/>
      <c r="NM52" s="141"/>
      <c r="NN52" s="141"/>
      <c r="NO52" s="141"/>
      <c r="NP52" s="141"/>
      <c r="NQ52" s="141"/>
      <c r="NR52" s="141"/>
      <c r="NS52" s="141"/>
      <c r="NT52" s="141"/>
      <c r="NU52" s="141"/>
      <c r="NV52" s="141"/>
      <c r="NW52" s="142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>
        <f>データ!BF7</f>
        <v>47.4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53.3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51.6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50.7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48.5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33.4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35.1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37.4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36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37.799999999999997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-31.3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-17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-21.1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-16.2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-26.3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92">
        <f>データ!CM7</f>
        <v>-20354</v>
      </c>
      <c r="KI53" s="92"/>
      <c r="KJ53" s="92"/>
      <c r="KK53" s="92"/>
      <c r="KL53" s="92"/>
      <c r="KM53" s="92"/>
      <c r="KN53" s="92"/>
      <c r="KO53" s="92"/>
      <c r="KP53" s="92"/>
      <c r="KQ53" s="92"/>
      <c r="KR53" s="92"/>
      <c r="KS53" s="92"/>
      <c r="KT53" s="92"/>
      <c r="KU53" s="92"/>
      <c r="KV53" s="92">
        <f>データ!CN7</f>
        <v>9176</v>
      </c>
      <c r="KW53" s="92"/>
      <c r="KX53" s="92"/>
      <c r="KY53" s="92"/>
      <c r="KZ53" s="92"/>
      <c r="LA53" s="92"/>
      <c r="LB53" s="92"/>
      <c r="LC53" s="92"/>
      <c r="LD53" s="92"/>
      <c r="LE53" s="92"/>
      <c r="LF53" s="92"/>
      <c r="LG53" s="92"/>
      <c r="LH53" s="92"/>
      <c r="LI53" s="92"/>
      <c r="LJ53" s="92">
        <f>データ!CO7</f>
        <v>5262</v>
      </c>
      <c r="LK53" s="92"/>
      <c r="LL53" s="92"/>
      <c r="LM53" s="92"/>
      <c r="LN53" s="92"/>
      <c r="LO53" s="92"/>
      <c r="LP53" s="92"/>
      <c r="LQ53" s="92"/>
      <c r="LR53" s="92"/>
      <c r="LS53" s="92"/>
      <c r="LT53" s="92"/>
      <c r="LU53" s="92"/>
      <c r="LV53" s="92"/>
      <c r="LW53" s="92"/>
      <c r="LX53" s="92">
        <f>データ!CP7</f>
        <v>23837</v>
      </c>
      <c r="LY53" s="92"/>
      <c r="LZ53" s="92"/>
      <c r="MA53" s="92"/>
      <c r="MB53" s="92"/>
      <c r="MC53" s="92"/>
      <c r="MD53" s="92"/>
      <c r="ME53" s="92"/>
      <c r="MF53" s="92"/>
      <c r="MG53" s="92"/>
      <c r="MH53" s="92"/>
      <c r="MI53" s="92"/>
      <c r="MJ53" s="92"/>
      <c r="MK53" s="92"/>
      <c r="ML53" s="92">
        <f>データ!CQ7</f>
        <v>17639</v>
      </c>
      <c r="MM53" s="92"/>
      <c r="MN53" s="92"/>
      <c r="MO53" s="92"/>
      <c r="MP53" s="92"/>
      <c r="MQ53" s="92"/>
      <c r="MR53" s="92"/>
      <c r="MS53" s="92"/>
      <c r="MT53" s="92"/>
      <c r="MU53" s="92"/>
      <c r="MV53" s="92"/>
      <c r="MW53" s="92"/>
      <c r="MX53" s="92"/>
      <c r="MY53" s="92"/>
      <c r="MZ53" s="4"/>
      <c r="NA53" s="4"/>
      <c r="NB53" s="4"/>
      <c r="NC53" s="4"/>
      <c r="ND53" s="4"/>
      <c r="NE53" s="4"/>
      <c r="NF53" s="4"/>
      <c r="NG53" s="22"/>
      <c r="NH53" s="2"/>
      <c r="NI53" s="140"/>
      <c r="NJ53" s="141"/>
      <c r="NK53" s="141"/>
      <c r="NL53" s="141"/>
      <c r="NM53" s="141"/>
      <c r="NN53" s="141"/>
      <c r="NO53" s="141"/>
      <c r="NP53" s="141"/>
      <c r="NQ53" s="141"/>
      <c r="NR53" s="141"/>
      <c r="NS53" s="141"/>
      <c r="NT53" s="141"/>
      <c r="NU53" s="141"/>
      <c r="NV53" s="141"/>
      <c r="NW53" s="142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>
        <f>データ!BK7</f>
        <v>16.7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17.399999999999999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16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15.6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16.3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38.4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35.799999999999997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39.4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41.5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33.9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-22.8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-17.100000000000001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-18.899999999999999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-20.100000000000001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-47.7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93">
        <f>データ!CR7</f>
        <v>-10419</v>
      </c>
      <c r="KI54" s="94"/>
      <c r="KJ54" s="94"/>
      <c r="KK54" s="94"/>
      <c r="KL54" s="94"/>
      <c r="KM54" s="94"/>
      <c r="KN54" s="94"/>
      <c r="KO54" s="94"/>
      <c r="KP54" s="94"/>
      <c r="KQ54" s="94"/>
      <c r="KR54" s="94"/>
      <c r="KS54" s="94"/>
      <c r="KT54" s="94"/>
      <c r="KU54" s="95"/>
      <c r="KV54" s="93">
        <f>データ!CS7</f>
        <v>-9739</v>
      </c>
      <c r="KW54" s="94"/>
      <c r="KX54" s="94"/>
      <c r="KY54" s="94"/>
      <c r="KZ54" s="94"/>
      <c r="LA54" s="94"/>
      <c r="LB54" s="94"/>
      <c r="LC54" s="94"/>
      <c r="LD54" s="94"/>
      <c r="LE54" s="94"/>
      <c r="LF54" s="94"/>
      <c r="LG54" s="94"/>
      <c r="LH54" s="94"/>
      <c r="LI54" s="95"/>
      <c r="LJ54" s="93">
        <f>データ!CT7</f>
        <v>-10274</v>
      </c>
      <c r="LK54" s="94"/>
      <c r="LL54" s="94"/>
      <c r="LM54" s="94"/>
      <c r="LN54" s="94"/>
      <c r="LO54" s="94"/>
      <c r="LP54" s="94"/>
      <c r="LQ54" s="94"/>
      <c r="LR54" s="94"/>
      <c r="LS54" s="94"/>
      <c r="LT54" s="94"/>
      <c r="LU54" s="94"/>
      <c r="LV54" s="94"/>
      <c r="LW54" s="95"/>
      <c r="LX54" s="93">
        <f>データ!CU7</f>
        <v>-13530</v>
      </c>
      <c r="LY54" s="94"/>
      <c r="LZ54" s="94"/>
      <c r="MA54" s="94"/>
      <c r="MB54" s="94"/>
      <c r="MC54" s="94"/>
      <c r="MD54" s="94"/>
      <c r="ME54" s="94"/>
      <c r="MF54" s="94"/>
      <c r="MG54" s="94"/>
      <c r="MH54" s="94"/>
      <c r="MI54" s="94"/>
      <c r="MJ54" s="94"/>
      <c r="MK54" s="95"/>
      <c r="ML54" s="93">
        <f>データ!CV7</f>
        <v>-14948</v>
      </c>
      <c r="MM54" s="94"/>
      <c r="MN54" s="94"/>
      <c r="MO54" s="94"/>
      <c r="MP54" s="94"/>
      <c r="MQ54" s="94"/>
      <c r="MR54" s="94"/>
      <c r="MS54" s="94"/>
      <c r="MT54" s="94"/>
      <c r="MU54" s="94"/>
      <c r="MV54" s="94"/>
      <c r="MW54" s="94"/>
      <c r="MX54" s="94"/>
      <c r="MY54" s="95"/>
      <c r="MZ54" s="4"/>
      <c r="NA54" s="4"/>
      <c r="NB54" s="4"/>
      <c r="NC54" s="4"/>
      <c r="ND54" s="4"/>
      <c r="NE54" s="4"/>
      <c r="NF54" s="4"/>
      <c r="NG54" s="22"/>
      <c r="NH54" s="2"/>
      <c r="NI54" s="140"/>
      <c r="NJ54" s="141"/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2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40"/>
      <c r="NJ55" s="141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2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40"/>
      <c r="NJ56" s="141"/>
      <c r="NK56" s="141"/>
      <c r="NL56" s="141"/>
      <c r="NM56" s="141"/>
      <c r="NN56" s="141"/>
      <c r="NO56" s="141"/>
      <c r="NP56" s="141"/>
      <c r="NQ56" s="141"/>
      <c r="NR56" s="141"/>
      <c r="NS56" s="141"/>
      <c r="NT56" s="141"/>
      <c r="NU56" s="141"/>
      <c r="NV56" s="141"/>
      <c r="NW56" s="142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40"/>
      <c r="NJ57" s="141"/>
      <c r="NK57" s="141"/>
      <c r="NL57" s="141"/>
      <c r="NM57" s="141"/>
      <c r="NN57" s="141"/>
      <c r="NO57" s="141"/>
      <c r="NP57" s="141"/>
      <c r="NQ57" s="141"/>
      <c r="NR57" s="141"/>
      <c r="NS57" s="141"/>
      <c r="NT57" s="141"/>
      <c r="NU57" s="141"/>
      <c r="NV57" s="141"/>
      <c r="NW57" s="142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40"/>
      <c r="NJ58" s="141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2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40"/>
      <c r="NJ59" s="141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2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140"/>
      <c r="NJ60" s="141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2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140"/>
      <c r="NJ61" s="141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2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40"/>
      <c r="NJ62" s="141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2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40"/>
      <c r="NJ63" s="141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2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43"/>
      <c r="NJ64" s="144"/>
      <c r="NK64" s="144"/>
      <c r="NL64" s="144"/>
      <c r="NM64" s="144"/>
      <c r="NN64" s="144"/>
      <c r="NO64" s="144"/>
      <c r="NP64" s="144"/>
      <c r="NQ64" s="144"/>
      <c r="NR64" s="144"/>
      <c r="NS64" s="144"/>
      <c r="NT64" s="144"/>
      <c r="NU64" s="144"/>
      <c r="NV64" s="144"/>
      <c r="NW64" s="145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37" t="s">
        <v>33</v>
      </c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9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40" t="s">
        <v>147</v>
      </c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2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1">
        <f>データ!DI6</f>
        <v>891425</v>
      </c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40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2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40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2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40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2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40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2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40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2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40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2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40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2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40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2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40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2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>
        <f>データ!$B$11</f>
        <v>41640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>
        <f>データ!$C$11</f>
        <v>42005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>
        <f>データ!$D$11</f>
        <v>42370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>
        <f>データ!$E$11</f>
        <v>42736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>
        <f>データ!$F$11</f>
        <v>43101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1">
        <f>データ!DJ6</f>
        <v>38105</v>
      </c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>
        <f>データ!$B$11</f>
        <v>41640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>
        <f>データ!$C$11</f>
        <v>42005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>
        <f>データ!$D$11</f>
        <v>42370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>
        <f>データ!$E$11</f>
        <v>42736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>
        <f>データ!$F$11</f>
        <v>43101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>
        <f>データ!$B$11</f>
        <v>41640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>
        <f>データ!$C$11</f>
        <v>42005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>
        <f>データ!$D$11</f>
        <v>42370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>
        <f>データ!$E$11</f>
        <v>42736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>
        <f>データ!$F$11</f>
        <v>43101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140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2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932.7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853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834.6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817.8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822.4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140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2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48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41.2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38.5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34.200000000000003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38.5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140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2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40"/>
      <c r="NJ79" s="141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2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40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2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40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2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43"/>
      <c r="NJ82" s="144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5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/7V6bi3g6zSuCLSy0PS2Y1f3K7fRYzje8UYpVcFbhh6q+A3lohkSiVXzSP6U81nlpSs3n1QdTF3XHgBtcpL9eA==" saltValue="mhqO+o4YdF8uvIBCYT6SjQ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3" t="s">
        <v>58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35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28" t="s">
        <v>63</v>
      </c>
      <c r="Z4" s="129"/>
      <c r="AA4" s="129"/>
      <c r="AB4" s="129"/>
      <c r="AC4" s="129"/>
      <c r="AD4" s="129"/>
      <c r="AE4" s="129"/>
      <c r="AF4" s="129"/>
      <c r="AG4" s="129"/>
      <c r="AH4" s="129"/>
      <c r="AI4" s="130"/>
      <c r="AJ4" s="126" t="s">
        <v>64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7" t="s">
        <v>65</v>
      </c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8" t="s">
        <v>66</v>
      </c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6" t="s">
        <v>67</v>
      </c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 t="s">
        <v>68</v>
      </c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 t="s">
        <v>69</v>
      </c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8" t="s">
        <v>70</v>
      </c>
      <c r="CY4" s="129"/>
      <c r="CZ4" s="129"/>
      <c r="DA4" s="129"/>
      <c r="DB4" s="129"/>
      <c r="DC4" s="129"/>
      <c r="DD4" s="129"/>
      <c r="DE4" s="129"/>
      <c r="DF4" s="129"/>
      <c r="DG4" s="129"/>
      <c r="DH4" s="130"/>
      <c r="DI4" s="131" t="s">
        <v>71</v>
      </c>
      <c r="DJ4" s="131" t="s">
        <v>72</v>
      </c>
      <c r="DK4" s="126" t="s">
        <v>73</v>
      </c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 t="s">
        <v>74</v>
      </c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91</v>
      </c>
      <c r="AL5" s="56" t="s">
        <v>101</v>
      </c>
      <c r="AM5" s="56" t="s">
        <v>93</v>
      </c>
      <c r="AN5" s="56" t="s">
        <v>102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103</v>
      </c>
      <c r="AV5" s="56" t="s">
        <v>91</v>
      </c>
      <c r="AW5" s="56" t="s">
        <v>101</v>
      </c>
      <c r="AX5" s="56" t="s">
        <v>93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104</v>
      </c>
      <c r="BG5" s="56" t="s">
        <v>91</v>
      </c>
      <c r="BH5" s="56" t="s">
        <v>101</v>
      </c>
      <c r="BI5" s="56" t="s">
        <v>93</v>
      </c>
      <c r="BJ5" s="56" t="s">
        <v>102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105</v>
      </c>
      <c r="BR5" s="56" t="s">
        <v>91</v>
      </c>
      <c r="BS5" s="56" t="s">
        <v>101</v>
      </c>
      <c r="BT5" s="56" t="s">
        <v>93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106</v>
      </c>
      <c r="CC5" s="56" t="s">
        <v>91</v>
      </c>
      <c r="CD5" s="56" t="s">
        <v>101</v>
      </c>
      <c r="CE5" s="56" t="s">
        <v>93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107</v>
      </c>
      <c r="CO5" s="56" t="s">
        <v>101</v>
      </c>
      <c r="CP5" s="56" t="s">
        <v>93</v>
      </c>
      <c r="CQ5" s="56" t="s">
        <v>108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106</v>
      </c>
      <c r="CY5" s="56" t="s">
        <v>107</v>
      </c>
      <c r="CZ5" s="56" t="s">
        <v>101</v>
      </c>
      <c r="DA5" s="56" t="s">
        <v>109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32"/>
      <c r="DJ5" s="132"/>
      <c r="DK5" s="56" t="s">
        <v>106</v>
      </c>
      <c r="DL5" s="56" t="s">
        <v>91</v>
      </c>
      <c r="DM5" s="56" t="s">
        <v>101</v>
      </c>
      <c r="DN5" s="56" t="s">
        <v>109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105</v>
      </c>
      <c r="DW5" s="56" t="s">
        <v>91</v>
      </c>
      <c r="DX5" s="56" t="s">
        <v>101</v>
      </c>
      <c r="DY5" s="56" t="s">
        <v>93</v>
      </c>
      <c r="DZ5" s="56" t="s">
        <v>110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111</v>
      </c>
      <c r="EH5" s="56" t="s">
        <v>112</v>
      </c>
      <c r="EI5" s="56" t="s">
        <v>113</v>
      </c>
      <c r="EJ5" s="56" t="s">
        <v>114</v>
      </c>
      <c r="EK5" s="56" t="s">
        <v>115</v>
      </c>
      <c r="EL5" s="56" t="s">
        <v>116</v>
      </c>
      <c r="EM5" s="56" t="s">
        <v>117</v>
      </c>
      <c r="EN5" s="56" t="s">
        <v>118</v>
      </c>
      <c r="EO5" s="56" t="s">
        <v>119</v>
      </c>
      <c r="EP5" s="56" t="s">
        <v>120</v>
      </c>
    </row>
    <row r="6" spans="1:146" s="66" customFormat="1" x14ac:dyDescent="0.15">
      <c r="A6" s="42" t="s">
        <v>121</v>
      </c>
      <c r="B6" s="57">
        <f>B8</f>
        <v>2018</v>
      </c>
      <c r="C6" s="57">
        <f t="shared" ref="C6:X6" si="2">C8</f>
        <v>341002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2</v>
      </c>
      <c r="H6" s="57" t="str">
        <f>SUBSTITUTE(H8,"　","")</f>
        <v>広島県広島市</v>
      </c>
      <c r="I6" s="57" t="str">
        <f t="shared" si="2"/>
        <v>湯来ロッジ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4929</v>
      </c>
      <c r="R6" s="60">
        <f t="shared" si="2"/>
        <v>80</v>
      </c>
      <c r="S6" s="61">
        <f t="shared" si="2"/>
        <v>4705</v>
      </c>
      <c r="T6" s="62" t="str">
        <f t="shared" si="2"/>
        <v>利用料金制</v>
      </c>
      <c r="U6" s="58">
        <f t="shared" si="2"/>
        <v>23</v>
      </c>
      <c r="V6" s="62" t="str">
        <f t="shared" si="2"/>
        <v>有</v>
      </c>
      <c r="W6" s="63">
        <f t="shared" si="2"/>
        <v>87</v>
      </c>
      <c r="X6" s="62" t="str">
        <f t="shared" si="2"/>
        <v>無</v>
      </c>
      <c r="Y6" s="64">
        <f>IF(Y8="-",NA(),Y8)</f>
        <v>88.7</v>
      </c>
      <c r="Z6" s="64">
        <f t="shared" ref="Z6:AH6" si="3">IF(Z8="-",NA(),Z8)</f>
        <v>95.9</v>
      </c>
      <c r="AA6" s="64">
        <f t="shared" si="3"/>
        <v>95.4</v>
      </c>
      <c r="AB6" s="64">
        <f t="shared" si="3"/>
        <v>102.9</v>
      </c>
      <c r="AC6" s="64">
        <f t="shared" si="3"/>
        <v>101.1</v>
      </c>
      <c r="AD6" s="64">
        <f t="shared" si="3"/>
        <v>86.7</v>
      </c>
      <c r="AE6" s="64">
        <f t="shared" si="3"/>
        <v>90.7</v>
      </c>
      <c r="AF6" s="64">
        <f t="shared" si="3"/>
        <v>86.4</v>
      </c>
      <c r="AG6" s="64">
        <f t="shared" si="3"/>
        <v>93.1</v>
      </c>
      <c r="AH6" s="64">
        <f t="shared" si="3"/>
        <v>90.5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34.4</v>
      </c>
      <c r="AP6" s="64">
        <f t="shared" si="4"/>
        <v>35.5</v>
      </c>
      <c r="AQ6" s="64">
        <f t="shared" si="4"/>
        <v>34.700000000000003</v>
      </c>
      <c r="AR6" s="64">
        <f t="shared" si="4"/>
        <v>32.299999999999997</v>
      </c>
      <c r="AS6" s="64">
        <f t="shared" si="4"/>
        <v>19.7</v>
      </c>
      <c r="AT6" s="64" t="str">
        <f>IF(AT8="-","【-】","【"&amp;SUBSTITUTE(TEXT(AT8,"#,##0.0"),"-","△")&amp;"】")</f>
        <v>【19.5】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4046</v>
      </c>
      <c r="BA6" s="59">
        <f t="shared" si="5"/>
        <v>4096</v>
      </c>
      <c r="BB6" s="59">
        <f t="shared" si="5"/>
        <v>11889</v>
      </c>
      <c r="BC6" s="59">
        <f t="shared" si="5"/>
        <v>15661</v>
      </c>
      <c r="BD6" s="59">
        <f t="shared" si="5"/>
        <v>8338</v>
      </c>
      <c r="BE6" s="59" t="str">
        <f>IF(BE8="-","【-】","【"&amp;SUBSTITUTE(TEXT(BE8,"#,##0"),"-","△")&amp;"】")</f>
        <v>【4,220】</v>
      </c>
      <c r="BF6" s="64">
        <f>IF(BF8="-",NA(),BF8)</f>
        <v>47.4</v>
      </c>
      <c r="BG6" s="64">
        <f t="shared" ref="BG6:BO6" si="6">IF(BG8="-",NA(),BG8)</f>
        <v>53.3</v>
      </c>
      <c r="BH6" s="64">
        <f t="shared" si="6"/>
        <v>51.6</v>
      </c>
      <c r="BI6" s="64">
        <f t="shared" si="6"/>
        <v>50.7</v>
      </c>
      <c r="BJ6" s="64">
        <f t="shared" si="6"/>
        <v>48.5</v>
      </c>
      <c r="BK6" s="64">
        <f t="shared" si="6"/>
        <v>16.7</v>
      </c>
      <c r="BL6" s="64">
        <f t="shared" si="6"/>
        <v>17.399999999999999</v>
      </c>
      <c r="BM6" s="64">
        <f t="shared" si="6"/>
        <v>16</v>
      </c>
      <c r="BN6" s="64">
        <f t="shared" si="6"/>
        <v>15.6</v>
      </c>
      <c r="BO6" s="64">
        <f t="shared" si="6"/>
        <v>16.3</v>
      </c>
      <c r="BP6" s="64" t="str">
        <f>IF(BP8="-","【-】","【"&amp;SUBSTITUTE(TEXT(BP8,"#,##0.0"),"-","△")&amp;"】")</f>
        <v>【22.1】</v>
      </c>
      <c r="BQ6" s="64">
        <f>IF(BQ8="-",NA(),BQ8)</f>
        <v>33.4</v>
      </c>
      <c r="BR6" s="64">
        <f t="shared" ref="BR6:BZ6" si="7">IF(BR8="-",NA(),BR8)</f>
        <v>35.1</v>
      </c>
      <c r="BS6" s="64">
        <f t="shared" si="7"/>
        <v>37.4</v>
      </c>
      <c r="BT6" s="64">
        <f t="shared" si="7"/>
        <v>36</v>
      </c>
      <c r="BU6" s="64">
        <f t="shared" si="7"/>
        <v>37.799999999999997</v>
      </c>
      <c r="BV6" s="64">
        <f t="shared" si="7"/>
        <v>38.4</v>
      </c>
      <c r="BW6" s="64">
        <f t="shared" si="7"/>
        <v>35.799999999999997</v>
      </c>
      <c r="BX6" s="64">
        <f t="shared" si="7"/>
        <v>39.4</v>
      </c>
      <c r="BY6" s="64">
        <f t="shared" si="7"/>
        <v>41.5</v>
      </c>
      <c r="BZ6" s="64">
        <f t="shared" si="7"/>
        <v>33.9</v>
      </c>
      <c r="CA6" s="64" t="str">
        <f>IF(CA8="-","【-】","【"&amp;SUBSTITUTE(TEXT(CA8,"#,##0.0"),"-","△")&amp;"】")</f>
        <v>【32.5】</v>
      </c>
      <c r="CB6" s="64">
        <f>IF(CB8="-",NA(),CB8)</f>
        <v>-31.3</v>
      </c>
      <c r="CC6" s="64">
        <f t="shared" ref="CC6:CK6" si="8">IF(CC8="-",NA(),CC8)</f>
        <v>-17</v>
      </c>
      <c r="CD6" s="64">
        <f t="shared" si="8"/>
        <v>-21.1</v>
      </c>
      <c r="CE6" s="64">
        <f t="shared" si="8"/>
        <v>-16.2</v>
      </c>
      <c r="CF6" s="64">
        <f t="shared" si="8"/>
        <v>-26.3</v>
      </c>
      <c r="CG6" s="64">
        <f t="shared" si="8"/>
        <v>-22.8</v>
      </c>
      <c r="CH6" s="64">
        <f t="shared" si="8"/>
        <v>-17.100000000000001</v>
      </c>
      <c r="CI6" s="64">
        <f t="shared" si="8"/>
        <v>-18.899999999999999</v>
      </c>
      <c r="CJ6" s="64">
        <f t="shared" si="8"/>
        <v>-20.100000000000001</v>
      </c>
      <c r="CK6" s="64">
        <f t="shared" si="8"/>
        <v>-47.7</v>
      </c>
      <c r="CL6" s="64" t="str">
        <f>IF(CL8="-","【-】","【"&amp;SUBSTITUTE(TEXT(CL8,"#,##0.0"),"-","△")&amp;"】")</f>
        <v>【△106.0】</v>
      </c>
      <c r="CM6" s="59">
        <f>IF(CM8="-",NA(),CM8)</f>
        <v>-20354</v>
      </c>
      <c r="CN6" s="59">
        <f t="shared" ref="CN6:CV6" si="9">IF(CN8="-",NA(),CN8)</f>
        <v>9176</v>
      </c>
      <c r="CO6" s="59">
        <f t="shared" si="9"/>
        <v>5262</v>
      </c>
      <c r="CP6" s="59">
        <f t="shared" si="9"/>
        <v>23837</v>
      </c>
      <c r="CQ6" s="59">
        <f t="shared" si="9"/>
        <v>17639</v>
      </c>
      <c r="CR6" s="59">
        <f t="shared" si="9"/>
        <v>-10419</v>
      </c>
      <c r="CS6" s="59">
        <f t="shared" si="9"/>
        <v>-9739</v>
      </c>
      <c r="CT6" s="59">
        <f t="shared" si="9"/>
        <v>-10274</v>
      </c>
      <c r="CU6" s="59">
        <f t="shared" si="9"/>
        <v>-13530</v>
      </c>
      <c r="CV6" s="59">
        <f t="shared" si="9"/>
        <v>-14948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122</v>
      </c>
      <c r="DI6" s="60">
        <f t="shared" ref="DI6:DJ6" si="10">DI8</f>
        <v>891425</v>
      </c>
      <c r="DJ6" s="60">
        <f t="shared" si="10"/>
        <v>38105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123</v>
      </c>
      <c r="DV6" s="64">
        <f>IF(DV8="-",NA(),DV8)</f>
        <v>932.7</v>
      </c>
      <c r="DW6" s="64">
        <f t="shared" ref="DW6:EE6" si="11">IF(DW8="-",NA(),DW8)</f>
        <v>853</v>
      </c>
      <c r="DX6" s="64">
        <f t="shared" si="11"/>
        <v>834.6</v>
      </c>
      <c r="DY6" s="64">
        <f t="shared" si="11"/>
        <v>817.8</v>
      </c>
      <c r="DZ6" s="64">
        <f t="shared" si="11"/>
        <v>822.4</v>
      </c>
      <c r="EA6" s="64">
        <f t="shared" si="11"/>
        <v>48</v>
      </c>
      <c r="EB6" s="64">
        <f t="shared" si="11"/>
        <v>41.2</v>
      </c>
      <c r="EC6" s="64">
        <f t="shared" si="11"/>
        <v>38.5</v>
      </c>
      <c r="ED6" s="64">
        <f t="shared" si="11"/>
        <v>34.200000000000003</v>
      </c>
      <c r="EE6" s="64">
        <f t="shared" si="11"/>
        <v>38.5</v>
      </c>
      <c r="EF6" s="64" t="str">
        <f>IF(EF8="-","【-】","【"&amp;SUBSTITUTE(TEXT(EF8,"#,##0.0"),"-","△")&amp;"】")</f>
        <v>【167.7】</v>
      </c>
      <c r="EG6" s="65">
        <f>IF(EG8="-",NA(),EG8)</f>
        <v>1.6000000000000001E-3</v>
      </c>
      <c r="EH6" s="65">
        <f t="shared" ref="EH6:EP6" si="12">IF(EH8="-",NA(),EH8)</f>
        <v>1.6999999999999999E-3</v>
      </c>
      <c r="EI6" s="65">
        <f t="shared" si="12"/>
        <v>1.6000000000000001E-3</v>
      </c>
      <c r="EJ6" s="65">
        <f t="shared" si="12"/>
        <v>1.5E-3</v>
      </c>
      <c r="EK6" s="65">
        <f t="shared" si="12"/>
        <v>1.4E-3</v>
      </c>
      <c r="EL6" s="65">
        <f t="shared" si="12"/>
        <v>0.54620000000000002</v>
      </c>
      <c r="EM6" s="65">
        <f t="shared" si="12"/>
        <v>0.58840000000000003</v>
      </c>
      <c r="EN6" s="65">
        <f t="shared" si="12"/>
        <v>0.57699999999999996</v>
      </c>
      <c r="EO6" s="65">
        <f t="shared" si="12"/>
        <v>0.58509999999999995</v>
      </c>
      <c r="EP6" s="65">
        <f t="shared" si="12"/>
        <v>0.61580000000000001</v>
      </c>
    </row>
    <row r="7" spans="1:146" s="66" customFormat="1" x14ac:dyDescent="0.15">
      <c r="A7" s="42" t="s">
        <v>124</v>
      </c>
      <c r="B7" s="57">
        <f t="shared" ref="B7:X7" si="13">B8</f>
        <v>2018</v>
      </c>
      <c r="C7" s="57">
        <f t="shared" si="13"/>
        <v>341002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2</v>
      </c>
      <c r="H7" s="57" t="str">
        <f t="shared" si="13"/>
        <v>広島県　広島市</v>
      </c>
      <c r="I7" s="57" t="str">
        <f t="shared" si="13"/>
        <v>湯来ロッジ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4929</v>
      </c>
      <c r="R7" s="60">
        <f t="shared" si="13"/>
        <v>80</v>
      </c>
      <c r="S7" s="61">
        <f t="shared" si="13"/>
        <v>4705</v>
      </c>
      <c r="T7" s="62" t="str">
        <f t="shared" si="13"/>
        <v>利用料金制</v>
      </c>
      <c r="U7" s="58">
        <f t="shared" si="13"/>
        <v>23</v>
      </c>
      <c r="V7" s="62" t="str">
        <f t="shared" si="13"/>
        <v>有</v>
      </c>
      <c r="W7" s="63">
        <f t="shared" si="13"/>
        <v>87</v>
      </c>
      <c r="X7" s="62" t="str">
        <f t="shared" si="13"/>
        <v>無</v>
      </c>
      <c r="Y7" s="64">
        <f>Y8</f>
        <v>88.7</v>
      </c>
      <c r="Z7" s="64">
        <f t="shared" ref="Z7:AH7" si="14">Z8</f>
        <v>95.9</v>
      </c>
      <c r="AA7" s="64">
        <f t="shared" si="14"/>
        <v>95.4</v>
      </c>
      <c r="AB7" s="64">
        <f t="shared" si="14"/>
        <v>102.9</v>
      </c>
      <c r="AC7" s="64">
        <f t="shared" si="14"/>
        <v>101.1</v>
      </c>
      <c r="AD7" s="64">
        <f t="shared" si="14"/>
        <v>86.7</v>
      </c>
      <c r="AE7" s="64">
        <f t="shared" si="14"/>
        <v>90.7</v>
      </c>
      <c r="AF7" s="64">
        <f t="shared" si="14"/>
        <v>86.4</v>
      </c>
      <c r="AG7" s="64">
        <f t="shared" si="14"/>
        <v>93.1</v>
      </c>
      <c r="AH7" s="64">
        <f t="shared" si="14"/>
        <v>90.5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34.4</v>
      </c>
      <c r="AP7" s="64">
        <f t="shared" si="15"/>
        <v>35.5</v>
      </c>
      <c r="AQ7" s="64">
        <f t="shared" si="15"/>
        <v>34.700000000000003</v>
      </c>
      <c r="AR7" s="64">
        <f t="shared" si="15"/>
        <v>32.299999999999997</v>
      </c>
      <c r="AS7" s="64">
        <f t="shared" si="15"/>
        <v>19.7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0</v>
      </c>
      <c r="AY7" s="59">
        <f t="shared" si="16"/>
        <v>0</v>
      </c>
      <c r="AZ7" s="59">
        <f t="shared" si="16"/>
        <v>4046</v>
      </c>
      <c r="BA7" s="59">
        <f t="shared" si="16"/>
        <v>4096</v>
      </c>
      <c r="BB7" s="59">
        <f t="shared" si="16"/>
        <v>11889</v>
      </c>
      <c r="BC7" s="59">
        <f t="shared" si="16"/>
        <v>15661</v>
      </c>
      <c r="BD7" s="59">
        <f t="shared" si="16"/>
        <v>8338</v>
      </c>
      <c r="BE7" s="59"/>
      <c r="BF7" s="64">
        <f>BF8</f>
        <v>47.4</v>
      </c>
      <c r="BG7" s="64">
        <f t="shared" ref="BG7:BO7" si="17">BG8</f>
        <v>53.3</v>
      </c>
      <c r="BH7" s="64">
        <f t="shared" si="17"/>
        <v>51.6</v>
      </c>
      <c r="BI7" s="64">
        <f t="shared" si="17"/>
        <v>50.7</v>
      </c>
      <c r="BJ7" s="64">
        <f t="shared" si="17"/>
        <v>48.5</v>
      </c>
      <c r="BK7" s="64">
        <f t="shared" si="17"/>
        <v>16.7</v>
      </c>
      <c r="BL7" s="64">
        <f t="shared" si="17"/>
        <v>17.399999999999999</v>
      </c>
      <c r="BM7" s="64">
        <f t="shared" si="17"/>
        <v>16</v>
      </c>
      <c r="BN7" s="64">
        <f t="shared" si="17"/>
        <v>15.6</v>
      </c>
      <c r="BO7" s="64">
        <f t="shared" si="17"/>
        <v>16.3</v>
      </c>
      <c r="BP7" s="64"/>
      <c r="BQ7" s="64">
        <f>BQ8</f>
        <v>33.4</v>
      </c>
      <c r="BR7" s="64">
        <f t="shared" ref="BR7:BZ7" si="18">BR8</f>
        <v>35.1</v>
      </c>
      <c r="BS7" s="64">
        <f t="shared" si="18"/>
        <v>37.4</v>
      </c>
      <c r="BT7" s="64">
        <f t="shared" si="18"/>
        <v>36</v>
      </c>
      <c r="BU7" s="64">
        <f t="shared" si="18"/>
        <v>37.799999999999997</v>
      </c>
      <c r="BV7" s="64">
        <f t="shared" si="18"/>
        <v>38.4</v>
      </c>
      <c r="BW7" s="64">
        <f t="shared" si="18"/>
        <v>35.799999999999997</v>
      </c>
      <c r="BX7" s="64">
        <f t="shared" si="18"/>
        <v>39.4</v>
      </c>
      <c r="BY7" s="64">
        <f t="shared" si="18"/>
        <v>41.5</v>
      </c>
      <c r="BZ7" s="64">
        <f t="shared" si="18"/>
        <v>33.9</v>
      </c>
      <c r="CA7" s="64"/>
      <c r="CB7" s="64">
        <f>CB8</f>
        <v>-31.3</v>
      </c>
      <c r="CC7" s="64">
        <f t="shared" ref="CC7:CK7" si="19">CC8</f>
        <v>-17</v>
      </c>
      <c r="CD7" s="64">
        <f t="shared" si="19"/>
        <v>-21.1</v>
      </c>
      <c r="CE7" s="64">
        <f t="shared" si="19"/>
        <v>-16.2</v>
      </c>
      <c r="CF7" s="64">
        <f t="shared" si="19"/>
        <v>-26.3</v>
      </c>
      <c r="CG7" s="64">
        <f t="shared" si="19"/>
        <v>-22.8</v>
      </c>
      <c r="CH7" s="64">
        <f t="shared" si="19"/>
        <v>-17.100000000000001</v>
      </c>
      <c r="CI7" s="64">
        <f t="shared" si="19"/>
        <v>-18.899999999999999</v>
      </c>
      <c r="CJ7" s="64">
        <f t="shared" si="19"/>
        <v>-20.100000000000001</v>
      </c>
      <c r="CK7" s="64">
        <f t="shared" si="19"/>
        <v>-47.7</v>
      </c>
      <c r="CL7" s="64"/>
      <c r="CM7" s="59">
        <f>CM8</f>
        <v>-20354</v>
      </c>
      <c r="CN7" s="59">
        <f t="shared" ref="CN7:CV7" si="20">CN8</f>
        <v>9176</v>
      </c>
      <c r="CO7" s="59">
        <f t="shared" si="20"/>
        <v>5262</v>
      </c>
      <c r="CP7" s="59">
        <f t="shared" si="20"/>
        <v>23837</v>
      </c>
      <c r="CQ7" s="59">
        <f t="shared" si="20"/>
        <v>17639</v>
      </c>
      <c r="CR7" s="59">
        <f t="shared" si="20"/>
        <v>-10419</v>
      </c>
      <c r="CS7" s="59">
        <f t="shared" si="20"/>
        <v>-9739</v>
      </c>
      <c r="CT7" s="59">
        <f t="shared" si="20"/>
        <v>-10274</v>
      </c>
      <c r="CU7" s="59">
        <f t="shared" si="20"/>
        <v>-13530</v>
      </c>
      <c r="CV7" s="59">
        <f t="shared" si="20"/>
        <v>-14948</v>
      </c>
      <c r="CW7" s="59"/>
      <c r="CX7" s="64" t="s">
        <v>125</v>
      </c>
      <c r="CY7" s="64" t="s">
        <v>125</v>
      </c>
      <c r="CZ7" s="64" t="s">
        <v>125</v>
      </c>
      <c r="DA7" s="64" t="s">
        <v>125</v>
      </c>
      <c r="DB7" s="64" t="s">
        <v>125</v>
      </c>
      <c r="DC7" s="64" t="s">
        <v>125</v>
      </c>
      <c r="DD7" s="64" t="s">
        <v>125</v>
      </c>
      <c r="DE7" s="64" t="s">
        <v>125</v>
      </c>
      <c r="DF7" s="64" t="s">
        <v>125</v>
      </c>
      <c r="DG7" s="64" t="s">
        <v>126</v>
      </c>
      <c r="DH7" s="64"/>
      <c r="DI7" s="60">
        <f>DI8</f>
        <v>891425</v>
      </c>
      <c r="DJ7" s="60">
        <f>DJ8</f>
        <v>38105</v>
      </c>
      <c r="DK7" s="64" t="s">
        <v>125</v>
      </c>
      <c r="DL7" s="64" t="s">
        <v>125</v>
      </c>
      <c r="DM7" s="64" t="s">
        <v>125</v>
      </c>
      <c r="DN7" s="64" t="s">
        <v>125</v>
      </c>
      <c r="DO7" s="64" t="s">
        <v>125</v>
      </c>
      <c r="DP7" s="64" t="s">
        <v>125</v>
      </c>
      <c r="DQ7" s="64" t="s">
        <v>125</v>
      </c>
      <c r="DR7" s="64" t="s">
        <v>125</v>
      </c>
      <c r="DS7" s="64" t="s">
        <v>125</v>
      </c>
      <c r="DT7" s="64" t="s">
        <v>123</v>
      </c>
      <c r="DU7" s="64"/>
      <c r="DV7" s="64">
        <f>DV8</f>
        <v>932.7</v>
      </c>
      <c r="DW7" s="64">
        <f t="shared" ref="DW7:EE7" si="21">DW8</f>
        <v>853</v>
      </c>
      <c r="DX7" s="64">
        <f t="shared" si="21"/>
        <v>834.6</v>
      </c>
      <c r="DY7" s="64">
        <f t="shared" si="21"/>
        <v>817.8</v>
      </c>
      <c r="DZ7" s="64">
        <f t="shared" si="21"/>
        <v>822.4</v>
      </c>
      <c r="EA7" s="64">
        <f t="shared" si="21"/>
        <v>48</v>
      </c>
      <c r="EB7" s="64">
        <f t="shared" si="21"/>
        <v>41.2</v>
      </c>
      <c r="EC7" s="64">
        <f t="shared" si="21"/>
        <v>38.5</v>
      </c>
      <c r="ED7" s="64">
        <f t="shared" si="21"/>
        <v>34.200000000000003</v>
      </c>
      <c r="EE7" s="64">
        <f t="shared" si="21"/>
        <v>38.5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341002</v>
      </c>
      <c r="D8" s="67">
        <v>47</v>
      </c>
      <c r="E8" s="67">
        <v>11</v>
      </c>
      <c r="F8" s="67">
        <v>1</v>
      </c>
      <c r="G8" s="67">
        <v>2</v>
      </c>
      <c r="H8" s="67" t="s">
        <v>127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8" t="s">
        <v>134</v>
      </c>
      <c r="P8" s="68" t="s">
        <v>134</v>
      </c>
      <c r="Q8" s="69">
        <v>4929</v>
      </c>
      <c r="R8" s="69">
        <v>80</v>
      </c>
      <c r="S8" s="70">
        <v>4705</v>
      </c>
      <c r="T8" s="71" t="s">
        <v>135</v>
      </c>
      <c r="U8" s="68">
        <v>23</v>
      </c>
      <c r="V8" s="71" t="s">
        <v>136</v>
      </c>
      <c r="W8" s="72">
        <v>87</v>
      </c>
      <c r="X8" s="71" t="s">
        <v>137</v>
      </c>
      <c r="Y8" s="73">
        <v>88.7</v>
      </c>
      <c r="Z8" s="73">
        <v>95.9</v>
      </c>
      <c r="AA8" s="73">
        <v>95.4</v>
      </c>
      <c r="AB8" s="73">
        <v>102.9</v>
      </c>
      <c r="AC8" s="73">
        <v>101.1</v>
      </c>
      <c r="AD8" s="73">
        <v>86.7</v>
      </c>
      <c r="AE8" s="73">
        <v>90.7</v>
      </c>
      <c r="AF8" s="73">
        <v>86.4</v>
      </c>
      <c r="AG8" s="73">
        <v>93.1</v>
      </c>
      <c r="AH8" s="73">
        <v>90.5</v>
      </c>
      <c r="AI8" s="73">
        <v>112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34.4</v>
      </c>
      <c r="AP8" s="73">
        <v>35.5</v>
      </c>
      <c r="AQ8" s="73">
        <v>34.700000000000003</v>
      </c>
      <c r="AR8" s="73">
        <v>32.299999999999997</v>
      </c>
      <c r="AS8" s="73">
        <v>19.7</v>
      </c>
      <c r="AT8" s="73">
        <v>19.5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4046</v>
      </c>
      <c r="BA8" s="74">
        <v>4096</v>
      </c>
      <c r="BB8" s="74">
        <v>11889</v>
      </c>
      <c r="BC8" s="74">
        <v>15661</v>
      </c>
      <c r="BD8" s="74">
        <v>8338</v>
      </c>
      <c r="BE8" s="74">
        <v>4220</v>
      </c>
      <c r="BF8" s="73">
        <v>47.4</v>
      </c>
      <c r="BG8" s="73">
        <v>53.3</v>
      </c>
      <c r="BH8" s="73">
        <v>51.6</v>
      </c>
      <c r="BI8" s="73">
        <v>50.7</v>
      </c>
      <c r="BJ8" s="73">
        <v>48.5</v>
      </c>
      <c r="BK8" s="73">
        <v>16.7</v>
      </c>
      <c r="BL8" s="73">
        <v>17.399999999999999</v>
      </c>
      <c r="BM8" s="73">
        <v>16</v>
      </c>
      <c r="BN8" s="73">
        <v>15.6</v>
      </c>
      <c r="BO8" s="73">
        <v>16.3</v>
      </c>
      <c r="BP8" s="73">
        <v>22.1</v>
      </c>
      <c r="BQ8" s="73">
        <v>33.4</v>
      </c>
      <c r="BR8" s="73">
        <v>35.1</v>
      </c>
      <c r="BS8" s="73">
        <v>37.4</v>
      </c>
      <c r="BT8" s="73">
        <v>36</v>
      </c>
      <c r="BU8" s="73">
        <v>37.799999999999997</v>
      </c>
      <c r="BV8" s="73">
        <v>38.4</v>
      </c>
      <c r="BW8" s="73">
        <v>35.799999999999997</v>
      </c>
      <c r="BX8" s="73">
        <v>39.4</v>
      </c>
      <c r="BY8" s="73">
        <v>41.5</v>
      </c>
      <c r="BZ8" s="73">
        <v>33.9</v>
      </c>
      <c r="CA8" s="73">
        <v>32.5</v>
      </c>
      <c r="CB8" s="73">
        <v>-31.3</v>
      </c>
      <c r="CC8" s="73">
        <v>-17</v>
      </c>
      <c r="CD8" s="73">
        <v>-21.1</v>
      </c>
      <c r="CE8" s="75">
        <v>-16.2</v>
      </c>
      <c r="CF8" s="75">
        <v>-26.3</v>
      </c>
      <c r="CG8" s="73">
        <v>-22.8</v>
      </c>
      <c r="CH8" s="73">
        <v>-17.100000000000001</v>
      </c>
      <c r="CI8" s="73">
        <v>-18.899999999999999</v>
      </c>
      <c r="CJ8" s="73">
        <v>-20.100000000000001</v>
      </c>
      <c r="CK8" s="73">
        <v>-47.7</v>
      </c>
      <c r="CL8" s="73">
        <v>-106</v>
      </c>
      <c r="CM8" s="74">
        <v>-20354</v>
      </c>
      <c r="CN8" s="74">
        <v>9176</v>
      </c>
      <c r="CO8" s="74">
        <v>5262</v>
      </c>
      <c r="CP8" s="74">
        <v>23837</v>
      </c>
      <c r="CQ8" s="74">
        <v>17639</v>
      </c>
      <c r="CR8" s="74">
        <v>-10419</v>
      </c>
      <c r="CS8" s="74">
        <v>-9739</v>
      </c>
      <c r="CT8" s="74">
        <v>-10274</v>
      </c>
      <c r="CU8" s="74">
        <v>-13530</v>
      </c>
      <c r="CV8" s="74">
        <v>-14948</v>
      </c>
      <c r="CW8" s="74">
        <v>-5790</v>
      </c>
      <c r="CX8" s="73" t="s">
        <v>138</v>
      </c>
      <c r="CY8" s="73" t="s">
        <v>138</v>
      </c>
      <c r="CZ8" s="73" t="s">
        <v>138</v>
      </c>
      <c r="DA8" s="73" t="s">
        <v>138</v>
      </c>
      <c r="DB8" s="73" t="s">
        <v>138</v>
      </c>
      <c r="DC8" s="73" t="s">
        <v>138</v>
      </c>
      <c r="DD8" s="73" t="s">
        <v>138</v>
      </c>
      <c r="DE8" s="73" t="s">
        <v>138</v>
      </c>
      <c r="DF8" s="73" t="s">
        <v>138</v>
      </c>
      <c r="DG8" s="73" t="s">
        <v>138</v>
      </c>
      <c r="DH8" s="73" t="s">
        <v>138</v>
      </c>
      <c r="DI8" s="69">
        <v>891425</v>
      </c>
      <c r="DJ8" s="69">
        <v>38105</v>
      </c>
      <c r="DK8" s="73" t="s">
        <v>138</v>
      </c>
      <c r="DL8" s="73" t="s">
        <v>138</v>
      </c>
      <c r="DM8" s="73" t="s">
        <v>138</v>
      </c>
      <c r="DN8" s="73" t="s">
        <v>138</v>
      </c>
      <c r="DO8" s="73" t="s">
        <v>138</v>
      </c>
      <c r="DP8" s="73" t="s">
        <v>138</v>
      </c>
      <c r="DQ8" s="73" t="s">
        <v>138</v>
      </c>
      <c r="DR8" s="73" t="s">
        <v>138</v>
      </c>
      <c r="DS8" s="73" t="s">
        <v>138</v>
      </c>
      <c r="DT8" s="73" t="s">
        <v>138</v>
      </c>
      <c r="DU8" s="73" t="s">
        <v>138</v>
      </c>
      <c r="DV8" s="73">
        <v>932.7</v>
      </c>
      <c r="DW8" s="73">
        <v>853</v>
      </c>
      <c r="DX8" s="73">
        <v>834.6</v>
      </c>
      <c r="DY8" s="73">
        <v>817.8</v>
      </c>
      <c r="DZ8" s="73">
        <v>822.4</v>
      </c>
      <c r="EA8" s="73">
        <v>48</v>
      </c>
      <c r="EB8" s="73">
        <v>41.2</v>
      </c>
      <c r="EC8" s="73">
        <v>38.5</v>
      </c>
      <c r="ED8" s="73">
        <v>34.200000000000003</v>
      </c>
      <c r="EE8" s="73">
        <v>38.5</v>
      </c>
      <c r="EF8" s="73">
        <v>167.7</v>
      </c>
      <c r="EG8" s="76">
        <v>1.6000000000000001E-3</v>
      </c>
      <c r="EH8" s="77">
        <v>1.6999999999999999E-3</v>
      </c>
      <c r="EI8" s="77">
        <v>1.6000000000000001E-3</v>
      </c>
      <c r="EJ8" s="77">
        <v>1.5E-3</v>
      </c>
      <c r="EK8" s="77">
        <v>1.4E-3</v>
      </c>
      <c r="EL8" s="77">
        <v>0.54620000000000002</v>
      </c>
      <c r="EM8" s="77">
        <v>0.58840000000000003</v>
      </c>
      <c r="EN8" s="77">
        <v>0.57699999999999996</v>
      </c>
      <c r="EO8" s="77">
        <v>0.58509999999999995</v>
      </c>
      <c r="EP8" s="77">
        <v>0.61580000000000001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139</v>
      </c>
      <c r="C10" s="82" t="s">
        <v>140</v>
      </c>
      <c r="D10" s="82" t="s">
        <v>141</v>
      </c>
      <c r="E10" s="82" t="s">
        <v>142</v>
      </c>
      <c r="F10" s="82" t="s">
        <v>143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小川 礼恵</cp:lastModifiedBy>
  <cp:lastPrinted>2020-01-23T08:39:52Z</cp:lastPrinted>
  <dcterms:created xsi:type="dcterms:W3CDTF">2019-12-05T07:18:44Z</dcterms:created>
  <dcterms:modified xsi:type="dcterms:W3CDTF">2020-01-30T02:56:54Z</dcterms:modified>
  <cp:category/>
</cp:coreProperties>
</file>