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LUtN9qVxJ0EMoAG2sbLQX7n5csU1UG0PEqME2QVJ940J9jpacWR9NH00Y6P8Roifu7iXA9P40KKKOgqaI3p7yg==" workbookSaltValue="nsx60yqumO5HYNBpMEWTy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BZ76" i="4"/>
  <c r="MA51" i="4"/>
  <c r="CS30" i="4"/>
  <c r="C11" i="5"/>
  <c r="D11" i="5"/>
  <c r="E11" i="5"/>
  <c r="B11" i="5"/>
  <c r="BK76" i="4" l="1"/>
  <c r="LH51" i="4"/>
  <c r="GQ51" i="4"/>
  <c r="LT76" i="4"/>
  <c r="LH30" i="4"/>
  <c r="BZ30" i="4"/>
  <c r="IE76" i="4"/>
  <c r="BZ51" i="4"/>
  <c r="GQ30" i="4"/>
  <c r="HP76" i="4"/>
  <c r="BG51" i="4"/>
  <c r="FX30" i="4"/>
  <c r="BG30" i="4"/>
  <c r="AV76" i="4"/>
  <c r="KO51" i="4"/>
  <c r="LE76" i="4"/>
  <c r="FX51" i="4"/>
  <c r="KO30" i="4"/>
  <c r="HA76" i="4"/>
  <c r="AN51" i="4"/>
  <c r="FE30" i="4"/>
  <c r="AN30" i="4"/>
  <c r="FE51" i="4"/>
  <c r="KP76" i="4"/>
  <c r="AG76" i="4"/>
  <c r="JV51" i="4"/>
  <c r="JV30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<sst xmlns="http://schemas.openxmlformats.org/spreadsheetml/2006/main" count="278" uniqueCount="130">
  <si>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</si>
  <si>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</si>
  <si>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</si>
  <si>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</si>
  <si>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</si>
  <si>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</si>
  <si>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</si>
  <si>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</si>
  <si>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</si>
  <si>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</si>
  <si>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</si>
  <si>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</si>
  <si>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</si>
  <si>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</si>
  <si>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</si>
  <si>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</si>
  <si>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</si>
  <si>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</si>
  <si>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</si>
  <si>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</si>
  <si>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</si>
  <si>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</si>
  <si>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</si>
  <si>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</si>
  <si>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</si>
  <si>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</si>
  <si>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</si>
  <si>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</si>
  <si>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</si>
  <si>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</si>
  <si>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</si>
  <si>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</si>
  <si>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</si>
  <si>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</si>
  <si>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</si>
  <si>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</si>
  <si>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</si>
  <si>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</si>
  <si>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</si>
  <si>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</si>
  <si>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</si>
  <si>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</si>
  <si>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</si>
  <si>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</si>
  <si>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</si>
  <si>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</si>
  <si>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</si>
  <si>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</si>
  <si>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</si>
  <si>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</si>
  <si>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</si>
  <si>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</si>
  <si>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</si>
  <si>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</si>
  <si>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</si>
  <si>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</si>
  <si>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</si>
  <si>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</si>
  <si>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</si>
  <si>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</si>
  <si>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</si>
  <si>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</si>
  <si>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</si>
  <si>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</si>
  <si>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</si>
  <si>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</si>
  <si>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</si>
  <si>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</si>
  <si>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</si>
  <si>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</si>
  <si>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</si>
  <si>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</si>
  <si>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</si>
  <si>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</si>
  <si>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</si>
  <si>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</si>
  <si>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</si>
  <si>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</si>
  <si>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</si>
  <si>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</si>
  <si>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</si>
  <si>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</si>
  <si>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</si>
  <si>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</si>
  <si>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</si>
  <si>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</si>
  <si>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</si>
  <si>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</si>
  <si>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</si>
  <si>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</si>
  <si>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</si>
  <si>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</si>
  <si>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</si>
  <si>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</si>
  <si>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</si>
  <si>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</si>
  <si>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</si>
  <si>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</si>
  <si>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</si>
  <si>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</si>
  <si>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</si>
  <si>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当該値(N)</t>
    <phoneticPr fontId="5"/>
  </si>
  <si>
    <t>当該値(N-3)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</si>
  <si>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</si>
  <si>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</si>
  <si>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</si>
  <si>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</si>
  <si>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</si>
  <si>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</si>
  <si>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中島町駐車場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</si>
  <si>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</si>
  <si>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</si>
  <si>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</si>
  <si>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</si>
  <si>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</si>
  <si>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</si>
  <si>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</si>
  <si>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</si>
  <si>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</si>
  <si>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</si>
  <si>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</si>
  <si>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</si>
  <si>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</si>
  <si>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</si>
  <si>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</si>
  <si>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</si>
  <si>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　道路上に設置しています。
⑧設備投資見込額
  ありません。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phoneticPr fontId="15"/>
  </si>
  <si>
    <t>⑪稼働率
　類似施設平均値を大きく上回っています。
　平和大通り沿いの利便性の良い位置に設置されており、今後も高い稼働率が見込まれます。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5">
      <t>オオ</t>
    </rPh>
    <rPh sb="17" eb="19">
      <t>ウワマワ</t>
    </rPh>
    <rPh sb="27" eb="29">
      <t>ヘイワ</t>
    </rPh>
    <rPh sb="29" eb="31">
      <t>オオドオ</t>
    </rPh>
    <rPh sb="32" eb="33">
      <t>ゾ</t>
    </rPh>
    <rPh sb="35" eb="38">
      <t>リベンセイ</t>
    </rPh>
    <rPh sb="39" eb="40">
      <t>ヨ</t>
    </rPh>
    <rPh sb="41" eb="43">
      <t>イチ</t>
    </rPh>
    <rPh sb="44" eb="46">
      <t>セッチ</t>
    </rPh>
    <rPh sb="52" eb="54">
      <t>コンゴ</t>
    </rPh>
    <rPh sb="55" eb="56">
      <t>タカ</t>
    </rPh>
    <rPh sb="57" eb="59">
      <t>カドウ</t>
    </rPh>
    <rPh sb="59" eb="60">
      <t>リツ</t>
    </rPh>
    <rPh sb="61" eb="63">
      <t>ミコ</t>
    </rPh>
    <phoneticPr fontId="15"/>
  </si>
  <si>
    <t>　収益性、稼働率共に非常に安定した駐車場です。引き続き、利用者の声を反映させながら運営を推進していきます。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ヒジョウ</t>
    </rPh>
    <rPh sb="13" eb="15">
      <t>アンテイ</t>
    </rPh>
    <rPh sb="17" eb="19">
      <t>チュウシャ</t>
    </rPh>
    <rPh sb="19" eb="20">
      <t>ジョウ</t>
    </rPh>
    <rPh sb="23" eb="24">
      <t>ヒ</t>
    </rPh>
    <rPh sb="25" eb="26">
      <t>ツヅ</t>
    </rPh>
    <rPh sb="28" eb="31">
      <t>リヨウシャ</t>
    </rPh>
    <rPh sb="32" eb="33">
      <t>コエ</t>
    </rPh>
    <rPh sb="34" eb="36">
      <t>ハンエイ</t>
    </rPh>
    <rPh sb="41" eb="43">
      <t>ウンエイ</t>
    </rPh>
    <rPh sb="44" eb="46">
      <t>スイシン</t>
    </rPh>
    <phoneticPr fontId="15"/>
  </si>
  <si>
    <t>①収益的収支比率
　類似施設平均値を上回っており、黒字で推移しています。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類似施設平均値を大幅に上回っており、安定した収益性を確保しています。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ウワマワ</t>
    </rPh>
    <rPh sb="25" eb="27">
      <t>クロジ</t>
    </rPh>
    <rPh sb="28" eb="30">
      <t>スイイ</t>
    </rPh>
    <rPh sb="38" eb="39">
      <t>タ</t>
    </rPh>
    <rPh sb="39" eb="41">
      <t>カイケイ</t>
    </rPh>
    <rPh sb="41" eb="44">
      <t>ホジョキン</t>
    </rPh>
    <rPh sb="44" eb="46">
      <t>ヒリツ</t>
    </rPh>
    <rPh sb="48" eb="49">
      <t>ホカ</t>
    </rPh>
    <rPh sb="49" eb="51">
      <t>カイケイ</t>
    </rPh>
    <rPh sb="54" eb="57">
      <t>ホジョキン</t>
    </rPh>
    <rPh sb="66" eb="68">
      <t>チュウシャ</t>
    </rPh>
    <rPh sb="68" eb="70">
      <t>ダイスウ</t>
    </rPh>
    <rPh sb="70" eb="72">
      <t>イチダイ</t>
    </rPh>
    <rPh sb="72" eb="73">
      <t>ア</t>
    </rPh>
    <rPh sb="76" eb="77">
      <t>ホカ</t>
    </rPh>
    <rPh sb="77" eb="79">
      <t>カイケイ</t>
    </rPh>
    <rPh sb="79" eb="82">
      <t>ホジョキン</t>
    </rPh>
    <rPh sb="82" eb="83">
      <t>ガク</t>
    </rPh>
    <rPh sb="85" eb="86">
      <t>ホカ</t>
    </rPh>
    <rPh sb="86" eb="88">
      <t>カイケイ</t>
    </rPh>
    <rPh sb="91" eb="94">
      <t>ホジョキン</t>
    </rPh>
    <rPh sb="103" eb="105">
      <t>ウリアゲ</t>
    </rPh>
    <rPh sb="105" eb="106">
      <t>タカ</t>
    </rPh>
    <rPh sb="109" eb="111">
      <t>ヒリツ</t>
    </rPh>
    <rPh sb="113" eb="115">
      <t>ルイジ</t>
    </rPh>
    <rPh sb="115" eb="117">
      <t>シセツ</t>
    </rPh>
    <rPh sb="117" eb="120">
      <t>ヘイキンチ</t>
    </rPh>
    <rPh sb="121" eb="123">
      <t>オオハバ</t>
    </rPh>
    <rPh sb="124" eb="126">
      <t>ウワマワ</t>
    </rPh>
    <rPh sb="131" eb="132">
      <t>タカ</t>
    </rPh>
    <rPh sb="133" eb="135">
      <t>エイギョウ</t>
    </rPh>
    <rPh sb="135" eb="138">
      <t>ソウリエキ</t>
    </rPh>
    <rPh sb="139" eb="141">
      <t>カクホ</t>
    </rPh>
    <rPh sb="157" eb="159">
      <t>ルイジ</t>
    </rPh>
    <rPh sb="159" eb="161">
      <t>シセツ</t>
    </rPh>
    <rPh sb="161" eb="164">
      <t>ヘイキンチ</t>
    </rPh>
    <rPh sb="165" eb="167">
      <t>オオハバ</t>
    </rPh>
    <rPh sb="168" eb="170">
      <t>ウワマワ</t>
    </rPh>
    <rPh sb="175" eb="177">
      <t>アンテイ</t>
    </rPh>
    <rPh sb="179" eb="182">
      <t>シュウエキセイ</t>
    </rPh>
    <rPh sb="183" eb="185">
      <t>カクホ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</si>
</sst>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500.2</c:v>
                </c:pt>
                <c:pt idx="1">
                  <c:v>620.29999999999995</c:v>
                </c:pt>
                <c:pt idx="2">
                  <c:v>618.79999999999995</c:v>
                </c:pt>
                <c:pt idx="3">
                  <c:v>642.70000000000005</c:v>
                </c:pt>
                <c:pt idx="4">
                  <c:v>559.29999999999995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D6-46C1-B86C-16FD6E451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915200"/>
        <c:axId val="196917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277.8</c:v>
                </c:pt>
                <c:pt idx="1">
                  <c:v>443.6</c:v>
                </c:pt>
                <c:pt idx="2">
                  <c:v>355.6</c:v>
                </c:pt>
                <c:pt idx="3">
                  <c:v>358.6</c:v>
                </c:pt>
                <c:pt idx="4">
                  <c:v>298.39999999999998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D6-46C1-B86C-16FD6E451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15200"/>
        <c:axId val="196917120"/>
      </c:lineChart>
      <c:dateAx>
        <c:axId val="196915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917120"/>
        <c:crosses val="autoZero"/>
        <c:auto val="1"/>
        <c:lblOffset val="100"/>
        <c:baseTimeUnit val="years"/>
      </c:dateAx>
      <c:valAx>
        <c:axId val="196917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6915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95-4D46-8555-9CA672153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133440"/>
        <c:axId val="142873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85.4</c:v>
                </c:pt>
                <c:pt idx="2">
                  <c:v>69.900000000000006</c:v>
                </c:pt>
                <c:pt idx="3">
                  <c:v>59.6</c:v>
                </c:pt>
                <c:pt idx="4">
                  <c:v>51.8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95-4D46-8555-9CA672153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133440"/>
        <c:axId val="142873344"/>
      </c:lineChart>
      <c:dateAx>
        <c:axId val="221133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873344"/>
        <c:crosses val="autoZero"/>
        <c:auto val="1"/>
        <c:lblOffset val="100"/>
        <c:baseTimeUnit val="years"/>
      </c:dateAx>
      <c:valAx>
        <c:axId val="142873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1133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B8-46C2-B9B0-8EB73FEFE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882688"/>
        <c:axId val="14289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B8-46C2-B9B0-8EB73FEFE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82688"/>
        <c:axId val="142893056"/>
      </c:lineChart>
      <c:dateAx>
        <c:axId val="142882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893056"/>
        <c:crosses val="autoZero"/>
        <c:auto val="1"/>
        <c:lblOffset val="100"/>
        <c:baseTimeUnit val="years"/>
      </c:dateAx>
      <c:valAx>
        <c:axId val="14289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2882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9E-4ABB-BFBD-4F6A954BB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923264"/>
        <c:axId val="142925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9E-4ABB-BFBD-4F6A954BB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23264"/>
        <c:axId val="142925184"/>
      </c:lineChart>
      <c:dateAx>
        <c:axId val="142923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925184"/>
        <c:crosses val="autoZero"/>
        <c:auto val="1"/>
        <c:lblOffset val="100"/>
        <c:baseTimeUnit val="years"/>
      </c:dateAx>
      <c:valAx>
        <c:axId val="142925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2923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CA-4E73-BDFE-72D37DCDA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42368"/>
        <c:axId val="14324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2.2999999999999998</c:v>
                </c:pt>
                <c:pt idx="2">
                  <c:v>2.7</c:v>
                </c:pt>
                <c:pt idx="3">
                  <c:v>2.2999999999999998</c:v>
                </c:pt>
                <c:pt idx="4">
                  <c:v>9.6999999999999993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CA-4E73-BDFE-72D37DCDA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42368"/>
        <c:axId val="143244288"/>
      </c:lineChart>
      <c:dateAx>
        <c:axId val="143242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244288"/>
        <c:crosses val="autoZero"/>
        <c:auto val="1"/>
        <c:lblOffset val="100"/>
        <c:baseTimeUnit val="years"/>
      </c:dateAx>
      <c:valAx>
        <c:axId val="14324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3242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09-401E-8088-DB12786BA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63168"/>
        <c:axId val="143465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48</c:v>
                </c:pt>
                <c:pt idx="2">
                  <c:v>54</c:v>
                </c:pt>
                <c:pt idx="3">
                  <c:v>33</c:v>
                </c:pt>
                <c:pt idx="4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09-401E-8088-DB12786BA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63168"/>
        <c:axId val="143465088"/>
      </c:lineChart>
      <c:dateAx>
        <c:axId val="143463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465088"/>
        <c:crosses val="autoZero"/>
        <c:auto val="1"/>
        <c:lblOffset val="100"/>
        <c:baseTimeUnit val="years"/>
      </c:dateAx>
      <c:valAx>
        <c:axId val="143465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3463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485.7</c:v>
                </c:pt>
                <c:pt idx="1">
                  <c:v>504.8</c:v>
                </c:pt>
                <c:pt idx="2">
                  <c:v>519</c:v>
                </c:pt>
                <c:pt idx="3">
                  <c:v>523.79999999999995</c:v>
                </c:pt>
                <c:pt idx="4">
                  <c:v>519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BA-4E32-9E1C-59BE6A8DE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95552"/>
        <c:axId val="143497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149.5</c:v>
                </c:pt>
                <c:pt idx="1">
                  <c:v>154.1</c:v>
                </c:pt>
                <c:pt idx="2">
                  <c:v>151.6</c:v>
                </c:pt>
                <c:pt idx="3">
                  <c:v>151.19999999999999</c:v>
                </c:pt>
                <c:pt idx="4">
                  <c:v>153.80000000000001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BA-4E32-9E1C-59BE6A8DE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95552"/>
        <c:axId val="143497472"/>
      </c:lineChart>
      <c:dateAx>
        <c:axId val="143495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497472"/>
        <c:crosses val="autoZero"/>
        <c:auto val="1"/>
        <c:lblOffset val="100"/>
        <c:baseTimeUnit val="years"/>
      </c:dateAx>
      <c:valAx>
        <c:axId val="143497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3495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80</c:v>
                </c:pt>
                <c:pt idx="1">
                  <c:v>83.9</c:v>
                </c:pt>
                <c:pt idx="2">
                  <c:v>83.8</c:v>
                </c:pt>
                <c:pt idx="3">
                  <c:v>84.4</c:v>
                </c:pt>
                <c:pt idx="4">
                  <c:v>82.1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7A-4783-8852-FE331D3CF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704320"/>
        <c:axId val="171706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33.4</c:v>
                </c:pt>
                <c:pt idx="2">
                  <c:v>32.299999999999997</c:v>
                </c:pt>
                <c:pt idx="3">
                  <c:v>22.3</c:v>
                </c:pt>
                <c:pt idx="4">
                  <c:v>27.1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7A-4783-8852-FE331D3CF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04320"/>
        <c:axId val="171706240"/>
      </c:lineChart>
      <c:dateAx>
        <c:axId val="171704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706240"/>
        <c:crosses val="autoZero"/>
        <c:auto val="1"/>
        <c:lblOffset val="100"/>
        <c:baseTimeUnit val="years"/>
      </c:dateAx>
      <c:valAx>
        <c:axId val="171706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1704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31119</c:v>
                </c:pt>
                <c:pt idx="1">
                  <c:v>33091</c:v>
                </c:pt>
                <c:pt idx="2">
                  <c:v>34560</c:v>
                </c:pt>
                <c:pt idx="3">
                  <c:v>35191</c:v>
                </c:pt>
                <c:pt idx="4">
                  <c:v>33710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F2-48B8-A920-67F8481A2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626560"/>
        <c:axId val="185406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7497</c:v>
                </c:pt>
                <c:pt idx="1">
                  <c:v>9663</c:v>
                </c:pt>
                <c:pt idx="2">
                  <c:v>9019</c:v>
                </c:pt>
                <c:pt idx="3">
                  <c:v>8406</c:v>
                </c:pt>
                <c:pt idx="4">
                  <c:v>9239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F2-48B8-A920-67F8481A2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626560"/>
        <c:axId val="185406976"/>
      </c:lineChart>
      <c:dateAx>
        <c:axId val="184626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406976"/>
        <c:crosses val="autoZero"/>
        <c:auto val="1"/>
        <c:lblOffset val="100"/>
        <c:baseTimeUnit val="years"/>
      </c:dateAx>
      <c:valAx>
        <c:axId val="185406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846265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53" zoomScaleNormal="10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広島県広島市　中島町駐車場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530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116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45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42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300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129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500.2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620.29999999999995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618.79999999999995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642.70000000000005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559.29999999999995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485.7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504.8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519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523.79999999999995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519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277.8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443.6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355.6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358.6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298.39999999999998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2.1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2.2999999999999998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2.7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2.2999999999999998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9.6999999999999993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149.5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154.1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151.6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151.19999999999999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153.80000000000001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126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127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80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83.9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83.8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84.4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82.1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31119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33091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34560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35191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33710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48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54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33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14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32.299999999999997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33.4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32.299999999999997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22.3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27.1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7497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9663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9019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8406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9239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128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45.6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85.4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69.900000000000006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59.6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51.8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tYGATeujrgW7/GOUQB4uypzqVOTJ4Sz6Wais4SUcfvIhpe7OqpTQB3Gsg8wZ0lFI/sKZMGUP043BuLJX5tuklw==" saltValue="rLxff4OWse36i7k/6LHlC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90</v>
      </c>
      <c r="AK5" s="59" t="s">
        <v>91</v>
      </c>
      <c r="AL5" s="59" t="s">
        <v>92</v>
      </c>
      <c r="AM5" s="59" t="s">
        <v>93</v>
      </c>
      <c r="AN5" s="59" t="s">
        <v>101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90</v>
      </c>
      <c r="AV5" s="59" t="s">
        <v>102</v>
      </c>
      <c r="AW5" s="59" t="s">
        <v>92</v>
      </c>
      <c r="AX5" s="59" t="s">
        <v>93</v>
      </c>
      <c r="AY5" s="59" t="s">
        <v>101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90</v>
      </c>
      <c r="BG5" s="59" t="s">
        <v>91</v>
      </c>
      <c r="BH5" s="59" t="s">
        <v>92</v>
      </c>
      <c r="BI5" s="59" t="s">
        <v>103</v>
      </c>
      <c r="BJ5" s="59" t="s">
        <v>101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90</v>
      </c>
      <c r="BR5" s="59" t="s">
        <v>91</v>
      </c>
      <c r="BS5" s="59" t="s">
        <v>92</v>
      </c>
      <c r="BT5" s="59" t="s">
        <v>93</v>
      </c>
      <c r="BU5" s="59" t="s">
        <v>101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90</v>
      </c>
      <c r="CC5" s="59" t="s">
        <v>91</v>
      </c>
      <c r="CD5" s="59" t="s">
        <v>92</v>
      </c>
      <c r="CE5" s="59" t="s">
        <v>93</v>
      </c>
      <c r="CF5" s="59" t="s">
        <v>94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90</v>
      </c>
      <c r="CP5" s="59" t="s">
        <v>102</v>
      </c>
      <c r="CQ5" s="59" t="s">
        <v>92</v>
      </c>
      <c r="CR5" s="59" t="s">
        <v>103</v>
      </c>
      <c r="CS5" s="59" t="s">
        <v>101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90</v>
      </c>
      <c r="DA5" s="59" t="s">
        <v>91</v>
      </c>
      <c r="DB5" s="59" t="s">
        <v>92</v>
      </c>
      <c r="DC5" s="59" t="s">
        <v>93</v>
      </c>
      <c r="DD5" s="59" t="s">
        <v>94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90</v>
      </c>
      <c r="DL5" s="59" t="s">
        <v>91</v>
      </c>
      <c r="DM5" s="59" t="s">
        <v>92</v>
      </c>
      <c r="DN5" s="59" t="s">
        <v>93</v>
      </c>
      <c r="DO5" s="59" t="s">
        <v>94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104</v>
      </c>
      <c r="B6" s="60">
        <f>B8</f>
        <v>2018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11</v>
      </c>
      <c r="H6" s="60" t="str">
        <f>SUBSTITUTE(H8,"　","")</f>
        <v>広島県広島市</v>
      </c>
      <c r="I6" s="60" t="str">
        <f t="shared" si="1"/>
        <v>中島町駐車場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45</v>
      </c>
      <c r="S6" s="62" t="str">
        <f t="shared" si="1"/>
        <v>公共施設</v>
      </c>
      <c r="T6" s="62" t="str">
        <f t="shared" si="1"/>
        <v>無</v>
      </c>
      <c r="U6" s="63">
        <f t="shared" si="1"/>
        <v>530</v>
      </c>
      <c r="V6" s="63">
        <f t="shared" si="1"/>
        <v>42</v>
      </c>
      <c r="W6" s="63">
        <f t="shared" si="1"/>
        <v>300</v>
      </c>
      <c r="X6" s="62" t="str">
        <f t="shared" si="1"/>
        <v>利用料金制</v>
      </c>
      <c r="Y6" s="64">
        <f>IF(Y8="-",NA(),Y8)</f>
        <v>500.2</v>
      </c>
      <c r="Z6" s="64">
        <f t="shared" ref="Z6:AH6" si="2">IF(Z8="-",NA(),Z8)</f>
        <v>620.29999999999995</v>
      </c>
      <c r="AA6" s="64">
        <f t="shared" si="2"/>
        <v>618.79999999999995</v>
      </c>
      <c r="AB6" s="64">
        <f t="shared" si="2"/>
        <v>642.70000000000005</v>
      </c>
      <c r="AC6" s="64">
        <f t="shared" si="2"/>
        <v>559.29999999999995</v>
      </c>
      <c r="AD6" s="64">
        <f t="shared" si="2"/>
        <v>277.8</v>
      </c>
      <c r="AE6" s="64">
        <f t="shared" si="2"/>
        <v>443.6</v>
      </c>
      <c r="AF6" s="64">
        <f t="shared" si="2"/>
        <v>355.6</v>
      </c>
      <c r="AG6" s="64">
        <f t="shared" si="2"/>
        <v>358.6</v>
      </c>
      <c r="AH6" s="64">
        <f t="shared" si="2"/>
        <v>298.39999999999998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2.1</v>
      </c>
      <c r="AP6" s="64">
        <f t="shared" si="3"/>
        <v>2.2999999999999998</v>
      </c>
      <c r="AQ6" s="64">
        <f t="shared" si="3"/>
        <v>2.7</v>
      </c>
      <c r="AR6" s="64">
        <f t="shared" si="3"/>
        <v>2.2999999999999998</v>
      </c>
      <c r="AS6" s="64">
        <f t="shared" si="3"/>
        <v>9.6999999999999993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48</v>
      </c>
      <c r="BB6" s="65">
        <f t="shared" si="4"/>
        <v>54</v>
      </c>
      <c r="BC6" s="65">
        <f t="shared" si="4"/>
        <v>33</v>
      </c>
      <c r="BD6" s="65">
        <f t="shared" si="4"/>
        <v>14</v>
      </c>
      <c r="BE6" s="63" t="str">
        <f>IF(BE8="-","",IF(BE8="-","【-】","【"&amp;SUBSTITUTE(TEXT(BE8,"#,##0"),"-","△")&amp;"】"))</f>
        <v>【30】</v>
      </c>
      <c r="BF6" s="64">
        <f>IF(BF8="-",NA(),BF8)</f>
        <v>80</v>
      </c>
      <c r="BG6" s="64">
        <f t="shared" ref="BG6:BO6" si="5">IF(BG8="-",NA(),BG8)</f>
        <v>83.9</v>
      </c>
      <c r="BH6" s="64">
        <f t="shared" si="5"/>
        <v>83.8</v>
      </c>
      <c r="BI6" s="64">
        <f t="shared" si="5"/>
        <v>84.4</v>
      </c>
      <c r="BJ6" s="64">
        <f t="shared" si="5"/>
        <v>82.1</v>
      </c>
      <c r="BK6" s="64">
        <f t="shared" si="5"/>
        <v>32.299999999999997</v>
      </c>
      <c r="BL6" s="64">
        <f t="shared" si="5"/>
        <v>33.4</v>
      </c>
      <c r="BM6" s="64">
        <f t="shared" si="5"/>
        <v>32.299999999999997</v>
      </c>
      <c r="BN6" s="64">
        <f t="shared" si="5"/>
        <v>22.3</v>
      </c>
      <c r="BO6" s="64">
        <f t="shared" si="5"/>
        <v>27.1</v>
      </c>
      <c r="BP6" s="61" t="str">
        <f>IF(BP8="-","",IF(BP8="-","【-】","【"&amp;SUBSTITUTE(TEXT(BP8,"#,##0.0"),"-","△")&amp;"】"))</f>
        <v>【26.3】</v>
      </c>
      <c r="BQ6" s="65">
        <f>IF(BQ8="-",NA(),BQ8)</f>
        <v>31119</v>
      </c>
      <c r="BR6" s="65">
        <f t="shared" ref="BR6:BZ6" si="6">IF(BR8="-",NA(),BR8)</f>
        <v>33091</v>
      </c>
      <c r="BS6" s="65">
        <f t="shared" si="6"/>
        <v>34560</v>
      </c>
      <c r="BT6" s="65">
        <f t="shared" si="6"/>
        <v>35191</v>
      </c>
      <c r="BU6" s="65">
        <f t="shared" si="6"/>
        <v>33710</v>
      </c>
      <c r="BV6" s="65">
        <f t="shared" si="6"/>
        <v>7497</v>
      </c>
      <c r="BW6" s="65">
        <f t="shared" si="6"/>
        <v>9663</v>
      </c>
      <c r="BX6" s="65">
        <f t="shared" si="6"/>
        <v>9019</v>
      </c>
      <c r="BY6" s="65">
        <f t="shared" si="6"/>
        <v>8406</v>
      </c>
      <c r="BZ6" s="65">
        <f t="shared" si="6"/>
        <v>9239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105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105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45.6</v>
      </c>
      <c r="DF6" s="64">
        <f t="shared" si="8"/>
        <v>85.4</v>
      </c>
      <c r="DG6" s="64">
        <f t="shared" si="8"/>
        <v>69.900000000000006</v>
      </c>
      <c r="DH6" s="64">
        <f t="shared" si="8"/>
        <v>59.6</v>
      </c>
      <c r="DI6" s="64">
        <f t="shared" si="8"/>
        <v>51.8</v>
      </c>
      <c r="DJ6" s="61" t="str">
        <f>IF(DJ8="-","",IF(DJ8="-","【-】","【"&amp;SUBSTITUTE(TEXT(DJ8,"#,##0.0"),"-","△")&amp;"】"))</f>
        <v>【103.6】</v>
      </c>
      <c r="DK6" s="64">
        <f>IF(DK8="-",NA(),DK8)</f>
        <v>485.7</v>
      </c>
      <c r="DL6" s="64">
        <f t="shared" ref="DL6:DT6" si="9">IF(DL8="-",NA(),DL8)</f>
        <v>504.8</v>
      </c>
      <c r="DM6" s="64">
        <f t="shared" si="9"/>
        <v>519</v>
      </c>
      <c r="DN6" s="64">
        <f t="shared" si="9"/>
        <v>523.79999999999995</v>
      </c>
      <c r="DO6" s="64">
        <f t="shared" si="9"/>
        <v>519</v>
      </c>
      <c r="DP6" s="64">
        <f t="shared" si="9"/>
        <v>149.5</v>
      </c>
      <c r="DQ6" s="64">
        <f t="shared" si="9"/>
        <v>154.1</v>
      </c>
      <c r="DR6" s="64">
        <f t="shared" si="9"/>
        <v>151.6</v>
      </c>
      <c r="DS6" s="64">
        <f t="shared" si="9"/>
        <v>151.19999999999999</v>
      </c>
      <c r="DT6" s="64">
        <f t="shared" si="9"/>
        <v>153.80000000000001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106</v>
      </c>
      <c r="B7" s="60">
        <f t="shared" ref="B7:X7" si="10">B8</f>
        <v>2018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11</v>
      </c>
      <c r="H7" s="60" t="str">
        <f t="shared" si="10"/>
        <v>広島県　広島市</v>
      </c>
      <c r="I7" s="60" t="str">
        <f t="shared" si="10"/>
        <v>中島町駐車場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45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530</v>
      </c>
      <c r="V7" s="63">
        <f t="shared" si="10"/>
        <v>42</v>
      </c>
      <c r="W7" s="63">
        <f t="shared" si="10"/>
        <v>300</v>
      </c>
      <c r="X7" s="62" t="str">
        <f t="shared" si="10"/>
        <v>利用料金制</v>
      </c>
      <c r="Y7" s="64">
        <f>Y8</f>
        <v>500.2</v>
      </c>
      <c r="Z7" s="64">
        <f t="shared" ref="Z7:AH7" si="11">Z8</f>
        <v>620.29999999999995</v>
      </c>
      <c r="AA7" s="64">
        <f t="shared" si="11"/>
        <v>618.79999999999995</v>
      </c>
      <c r="AB7" s="64">
        <f t="shared" si="11"/>
        <v>642.70000000000005</v>
      </c>
      <c r="AC7" s="64">
        <f t="shared" si="11"/>
        <v>559.29999999999995</v>
      </c>
      <c r="AD7" s="64">
        <f t="shared" si="11"/>
        <v>277.8</v>
      </c>
      <c r="AE7" s="64">
        <f t="shared" si="11"/>
        <v>443.6</v>
      </c>
      <c r="AF7" s="64">
        <f t="shared" si="11"/>
        <v>355.6</v>
      </c>
      <c r="AG7" s="64">
        <f t="shared" si="11"/>
        <v>358.6</v>
      </c>
      <c r="AH7" s="64">
        <f t="shared" si="11"/>
        <v>298.39999999999998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2.1</v>
      </c>
      <c r="AP7" s="64">
        <f t="shared" si="12"/>
        <v>2.2999999999999998</v>
      </c>
      <c r="AQ7" s="64">
        <f t="shared" si="12"/>
        <v>2.7</v>
      </c>
      <c r="AR7" s="64">
        <f t="shared" si="12"/>
        <v>2.2999999999999998</v>
      </c>
      <c r="AS7" s="64">
        <f t="shared" si="12"/>
        <v>9.6999999999999993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48</v>
      </c>
      <c r="BB7" s="65">
        <f t="shared" si="13"/>
        <v>54</v>
      </c>
      <c r="BC7" s="65">
        <f t="shared" si="13"/>
        <v>33</v>
      </c>
      <c r="BD7" s="65">
        <f t="shared" si="13"/>
        <v>14</v>
      </c>
      <c r="BE7" s="63"/>
      <c r="BF7" s="64">
        <f>BF8</f>
        <v>80</v>
      </c>
      <c r="BG7" s="64">
        <f t="shared" ref="BG7:BO7" si="14">BG8</f>
        <v>83.9</v>
      </c>
      <c r="BH7" s="64">
        <f t="shared" si="14"/>
        <v>83.8</v>
      </c>
      <c r="BI7" s="64">
        <f t="shared" si="14"/>
        <v>84.4</v>
      </c>
      <c r="BJ7" s="64">
        <f t="shared" si="14"/>
        <v>82.1</v>
      </c>
      <c r="BK7" s="64">
        <f t="shared" si="14"/>
        <v>32.299999999999997</v>
      </c>
      <c r="BL7" s="64">
        <f t="shared" si="14"/>
        <v>33.4</v>
      </c>
      <c r="BM7" s="64">
        <f t="shared" si="14"/>
        <v>32.299999999999997</v>
      </c>
      <c r="BN7" s="64">
        <f t="shared" si="14"/>
        <v>22.3</v>
      </c>
      <c r="BO7" s="64">
        <f t="shared" si="14"/>
        <v>27.1</v>
      </c>
      <c r="BP7" s="61"/>
      <c r="BQ7" s="65">
        <f>BQ8</f>
        <v>31119</v>
      </c>
      <c r="BR7" s="65">
        <f t="shared" ref="BR7:BZ7" si="15">BR8</f>
        <v>33091</v>
      </c>
      <c r="BS7" s="65">
        <f t="shared" si="15"/>
        <v>34560</v>
      </c>
      <c r="BT7" s="65">
        <f t="shared" si="15"/>
        <v>35191</v>
      </c>
      <c r="BU7" s="65">
        <f t="shared" si="15"/>
        <v>33710</v>
      </c>
      <c r="BV7" s="65">
        <f t="shared" si="15"/>
        <v>7497</v>
      </c>
      <c r="BW7" s="65">
        <f t="shared" si="15"/>
        <v>9663</v>
      </c>
      <c r="BX7" s="65">
        <f t="shared" si="15"/>
        <v>9019</v>
      </c>
      <c r="BY7" s="65">
        <f t="shared" si="15"/>
        <v>8406</v>
      </c>
      <c r="BZ7" s="65">
        <f t="shared" si="15"/>
        <v>9239</v>
      </c>
      <c r="CA7" s="63"/>
      <c r="CB7" s="64" t="s">
        <v>107</v>
      </c>
      <c r="CC7" s="64" t="s">
        <v>107</v>
      </c>
      <c r="CD7" s="64" t="s">
        <v>107</v>
      </c>
      <c r="CE7" s="64" t="s">
        <v>107</v>
      </c>
      <c r="CF7" s="64" t="s">
        <v>107</v>
      </c>
      <c r="CG7" s="64" t="s">
        <v>107</v>
      </c>
      <c r="CH7" s="64" t="s">
        <v>107</v>
      </c>
      <c r="CI7" s="64" t="s">
        <v>107</v>
      </c>
      <c r="CJ7" s="64" t="s">
        <v>107</v>
      </c>
      <c r="CK7" s="64" t="s">
        <v>105</v>
      </c>
      <c r="CL7" s="61"/>
      <c r="CM7" s="63">
        <f>CM8</f>
        <v>0</v>
      </c>
      <c r="CN7" s="63">
        <f>CN8</f>
        <v>0</v>
      </c>
      <c r="CO7" s="64" t="s">
        <v>107</v>
      </c>
      <c r="CP7" s="64" t="s">
        <v>107</v>
      </c>
      <c r="CQ7" s="64" t="s">
        <v>107</v>
      </c>
      <c r="CR7" s="64" t="s">
        <v>107</v>
      </c>
      <c r="CS7" s="64" t="s">
        <v>107</v>
      </c>
      <c r="CT7" s="64" t="s">
        <v>107</v>
      </c>
      <c r="CU7" s="64" t="s">
        <v>107</v>
      </c>
      <c r="CV7" s="64" t="s">
        <v>107</v>
      </c>
      <c r="CW7" s="64" t="s">
        <v>107</v>
      </c>
      <c r="CX7" s="64" t="s">
        <v>105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45.6</v>
      </c>
      <c r="DF7" s="64">
        <f t="shared" si="16"/>
        <v>85.4</v>
      </c>
      <c r="DG7" s="64">
        <f t="shared" si="16"/>
        <v>69.900000000000006</v>
      </c>
      <c r="DH7" s="64">
        <f t="shared" si="16"/>
        <v>59.6</v>
      </c>
      <c r="DI7" s="64">
        <f t="shared" si="16"/>
        <v>51.8</v>
      </c>
      <c r="DJ7" s="61"/>
      <c r="DK7" s="64">
        <f>DK8</f>
        <v>485.7</v>
      </c>
      <c r="DL7" s="64">
        <f t="shared" ref="DL7:DT7" si="17">DL8</f>
        <v>504.8</v>
      </c>
      <c r="DM7" s="64">
        <f t="shared" si="17"/>
        <v>519</v>
      </c>
      <c r="DN7" s="64">
        <f t="shared" si="17"/>
        <v>523.79999999999995</v>
      </c>
      <c r="DO7" s="64">
        <f t="shared" si="17"/>
        <v>519</v>
      </c>
      <c r="DP7" s="64">
        <f t="shared" si="17"/>
        <v>149.5</v>
      </c>
      <c r="DQ7" s="64">
        <f t="shared" si="17"/>
        <v>154.1</v>
      </c>
      <c r="DR7" s="64">
        <f t="shared" si="17"/>
        <v>151.6</v>
      </c>
      <c r="DS7" s="64">
        <f t="shared" si="17"/>
        <v>151.19999999999999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2018</v>
      </c>
      <c r="C8" s="67">
        <v>341002</v>
      </c>
      <c r="D8" s="67">
        <v>47</v>
      </c>
      <c r="E8" s="67">
        <v>14</v>
      </c>
      <c r="F8" s="67">
        <v>0</v>
      </c>
      <c r="G8" s="67">
        <v>11</v>
      </c>
      <c r="H8" s="67" t="s">
        <v>108</v>
      </c>
      <c r="I8" s="67" t="s">
        <v>109</v>
      </c>
      <c r="J8" s="67" t="s">
        <v>110</v>
      </c>
      <c r="K8" s="67" t="s">
        <v>111</v>
      </c>
      <c r="L8" s="67" t="s">
        <v>112</v>
      </c>
      <c r="M8" s="67" t="s">
        <v>113</v>
      </c>
      <c r="N8" s="67" t="s">
        <v>114</v>
      </c>
      <c r="O8" s="68" t="s">
        <v>115</v>
      </c>
      <c r="P8" s="69" t="s">
        <v>116</v>
      </c>
      <c r="Q8" s="69" t="s">
        <v>117</v>
      </c>
      <c r="R8" s="70">
        <v>45</v>
      </c>
      <c r="S8" s="69" t="s">
        <v>118</v>
      </c>
      <c r="T8" s="69" t="s">
        <v>119</v>
      </c>
      <c r="U8" s="70">
        <v>530</v>
      </c>
      <c r="V8" s="70">
        <v>42</v>
      </c>
      <c r="W8" s="70">
        <v>300</v>
      </c>
      <c r="X8" s="69" t="s">
        <v>120</v>
      </c>
      <c r="Y8" s="71">
        <v>500.2</v>
      </c>
      <c r="Z8" s="71">
        <v>620.29999999999995</v>
      </c>
      <c r="AA8" s="71">
        <v>618.79999999999995</v>
      </c>
      <c r="AB8" s="71">
        <v>642.70000000000005</v>
      </c>
      <c r="AC8" s="71">
        <v>559.29999999999995</v>
      </c>
      <c r="AD8" s="71">
        <v>277.8</v>
      </c>
      <c r="AE8" s="71">
        <v>443.6</v>
      </c>
      <c r="AF8" s="71">
        <v>355.6</v>
      </c>
      <c r="AG8" s="71">
        <v>358.6</v>
      </c>
      <c r="AH8" s="71">
        <v>298.39999999999998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2.1</v>
      </c>
      <c r="AP8" s="71">
        <v>2.2999999999999998</v>
      </c>
      <c r="AQ8" s="71">
        <v>2.7</v>
      </c>
      <c r="AR8" s="71">
        <v>2.2999999999999998</v>
      </c>
      <c r="AS8" s="71">
        <v>9.6999999999999993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48</v>
      </c>
      <c r="BB8" s="72">
        <v>54</v>
      </c>
      <c r="BC8" s="72">
        <v>33</v>
      </c>
      <c r="BD8" s="72">
        <v>14</v>
      </c>
      <c r="BE8" s="72">
        <v>30</v>
      </c>
      <c r="BF8" s="71">
        <v>80</v>
      </c>
      <c r="BG8" s="71">
        <v>83.9</v>
      </c>
      <c r="BH8" s="71">
        <v>83.8</v>
      </c>
      <c r="BI8" s="71">
        <v>84.4</v>
      </c>
      <c r="BJ8" s="71">
        <v>82.1</v>
      </c>
      <c r="BK8" s="71">
        <v>32.299999999999997</v>
      </c>
      <c r="BL8" s="71">
        <v>33.4</v>
      </c>
      <c r="BM8" s="71">
        <v>32.299999999999997</v>
      </c>
      <c r="BN8" s="71">
        <v>22.3</v>
      </c>
      <c r="BO8" s="71">
        <v>27.1</v>
      </c>
      <c r="BP8" s="68">
        <v>26.3</v>
      </c>
      <c r="BQ8" s="72">
        <v>31119</v>
      </c>
      <c r="BR8" s="72">
        <v>33091</v>
      </c>
      <c r="BS8" s="72">
        <v>34560</v>
      </c>
      <c r="BT8" s="73">
        <v>35191</v>
      </c>
      <c r="BU8" s="73">
        <v>33710</v>
      </c>
      <c r="BV8" s="72">
        <v>7497</v>
      </c>
      <c r="BW8" s="72">
        <v>9663</v>
      </c>
      <c r="BX8" s="72">
        <v>9019</v>
      </c>
      <c r="BY8" s="72">
        <v>8406</v>
      </c>
      <c r="BZ8" s="72">
        <v>9239</v>
      </c>
      <c r="CA8" s="70">
        <v>16102</v>
      </c>
      <c r="CB8" s="71" t="s">
        <v>112</v>
      </c>
      <c r="CC8" s="71" t="s">
        <v>112</v>
      </c>
      <c r="CD8" s="71" t="s">
        <v>112</v>
      </c>
      <c r="CE8" s="71" t="s">
        <v>112</v>
      </c>
      <c r="CF8" s="71" t="s">
        <v>112</v>
      </c>
      <c r="CG8" s="71" t="s">
        <v>112</v>
      </c>
      <c r="CH8" s="71" t="s">
        <v>112</v>
      </c>
      <c r="CI8" s="71" t="s">
        <v>112</v>
      </c>
      <c r="CJ8" s="71" t="s">
        <v>112</v>
      </c>
      <c r="CK8" s="71" t="s">
        <v>112</v>
      </c>
      <c r="CL8" s="68" t="s">
        <v>112</v>
      </c>
      <c r="CM8" s="70">
        <v>0</v>
      </c>
      <c r="CN8" s="70">
        <v>0</v>
      </c>
      <c r="CO8" s="71" t="s">
        <v>112</v>
      </c>
      <c r="CP8" s="71" t="s">
        <v>112</v>
      </c>
      <c r="CQ8" s="71" t="s">
        <v>112</v>
      </c>
      <c r="CR8" s="71" t="s">
        <v>112</v>
      </c>
      <c r="CS8" s="71" t="s">
        <v>112</v>
      </c>
      <c r="CT8" s="71" t="s">
        <v>112</v>
      </c>
      <c r="CU8" s="71" t="s">
        <v>112</v>
      </c>
      <c r="CV8" s="71" t="s">
        <v>112</v>
      </c>
      <c r="CW8" s="71" t="s">
        <v>112</v>
      </c>
      <c r="CX8" s="71" t="s">
        <v>112</v>
      </c>
      <c r="CY8" s="68" t="s">
        <v>112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45.6</v>
      </c>
      <c r="DF8" s="71">
        <v>85.4</v>
      </c>
      <c r="DG8" s="71">
        <v>69.900000000000006</v>
      </c>
      <c r="DH8" s="71">
        <v>59.6</v>
      </c>
      <c r="DI8" s="71">
        <v>51.8</v>
      </c>
      <c r="DJ8" s="68">
        <v>103.6</v>
      </c>
      <c r="DK8" s="71">
        <v>485.7</v>
      </c>
      <c r="DL8" s="71">
        <v>504.8</v>
      </c>
      <c r="DM8" s="71">
        <v>519</v>
      </c>
      <c r="DN8" s="71">
        <v>523.79999999999995</v>
      </c>
      <c r="DO8" s="71">
        <v>519</v>
      </c>
      <c r="DP8" s="71">
        <v>149.5</v>
      </c>
      <c r="DQ8" s="71">
        <v>154.1</v>
      </c>
      <c r="DR8" s="71">
        <v>151.6</v>
      </c>
      <c r="DS8" s="71">
        <v>151.19999999999999</v>
      </c>
      <c r="DT8" s="71">
        <v>153.80000000000001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121</v>
      </c>
      <c r="C10" s="78" t="s">
        <v>122</v>
      </c>
      <c r="D10" s="78" t="s">
        <v>123</v>
      </c>
      <c r="E10" s="78" t="s">
        <v>124</v>
      </c>
      <c r="F10" s="78" t="s">
        <v>125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脇田 知茂</cp:lastModifiedBy>
  <cp:lastPrinted>2020-01-29T05:59:56Z</cp:lastPrinted>
  <dcterms:created xsi:type="dcterms:W3CDTF">2019-12-05T07:27:07Z</dcterms:created>
  <dcterms:modified xsi:type="dcterms:W3CDTF">2020-01-29T05:59:58Z</dcterms:modified>
</cp:coreProperties>
</file>