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_【課室共通】検討・作業用フォルダ\03 準公営企業室\01 病院事業係\13 決算統計\03経営比較分析表\H31\20200201団体回答\02_政令市\20熊本（※赤字修正するか\"/>
    </mc:Choice>
  </mc:AlternateContent>
  <workbookProtection workbookAlgorithmName="SHA-512" workbookHashValue="gApnjv5qhtKjFriqmuosAnEF06DCcj2vj4SWMRVYVoWJy/9hw4IDkEY5fnEhvmLT0TGQ5kRQ7ICAgUkkFJhLxQ==" workbookSaltValue="WrIwJBFIFNf6v8KXAJIbr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W7" i="5" l="1"/>
  <c r="EV7" i="5"/>
  <c r="EU7" i="5"/>
  <c r="KV80" i="4" s="1"/>
  <c r="ET7" i="5"/>
  <c r="KC80" i="4" s="1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FH79" i="4" s="1"/>
  <c r="EC7" i="5"/>
  <c r="EO79" i="4" s="1"/>
  <c r="EA7" i="5"/>
  <c r="DZ7" i="5"/>
  <c r="DY7" i="5"/>
  <c r="DX7" i="5"/>
  <c r="DW7" i="5"/>
  <c r="DV7" i="5"/>
  <c r="DU7" i="5"/>
  <c r="BZ79" i="4" s="1"/>
  <c r="DT7" i="5"/>
  <c r="BG79" i="4" s="1"/>
  <c r="DS7" i="5"/>
  <c r="DR7" i="5"/>
  <c r="DP7" i="5"/>
  <c r="MN56" i="4" s="1"/>
  <c r="DO7" i="5"/>
  <c r="LY56" i="4" s="1"/>
  <c r="DN7" i="5"/>
  <c r="DM7" i="5"/>
  <c r="DL7" i="5"/>
  <c r="KF56" i="4" s="1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DS55" i="4" s="1"/>
  <c r="CK7" i="5"/>
  <c r="DD55" i="4" s="1"/>
  <c r="CI7" i="5"/>
  <c r="CH7" i="5"/>
  <c r="CG7" i="5"/>
  <c r="AT56" i="4" s="1"/>
  <c r="CF7" i="5"/>
  <c r="AE56" i="4" s="1"/>
  <c r="CE7" i="5"/>
  <c r="CD7" i="5"/>
  <c r="CC7" i="5"/>
  <c r="BI55" i="4" s="1"/>
  <c r="CB7" i="5"/>
  <c r="AT55" i="4" s="1"/>
  <c r="CA7" i="5"/>
  <c r="BZ7" i="5"/>
  <c r="BX7" i="5"/>
  <c r="MN34" i="4" s="1"/>
  <c r="BW7" i="5"/>
  <c r="LY34" i="4" s="1"/>
  <c r="BV7" i="5"/>
  <c r="BU7" i="5"/>
  <c r="BT7" i="5"/>
  <c r="KF34" i="4" s="1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DS33" i="4" s="1"/>
  <c r="AS7" i="5"/>
  <c r="DD33" i="4" s="1"/>
  <c r="AQ7" i="5"/>
  <c r="AP7" i="5"/>
  <c r="AO7" i="5"/>
  <c r="AT34" i="4" s="1"/>
  <c r="AN7" i="5"/>
  <c r="AE34" i="4" s="1"/>
  <c r="AM7" i="5"/>
  <c r="AL7" i="5"/>
  <c r="AK7" i="5"/>
  <c r="BI33" i="4" s="1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CN12" i="4" s="1"/>
  <c r="V6" i="5"/>
  <c r="AU12" i="4" s="1"/>
  <c r="U6" i="5"/>
  <c r="T6" i="5"/>
  <c r="S6" i="5"/>
  <c r="R6" i="5"/>
  <c r="CN10" i="4" s="1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CS79" i="4"/>
  <c r="AN79" i="4"/>
  <c r="U79" i="4"/>
  <c r="LJ56" i="4"/>
  <c r="KU56" i="4"/>
  <c r="IZ56" i="4"/>
  <c r="IK56" i="4"/>
  <c r="HV56" i="4"/>
  <c r="GR56" i="4"/>
  <c r="FL56" i="4"/>
  <c r="EW56" i="4"/>
  <c r="EH56" i="4"/>
  <c r="DS56" i="4"/>
  <c r="DD56" i="4"/>
  <c r="BX56" i="4"/>
  <c r="BI56" i="4"/>
  <c r="P56" i="4"/>
  <c r="LY55" i="4"/>
  <c r="LJ55" i="4"/>
  <c r="KU55" i="4"/>
  <c r="IZ55" i="4"/>
  <c r="IK55" i="4"/>
  <c r="HV55" i="4"/>
  <c r="HG55" i="4"/>
  <c r="GR55" i="4"/>
  <c r="EW55" i="4"/>
  <c r="EH55" i="4"/>
  <c r="BX55" i="4"/>
  <c r="AE55" i="4"/>
  <c r="P55" i="4"/>
  <c r="LJ34" i="4"/>
  <c r="KU34" i="4"/>
  <c r="IZ34" i="4"/>
  <c r="IK34" i="4"/>
  <c r="HV34" i="4"/>
  <c r="GR34" i="4"/>
  <c r="FL34" i="4"/>
  <c r="EW34" i="4"/>
  <c r="EH34" i="4"/>
  <c r="DS34" i="4"/>
  <c r="DD34" i="4"/>
  <c r="BX34" i="4"/>
  <c r="BI34" i="4"/>
  <c r="P34" i="4"/>
  <c r="LY33" i="4"/>
  <c r="LJ33" i="4"/>
  <c r="KU33" i="4"/>
  <c r="IZ33" i="4"/>
  <c r="IK33" i="4"/>
  <c r="HV33" i="4"/>
  <c r="HG33" i="4"/>
  <c r="GR33" i="4"/>
  <c r="EW33" i="4"/>
  <c r="EH33" i="4"/>
  <c r="BX33" i="4"/>
  <c r="AE33" i="4"/>
  <c r="P33" i="4"/>
  <c r="LP12" i="4"/>
  <c r="JW12" i="4"/>
  <c r="ID12" i="4"/>
  <c r="EG12" i="4"/>
  <c r="B12" i="4"/>
  <c r="LP10" i="4"/>
  <c r="JW10" i="4"/>
  <c r="ID10" i="4"/>
  <c r="FZ10" i="4"/>
  <c r="EG10" i="4"/>
  <c r="AU10" i="4"/>
  <c r="B10" i="4"/>
  <c r="LP8" i="4"/>
  <c r="ID8" i="4"/>
  <c r="FZ8" i="4"/>
  <c r="EG8" i="4"/>
  <c r="CN8" i="4"/>
  <c r="AU8" i="4"/>
  <c r="B8" i="4"/>
  <c r="B6" i="4"/>
  <c r="MH78" i="4" l="1"/>
  <c r="IZ54" i="4"/>
  <c r="IZ32" i="4"/>
  <c r="MN32" i="4"/>
  <c r="HM78" i="4"/>
  <c r="FL54" i="4"/>
  <c r="FL32" i="4"/>
  <c r="CS78" i="4"/>
  <c r="BX54" i="4"/>
  <c r="BX32" i="4"/>
  <c r="MN54" i="4"/>
  <c r="C11" i="5"/>
  <c r="D11" i="5"/>
  <c r="E11" i="5"/>
  <c r="B11" i="5"/>
  <c r="KC78" i="4" l="1"/>
  <c r="FH78" i="4"/>
  <c r="DS54" i="4"/>
  <c r="DS32" i="4"/>
  <c r="HG54" i="4"/>
  <c r="AN78" i="4"/>
  <c r="AE54" i="4"/>
  <c r="AE32" i="4"/>
  <c r="KU54" i="4"/>
  <c r="KU32" i="4"/>
  <c r="HG32" i="4"/>
  <c r="JJ78" i="4"/>
  <c r="GR54" i="4"/>
  <c r="GR32" i="4"/>
  <c r="DD32" i="4"/>
  <c r="EO78" i="4"/>
  <c r="DD54" i="4"/>
  <c r="KF54" i="4"/>
  <c r="KF32" i="4"/>
  <c r="U78" i="4"/>
  <c r="P54" i="4"/>
  <c r="P32" i="4"/>
  <c r="BZ78" i="4"/>
  <c r="LY54" i="4"/>
  <c r="LY32" i="4"/>
  <c r="LO78" i="4"/>
  <c r="IK54" i="4"/>
  <c r="IK32" i="4"/>
  <c r="BI32" i="4"/>
  <c r="GT78" i="4"/>
  <c r="EW54" i="4"/>
  <c r="EW32" i="4"/>
  <c r="BI54" i="4"/>
  <c r="EH54" i="4"/>
  <c r="EH32" i="4"/>
  <c r="BG78" i="4"/>
  <c r="AT54" i="4"/>
  <c r="AT32" i="4"/>
  <c r="LJ32" i="4"/>
  <c r="LJ54" i="4"/>
  <c r="KV78" i="4"/>
  <c r="HV54" i="4"/>
  <c r="HV32" i="4"/>
  <c r="GA78" i="4"/>
</calcChain>
</file>

<file path=xl/sharedStrings.xml><?xml version="1.0" encoding="utf-8"?>
<sst xmlns="http://schemas.openxmlformats.org/spreadsheetml/2006/main" count="321" uniqueCount="180">
  <si>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</si>
  <si>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</si>
  <si>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</si>
  <si>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</si>
  <si>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</si>
  <si>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</si>
  <si>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</si>
  <si>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</si>
  <si>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</si>
  <si>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</si>
  <si>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</si>
  <si>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</si>
  <si>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</si>
  <si>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</si>
  <si>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</si>
  <si>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</si>
  <si>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</si>
  <si>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</si>
  <si>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</si>
  <si>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</si>
  <si>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</si>
  <si>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</si>
  <si>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</si>
  <si>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</si>
  <si>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</si>
  <si>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</si>
  <si>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</si>
  <si>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</si>
  <si>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</si>
  <si>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</si>
  <si>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</si>
  <si>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</si>
  <si>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</si>
  <si>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</si>
  <si>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</si>
  <si>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</si>
  <si>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</si>
  <si>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</si>
  <si>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</si>
  <si>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</si>
  <si>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</si>
  <si>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</si>
  <si>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</si>
  <si>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</si>
  <si>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</si>
  <si>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</si>
  <si>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</si>
  <si>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</si>
  <si>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</si>
  <si>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</si>
  <si>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</si>
  <si>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</si>
  <si>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</si>
  <si>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</si>
  <si>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</si>
  <si>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</si>
  <si>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</si>
  <si>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</si>
  <si>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</si>
  <si>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</si>
  <si>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</si>
  <si>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</si>
  <si>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</si>
  <si>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</si>
  <si>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</si>
  <si>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</si>
  <si>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</si>
  <si>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</si>
  <si>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</si>
  <si>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</si>
  <si>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</si>
  <si>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</si>
  <si>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</si>
  <si>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</si>
  <si>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</si>
  <si>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</si>
  <si>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</si>
  <si>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</si>
  <si>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</si>
  <si>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</si>
  <si>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</si>
  <si>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</si>
  <si>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</si>
  <si>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</si>
  <si>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</si>
  <si>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</si>
  <si>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</si>
  <si>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</si>
  <si>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</si>
  <si>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</si>
  <si>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</si>
  <si>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</si>
  <si>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</si>
  <si>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</si>
  <si>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</si>
  <si>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</si>
  <si>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</si>
  <si>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</si>
  <si>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</si>
  <si>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</si>
  <si>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</si>
  <si>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</si>
  <si>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</si>
  <si>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</si>
  <si>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</si>
  <si>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</si>
  <si>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</si>
  <si>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</si>
  <si>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</si>
  <si>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</si>
  <si>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</si>
  <si>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</si>
  <si>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</si>
  <si>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</si>
  <si>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</si>
  <si>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</si>
  <si>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</si>
  <si>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</si>
  <si>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</si>
  <si>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</si>
  <si>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</si>
  <si>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</si>
  <si>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</si>
  <si>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</si>
  <si>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</si>
  <si>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</si>
  <si>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</si>
  <si>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</si>
  <si>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</si>
  <si>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</si>
  <si>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</si>
  <si>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</si>
  <si>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</si>
  <si>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</si>
  <si>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</si>
  <si>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</si>
  <si>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</si>
  <si>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</si>
  <si>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</si>
  <si>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</si>
  <si>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</si>
  <si>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</si>
  <si>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</si>
  <si>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</si>
  <si>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</si>
  <si>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</si>
  <si>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</si>
  <si>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</si>
  <si>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</si>
  <si>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</si>
  <si>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当該値(N-2)</t>
    <phoneticPr fontId="5"/>
  </si>
  <si>
    <t>当該値(N-4)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</si>
  <si>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</si>
  <si>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</si>
  <si>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</si>
  <si>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</si>
  <si>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熊本県</t>
  </si>
  <si>
    <t>熊本市</t>
  </si>
  <si>
    <t>熊本市民病院</t>
  </si>
  <si>
    <t>条例全部</t>
  </si>
  <si>
    <t>病院事業</t>
  </si>
  <si>
    <t>一般病院</t>
  </si>
  <si>
    <t>500床以上</t>
  </si>
  <si>
    <t>自治体職員 学術・研究機関出身</t>
  </si>
  <si>
    <t>直営</t>
  </si>
  <si>
    <t>対象</t>
  </si>
  <si>
    <t>透 未 訓 ガ</t>
  </si>
  <si>
    <t>感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</si>
  <si>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</si>
  <si>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</si>
  <si>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</si>
  <si>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</si>
  <si>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</si>
  <si>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</si>
  <si>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</si>
  <si>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</si>
  <si>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地域の中核的な基幹病院として、総合周産期母子医療センターによる周産期医療をはじめとした高度特殊医療を担い、また、自治体病院として感染症医療やへき地医療を担ってきた。
しかし、平成28年熊本地震により被災し、以降は診療が制限されている。</t>
    <phoneticPr fontId="5"/>
  </si>
  <si>
    <t>建物３棟のうち入院機能を担う２棟については、昭和54年及び昭和59年の竣工ということもあり、かねてより老朽化が進んでいる状態であった。
しかし、熊本地震被災により使用不能となったことから、さらに老朽化が進行した。
なお、これら２棟については、平成29年度に減損会計を適用して帳簿価額を減額した。</t>
    <phoneticPr fontId="5"/>
  </si>
  <si>
    <t>熊本地震被災前までは、収益・費用の効率化を図り経営の健全化に努めてきたが、被災後は、診療制限により収益が大幅に悪化したことから、給与費や材料費等を賄えず、資金不足を生じている。見込まれる資金不足額に対しては、平成28年熊本地震減収対策企業債の起債をもって充当している。
この状況は、令和元年の移転新築まで続くものと予想される。
なお、移転新築後は、高い老朽化度も解消される見込みである。</t>
    <rPh sb="141" eb="143">
      <t>レイワ</t>
    </rPh>
    <rPh sb="143" eb="145">
      <t>ガンネン</t>
    </rPh>
    <phoneticPr fontId="5"/>
  </si>
  <si>
    <t>平成27年度まで、病床利用率は類似平均を下回るものの、入院・外来単価の上昇を図り、累積欠損金の解消に努めていた。
しかし、熊本地震被災により、入院機能を担う２棟が使用不能となったことから入院収益が95％減少するなど、収益が大幅に減少し累積欠損金が増大した。
累積欠損金の増大は、移転新築が完了する令和元年度まで続く見込みである。
なお、稼働病床で計算した結果、平成30年病床利用率が80％を超える結果となった。</t>
    <rPh sb="148" eb="150">
      <t>レイワ</t>
    </rPh>
    <rPh sb="150" eb="151">
      <t>ガン</t>
    </rPh>
    <rPh sb="168" eb="170">
      <t>カドウ</t>
    </rPh>
    <rPh sb="170" eb="172">
      <t>ビョウショウ</t>
    </rPh>
    <rPh sb="173" eb="175">
      <t>ケイサン</t>
    </rPh>
    <rPh sb="177" eb="179">
      <t>ケッカ</t>
    </rPh>
    <rPh sb="180" eb="182">
      <t>ヘイセイ</t>
    </rPh>
    <rPh sb="184" eb="185">
      <t>ネン</t>
    </rPh>
    <rPh sb="185" eb="187">
      <t>ビョウショウ</t>
    </rPh>
    <rPh sb="187" eb="190">
      <t>リヨウリツ</t>
    </rPh>
    <rPh sb="195" eb="196">
      <t>コ</t>
    </rPh>
    <rPh sb="198" eb="200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</si>
</sst>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62</c:v>
                </c:pt>
                <c:pt idx="1">
                  <c:v>60.3</c:v>
                </c:pt>
                <c:pt idx="2">
                  <c:v>3.1</c:v>
                </c:pt>
                <c:pt idx="3">
                  <c:v>3.3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6-4013-81B9-DE6D76649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80.7</c:v>
                </c:pt>
                <c:pt idx="2">
                  <c:v>79.5</c:v>
                </c:pt>
                <c:pt idx="3">
                  <c:v>79.900000000000006</c:v>
                </c:pt>
                <c:pt idx="4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6-4013-81B9-DE6D76649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15120</c:v>
                </c:pt>
                <c:pt idx="1">
                  <c:v>16100</c:v>
                </c:pt>
                <c:pt idx="2">
                  <c:v>14028</c:v>
                </c:pt>
                <c:pt idx="3">
                  <c:v>15155</c:v>
                </c:pt>
                <c:pt idx="4">
                  <c:v>15068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2-4366-889C-FD0570FEB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15610</c:v>
                </c:pt>
                <c:pt idx="1">
                  <c:v>16993</c:v>
                </c:pt>
                <c:pt idx="2">
                  <c:v>17680</c:v>
                </c:pt>
                <c:pt idx="3">
                  <c:v>18393</c:v>
                </c:pt>
                <c:pt idx="4">
                  <c:v>19207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2-4366-889C-FD0570FEB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64411</c:v>
                </c:pt>
                <c:pt idx="1">
                  <c:v>65299</c:v>
                </c:pt>
                <c:pt idx="2">
                  <c:v>67388</c:v>
                </c:pt>
                <c:pt idx="3">
                  <c:v>60402</c:v>
                </c:pt>
                <c:pt idx="4">
                  <c:v>60301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5-49FA-A07C-9F811657D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60787</c:v>
                </c:pt>
                <c:pt idx="1">
                  <c:v>62913</c:v>
                </c:pt>
                <c:pt idx="2">
                  <c:v>64765</c:v>
                </c:pt>
                <c:pt idx="3">
                  <c:v>66228</c:v>
                </c:pt>
                <c:pt idx="4">
                  <c:v>68751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5-49FA-A07C-9F811657D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41.2</c:v>
                </c:pt>
                <c:pt idx="1">
                  <c:v>45.6</c:v>
                </c:pt>
                <c:pt idx="2">
                  <c:v>503.9</c:v>
                </c:pt>
                <c:pt idx="3">
                  <c:v>798.9</c:v>
                </c:pt>
                <c:pt idx="4">
                  <c:v>980.8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1-4668-A2D9-9E4038297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37.700000000000003</c:v>
                </c:pt>
                <c:pt idx="1">
                  <c:v>36.799999999999997</c:v>
                </c:pt>
                <c:pt idx="2">
                  <c:v>33.9</c:v>
                </c:pt>
                <c:pt idx="3">
                  <c:v>34.9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1-4668-A2D9-9E4038297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92</c:v>
                </c:pt>
                <c:pt idx="1">
                  <c:v>89.8</c:v>
                </c:pt>
                <c:pt idx="2">
                  <c:v>29.1</c:v>
                </c:pt>
                <c:pt idx="3">
                  <c:v>36.4</c:v>
                </c:pt>
                <c:pt idx="4">
                  <c:v>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2-4D88-AAE7-53C3B7BCB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94.4</c:v>
                </c:pt>
                <c:pt idx="2">
                  <c:v>93.6</c:v>
                </c:pt>
                <c:pt idx="3">
                  <c:v>94</c:v>
                </c:pt>
                <c:pt idx="4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2-4D88-AAE7-53C3B7BCB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99.5</c:v>
                </c:pt>
                <c:pt idx="1">
                  <c:v>96.4</c:v>
                </c:pt>
                <c:pt idx="2">
                  <c:v>43.7</c:v>
                </c:pt>
                <c:pt idx="3">
                  <c:v>55</c:v>
                </c:pt>
                <c:pt idx="4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0-4C0C-AC65-0A138B9B4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100.3</c:v>
                </c:pt>
                <c:pt idx="2">
                  <c:v>99.8</c:v>
                </c:pt>
                <c:pt idx="3">
                  <c:v>100.1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B0-4C0C-AC65-0A138B9B4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70.5</c:v>
                </c:pt>
                <c:pt idx="2">
                  <c:v>73.3</c:v>
                </c:pt>
                <c:pt idx="3">
                  <c:v>85.3</c:v>
                </c:pt>
                <c:pt idx="4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9-4A5C-BAEC-F46B7B864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51.3</c:v>
                </c:pt>
                <c:pt idx="2">
                  <c:v>51.2</c:v>
                </c:pt>
                <c:pt idx="3">
                  <c:v>52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9-4A5C-BAEC-F46B7B864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81.7</c:v>
                </c:pt>
                <c:pt idx="1">
                  <c:v>80.099999999999994</c:v>
                </c:pt>
                <c:pt idx="2">
                  <c:v>83.7</c:v>
                </c:pt>
                <c:pt idx="3">
                  <c:v>87.1</c:v>
                </c:pt>
                <c:pt idx="4">
                  <c:v>89.7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1-468E-AD0B-8EA6B18A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64.099999999999994</c:v>
                </c:pt>
                <c:pt idx="2">
                  <c:v>64.3</c:v>
                </c:pt>
                <c:pt idx="3">
                  <c:v>66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31-468E-AD0B-8EA6B18A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37205077</c:v>
                </c:pt>
                <c:pt idx="1">
                  <c:v>38192187</c:v>
                </c:pt>
                <c:pt idx="2">
                  <c:v>37354854</c:v>
                </c:pt>
                <c:pt idx="3">
                  <c:v>32970263</c:v>
                </c:pt>
                <c:pt idx="4">
                  <c:v>32986754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3-4F34-B1D3-DDACFA0BC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50543381</c:v>
                </c:pt>
                <c:pt idx="1">
                  <c:v>51238617</c:v>
                </c:pt>
                <c:pt idx="2">
                  <c:v>51669762</c:v>
                </c:pt>
                <c:pt idx="3">
                  <c:v>53351028</c:v>
                </c:pt>
                <c:pt idx="4">
                  <c:v>55620962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E3-4F34-B1D3-DDACFA0BC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23.6</c:v>
                </c:pt>
                <c:pt idx="1">
                  <c:v>22.6</c:v>
                </c:pt>
                <c:pt idx="2">
                  <c:v>27.4</c:v>
                </c:pt>
                <c:pt idx="3">
                  <c:v>28.3</c:v>
                </c:pt>
                <c:pt idx="4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4-4B41-B7E6-3ACE661D0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27.5</c:v>
                </c:pt>
                <c:pt idx="2">
                  <c:v>27.4</c:v>
                </c:pt>
                <c:pt idx="3">
                  <c:v>27.8</c:v>
                </c:pt>
                <c:pt idx="4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4-4B41-B7E6-3ACE661D0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53.3</c:v>
                </c:pt>
                <c:pt idx="1">
                  <c:v>57</c:v>
                </c:pt>
                <c:pt idx="2">
                  <c:v>198.2</c:v>
                </c:pt>
                <c:pt idx="3">
                  <c:v>160.30000000000001</c:v>
                </c:pt>
                <c:pt idx="4">
                  <c:v>140.4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2-4DC3-895C-1D705930D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48.5</c:v>
                </c:pt>
                <c:pt idx="2">
                  <c:v>49.2</c:v>
                </c:pt>
                <c:pt idx="3">
                  <c:v>48.7</c:v>
                </c:pt>
                <c:pt idx="4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2-4DC3-895C-1D705930D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A7" zoomScale="85" zoomScaleNormal="85" zoomScaleSheetLayoutView="70" workbookViewId="0">
      <selection activeCell="A37" sqref="A37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 x14ac:dyDescent="0.15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 x14ac:dyDescent="0.15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4" t="str">
        <f>データ!H6</f>
        <v>熊本県熊本市　熊本市民病院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41" t="str">
        <f>データ!K6</f>
        <v>条例全部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500床以上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自治体職員 学術・研究機関出身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544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32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対象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透 未 訓 ガ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感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 t="str">
        <f>データ!AB6</f>
        <v>-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>
        <f>データ!AC6</f>
        <v>12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556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30">
        <f>データ!U6</f>
        <v>734105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33300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１０：１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24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24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 x14ac:dyDescent="0.15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 x14ac:dyDescent="0.15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66</v>
      </c>
      <c r="NK18" s="120"/>
      <c r="NL18" s="120"/>
      <c r="NM18" s="123" t="s">
        <v>175</v>
      </c>
      <c r="NN18" s="124"/>
      <c r="NO18" s="119" t="s">
        <v>38</v>
      </c>
      <c r="NP18" s="120"/>
      <c r="NQ18" s="120"/>
      <c r="NR18" s="123" t="s">
        <v>175</v>
      </c>
      <c r="NS18" s="124"/>
      <c r="NT18" s="119" t="s">
        <v>38</v>
      </c>
      <c r="NU18" s="120"/>
      <c r="NV18" s="120"/>
      <c r="NW18" s="123" t="s">
        <v>175</v>
      </c>
      <c r="NX18" s="124"/>
      <c r="OC18" s="2" t="s">
        <v>39</v>
      </c>
      <c r="OE18" s="2" t="s">
        <v>40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41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42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43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44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176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45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46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47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48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49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50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51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52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53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54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55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04" t="s">
        <v>56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99.5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96.4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43.7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55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56.3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56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92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89.8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29.1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36.4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38.6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56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41.2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45.6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503.9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798.9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980.8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56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62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60.3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3.1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3.3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82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57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04" t="s">
        <v>58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101.1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100.3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99.8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100.1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100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58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94.6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94.4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93.6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94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94.1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58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37.700000000000003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36.799999999999997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33.9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34.9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32.6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58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80.7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80.7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79.5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79.900000000000006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80.2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59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60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61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62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63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64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65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63" t="s">
        <v>179</v>
      </c>
      <c r="NK39" s="164"/>
      <c r="NL39" s="164"/>
      <c r="NM39" s="164"/>
      <c r="NN39" s="164"/>
      <c r="NO39" s="164"/>
      <c r="NP39" s="164"/>
      <c r="NQ39" s="164"/>
      <c r="NR39" s="164"/>
      <c r="NS39" s="164"/>
      <c r="NT39" s="164"/>
      <c r="NU39" s="164"/>
      <c r="NV39" s="164"/>
      <c r="NW39" s="164"/>
      <c r="NX39" s="165"/>
      <c r="OC39" s="28" t="s">
        <v>66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63"/>
      <c r="NK40" s="164"/>
      <c r="NL40" s="164"/>
      <c r="NM40" s="164"/>
      <c r="NN40" s="164"/>
      <c r="NO40" s="164"/>
      <c r="NP40" s="164"/>
      <c r="NQ40" s="164"/>
      <c r="NR40" s="164"/>
      <c r="NS40" s="164"/>
      <c r="NT40" s="164"/>
      <c r="NU40" s="164"/>
      <c r="NV40" s="164"/>
      <c r="NW40" s="164"/>
      <c r="NX40" s="165"/>
      <c r="OC40" s="28" t="s">
        <v>67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63"/>
      <c r="NK41" s="164"/>
      <c r="NL41" s="164"/>
      <c r="NM41" s="164"/>
      <c r="NN41" s="164"/>
      <c r="NO41" s="164"/>
      <c r="NP41" s="164"/>
      <c r="NQ41" s="164"/>
      <c r="NR41" s="164"/>
      <c r="NS41" s="164"/>
      <c r="NT41" s="164"/>
      <c r="NU41" s="164"/>
      <c r="NV41" s="164"/>
      <c r="NW41" s="164"/>
      <c r="NX41" s="165"/>
      <c r="OC41" s="28" t="s">
        <v>68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63"/>
      <c r="NK42" s="164"/>
      <c r="NL42" s="164"/>
      <c r="NM42" s="164"/>
      <c r="NN42" s="164"/>
      <c r="NO42" s="164"/>
      <c r="NP42" s="164"/>
      <c r="NQ42" s="164"/>
      <c r="NR42" s="164"/>
      <c r="NS42" s="164"/>
      <c r="NT42" s="164"/>
      <c r="NU42" s="164"/>
      <c r="NV42" s="164"/>
      <c r="NW42" s="164"/>
      <c r="NX42" s="165"/>
      <c r="OC42" s="28" t="s">
        <v>69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63"/>
      <c r="NK43" s="164"/>
      <c r="NL43" s="164"/>
      <c r="NM43" s="164"/>
      <c r="NN43" s="164"/>
      <c r="NO43" s="164"/>
      <c r="NP43" s="164"/>
      <c r="NQ43" s="164"/>
      <c r="NR43" s="164"/>
      <c r="NS43" s="164"/>
      <c r="NT43" s="164"/>
      <c r="NU43" s="164"/>
      <c r="NV43" s="164"/>
      <c r="NW43" s="164"/>
      <c r="NX43" s="165"/>
      <c r="OC43" s="28" t="s">
        <v>70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63"/>
      <c r="NK44" s="164"/>
      <c r="NL44" s="164"/>
      <c r="NM44" s="164"/>
      <c r="NN44" s="164"/>
      <c r="NO44" s="164"/>
      <c r="NP44" s="164"/>
      <c r="NQ44" s="164"/>
      <c r="NR44" s="164"/>
      <c r="NS44" s="164"/>
      <c r="NT44" s="164"/>
      <c r="NU44" s="164"/>
      <c r="NV44" s="164"/>
      <c r="NW44" s="164"/>
      <c r="NX44" s="165"/>
      <c r="OC44" s="28" t="s">
        <v>71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63"/>
      <c r="NK45" s="164"/>
      <c r="NL45" s="164"/>
      <c r="NM45" s="164"/>
      <c r="NN45" s="164"/>
      <c r="NO45" s="164"/>
      <c r="NP45" s="164"/>
      <c r="NQ45" s="164"/>
      <c r="NR45" s="164"/>
      <c r="NS45" s="164"/>
      <c r="NT45" s="164"/>
      <c r="NU45" s="164"/>
      <c r="NV45" s="164"/>
      <c r="NW45" s="164"/>
      <c r="NX45" s="165"/>
      <c r="OC45" s="28" t="s">
        <v>72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63"/>
      <c r="NK46" s="164"/>
      <c r="NL46" s="164"/>
      <c r="NM46" s="164"/>
      <c r="NN46" s="164"/>
      <c r="NO46" s="164"/>
      <c r="NP46" s="164"/>
      <c r="NQ46" s="164"/>
      <c r="NR46" s="164"/>
      <c r="NS46" s="164"/>
      <c r="NT46" s="164"/>
      <c r="NU46" s="164"/>
      <c r="NV46" s="164"/>
      <c r="NW46" s="164"/>
      <c r="NX46" s="165"/>
      <c r="OC46" s="28" t="s">
        <v>73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63"/>
      <c r="NK47" s="164"/>
      <c r="NL47" s="164"/>
      <c r="NM47" s="164"/>
      <c r="NN47" s="164"/>
      <c r="NO47" s="164"/>
      <c r="NP47" s="164"/>
      <c r="NQ47" s="164"/>
      <c r="NR47" s="164"/>
      <c r="NS47" s="164"/>
      <c r="NT47" s="164"/>
      <c r="NU47" s="164"/>
      <c r="NV47" s="164"/>
      <c r="NW47" s="164"/>
      <c r="NX47" s="165"/>
      <c r="OC47" s="28" t="s">
        <v>74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63"/>
      <c r="NK48" s="164"/>
      <c r="NL48" s="164"/>
      <c r="NM48" s="164"/>
      <c r="NN48" s="164"/>
      <c r="NO48" s="164"/>
      <c r="NP48" s="164"/>
      <c r="NQ48" s="164"/>
      <c r="NR48" s="164"/>
      <c r="NS48" s="164"/>
      <c r="NT48" s="164"/>
      <c r="NU48" s="164"/>
      <c r="NV48" s="164"/>
      <c r="NW48" s="164"/>
      <c r="NX48" s="165"/>
      <c r="OC48" s="28" t="s">
        <v>75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63"/>
      <c r="NK49" s="164"/>
      <c r="NL49" s="164"/>
      <c r="NM49" s="164"/>
      <c r="NN49" s="164"/>
      <c r="NO49" s="164"/>
      <c r="NP49" s="164"/>
      <c r="NQ49" s="164"/>
      <c r="NR49" s="164"/>
      <c r="NS49" s="164"/>
      <c r="NT49" s="164"/>
      <c r="NU49" s="164"/>
      <c r="NV49" s="164"/>
      <c r="NW49" s="164"/>
      <c r="NX49" s="165"/>
      <c r="OC49" s="28" t="s">
        <v>76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63"/>
      <c r="NK50" s="164"/>
      <c r="NL50" s="164"/>
      <c r="NM50" s="164"/>
      <c r="NN50" s="164"/>
      <c r="NO50" s="164"/>
      <c r="NP50" s="164"/>
      <c r="NQ50" s="164"/>
      <c r="NR50" s="164"/>
      <c r="NS50" s="164"/>
      <c r="NT50" s="164"/>
      <c r="NU50" s="164"/>
      <c r="NV50" s="164"/>
      <c r="NW50" s="164"/>
      <c r="NX50" s="165"/>
      <c r="OC50" s="28" t="s">
        <v>77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66"/>
      <c r="NK51" s="167"/>
      <c r="NL51" s="167"/>
      <c r="NM51" s="167"/>
      <c r="NN51" s="167"/>
      <c r="NO51" s="167"/>
      <c r="NP51" s="167"/>
      <c r="NQ51" s="167"/>
      <c r="NR51" s="167"/>
      <c r="NS51" s="167"/>
      <c r="NT51" s="167"/>
      <c r="NU51" s="167"/>
      <c r="NV51" s="167"/>
      <c r="NW51" s="167"/>
      <c r="NX51" s="168"/>
      <c r="OC51" s="28" t="s">
        <v>78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79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177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 x14ac:dyDescent="0.15">
      <c r="A55" s="2"/>
      <c r="B55" s="25"/>
      <c r="C55" s="5"/>
      <c r="D55" s="5"/>
      <c r="E55" s="5"/>
      <c r="F55" s="5"/>
      <c r="G55" s="104" t="s">
        <v>56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64411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65299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67388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60402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60301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56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15120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16100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14028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15155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15068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56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53.3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57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198.2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160.30000000000001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140.4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56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23.6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22.6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27.4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28.3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27.4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 x14ac:dyDescent="0.15">
      <c r="A56" s="2"/>
      <c r="B56" s="25"/>
      <c r="C56" s="5"/>
      <c r="D56" s="5"/>
      <c r="E56" s="5"/>
      <c r="F56" s="5"/>
      <c r="G56" s="104" t="s">
        <v>58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60787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62913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64765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66228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68751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58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15610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16993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17680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18393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19207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58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48.7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48.5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49.2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48.7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48.3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58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26.3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27.5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27.4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27.8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28.1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 x14ac:dyDescent="0.15">
      <c r="A62" s="27"/>
      <c r="B62" s="22"/>
      <c r="C62" s="23"/>
      <c r="D62" s="23"/>
      <c r="E62" s="23"/>
      <c r="F62" s="90" t="s">
        <v>80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 x14ac:dyDescent="0.15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81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178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83" t="s">
        <v>56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69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70.5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73.3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85.3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87.2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56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81.7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80.099999999999994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83.7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87.1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89.7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56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37205077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38192187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37354854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32970263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32986754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83" t="s">
        <v>58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50.7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51.3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51.2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52.5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58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62.6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64.099999999999994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64.3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66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67.099999999999994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58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50543381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51238617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51669762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53351028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55620962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 x14ac:dyDescent="0.15">
      <c r="B85" t="s">
        <v>82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83</v>
      </c>
      <c r="K89" s="47" t="s">
        <v>84</v>
      </c>
      <c r="L89" s="47" t="s">
        <v>85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clww/0wsQ/oJ51+ywMqZSlhPEIj9BDhGfv38KH5rncCB5ioTNm/fiOre6kxdLHDjbaGeZVnTAhG0cdgOxe1Huw==" saltValue="eHkkFCm87MsnzwT0w3POGw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102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103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104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105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106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107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108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109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110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111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112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113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114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 x14ac:dyDescent="0.15">
      <c r="A5" s="50" t="s">
        <v>115</v>
      </c>
      <c r="B5" s="63"/>
      <c r="C5" s="63"/>
      <c r="D5" s="63"/>
      <c r="E5" s="63"/>
      <c r="F5" s="63"/>
      <c r="G5" s="63"/>
      <c r="H5" s="64" t="s">
        <v>116</v>
      </c>
      <c r="I5" s="64" t="s">
        <v>117</v>
      </c>
      <c r="J5" s="64" t="s">
        <v>118</v>
      </c>
      <c r="K5" s="64" t="s">
        <v>1</v>
      </c>
      <c r="L5" s="64" t="s">
        <v>2</v>
      </c>
      <c r="M5" s="64" t="s">
        <v>3</v>
      </c>
      <c r="N5" s="64" t="s">
        <v>119</v>
      </c>
      <c r="O5" s="64" t="s">
        <v>5</v>
      </c>
      <c r="P5" s="64" t="s">
        <v>120</v>
      </c>
      <c r="Q5" s="64" t="s">
        <v>121</v>
      </c>
      <c r="R5" s="64" t="s">
        <v>122</v>
      </c>
      <c r="S5" s="64" t="s">
        <v>123</v>
      </c>
      <c r="T5" s="64" t="s">
        <v>124</v>
      </c>
      <c r="U5" s="64" t="s">
        <v>125</v>
      </c>
      <c r="V5" s="64" t="s">
        <v>126</v>
      </c>
      <c r="W5" s="64" t="s">
        <v>127</v>
      </c>
      <c r="X5" s="64" t="s">
        <v>128</v>
      </c>
      <c r="Y5" s="64" t="s">
        <v>129</v>
      </c>
      <c r="Z5" s="64" t="s">
        <v>130</v>
      </c>
      <c r="AA5" s="64" t="s">
        <v>131</v>
      </c>
      <c r="AB5" s="64" t="s">
        <v>132</v>
      </c>
      <c r="AC5" s="64" t="s">
        <v>133</v>
      </c>
      <c r="AD5" s="64" t="s">
        <v>134</v>
      </c>
      <c r="AE5" s="64" t="s">
        <v>135</v>
      </c>
      <c r="AF5" s="64" t="s">
        <v>136</v>
      </c>
      <c r="AG5" s="64" t="s">
        <v>137</v>
      </c>
      <c r="AH5" s="64" t="s">
        <v>138</v>
      </c>
      <c r="AI5" s="64" t="s">
        <v>139</v>
      </c>
      <c r="AJ5" s="64" t="s">
        <v>140</v>
      </c>
      <c r="AK5" s="64" t="s">
        <v>141</v>
      </c>
      <c r="AL5" s="64" t="s">
        <v>142</v>
      </c>
      <c r="AM5" s="64" t="s">
        <v>143</v>
      </c>
      <c r="AN5" s="64" t="s">
        <v>144</v>
      </c>
      <c r="AO5" s="64" t="s">
        <v>145</v>
      </c>
      <c r="AP5" s="64" t="s">
        <v>146</v>
      </c>
      <c r="AQ5" s="64" t="s">
        <v>147</v>
      </c>
      <c r="AR5" s="64" t="s">
        <v>148</v>
      </c>
      <c r="AS5" s="64" t="s">
        <v>138</v>
      </c>
      <c r="AT5" s="64" t="s">
        <v>139</v>
      </c>
      <c r="AU5" s="64" t="s">
        <v>140</v>
      </c>
      <c r="AV5" s="64" t="s">
        <v>149</v>
      </c>
      <c r="AW5" s="64" t="s">
        <v>142</v>
      </c>
      <c r="AX5" s="64" t="s">
        <v>143</v>
      </c>
      <c r="AY5" s="64" t="s">
        <v>144</v>
      </c>
      <c r="AZ5" s="64" t="s">
        <v>145</v>
      </c>
      <c r="BA5" s="64" t="s">
        <v>146</v>
      </c>
      <c r="BB5" s="64" t="s">
        <v>147</v>
      </c>
      <c r="BC5" s="64" t="s">
        <v>148</v>
      </c>
      <c r="BD5" s="64" t="s">
        <v>138</v>
      </c>
      <c r="BE5" s="64" t="s">
        <v>139</v>
      </c>
      <c r="BF5" s="64" t="s">
        <v>150</v>
      </c>
      <c r="BG5" s="64" t="s">
        <v>149</v>
      </c>
      <c r="BH5" s="64" t="s">
        <v>142</v>
      </c>
      <c r="BI5" s="64" t="s">
        <v>143</v>
      </c>
      <c r="BJ5" s="64" t="s">
        <v>144</v>
      </c>
      <c r="BK5" s="64" t="s">
        <v>145</v>
      </c>
      <c r="BL5" s="64" t="s">
        <v>146</v>
      </c>
      <c r="BM5" s="64" t="s">
        <v>147</v>
      </c>
      <c r="BN5" s="64" t="s">
        <v>148</v>
      </c>
      <c r="BO5" s="64" t="s">
        <v>138</v>
      </c>
      <c r="BP5" s="64" t="s">
        <v>139</v>
      </c>
      <c r="BQ5" s="64" t="s">
        <v>140</v>
      </c>
      <c r="BR5" s="64" t="s">
        <v>149</v>
      </c>
      <c r="BS5" s="64" t="s">
        <v>142</v>
      </c>
      <c r="BT5" s="64" t="s">
        <v>143</v>
      </c>
      <c r="BU5" s="64" t="s">
        <v>144</v>
      </c>
      <c r="BV5" s="64" t="s">
        <v>145</v>
      </c>
      <c r="BW5" s="64" t="s">
        <v>146</v>
      </c>
      <c r="BX5" s="64" t="s">
        <v>147</v>
      </c>
      <c r="BY5" s="64" t="s">
        <v>148</v>
      </c>
      <c r="BZ5" s="64" t="s">
        <v>151</v>
      </c>
      <c r="CA5" s="64" t="s">
        <v>139</v>
      </c>
      <c r="CB5" s="64" t="s">
        <v>140</v>
      </c>
      <c r="CC5" s="64" t="s">
        <v>149</v>
      </c>
      <c r="CD5" s="64" t="s">
        <v>142</v>
      </c>
      <c r="CE5" s="64" t="s">
        <v>143</v>
      </c>
      <c r="CF5" s="64" t="s">
        <v>144</v>
      </c>
      <c r="CG5" s="64" t="s">
        <v>145</v>
      </c>
      <c r="CH5" s="64" t="s">
        <v>146</v>
      </c>
      <c r="CI5" s="64" t="s">
        <v>147</v>
      </c>
      <c r="CJ5" s="64" t="s">
        <v>148</v>
      </c>
      <c r="CK5" s="64" t="s">
        <v>138</v>
      </c>
      <c r="CL5" s="64" t="s">
        <v>152</v>
      </c>
      <c r="CM5" s="64" t="s">
        <v>140</v>
      </c>
      <c r="CN5" s="64" t="s">
        <v>149</v>
      </c>
      <c r="CO5" s="64" t="s">
        <v>142</v>
      </c>
      <c r="CP5" s="64" t="s">
        <v>143</v>
      </c>
      <c r="CQ5" s="64" t="s">
        <v>144</v>
      </c>
      <c r="CR5" s="64" t="s">
        <v>145</v>
      </c>
      <c r="CS5" s="64" t="s">
        <v>146</v>
      </c>
      <c r="CT5" s="64" t="s">
        <v>147</v>
      </c>
      <c r="CU5" s="64" t="s">
        <v>148</v>
      </c>
      <c r="CV5" s="64" t="s">
        <v>151</v>
      </c>
      <c r="CW5" s="64" t="s">
        <v>139</v>
      </c>
      <c r="CX5" s="64" t="s">
        <v>140</v>
      </c>
      <c r="CY5" s="64" t="s">
        <v>149</v>
      </c>
      <c r="CZ5" s="64" t="s">
        <v>142</v>
      </c>
      <c r="DA5" s="64" t="s">
        <v>143</v>
      </c>
      <c r="DB5" s="64" t="s">
        <v>144</v>
      </c>
      <c r="DC5" s="64" t="s">
        <v>145</v>
      </c>
      <c r="DD5" s="64" t="s">
        <v>146</v>
      </c>
      <c r="DE5" s="64" t="s">
        <v>147</v>
      </c>
      <c r="DF5" s="64" t="s">
        <v>148</v>
      </c>
      <c r="DG5" s="64" t="s">
        <v>138</v>
      </c>
      <c r="DH5" s="64" t="s">
        <v>139</v>
      </c>
      <c r="DI5" s="64" t="s">
        <v>140</v>
      </c>
      <c r="DJ5" s="64" t="s">
        <v>149</v>
      </c>
      <c r="DK5" s="64" t="s">
        <v>142</v>
      </c>
      <c r="DL5" s="64" t="s">
        <v>143</v>
      </c>
      <c r="DM5" s="64" t="s">
        <v>144</v>
      </c>
      <c r="DN5" s="64" t="s">
        <v>145</v>
      </c>
      <c r="DO5" s="64" t="s">
        <v>146</v>
      </c>
      <c r="DP5" s="64" t="s">
        <v>147</v>
      </c>
      <c r="DQ5" s="64" t="s">
        <v>148</v>
      </c>
      <c r="DR5" s="64" t="s">
        <v>138</v>
      </c>
      <c r="DS5" s="64" t="s">
        <v>139</v>
      </c>
      <c r="DT5" s="64" t="s">
        <v>140</v>
      </c>
      <c r="DU5" s="64" t="s">
        <v>149</v>
      </c>
      <c r="DV5" s="64" t="s">
        <v>142</v>
      </c>
      <c r="DW5" s="64" t="s">
        <v>143</v>
      </c>
      <c r="DX5" s="64" t="s">
        <v>144</v>
      </c>
      <c r="DY5" s="64" t="s">
        <v>145</v>
      </c>
      <c r="DZ5" s="64" t="s">
        <v>146</v>
      </c>
      <c r="EA5" s="64" t="s">
        <v>147</v>
      </c>
      <c r="EB5" s="64" t="s">
        <v>148</v>
      </c>
      <c r="EC5" s="64" t="s">
        <v>138</v>
      </c>
      <c r="ED5" s="64" t="s">
        <v>139</v>
      </c>
      <c r="EE5" s="64" t="s">
        <v>140</v>
      </c>
      <c r="EF5" s="64" t="s">
        <v>149</v>
      </c>
      <c r="EG5" s="64" t="s">
        <v>142</v>
      </c>
      <c r="EH5" s="64" t="s">
        <v>143</v>
      </c>
      <c r="EI5" s="64" t="s">
        <v>144</v>
      </c>
      <c r="EJ5" s="64" t="s">
        <v>145</v>
      </c>
      <c r="EK5" s="64" t="s">
        <v>146</v>
      </c>
      <c r="EL5" s="64" t="s">
        <v>147</v>
      </c>
      <c r="EM5" s="64" t="s">
        <v>153</v>
      </c>
      <c r="EN5" s="64" t="s">
        <v>138</v>
      </c>
      <c r="EO5" s="64" t="s">
        <v>139</v>
      </c>
      <c r="EP5" s="64" t="s">
        <v>140</v>
      </c>
      <c r="EQ5" s="64" t="s">
        <v>141</v>
      </c>
      <c r="ER5" s="64" t="s">
        <v>142</v>
      </c>
      <c r="ES5" s="64" t="s">
        <v>143</v>
      </c>
      <c r="ET5" s="64" t="s">
        <v>144</v>
      </c>
      <c r="EU5" s="64" t="s">
        <v>145</v>
      </c>
      <c r="EV5" s="64" t="s">
        <v>146</v>
      </c>
      <c r="EW5" s="64" t="s">
        <v>147</v>
      </c>
      <c r="EX5" s="64" t="s">
        <v>148</v>
      </c>
    </row>
    <row r="6" spans="1:154" s="69" customFormat="1" x14ac:dyDescent="0.15">
      <c r="A6" s="50" t="s">
        <v>154</v>
      </c>
      <c r="B6" s="65">
        <f>B8</f>
        <v>2018</v>
      </c>
      <c r="C6" s="65">
        <f t="shared" ref="C6:M6" si="2">C8</f>
        <v>431001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0" t="str">
        <f>IF(H8&lt;&gt;I8,H8,"")&amp;IF(I8&lt;&gt;J8,I8,"")&amp;"　"&amp;J8</f>
        <v>熊本県熊本市　熊本市民病院</v>
      </c>
      <c r="I6" s="161"/>
      <c r="J6" s="162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500床以上</v>
      </c>
      <c r="O6" s="65" t="str">
        <f>O8</f>
        <v>自治体職員 学術・研究機関出身</v>
      </c>
      <c r="P6" s="65" t="str">
        <f>P8</f>
        <v>直営</v>
      </c>
      <c r="Q6" s="66">
        <f t="shared" ref="Q6:AG6" si="3">Q8</f>
        <v>32</v>
      </c>
      <c r="R6" s="65" t="str">
        <f t="shared" si="3"/>
        <v>対象</v>
      </c>
      <c r="S6" s="65" t="str">
        <f t="shared" si="3"/>
        <v>透 未 訓 ガ</v>
      </c>
      <c r="T6" s="65" t="str">
        <f t="shared" si="3"/>
        <v>感</v>
      </c>
      <c r="U6" s="66">
        <f>U8</f>
        <v>734105</v>
      </c>
      <c r="V6" s="66">
        <f>V8</f>
        <v>33300</v>
      </c>
      <c r="W6" s="65" t="str">
        <f>W8</f>
        <v>非該当</v>
      </c>
      <c r="X6" s="65" t="str">
        <f t="shared" si="3"/>
        <v>１０：１</v>
      </c>
      <c r="Y6" s="66">
        <f t="shared" si="3"/>
        <v>544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>
        <f t="shared" si="3"/>
        <v>12</v>
      </c>
      <c r="AD6" s="66">
        <f t="shared" si="3"/>
        <v>556</v>
      </c>
      <c r="AE6" s="66">
        <f t="shared" si="3"/>
        <v>24</v>
      </c>
      <c r="AF6" s="66" t="str">
        <f t="shared" si="3"/>
        <v>-</v>
      </c>
      <c r="AG6" s="66">
        <f t="shared" si="3"/>
        <v>24</v>
      </c>
      <c r="AH6" s="67">
        <f>IF(AH8="-",NA(),AH8)</f>
        <v>99.5</v>
      </c>
      <c r="AI6" s="67">
        <f t="shared" ref="AI6:AQ6" si="4">IF(AI8="-",NA(),AI8)</f>
        <v>96.4</v>
      </c>
      <c r="AJ6" s="67">
        <f t="shared" si="4"/>
        <v>43.7</v>
      </c>
      <c r="AK6" s="67">
        <f t="shared" si="4"/>
        <v>55</v>
      </c>
      <c r="AL6" s="67">
        <f t="shared" si="4"/>
        <v>56.3</v>
      </c>
      <c r="AM6" s="67">
        <f t="shared" si="4"/>
        <v>101.1</v>
      </c>
      <c r="AN6" s="67">
        <f t="shared" si="4"/>
        <v>100.3</v>
      </c>
      <c r="AO6" s="67">
        <f t="shared" si="4"/>
        <v>99.8</v>
      </c>
      <c r="AP6" s="67">
        <f t="shared" si="4"/>
        <v>100.1</v>
      </c>
      <c r="AQ6" s="67">
        <f t="shared" si="4"/>
        <v>100</v>
      </c>
      <c r="AR6" s="67" t="str">
        <f>IF(AR8="-","【-】","【"&amp;SUBSTITUTE(TEXT(AR8,"#,##0.0"),"-","△")&amp;"】")</f>
        <v>【98.8】</v>
      </c>
      <c r="AS6" s="67">
        <f>IF(AS8="-",NA(),AS8)</f>
        <v>92</v>
      </c>
      <c r="AT6" s="67">
        <f t="shared" ref="AT6:BB6" si="5">IF(AT8="-",NA(),AT8)</f>
        <v>89.8</v>
      </c>
      <c r="AU6" s="67">
        <f t="shared" si="5"/>
        <v>29.1</v>
      </c>
      <c r="AV6" s="67">
        <f t="shared" si="5"/>
        <v>36.4</v>
      </c>
      <c r="AW6" s="67">
        <f t="shared" si="5"/>
        <v>38.6</v>
      </c>
      <c r="AX6" s="67">
        <f t="shared" si="5"/>
        <v>94.6</v>
      </c>
      <c r="AY6" s="67">
        <f t="shared" si="5"/>
        <v>94.4</v>
      </c>
      <c r="AZ6" s="67">
        <f t="shared" si="5"/>
        <v>93.6</v>
      </c>
      <c r="BA6" s="67">
        <f t="shared" si="5"/>
        <v>94</v>
      </c>
      <c r="BB6" s="67">
        <f t="shared" si="5"/>
        <v>94.1</v>
      </c>
      <c r="BC6" s="67" t="str">
        <f>IF(BC8="-","【-】","【"&amp;SUBSTITUTE(TEXT(BC8,"#,##0.0"),"-","△")&amp;"】")</f>
        <v>【89.7】</v>
      </c>
      <c r="BD6" s="67">
        <f>IF(BD8="-",NA(),BD8)</f>
        <v>41.2</v>
      </c>
      <c r="BE6" s="67">
        <f t="shared" ref="BE6:BM6" si="6">IF(BE8="-",NA(),BE8)</f>
        <v>45.6</v>
      </c>
      <c r="BF6" s="67">
        <f t="shared" si="6"/>
        <v>503.9</v>
      </c>
      <c r="BG6" s="67">
        <f t="shared" si="6"/>
        <v>798.9</v>
      </c>
      <c r="BH6" s="67">
        <f t="shared" si="6"/>
        <v>980.8</v>
      </c>
      <c r="BI6" s="67">
        <f t="shared" si="6"/>
        <v>37.700000000000003</v>
      </c>
      <c r="BJ6" s="67">
        <f t="shared" si="6"/>
        <v>36.799999999999997</v>
      </c>
      <c r="BK6" s="67">
        <f t="shared" si="6"/>
        <v>33.9</v>
      </c>
      <c r="BL6" s="67">
        <f t="shared" si="6"/>
        <v>34.9</v>
      </c>
      <c r="BM6" s="67">
        <f t="shared" si="6"/>
        <v>32.6</v>
      </c>
      <c r="BN6" s="67" t="str">
        <f>IF(BN8="-","【-】","【"&amp;SUBSTITUTE(TEXT(BN8,"#,##0.0"),"-","△")&amp;"】")</f>
        <v>【64.1】</v>
      </c>
      <c r="BO6" s="67">
        <f>IF(BO8="-",NA(),BO8)</f>
        <v>62</v>
      </c>
      <c r="BP6" s="67">
        <f t="shared" ref="BP6:BX6" si="7">IF(BP8="-",NA(),BP8)</f>
        <v>60.3</v>
      </c>
      <c r="BQ6" s="67">
        <f t="shared" si="7"/>
        <v>3.1</v>
      </c>
      <c r="BR6" s="67">
        <f t="shared" si="7"/>
        <v>3.3</v>
      </c>
      <c r="BS6" s="67">
        <f t="shared" si="7"/>
        <v>82</v>
      </c>
      <c r="BT6" s="67">
        <f t="shared" si="7"/>
        <v>80.7</v>
      </c>
      <c r="BU6" s="67">
        <f t="shared" si="7"/>
        <v>80.7</v>
      </c>
      <c r="BV6" s="67">
        <f t="shared" si="7"/>
        <v>79.5</v>
      </c>
      <c r="BW6" s="67">
        <f t="shared" si="7"/>
        <v>79.900000000000006</v>
      </c>
      <c r="BX6" s="67">
        <f t="shared" si="7"/>
        <v>80.2</v>
      </c>
      <c r="BY6" s="67" t="str">
        <f>IF(BY8="-","【-】","【"&amp;SUBSTITUTE(TEXT(BY8,"#,##0.0"),"-","△")&amp;"】")</f>
        <v>【74.9】</v>
      </c>
      <c r="BZ6" s="68">
        <f>IF(BZ8="-",NA(),BZ8)</f>
        <v>64411</v>
      </c>
      <c r="CA6" s="68">
        <f t="shared" ref="CA6:CI6" si="8">IF(CA8="-",NA(),CA8)</f>
        <v>65299</v>
      </c>
      <c r="CB6" s="68">
        <f t="shared" si="8"/>
        <v>67388</v>
      </c>
      <c r="CC6" s="68">
        <f t="shared" si="8"/>
        <v>60402</v>
      </c>
      <c r="CD6" s="68">
        <f t="shared" si="8"/>
        <v>60301</v>
      </c>
      <c r="CE6" s="68">
        <f t="shared" si="8"/>
        <v>60787</v>
      </c>
      <c r="CF6" s="68">
        <f t="shared" si="8"/>
        <v>62913</v>
      </c>
      <c r="CG6" s="68">
        <f t="shared" si="8"/>
        <v>64765</v>
      </c>
      <c r="CH6" s="68">
        <f t="shared" si="8"/>
        <v>66228</v>
      </c>
      <c r="CI6" s="68">
        <f t="shared" si="8"/>
        <v>68751</v>
      </c>
      <c r="CJ6" s="67" t="str">
        <f>IF(CJ8="-","【-】","【"&amp;SUBSTITUTE(TEXT(CJ8,"#,##0"),"-","△")&amp;"】")</f>
        <v>【52,412】</v>
      </c>
      <c r="CK6" s="68">
        <f>IF(CK8="-",NA(),CK8)</f>
        <v>15120</v>
      </c>
      <c r="CL6" s="68">
        <f t="shared" ref="CL6:CT6" si="9">IF(CL8="-",NA(),CL8)</f>
        <v>16100</v>
      </c>
      <c r="CM6" s="68">
        <f t="shared" si="9"/>
        <v>14028</v>
      </c>
      <c r="CN6" s="68">
        <f t="shared" si="9"/>
        <v>15155</v>
      </c>
      <c r="CO6" s="68">
        <f t="shared" si="9"/>
        <v>15068</v>
      </c>
      <c r="CP6" s="68">
        <f t="shared" si="9"/>
        <v>15610</v>
      </c>
      <c r="CQ6" s="68">
        <f t="shared" si="9"/>
        <v>16993</v>
      </c>
      <c r="CR6" s="68">
        <f t="shared" si="9"/>
        <v>17680</v>
      </c>
      <c r="CS6" s="68">
        <f t="shared" si="9"/>
        <v>18393</v>
      </c>
      <c r="CT6" s="68">
        <f t="shared" si="9"/>
        <v>19207</v>
      </c>
      <c r="CU6" s="67" t="str">
        <f>IF(CU8="-","【-】","【"&amp;SUBSTITUTE(TEXT(CU8,"#,##0"),"-","△")&amp;"】")</f>
        <v>【14,708】</v>
      </c>
      <c r="CV6" s="67">
        <f>IF(CV8="-",NA(),CV8)</f>
        <v>53.3</v>
      </c>
      <c r="CW6" s="67">
        <f t="shared" ref="CW6:DE6" si="10">IF(CW8="-",NA(),CW8)</f>
        <v>57</v>
      </c>
      <c r="CX6" s="67">
        <f t="shared" si="10"/>
        <v>198.2</v>
      </c>
      <c r="CY6" s="67">
        <f t="shared" si="10"/>
        <v>160.30000000000001</v>
      </c>
      <c r="CZ6" s="67">
        <f t="shared" si="10"/>
        <v>140.4</v>
      </c>
      <c r="DA6" s="67">
        <f t="shared" si="10"/>
        <v>48.7</v>
      </c>
      <c r="DB6" s="67">
        <f t="shared" si="10"/>
        <v>48.5</v>
      </c>
      <c r="DC6" s="67">
        <f t="shared" si="10"/>
        <v>49.2</v>
      </c>
      <c r="DD6" s="67">
        <f t="shared" si="10"/>
        <v>48.7</v>
      </c>
      <c r="DE6" s="67">
        <f t="shared" si="10"/>
        <v>48.3</v>
      </c>
      <c r="DF6" s="67" t="str">
        <f>IF(DF8="-","【-】","【"&amp;SUBSTITUTE(TEXT(DF8,"#,##0.0"),"-","△")&amp;"】")</f>
        <v>【54.8】</v>
      </c>
      <c r="DG6" s="67">
        <f>IF(DG8="-",NA(),DG8)</f>
        <v>23.6</v>
      </c>
      <c r="DH6" s="67">
        <f t="shared" ref="DH6:DP6" si="11">IF(DH8="-",NA(),DH8)</f>
        <v>22.6</v>
      </c>
      <c r="DI6" s="67">
        <f t="shared" si="11"/>
        <v>27.4</v>
      </c>
      <c r="DJ6" s="67">
        <f t="shared" si="11"/>
        <v>28.3</v>
      </c>
      <c r="DK6" s="67">
        <f t="shared" si="11"/>
        <v>27.4</v>
      </c>
      <c r="DL6" s="67">
        <f t="shared" si="11"/>
        <v>26.3</v>
      </c>
      <c r="DM6" s="67">
        <f t="shared" si="11"/>
        <v>27.5</v>
      </c>
      <c r="DN6" s="67">
        <f t="shared" si="11"/>
        <v>27.4</v>
      </c>
      <c r="DO6" s="67">
        <f t="shared" si="11"/>
        <v>27.8</v>
      </c>
      <c r="DP6" s="67">
        <f t="shared" si="11"/>
        <v>28.1</v>
      </c>
      <c r="DQ6" s="67" t="str">
        <f>IF(DQ8="-","【-】","【"&amp;SUBSTITUTE(TEXT(DQ8,"#,##0.0"),"-","△")&amp;"】")</f>
        <v>【24.3】</v>
      </c>
      <c r="DR6" s="67">
        <f>IF(DR8="-",NA(),DR8)</f>
        <v>69</v>
      </c>
      <c r="DS6" s="67">
        <f t="shared" ref="DS6:EA6" si="12">IF(DS8="-",NA(),DS8)</f>
        <v>70.5</v>
      </c>
      <c r="DT6" s="67">
        <f t="shared" si="12"/>
        <v>73.3</v>
      </c>
      <c r="DU6" s="67">
        <f t="shared" si="12"/>
        <v>85.3</v>
      </c>
      <c r="DV6" s="67">
        <f t="shared" si="12"/>
        <v>87.2</v>
      </c>
      <c r="DW6" s="67">
        <f t="shared" si="12"/>
        <v>50.7</v>
      </c>
      <c r="DX6" s="67">
        <f t="shared" si="12"/>
        <v>51.3</v>
      </c>
      <c r="DY6" s="67">
        <f t="shared" si="12"/>
        <v>51.2</v>
      </c>
      <c r="DZ6" s="67">
        <f t="shared" si="12"/>
        <v>52</v>
      </c>
      <c r="EA6" s="67">
        <f t="shared" si="12"/>
        <v>52.5</v>
      </c>
      <c r="EB6" s="67" t="str">
        <f>IF(EB8="-","【-】","【"&amp;SUBSTITUTE(TEXT(EB8,"#,##0.0"),"-","△")&amp;"】")</f>
        <v>【52.5】</v>
      </c>
      <c r="EC6" s="67">
        <f>IF(EC8="-",NA(),EC8)</f>
        <v>81.7</v>
      </c>
      <c r="ED6" s="67">
        <f t="shared" ref="ED6:EL6" si="13">IF(ED8="-",NA(),ED8)</f>
        <v>80.099999999999994</v>
      </c>
      <c r="EE6" s="67">
        <f t="shared" si="13"/>
        <v>83.7</v>
      </c>
      <c r="EF6" s="67">
        <f t="shared" si="13"/>
        <v>87.1</v>
      </c>
      <c r="EG6" s="67">
        <f t="shared" si="13"/>
        <v>89.7</v>
      </c>
      <c r="EH6" s="67">
        <f t="shared" si="13"/>
        <v>62.6</v>
      </c>
      <c r="EI6" s="67">
        <f t="shared" si="13"/>
        <v>64.099999999999994</v>
      </c>
      <c r="EJ6" s="67">
        <f t="shared" si="13"/>
        <v>64.3</v>
      </c>
      <c r="EK6" s="67">
        <f t="shared" si="13"/>
        <v>66</v>
      </c>
      <c r="EL6" s="67">
        <f t="shared" si="13"/>
        <v>67.099999999999994</v>
      </c>
      <c r="EM6" s="67" t="str">
        <f>IF(EM8="-","【-】","【"&amp;SUBSTITUTE(TEXT(EM8,"#,##0.0"),"-","△")&amp;"】")</f>
        <v>【68.8】</v>
      </c>
      <c r="EN6" s="68">
        <f>IF(EN8="-",NA(),EN8)</f>
        <v>37205077</v>
      </c>
      <c r="EO6" s="68">
        <f t="shared" ref="EO6:EW6" si="14">IF(EO8="-",NA(),EO8)</f>
        <v>38192187</v>
      </c>
      <c r="EP6" s="68">
        <f t="shared" si="14"/>
        <v>37354854</v>
      </c>
      <c r="EQ6" s="68">
        <f t="shared" si="14"/>
        <v>32970263</v>
      </c>
      <c r="ER6" s="68">
        <f t="shared" si="14"/>
        <v>32986754</v>
      </c>
      <c r="ES6" s="68">
        <f t="shared" si="14"/>
        <v>50543381</v>
      </c>
      <c r="ET6" s="68">
        <f t="shared" si="14"/>
        <v>51238617</v>
      </c>
      <c r="EU6" s="68">
        <f t="shared" si="14"/>
        <v>51669762</v>
      </c>
      <c r="EV6" s="68">
        <f t="shared" si="14"/>
        <v>53351028</v>
      </c>
      <c r="EW6" s="68">
        <f t="shared" si="14"/>
        <v>55620962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155</v>
      </c>
      <c r="B7" s="65">
        <f t="shared" ref="B7:AG7" si="15">B8</f>
        <v>2018</v>
      </c>
      <c r="C7" s="65">
        <f t="shared" si="15"/>
        <v>431001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500床以上</v>
      </c>
      <c r="O7" s="65" t="str">
        <f>O8</f>
        <v>自治体職員 学術・研究機関出身</v>
      </c>
      <c r="P7" s="65" t="str">
        <f>P8</f>
        <v>直営</v>
      </c>
      <c r="Q7" s="66">
        <f t="shared" si="15"/>
        <v>32</v>
      </c>
      <c r="R7" s="65" t="str">
        <f t="shared" si="15"/>
        <v>対象</v>
      </c>
      <c r="S7" s="65" t="str">
        <f t="shared" si="15"/>
        <v>透 未 訓 ガ</v>
      </c>
      <c r="T7" s="65" t="str">
        <f t="shared" si="15"/>
        <v>感</v>
      </c>
      <c r="U7" s="66">
        <f>U8</f>
        <v>734105</v>
      </c>
      <c r="V7" s="66">
        <f>V8</f>
        <v>33300</v>
      </c>
      <c r="W7" s="65" t="str">
        <f>W8</f>
        <v>非該当</v>
      </c>
      <c r="X7" s="65" t="str">
        <f t="shared" si="15"/>
        <v>１０：１</v>
      </c>
      <c r="Y7" s="66">
        <f t="shared" si="15"/>
        <v>544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>
        <f t="shared" si="15"/>
        <v>12</v>
      </c>
      <c r="AD7" s="66">
        <f t="shared" si="15"/>
        <v>556</v>
      </c>
      <c r="AE7" s="66">
        <f t="shared" si="15"/>
        <v>24</v>
      </c>
      <c r="AF7" s="66" t="str">
        <f t="shared" si="15"/>
        <v>-</v>
      </c>
      <c r="AG7" s="66">
        <f t="shared" si="15"/>
        <v>24</v>
      </c>
      <c r="AH7" s="67">
        <f>AH8</f>
        <v>99.5</v>
      </c>
      <c r="AI7" s="67">
        <f t="shared" ref="AI7:AQ7" si="16">AI8</f>
        <v>96.4</v>
      </c>
      <c r="AJ7" s="67">
        <f t="shared" si="16"/>
        <v>43.7</v>
      </c>
      <c r="AK7" s="67">
        <f t="shared" si="16"/>
        <v>55</v>
      </c>
      <c r="AL7" s="67">
        <f t="shared" si="16"/>
        <v>56.3</v>
      </c>
      <c r="AM7" s="67">
        <f t="shared" si="16"/>
        <v>101.1</v>
      </c>
      <c r="AN7" s="67">
        <f t="shared" si="16"/>
        <v>100.3</v>
      </c>
      <c r="AO7" s="67">
        <f t="shared" si="16"/>
        <v>99.8</v>
      </c>
      <c r="AP7" s="67">
        <f t="shared" si="16"/>
        <v>100.1</v>
      </c>
      <c r="AQ7" s="67">
        <f t="shared" si="16"/>
        <v>100</v>
      </c>
      <c r="AR7" s="67"/>
      <c r="AS7" s="67">
        <f>AS8</f>
        <v>92</v>
      </c>
      <c r="AT7" s="67">
        <f t="shared" ref="AT7:BB7" si="17">AT8</f>
        <v>89.8</v>
      </c>
      <c r="AU7" s="67">
        <f t="shared" si="17"/>
        <v>29.1</v>
      </c>
      <c r="AV7" s="67">
        <f t="shared" si="17"/>
        <v>36.4</v>
      </c>
      <c r="AW7" s="67">
        <f t="shared" si="17"/>
        <v>38.6</v>
      </c>
      <c r="AX7" s="67">
        <f t="shared" si="17"/>
        <v>94.6</v>
      </c>
      <c r="AY7" s="67">
        <f t="shared" si="17"/>
        <v>94.4</v>
      </c>
      <c r="AZ7" s="67">
        <f t="shared" si="17"/>
        <v>93.6</v>
      </c>
      <c r="BA7" s="67">
        <f t="shared" si="17"/>
        <v>94</v>
      </c>
      <c r="BB7" s="67">
        <f t="shared" si="17"/>
        <v>94.1</v>
      </c>
      <c r="BC7" s="67"/>
      <c r="BD7" s="67">
        <f>BD8</f>
        <v>41.2</v>
      </c>
      <c r="BE7" s="67">
        <f t="shared" ref="BE7:BM7" si="18">BE8</f>
        <v>45.6</v>
      </c>
      <c r="BF7" s="67">
        <f t="shared" si="18"/>
        <v>503.9</v>
      </c>
      <c r="BG7" s="67">
        <f t="shared" si="18"/>
        <v>798.9</v>
      </c>
      <c r="BH7" s="67">
        <f t="shared" si="18"/>
        <v>980.8</v>
      </c>
      <c r="BI7" s="67">
        <f t="shared" si="18"/>
        <v>37.700000000000003</v>
      </c>
      <c r="BJ7" s="67">
        <f t="shared" si="18"/>
        <v>36.799999999999997</v>
      </c>
      <c r="BK7" s="67">
        <f t="shared" si="18"/>
        <v>33.9</v>
      </c>
      <c r="BL7" s="67">
        <f t="shared" si="18"/>
        <v>34.9</v>
      </c>
      <c r="BM7" s="67">
        <f t="shared" si="18"/>
        <v>32.6</v>
      </c>
      <c r="BN7" s="67"/>
      <c r="BO7" s="67">
        <f>BO8</f>
        <v>62</v>
      </c>
      <c r="BP7" s="67">
        <f t="shared" ref="BP7:BX7" si="19">BP8</f>
        <v>60.3</v>
      </c>
      <c r="BQ7" s="67">
        <f t="shared" si="19"/>
        <v>3.1</v>
      </c>
      <c r="BR7" s="67">
        <f t="shared" si="19"/>
        <v>3.3</v>
      </c>
      <c r="BS7" s="67">
        <f t="shared" si="19"/>
        <v>82</v>
      </c>
      <c r="BT7" s="67">
        <f t="shared" si="19"/>
        <v>80.7</v>
      </c>
      <c r="BU7" s="67">
        <f t="shared" si="19"/>
        <v>80.7</v>
      </c>
      <c r="BV7" s="67">
        <f t="shared" si="19"/>
        <v>79.5</v>
      </c>
      <c r="BW7" s="67">
        <f t="shared" si="19"/>
        <v>79.900000000000006</v>
      </c>
      <c r="BX7" s="67">
        <f t="shared" si="19"/>
        <v>80.2</v>
      </c>
      <c r="BY7" s="67"/>
      <c r="BZ7" s="68">
        <f>BZ8</f>
        <v>64411</v>
      </c>
      <c r="CA7" s="68">
        <f t="shared" ref="CA7:CI7" si="20">CA8</f>
        <v>65299</v>
      </c>
      <c r="CB7" s="68">
        <f t="shared" si="20"/>
        <v>67388</v>
      </c>
      <c r="CC7" s="68">
        <f t="shared" si="20"/>
        <v>60402</v>
      </c>
      <c r="CD7" s="68">
        <f t="shared" si="20"/>
        <v>60301</v>
      </c>
      <c r="CE7" s="68">
        <f t="shared" si="20"/>
        <v>60787</v>
      </c>
      <c r="CF7" s="68">
        <f t="shared" si="20"/>
        <v>62913</v>
      </c>
      <c r="CG7" s="68">
        <f t="shared" si="20"/>
        <v>64765</v>
      </c>
      <c r="CH7" s="68">
        <f t="shared" si="20"/>
        <v>66228</v>
      </c>
      <c r="CI7" s="68">
        <f t="shared" si="20"/>
        <v>68751</v>
      </c>
      <c r="CJ7" s="67"/>
      <c r="CK7" s="68">
        <f>CK8</f>
        <v>15120</v>
      </c>
      <c r="CL7" s="68">
        <f t="shared" ref="CL7:CT7" si="21">CL8</f>
        <v>16100</v>
      </c>
      <c r="CM7" s="68">
        <f t="shared" si="21"/>
        <v>14028</v>
      </c>
      <c r="CN7" s="68">
        <f t="shared" si="21"/>
        <v>15155</v>
      </c>
      <c r="CO7" s="68">
        <f t="shared" si="21"/>
        <v>15068</v>
      </c>
      <c r="CP7" s="68">
        <f t="shared" si="21"/>
        <v>15610</v>
      </c>
      <c r="CQ7" s="68">
        <f t="shared" si="21"/>
        <v>16993</v>
      </c>
      <c r="CR7" s="68">
        <f t="shared" si="21"/>
        <v>17680</v>
      </c>
      <c r="CS7" s="68">
        <f t="shared" si="21"/>
        <v>18393</v>
      </c>
      <c r="CT7" s="68">
        <f t="shared" si="21"/>
        <v>19207</v>
      </c>
      <c r="CU7" s="67"/>
      <c r="CV7" s="67">
        <f>CV8</f>
        <v>53.3</v>
      </c>
      <c r="CW7" s="67">
        <f t="shared" ref="CW7:DE7" si="22">CW8</f>
        <v>57</v>
      </c>
      <c r="CX7" s="67">
        <f t="shared" si="22"/>
        <v>198.2</v>
      </c>
      <c r="CY7" s="67">
        <f t="shared" si="22"/>
        <v>160.30000000000001</v>
      </c>
      <c r="CZ7" s="67">
        <f t="shared" si="22"/>
        <v>140.4</v>
      </c>
      <c r="DA7" s="67">
        <f t="shared" si="22"/>
        <v>48.7</v>
      </c>
      <c r="DB7" s="67">
        <f t="shared" si="22"/>
        <v>48.5</v>
      </c>
      <c r="DC7" s="67">
        <f t="shared" si="22"/>
        <v>49.2</v>
      </c>
      <c r="DD7" s="67">
        <f t="shared" si="22"/>
        <v>48.7</v>
      </c>
      <c r="DE7" s="67">
        <f t="shared" si="22"/>
        <v>48.3</v>
      </c>
      <c r="DF7" s="67"/>
      <c r="DG7" s="67">
        <f>DG8</f>
        <v>23.6</v>
      </c>
      <c r="DH7" s="67">
        <f t="shared" ref="DH7:DP7" si="23">DH8</f>
        <v>22.6</v>
      </c>
      <c r="DI7" s="67">
        <f t="shared" si="23"/>
        <v>27.4</v>
      </c>
      <c r="DJ7" s="67">
        <f t="shared" si="23"/>
        <v>28.3</v>
      </c>
      <c r="DK7" s="67">
        <f t="shared" si="23"/>
        <v>27.4</v>
      </c>
      <c r="DL7" s="67">
        <f t="shared" si="23"/>
        <v>26.3</v>
      </c>
      <c r="DM7" s="67">
        <f t="shared" si="23"/>
        <v>27.5</v>
      </c>
      <c r="DN7" s="67">
        <f t="shared" si="23"/>
        <v>27.4</v>
      </c>
      <c r="DO7" s="67">
        <f t="shared" si="23"/>
        <v>27.8</v>
      </c>
      <c r="DP7" s="67">
        <f t="shared" si="23"/>
        <v>28.1</v>
      </c>
      <c r="DQ7" s="67"/>
      <c r="DR7" s="67">
        <f>DR8</f>
        <v>69</v>
      </c>
      <c r="DS7" s="67">
        <f t="shared" ref="DS7:EA7" si="24">DS8</f>
        <v>70.5</v>
      </c>
      <c r="DT7" s="67">
        <f t="shared" si="24"/>
        <v>73.3</v>
      </c>
      <c r="DU7" s="67">
        <f t="shared" si="24"/>
        <v>85.3</v>
      </c>
      <c r="DV7" s="67">
        <f t="shared" si="24"/>
        <v>87.2</v>
      </c>
      <c r="DW7" s="67">
        <f t="shared" si="24"/>
        <v>50.7</v>
      </c>
      <c r="DX7" s="67">
        <f t="shared" si="24"/>
        <v>51.3</v>
      </c>
      <c r="DY7" s="67">
        <f t="shared" si="24"/>
        <v>51.2</v>
      </c>
      <c r="DZ7" s="67">
        <f t="shared" si="24"/>
        <v>52</v>
      </c>
      <c r="EA7" s="67">
        <f t="shared" si="24"/>
        <v>52.5</v>
      </c>
      <c r="EB7" s="67"/>
      <c r="EC7" s="67">
        <f>EC8</f>
        <v>81.7</v>
      </c>
      <c r="ED7" s="67">
        <f t="shared" ref="ED7:EL7" si="25">ED8</f>
        <v>80.099999999999994</v>
      </c>
      <c r="EE7" s="67">
        <f t="shared" si="25"/>
        <v>83.7</v>
      </c>
      <c r="EF7" s="67">
        <f t="shared" si="25"/>
        <v>87.1</v>
      </c>
      <c r="EG7" s="67">
        <f t="shared" si="25"/>
        <v>89.7</v>
      </c>
      <c r="EH7" s="67">
        <f t="shared" si="25"/>
        <v>62.6</v>
      </c>
      <c r="EI7" s="67">
        <f t="shared" si="25"/>
        <v>64.099999999999994</v>
      </c>
      <c r="EJ7" s="67">
        <f t="shared" si="25"/>
        <v>64.3</v>
      </c>
      <c r="EK7" s="67">
        <f t="shared" si="25"/>
        <v>66</v>
      </c>
      <c r="EL7" s="67">
        <f t="shared" si="25"/>
        <v>67.099999999999994</v>
      </c>
      <c r="EM7" s="67"/>
      <c r="EN7" s="68">
        <f>EN8</f>
        <v>37205077</v>
      </c>
      <c r="EO7" s="68">
        <f t="shared" ref="EO7:EW7" si="26">EO8</f>
        <v>38192187</v>
      </c>
      <c r="EP7" s="68">
        <f t="shared" si="26"/>
        <v>37354854</v>
      </c>
      <c r="EQ7" s="68">
        <f t="shared" si="26"/>
        <v>32970263</v>
      </c>
      <c r="ER7" s="68">
        <f t="shared" si="26"/>
        <v>32986754</v>
      </c>
      <c r="ES7" s="68">
        <f t="shared" si="26"/>
        <v>50543381</v>
      </c>
      <c r="ET7" s="68">
        <f t="shared" si="26"/>
        <v>51238617</v>
      </c>
      <c r="EU7" s="68">
        <f t="shared" si="26"/>
        <v>51669762</v>
      </c>
      <c r="EV7" s="68">
        <f t="shared" si="26"/>
        <v>53351028</v>
      </c>
      <c r="EW7" s="68">
        <f t="shared" si="26"/>
        <v>55620962</v>
      </c>
      <c r="EX7" s="68"/>
    </row>
    <row r="8" spans="1:154" s="69" customFormat="1" x14ac:dyDescent="0.15">
      <c r="A8" s="50"/>
      <c r="B8" s="70">
        <v>2018</v>
      </c>
      <c r="C8" s="70">
        <v>431001</v>
      </c>
      <c r="D8" s="70">
        <v>46</v>
      </c>
      <c r="E8" s="70">
        <v>6</v>
      </c>
      <c r="F8" s="70">
        <v>0</v>
      </c>
      <c r="G8" s="70">
        <v>1</v>
      </c>
      <c r="H8" s="70" t="s">
        <v>156</v>
      </c>
      <c r="I8" s="70" t="s">
        <v>157</v>
      </c>
      <c r="J8" s="70" t="s">
        <v>158</v>
      </c>
      <c r="K8" s="70" t="s">
        <v>159</v>
      </c>
      <c r="L8" s="70" t="s">
        <v>160</v>
      </c>
      <c r="M8" s="70" t="s">
        <v>161</v>
      </c>
      <c r="N8" s="70" t="s">
        <v>162</v>
      </c>
      <c r="O8" s="70" t="s">
        <v>163</v>
      </c>
      <c r="P8" s="70" t="s">
        <v>164</v>
      </c>
      <c r="Q8" s="71">
        <v>32</v>
      </c>
      <c r="R8" s="70" t="s">
        <v>165</v>
      </c>
      <c r="S8" s="70" t="s">
        <v>166</v>
      </c>
      <c r="T8" s="70" t="s">
        <v>167</v>
      </c>
      <c r="U8" s="71">
        <v>734105</v>
      </c>
      <c r="V8" s="71">
        <v>33300</v>
      </c>
      <c r="W8" s="70" t="s">
        <v>168</v>
      </c>
      <c r="X8" s="72" t="s">
        <v>169</v>
      </c>
      <c r="Y8" s="71">
        <v>544</v>
      </c>
      <c r="Z8" s="71" t="s">
        <v>38</v>
      </c>
      <c r="AA8" s="71" t="s">
        <v>38</v>
      </c>
      <c r="AB8" s="71" t="s">
        <v>38</v>
      </c>
      <c r="AC8" s="71">
        <v>12</v>
      </c>
      <c r="AD8" s="71">
        <v>556</v>
      </c>
      <c r="AE8" s="71">
        <v>24</v>
      </c>
      <c r="AF8" s="71" t="s">
        <v>38</v>
      </c>
      <c r="AG8" s="71">
        <v>24</v>
      </c>
      <c r="AH8" s="73">
        <v>99.5</v>
      </c>
      <c r="AI8" s="73">
        <v>96.4</v>
      </c>
      <c r="AJ8" s="73">
        <v>43.7</v>
      </c>
      <c r="AK8" s="73">
        <v>55</v>
      </c>
      <c r="AL8" s="73">
        <v>56.3</v>
      </c>
      <c r="AM8" s="73">
        <v>101.1</v>
      </c>
      <c r="AN8" s="73">
        <v>100.3</v>
      </c>
      <c r="AO8" s="73">
        <v>99.8</v>
      </c>
      <c r="AP8" s="73">
        <v>100.1</v>
      </c>
      <c r="AQ8" s="73">
        <v>100</v>
      </c>
      <c r="AR8" s="73">
        <v>98.8</v>
      </c>
      <c r="AS8" s="73">
        <v>92</v>
      </c>
      <c r="AT8" s="73">
        <v>89.8</v>
      </c>
      <c r="AU8" s="73">
        <v>29.1</v>
      </c>
      <c r="AV8" s="73">
        <v>36.4</v>
      </c>
      <c r="AW8" s="73">
        <v>38.6</v>
      </c>
      <c r="AX8" s="73">
        <v>94.6</v>
      </c>
      <c r="AY8" s="73">
        <v>94.4</v>
      </c>
      <c r="AZ8" s="73">
        <v>93.6</v>
      </c>
      <c r="BA8" s="73">
        <v>94</v>
      </c>
      <c r="BB8" s="73">
        <v>94.1</v>
      </c>
      <c r="BC8" s="73">
        <v>89.7</v>
      </c>
      <c r="BD8" s="74">
        <v>41.2</v>
      </c>
      <c r="BE8" s="74">
        <v>45.6</v>
      </c>
      <c r="BF8" s="74">
        <v>503.9</v>
      </c>
      <c r="BG8" s="74">
        <v>798.9</v>
      </c>
      <c r="BH8" s="74">
        <v>980.8</v>
      </c>
      <c r="BI8" s="74">
        <v>37.700000000000003</v>
      </c>
      <c r="BJ8" s="74">
        <v>36.799999999999997</v>
      </c>
      <c r="BK8" s="74">
        <v>33.9</v>
      </c>
      <c r="BL8" s="74">
        <v>34.9</v>
      </c>
      <c r="BM8" s="74">
        <v>32.6</v>
      </c>
      <c r="BN8" s="74">
        <v>64.099999999999994</v>
      </c>
      <c r="BO8" s="73">
        <v>62</v>
      </c>
      <c r="BP8" s="73">
        <v>60.3</v>
      </c>
      <c r="BQ8" s="73">
        <v>3.1</v>
      </c>
      <c r="BR8" s="73">
        <v>3.3</v>
      </c>
      <c r="BS8" s="73">
        <v>82</v>
      </c>
      <c r="BT8" s="73">
        <v>80.7</v>
      </c>
      <c r="BU8" s="73">
        <v>80.7</v>
      </c>
      <c r="BV8" s="73">
        <v>79.5</v>
      </c>
      <c r="BW8" s="73">
        <v>79.900000000000006</v>
      </c>
      <c r="BX8" s="73">
        <v>80.2</v>
      </c>
      <c r="BY8" s="73">
        <v>74.900000000000006</v>
      </c>
      <c r="BZ8" s="74">
        <v>64411</v>
      </c>
      <c r="CA8" s="74">
        <v>65299</v>
      </c>
      <c r="CB8" s="74">
        <v>67388</v>
      </c>
      <c r="CC8" s="74">
        <v>60402</v>
      </c>
      <c r="CD8" s="74">
        <v>60301</v>
      </c>
      <c r="CE8" s="74">
        <v>60787</v>
      </c>
      <c r="CF8" s="74">
        <v>62913</v>
      </c>
      <c r="CG8" s="74">
        <v>64765</v>
      </c>
      <c r="CH8" s="74">
        <v>66228</v>
      </c>
      <c r="CI8" s="74">
        <v>68751</v>
      </c>
      <c r="CJ8" s="73">
        <v>52412</v>
      </c>
      <c r="CK8" s="74">
        <v>15120</v>
      </c>
      <c r="CL8" s="74">
        <v>16100</v>
      </c>
      <c r="CM8" s="74">
        <v>14028</v>
      </c>
      <c r="CN8" s="74">
        <v>15155</v>
      </c>
      <c r="CO8" s="74">
        <v>15068</v>
      </c>
      <c r="CP8" s="74">
        <v>15610</v>
      </c>
      <c r="CQ8" s="74">
        <v>16993</v>
      </c>
      <c r="CR8" s="74">
        <v>17680</v>
      </c>
      <c r="CS8" s="74">
        <v>18393</v>
      </c>
      <c r="CT8" s="74">
        <v>19207</v>
      </c>
      <c r="CU8" s="73">
        <v>14708</v>
      </c>
      <c r="CV8" s="74">
        <v>53.3</v>
      </c>
      <c r="CW8" s="74">
        <v>57</v>
      </c>
      <c r="CX8" s="74">
        <v>198.2</v>
      </c>
      <c r="CY8" s="74">
        <v>160.30000000000001</v>
      </c>
      <c r="CZ8" s="74">
        <v>140.4</v>
      </c>
      <c r="DA8" s="74">
        <v>48.7</v>
      </c>
      <c r="DB8" s="74">
        <v>48.5</v>
      </c>
      <c r="DC8" s="74">
        <v>49.2</v>
      </c>
      <c r="DD8" s="74">
        <v>48.7</v>
      </c>
      <c r="DE8" s="74">
        <v>48.3</v>
      </c>
      <c r="DF8" s="74">
        <v>54.8</v>
      </c>
      <c r="DG8" s="74">
        <v>23.6</v>
      </c>
      <c r="DH8" s="74">
        <v>22.6</v>
      </c>
      <c r="DI8" s="74">
        <v>27.4</v>
      </c>
      <c r="DJ8" s="74">
        <v>28.3</v>
      </c>
      <c r="DK8" s="74">
        <v>27.4</v>
      </c>
      <c r="DL8" s="74">
        <v>26.3</v>
      </c>
      <c r="DM8" s="74">
        <v>27.5</v>
      </c>
      <c r="DN8" s="74">
        <v>27.4</v>
      </c>
      <c r="DO8" s="74">
        <v>27.8</v>
      </c>
      <c r="DP8" s="74">
        <v>28.1</v>
      </c>
      <c r="DQ8" s="74">
        <v>24.3</v>
      </c>
      <c r="DR8" s="73">
        <v>69</v>
      </c>
      <c r="DS8" s="73">
        <v>70.5</v>
      </c>
      <c r="DT8" s="73">
        <v>73.3</v>
      </c>
      <c r="DU8" s="73">
        <v>85.3</v>
      </c>
      <c r="DV8" s="73">
        <v>87.2</v>
      </c>
      <c r="DW8" s="73">
        <v>50.7</v>
      </c>
      <c r="DX8" s="73">
        <v>51.3</v>
      </c>
      <c r="DY8" s="73">
        <v>51.2</v>
      </c>
      <c r="DZ8" s="73">
        <v>52</v>
      </c>
      <c r="EA8" s="73">
        <v>52.5</v>
      </c>
      <c r="EB8" s="73">
        <v>52.5</v>
      </c>
      <c r="EC8" s="73">
        <v>81.7</v>
      </c>
      <c r="ED8" s="73">
        <v>80.099999999999994</v>
      </c>
      <c r="EE8" s="73">
        <v>83.7</v>
      </c>
      <c r="EF8" s="73">
        <v>87.1</v>
      </c>
      <c r="EG8" s="73">
        <v>89.7</v>
      </c>
      <c r="EH8" s="73">
        <v>62.6</v>
      </c>
      <c r="EI8" s="73">
        <v>64.099999999999994</v>
      </c>
      <c r="EJ8" s="73">
        <v>64.3</v>
      </c>
      <c r="EK8" s="73">
        <v>66</v>
      </c>
      <c r="EL8" s="73">
        <v>67.099999999999994</v>
      </c>
      <c r="EM8" s="73">
        <v>68.8</v>
      </c>
      <c r="EN8" s="74">
        <v>37205077</v>
      </c>
      <c r="EO8" s="74">
        <v>38192187</v>
      </c>
      <c r="EP8" s="74">
        <v>37354854</v>
      </c>
      <c r="EQ8" s="74">
        <v>32970263</v>
      </c>
      <c r="ER8" s="74">
        <v>32986754</v>
      </c>
      <c r="ES8" s="74">
        <v>50543381</v>
      </c>
      <c r="ET8" s="74">
        <v>51238617</v>
      </c>
      <c r="EU8" s="74">
        <v>51669762</v>
      </c>
      <c r="EV8" s="74">
        <v>53351028</v>
      </c>
      <c r="EW8" s="74">
        <v>55620962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170</v>
      </c>
      <c r="C10" s="79" t="s">
        <v>171</v>
      </c>
      <c r="D10" s="79" t="s">
        <v>172</v>
      </c>
      <c r="E10" s="79" t="s">
        <v>173</v>
      </c>
      <c r="F10" s="79" t="s">
        <v>174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175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荒木　正巳(911251)</cp:lastModifiedBy>
  <cp:lastPrinted>2020-01-16T04:44:44Z</cp:lastPrinted>
  <dcterms:created xsi:type="dcterms:W3CDTF">2019-12-05T07:43:59Z</dcterms:created>
  <dcterms:modified xsi:type="dcterms:W3CDTF">2020-01-31T04:27:42Z</dcterms:modified>
  <cp:category/>
</cp:coreProperties>
</file>