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3_総務共通\61：メール\H31\R2-02-07 （依頼：2.10〆切）【環境政策課照会】 【20長野県】公営企業に係る経営比較分析表（平成30年度決算）の分析等について\"/>
    </mc:Choice>
  </mc:AlternateContent>
  <workbookProtection workbookAlgorithmName="SHA-512" workbookHashValue="CBHLtOXdWQ4K/b4m+VlCI/s8s9JwMsh3REOzwXscBwmkd3bh/gwV7PN711vS2QuzmEBtV8+zdCv2YasQDDUa8w==" workbookSaltValue="n6T3tySRKjMvvO0m07TiK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<sst xmlns="http://schemas.openxmlformats.org/spreadsheetml/2006/main" count="223" uniqueCount="108">
  <si>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</si>
  <si>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</si>
  <si>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</si>
  <si>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</si>
  <si>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</si>
  <si>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</si>
  <si>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</si>
  <si>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</si>
  <si>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</si>
  <si>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</si>
  <si>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</si>
  <si>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</si>
  <si>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</si>
  <si>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</si>
  <si>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</si>
  <si>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</si>
  <si>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</si>
  <si>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</si>
  <si>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</si>
  <si>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</si>
  <si>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</si>
  <si>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</si>
  <si>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</si>
  <si>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</si>
  <si>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</si>
  <si>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</si>
  <si>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</si>
  <si>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</si>
  <si>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</si>
  <si>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</si>
  <si>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</si>
  <si>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</si>
  <si>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</si>
  <si>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</si>
  <si>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</si>
  <si>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</si>
  <si>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</si>
  <si>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</si>
  <si>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</si>
  <si>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</si>
  <si>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</si>
  <si>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</si>
  <si>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</si>
  <si>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</si>
  <si>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</si>
  <si>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</si>
  <si>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</si>
  <si>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</si>
  <si>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</si>
  <si>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</si>
  <si>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</si>
  <si>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</si>
  <si>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</si>
  <si>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</si>
  <si>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</si>
  <si>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</si>
  <si>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</si>
  <si>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</si>
  <si>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</si>
  <si>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</si>
  <si>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</si>
  <si>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</si>
  <si>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</si>
  <si>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</si>
  <si>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</si>
  <si>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</si>
  <si>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</si>
  <si>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</si>
  <si>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</si>
  <si>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</si>
  <si>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</si>
  <si>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</si>
  <si>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</si>
  <si>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</si>
  <si>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</si>
  <si>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</si>
  <si>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</si>
  <si>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</si>
  <si>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</si>
  <si>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</si>
  <si>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</si>
  <si>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</si>
  <si>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</si>
  <si>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</si>
  <si>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</si>
  <si>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</si>
  <si>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</si>
  <si>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</si>
  <si>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</si>
  <si>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</si>
  <si>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</si>
  <si>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</si>
  <si>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</si>
  <si>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長野県上伊那広域水道用水企業団</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</si>
  <si>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</si>
  <si>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</si>
  <si>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</si>
  <si>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</si>
  <si>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</si>
  <si>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</si>
  <si>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</si>
  <si>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</si>
  <si>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</si>
  <si>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</si>
  <si>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</si>
  <si>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経営の効率化、企業債の借換等により類似団体と比較しても給水原価は低く抑えれれ、毎年利益計上ができている。そのため、平成27年度から連続で建設改良のための積立が可能となっている。
また、企業債残高も順調に減少して、令和４年度にはなくなる見込みである。
受水側では本企業団からの受水量を80%に調整し、その他を自己水源の水量で調整することにより、施設利用率は安定していて、施設を効率よく利用できている。
有収率は100％を超えている類似団体と比較すると低いが、９９％を超えているため問題ないレベルといえる。
供給料金は、基本的に3年毎の見直しで、その都度長期更新計画を考慮した長期財政計画の見直しを行っている。
受水団体の負担軽減のため、平成29年度から10%値下げを行ったが、約20年後から計画している大規模更新時の財源を起債とすることで、留保資金残高の最低は1年間の料金収入分の確保を見込んでいる。
</t>
    <rPh sb="65" eb="67">
      <t>レンゾク</t>
    </rPh>
    <rPh sb="92" eb="94">
      <t>キギョウ</t>
    </rPh>
    <rPh sb="94" eb="95">
      <t>サイ</t>
    </rPh>
    <rPh sb="95" eb="97">
      <t>ザンダカ</t>
    </rPh>
    <rPh sb="98" eb="100">
      <t>ジュンチョウ</t>
    </rPh>
    <rPh sb="101" eb="103">
      <t>ゲンショウ</t>
    </rPh>
    <rPh sb="106" eb="108">
      <t>レイワ</t>
    </rPh>
    <rPh sb="109" eb="111">
      <t>ネンド</t>
    </rPh>
    <rPh sb="117" eb="119">
      <t>ミコ</t>
    </rPh>
    <rPh sb="125" eb="126">
      <t>ジュ</t>
    </rPh>
    <rPh sb="126" eb="127">
      <t>スイ</t>
    </rPh>
    <rPh sb="127" eb="128">
      <t>ガワ</t>
    </rPh>
    <rPh sb="130" eb="131">
      <t>ホン</t>
    </rPh>
    <rPh sb="131" eb="133">
      <t>キギョウ</t>
    </rPh>
    <rPh sb="133" eb="134">
      <t>ダン</t>
    </rPh>
    <rPh sb="137" eb="138">
      <t>ジュ</t>
    </rPh>
    <rPh sb="138" eb="139">
      <t>スイ</t>
    </rPh>
    <rPh sb="139" eb="140">
      <t>リョウ</t>
    </rPh>
    <rPh sb="145" eb="147">
      <t>チョウセイ</t>
    </rPh>
    <rPh sb="151" eb="152">
      <t>タ</t>
    </rPh>
    <rPh sb="153" eb="155">
      <t>ジコ</t>
    </rPh>
    <rPh sb="158" eb="160">
      <t>スイリョウ</t>
    </rPh>
    <rPh sb="175" eb="176">
      <t>リツ</t>
    </rPh>
    <rPh sb="177" eb="179">
      <t>アンテイ</t>
    </rPh>
    <rPh sb="184" eb="186">
      <t>シセツ</t>
    </rPh>
    <rPh sb="187" eb="189">
      <t>コウリツ</t>
    </rPh>
    <rPh sb="191" eb="193">
      <t>リヨウ</t>
    </rPh>
    <rPh sb="209" eb="210">
      <t>コ</t>
    </rPh>
    <rPh sb="224" eb="225">
      <t>ヒク</t>
    </rPh>
    <rPh sb="232" eb="233">
      <t>コ</t>
    </rPh>
    <rPh sb="273" eb="275">
      <t>ツド</t>
    </rPh>
    <rPh sb="297" eb="298">
      <t>オコナ</t>
    </rPh>
    <rPh sb="304" eb="305">
      <t>ジュ</t>
    </rPh>
    <rPh sb="305" eb="306">
      <t>スイ</t>
    </rPh>
    <rPh sb="306" eb="308">
      <t>ダンタイ</t>
    </rPh>
    <rPh sb="309" eb="311">
      <t>フタン</t>
    </rPh>
    <rPh sb="311" eb="313">
      <t>ケイゲン</t>
    </rPh>
    <rPh sb="332" eb="333">
      <t>オコナ</t>
    </rPh>
    <rPh sb="357" eb="359">
      <t>ザイゲン</t>
    </rPh>
    <rPh sb="360" eb="362">
      <t>キサイ</t>
    </rPh>
    <phoneticPr fontId="4"/>
  </si>
  <si>
    <t>供用開始から20年以上経過し、比較的に耐用年数の短い機械設備等については、随時更新を行っている。
建物･管路等については、耐用年数を超えた施設がなく、施設の耐震診断により、必要に応じ補強工事を予定している。
管路の耐震性については、一部適合してない箇所があるが、今後管路の経年化も考慮しながら検討していく。</t>
    <rPh sb="15" eb="18">
      <t>ヒカクテキ</t>
    </rPh>
    <rPh sb="19" eb="21">
      <t>タイヨウ</t>
    </rPh>
    <rPh sb="21" eb="23">
      <t>ネンスウ</t>
    </rPh>
    <rPh sb="24" eb="25">
      <t>ミジカ</t>
    </rPh>
    <rPh sb="42" eb="43">
      <t>オコナ</t>
    </rPh>
    <rPh sb="66" eb="67">
      <t>コ</t>
    </rPh>
    <rPh sb="69" eb="71">
      <t>シセツ</t>
    </rPh>
    <rPh sb="75" eb="77">
      <t>シセツ</t>
    </rPh>
    <rPh sb="86" eb="88">
      <t>ヒツヨウ</t>
    </rPh>
    <rPh sb="89" eb="90">
      <t>オウ</t>
    </rPh>
    <rPh sb="91" eb="93">
      <t>ホキョウ</t>
    </rPh>
    <rPh sb="93" eb="95">
      <t>コウジ</t>
    </rPh>
    <rPh sb="96" eb="98">
      <t>ヨテイ</t>
    </rPh>
    <rPh sb="104" eb="106">
      <t>カンロ</t>
    </rPh>
    <rPh sb="107" eb="110">
      <t>タイシンセイ</t>
    </rPh>
    <rPh sb="116" eb="118">
      <t>イチブ</t>
    </rPh>
    <rPh sb="118" eb="120">
      <t>テキゴウ</t>
    </rPh>
    <rPh sb="124" eb="126">
      <t>カショ</t>
    </rPh>
    <rPh sb="133" eb="135">
      <t>カンロ</t>
    </rPh>
    <rPh sb="136" eb="139">
      <t>ケイネンカ</t>
    </rPh>
    <rPh sb="140" eb="142">
      <t>コウリョ</t>
    </rPh>
    <rPh sb="146" eb="148">
      <t>ケントウ</t>
    </rPh>
    <phoneticPr fontId="4"/>
  </si>
  <si>
    <t>現在のところ、経営的にも施設的にも健全な運営ができている。
耐震化やその他修繕が必要と思われる施設は、計画的に修繕を予定している。
受水団体から、この先１０年間の計画水量が確認できたので、具体的な施設更新計画を策定し、その財源を確保するための、料金算定をしていく必要がある。</t>
    <rPh sb="30" eb="33">
      <t>タイシンカ</t>
    </rPh>
    <rPh sb="36" eb="37">
      <t>タ</t>
    </rPh>
    <rPh sb="37" eb="39">
      <t>シュウゼン</t>
    </rPh>
    <rPh sb="40" eb="42">
      <t>ヒツヨウ</t>
    </rPh>
    <rPh sb="43" eb="44">
      <t>オモ</t>
    </rPh>
    <rPh sb="47" eb="49">
      <t>シセツ</t>
    </rPh>
    <rPh sb="51" eb="54">
      <t>ケイカクテキ</t>
    </rPh>
    <rPh sb="55" eb="57">
      <t>シュウゼン</t>
    </rPh>
    <rPh sb="58" eb="60">
      <t>ヨテイ</t>
    </rPh>
    <rPh sb="66" eb="70">
      <t>ジュスイダンタイ</t>
    </rPh>
    <rPh sb="75" eb="76">
      <t>サキ</t>
    </rPh>
    <rPh sb="78" eb="79">
      <t>ネン</t>
    </rPh>
    <rPh sb="79" eb="80">
      <t>カン</t>
    </rPh>
    <rPh sb="81" eb="83">
      <t>ケイカク</t>
    </rPh>
    <rPh sb="83" eb="85">
      <t>スイリョウ</t>
    </rPh>
    <rPh sb="86" eb="88">
      <t>カクニン</t>
    </rPh>
    <rPh sb="94" eb="97">
      <t>グタイテキ</t>
    </rPh>
    <rPh sb="98" eb="100">
      <t>シセツ</t>
    </rPh>
    <rPh sb="100" eb="102">
      <t>コウシン</t>
    </rPh>
    <rPh sb="102" eb="104">
      <t>ケイカク</t>
    </rPh>
    <rPh sb="105" eb="107">
      <t>サクテイ</t>
    </rPh>
    <rPh sb="111" eb="113">
      <t>ザイゲン</t>
    </rPh>
    <rPh sb="114" eb="116">
      <t>カクホ</t>
    </rPh>
    <rPh sb="122" eb="124">
      <t>リョウキン</t>
    </rPh>
    <rPh sb="124" eb="126">
      <t>サンテイ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</si>
</sst>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38-48CC-89CC-AEA258B7CAA2}"/>
            </c:ext>
          </c:extLst>
        </c:ser>
        <c:dLbls>
          <c:showLegendKey val="0"/>
          <c:showVal val="0"/>
          <c:showCatName val="0"/>
          <c:showSerName val="0"/>
          <c:showPercent val="0"/>
          <c:showBubbleSize val="0"/>
        </c:dLbls>
        <c:gapWidth val="150"/>
        <c:axId val="390397456"/>
        <c:axId val="39039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xmlns:c16r2="http://schemas.microsoft.com/office/drawing/2015/06/chart">
            <c:ext xmlns:c16="http://schemas.microsoft.com/office/drawing/2014/chart" uri="{C3380CC4-5D6E-409C-BE32-E72D297353CC}">
              <c16:uniqueId val="{00000001-4B38-48CC-89CC-AEA258B7CAA2}"/>
            </c:ext>
          </c:extLst>
        </c:ser>
        <c:dLbls>
          <c:showLegendKey val="0"/>
          <c:showVal val="0"/>
          <c:showCatName val="0"/>
          <c:showSerName val="0"/>
          <c:showPercent val="0"/>
          <c:showBubbleSize val="0"/>
        </c:dLbls>
        <c:marker val="1"/>
        <c:smooth val="0"/>
        <c:axId val="390397456"/>
        <c:axId val="390395888"/>
      </c:lineChart>
      <c:dateAx>
        <c:axId val="390397456"/>
        <c:scaling>
          <c:orientation val="minMax"/>
        </c:scaling>
        <c:delete val="1"/>
        <c:axPos val="b"/>
        <c:numFmt formatCode="ge" sourceLinked="1"/>
        <c:majorTickMark val="none"/>
        <c:minorTickMark val="none"/>
        <c:tickLblPos val="none"/>
        <c:crossAx val="390395888"/>
        <c:crosses val="autoZero"/>
        <c:auto val="1"/>
        <c:lblOffset val="100"/>
        <c:baseTimeUnit val="years"/>
      </c:dateAx>
      <c:valAx>
        <c:axId val="39039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9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81.3</c:v>
                </c:pt>
                <c:pt idx="1">
                  <c:v>81.75</c:v>
                </c:pt>
                <c:pt idx="2">
                  <c:v>82.44</c:v>
                </c:pt>
                <c:pt idx="3">
                  <c:v>82.08</c:v>
                </c:pt>
                <c:pt idx="4">
                  <c:v>81.650000000000006</c:v>
                </c:pt>
              </c:numCache>
            </c:numRef>
          </c:val>
          <c:extLst xmlns:c16r2="http://schemas.microsoft.com/office/drawing/2015/06/chart">
            <c:ext xmlns:c16="http://schemas.microsoft.com/office/drawing/2014/chart" uri="{C3380CC4-5D6E-409C-BE32-E72D297353CC}">
              <c16:uniqueId val="{00000000-D45B-4CB5-9DBD-7204ABBF25E1}"/>
            </c:ext>
          </c:extLst>
        </c:ser>
        <c:dLbls>
          <c:showLegendKey val="0"/>
          <c:showVal val="0"/>
          <c:showCatName val="0"/>
          <c:showSerName val="0"/>
          <c:showPercent val="0"/>
          <c:showBubbleSize val="0"/>
        </c:dLbls>
        <c:gapWidth val="150"/>
        <c:axId val="562871312"/>
        <c:axId val="56287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xmlns:c16r2="http://schemas.microsoft.com/office/drawing/2015/06/chart">
            <c:ext xmlns:c16="http://schemas.microsoft.com/office/drawing/2014/chart" uri="{C3380CC4-5D6E-409C-BE32-E72D297353CC}">
              <c16:uniqueId val="{00000001-D45B-4CB5-9DBD-7204ABBF25E1}"/>
            </c:ext>
          </c:extLst>
        </c:ser>
        <c:dLbls>
          <c:showLegendKey val="0"/>
          <c:showVal val="0"/>
          <c:showCatName val="0"/>
          <c:showSerName val="0"/>
          <c:showPercent val="0"/>
          <c:showBubbleSize val="0"/>
        </c:dLbls>
        <c:marker val="1"/>
        <c:smooth val="0"/>
        <c:axId val="562871312"/>
        <c:axId val="562871704"/>
      </c:lineChart>
      <c:dateAx>
        <c:axId val="562871312"/>
        <c:scaling>
          <c:orientation val="minMax"/>
        </c:scaling>
        <c:delete val="1"/>
        <c:axPos val="b"/>
        <c:numFmt formatCode="ge" sourceLinked="1"/>
        <c:majorTickMark val="none"/>
        <c:minorTickMark val="none"/>
        <c:tickLblPos val="none"/>
        <c:crossAx val="562871704"/>
        <c:crosses val="autoZero"/>
        <c:auto val="1"/>
        <c:lblOffset val="100"/>
        <c:baseTimeUnit val="years"/>
      </c:dateAx>
      <c:valAx>
        <c:axId val="56287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87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99.78</c:v>
                </c:pt>
                <c:pt idx="1">
                  <c:v>99.72</c:v>
                </c:pt>
                <c:pt idx="2">
                  <c:v>99.58</c:v>
                </c:pt>
                <c:pt idx="3">
                  <c:v>99.45</c:v>
                </c:pt>
                <c:pt idx="4">
                  <c:v>99.6</c:v>
                </c:pt>
              </c:numCache>
            </c:numRef>
          </c:val>
          <c:extLst xmlns:c16r2="http://schemas.microsoft.com/office/drawing/2015/06/chart">
            <c:ext xmlns:c16="http://schemas.microsoft.com/office/drawing/2014/chart" uri="{C3380CC4-5D6E-409C-BE32-E72D297353CC}">
              <c16:uniqueId val="{00000000-B872-4442-A90A-EDF5936F3CA8}"/>
            </c:ext>
          </c:extLst>
        </c:ser>
        <c:dLbls>
          <c:showLegendKey val="0"/>
          <c:showVal val="0"/>
          <c:showCatName val="0"/>
          <c:showSerName val="0"/>
          <c:showPercent val="0"/>
          <c:showBubbleSize val="0"/>
        </c:dLbls>
        <c:gapWidth val="150"/>
        <c:axId val="562873272"/>
        <c:axId val="5628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xmlns:c16r2="http://schemas.microsoft.com/office/drawing/2015/06/chart">
            <c:ext xmlns:c16="http://schemas.microsoft.com/office/drawing/2014/chart" uri="{C3380CC4-5D6E-409C-BE32-E72D297353CC}">
              <c16:uniqueId val="{00000001-B872-4442-A90A-EDF5936F3CA8}"/>
            </c:ext>
          </c:extLst>
        </c:ser>
        <c:dLbls>
          <c:showLegendKey val="0"/>
          <c:showVal val="0"/>
          <c:showCatName val="0"/>
          <c:showSerName val="0"/>
          <c:showPercent val="0"/>
          <c:showBubbleSize val="0"/>
        </c:dLbls>
        <c:marker val="1"/>
        <c:smooth val="0"/>
        <c:axId val="562873272"/>
        <c:axId val="562867392"/>
      </c:lineChart>
      <c:dateAx>
        <c:axId val="562873272"/>
        <c:scaling>
          <c:orientation val="minMax"/>
        </c:scaling>
        <c:delete val="1"/>
        <c:axPos val="b"/>
        <c:numFmt formatCode="ge" sourceLinked="1"/>
        <c:majorTickMark val="none"/>
        <c:minorTickMark val="none"/>
        <c:tickLblPos val="none"/>
        <c:crossAx val="562867392"/>
        <c:crosses val="autoZero"/>
        <c:auto val="1"/>
        <c:lblOffset val="100"/>
        <c:baseTimeUnit val="years"/>
      </c:dateAx>
      <c:valAx>
        <c:axId val="5628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87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148.44999999999999</c:v>
                </c:pt>
                <c:pt idx="1">
                  <c:v>143.1</c:v>
                </c:pt>
                <c:pt idx="2">
                  <c:v>144.1</c:v>
                </c:pt>
                <c:pt idx="3">
                  <c:v>135.68</c:v>
                </c:pt>
                <c:pt idx="4">
                  <c:v>137.37</c:v>
                </c:pt>
              </c:numCache>
            </c:numRef>
          </c:val>
          <c:extLst xmlns:c16r2="http://schemas.microsoft.com/office/drawing/2015/06/chart">
            <c:ext xmlns:c16="http://schemas.microsoft.com/office/drawing/2014/chart" uri="{C3380CC4-5D6E-409C-BE32-E72D297353CC}">
              <c16:uniqueId val="{00000000-07F8-44BF-A463-F53640AF06C7}"/>
            </c:ext>
          </c:extLst>
        </c:ser>
        <c:dLbls>
          <c:showLegendKey val="0"/>
          <c:showVal val="0"/>
          <c:showCatName val="0"/>
          <c:showSerName val="0"/>
          <c:showPercent val="0"/>
          <c:showBubbleSize val="0"/>
        </c:dLbls>
        <c:gapWidth val="150"/>
        <c:axId val="390397064"/>
        <c:axId val="39039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xmlns:c16r2="http://schemas.microsoft.com/office/drawing/2015/06/chart">
            <c:ext xmlns:c16="http://schemas.microsoft.com/office/drawing/2014/chart" uri="{C3380CC4-5D6E-409C-BE32-E72D297353CC}">
              <c16:uniqueId val="{00000001-07F8-44BF-A463-F53640AF06C7}"/>
            </c:ext>
          </c:extLst>
        </c:ser>
        <c:dLbls>
          <c:showLegendKey val="0"/>
          <c:showVal val="0"/>
          <c:showCatName val="0"/>
          <c:showSerName val="0"/>
          <c:showPercent val="0"/>
          <c:showBubbleSize val="0"/>
        </c:dLbls>
        <c:marker val="1"/>
        <c:smooth val="0"/>
        <c:axId val="390397064"/>
        <c:axId val="390393928"/>
      </c:lineChart>
      <c:dateAx>
        <c:axId val="390397064"/>
        <c:scaling>
          <c:orientation val="minMax"/>
        </c:scaling>
        <c:delete val="1"/>
        <c:axPos val="b"/>
        <c:numFmt formatCode="ge" sourceLinked="1"/>
        <c:majorTickMark val="none"/>
        <c:minorTickMark val="none"/>
        <c:tickLblPos val="none"/>
        <c:crossAx val="390393928"/>
        <c:crosses val="autoZero"/>
        <c:auto val="1"/>
        <c:lblOffset val="100"/>
        <c:baseTimeUnit val="years"/>
      </c:dateAx>
      <c:valAx>
        <c:axId val="390393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039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48.65</c:v>
                </c:pt>
                <c:pt idx="1">
                  <c:v>48.78</c:v>
                </c:pt>
                <c:pt idx="2">
                  <c:v>50.64</c:v>
                </c:pt>
                <c:pt idx="3">
                  <c:v>52.2</c:v>
                </c:pt>
                <c:pt idx="4">
                  <c:v>53.76</c:v>
                </c:pt>
              </c:numCache>
            </c:numRef>
          </c:val>
          <c:extLst xmlns:c16r2="http://schemas.microsoft.com/office/drawing/2015/06/chart">
            <c:ext xmlns:c16="http://schemas.microsoft.com/office/drawing/2014/chart" uri="{C3380CC4-5D6E-409C-BE32-E72D297353CC}">
              <c16:uniqueId val="{00000000-A809-4A03-B83F-AFBE0C484513}"/>
            </c:ext>
          </c:extLst>
        </c:ser>
        <c:dLbls>
          <c:showLegendKey val="0"/>
          <c:showVal val="0"/>
          <c:showCatName val="0"/>
          <c:showSerName val="0"/>
          <c:showPercent val="0"/>
          <c:showBubbleSize val="0"/>
        </c:dLbls>
        <c:gapWidth val="150"/>
        <c:axId val="390395104"/>
        <c:axId val="39039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xmlns:c16r2="http://schemas.microsoft.com/office/drawing/2015/06/chart">
            <c:ext xmlns:c16="http://schemas.microsoft.com/office/drawing/2014/chart" uri="{C3380CC4-5D6E-409C-BE32-E72D297353CC}">
              <c16:uniqueId val="{00000001-A809-4A03-B83F-AFBE0C484513}"/>
            </c:ext>
          </c:extLst>
        </c:ser>
        <c:dLbls>
          <c:showLegendKey val="0"/>
          <c:showVal val="0"/>
          <c:showCatName val="0"/>
          <c:showSerName val="0"/>
          <c:showPercent val="0"/>
          <c:showBubbleSize val="0"/>
        </c:dLbls>
        <c:marker val="1"/>
        <c:smooth val="0"/>
        <c:axId val="390395104"/>
        <c:axId val="390399024"/>
      </c:lineChart>
      <c:dateAx>
        <c:axId val="390395104"/>
        <c:scaling>
          <c:orientation val="minMax"/>
        </c:scaling>
        <c:delete val="1"/>
        <c:axPos val="b"/>
        <c:numFmt formatCode="ge" sourceLinked="1"/>
        <c:majorTickMark val="none"/>
        <c:minorTickMark val="none"/>
        <c:tickLblPos val="none"/>
        <c:crossAx val="390399024"/>
        <c:crosses val="autoZero"/>
        <c:auto val="1"/>
        <c:lblOffset val="100"/>
        <c:baseTimeUnit val="years"/>
      </c:dateAx>
      <c:valAx>
        <c:axId val="39039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5C-4DAE-A319-F9CAD47E8DFE}"/>
            </c:ext>
          </c:extLst>
        </c:ser>
        <c:dLbls>
          <c:showLegendKey val="0"/>
          <c:showVal val="0"/>
          <c:showCatName val="0"/>
          <c:showSerName val="0"/>
          <c:showPercent val="0"/>
          <c:showBubbleSize val="0"/>
        </c:dLbls>
        <c:gapWidth val="150"/>
        <c:axId val="390393144"/>
        <c:axId val="3903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xmlns:c16r2="http://schemas.microsoft.com/office/drawing/2015/06/chart">
            <c:ext xmlns:c16="http://schemas.microsoft.com/office/drawing/2014/chart" uri="{C3380CC4-5D6E-409C-BE32-E72D297353CC}">
              <c16:uniqueId val="{00000001-2D5C-4DAE-A319-F9CAD47E8DFE}"/>
            </c:ext>
          </c:extLst>
        </c:ser>
        <c:dLbls>
          <c:showLegendKey val="0"/>
          <c:showVal val="0"/>
          <c:showCatName val="0"/>
          <c:showSerName val="0"/>
          <c:showPercent val="0"/>
          <c:showBubbleSize val="0"/>
        </c:dLbls>
        <c:marker val="1"/>
        <c:smooth val="0"/>
        <c:axId val="390393144"/>
        <c:axId val="390393536"/>
      </c:lineChart>
      <c:dateAx>
        <c:axId val="390393144"/>
        <c:scaling>
          <c:orientation val="minMax"/>
        </c:scaling>
        <c:delete val="1"/>
        <c:axPos val="b"/>
        <c:numFmt formatCode="ge" sourceLinked="1"/>
        <c:majorTickMark val="none"/>
        <c:minorTickMark val="none"/>
        <c:tickLblPos val="none"/>
        <c:crossAx val="390393536"/>
        <c:crosses val="autoZero"/>
        <c:auto val="1"/>
        <c:lblOffset val="100"/>
        <c:baseTimeUnit val="years"/>
      </c:dateAx>
      <c:valAx>
        <c:axId val="3903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9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27.04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5D-44EA-BB4B-66FAAFC9E4BE}"/>
            </c:ext>
          </c:extLst>
        </c:ser>
        <c:dLbls>
          <c:showLegendKey val="0"/>
          <c:showVal val="0"/>
          <c:showCatName val="0"/>
          <c:showSerName val="0"/>
          <c:showPercent val="0"/>
          <c:showBubbleSize val="0"/>
        </c:dLbls>
        <c:gapWidth val="150"/>
        <c:axId val="562611704"/>
        <c:axId val="56261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xmlns:c16r2="http://schemas.microsoft.com/office/drawing/2015/06/chart">
            <c:ext xmlns:c16="http://schemas.microsoft.com/office/drawing/2014/chart" uri="{C3380CC4-5D6E-409C-BE32-E72D297353CC}">
              <c16:uniqueId val="{00000001-0C5D-44EA-BB4B-66FAAFC9E4BE}"/>
            </c:ext>
          </c:extLst>
        </c:ser>
        <c:dLbls>
          <c:showLegendKey val="0"/>
          <c:showVal val="0"/>
          <c:showCatName val="0"/>
          <c:showSerName val="0"/>
          <c:showPercent val="0"/>
          <c:showBubbleSize val="0"/>
        </c:dLbls>
        <c:marker val="1"/>
        <c:smooth val="0"/>
        <c:axId val="562611704"/>
        <c:axId val="562610136"/>
      </c:lineChart>
      <c:dateAx>
        <c:axId val="562611704"/>
        <c:scaling>
          <c:orientation val="minMax"/>
        </c:scaling>
        <c:delete val="1"/>
        <c:axPos val="b"/>
        <c:numFmt formatCode="ge" sourceLinked="1"/>
        <c:majorTickMark val="none"/>
        <c:minorTickMark val="none"/>
        <c:tickLblPos val="none"/>
        <c:crossAx val="562610136"/>
        <c:crosses val="autoZero"/>
        <c:auto val="1"/>
        <c:lblOffset val="100"/>
        <c:baseTimeUnit val="years"/>
      </c:dateAx>
      <c:valAx>
        <c:axId val="562610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261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353.84</c:v>
                </c:pt>
                <c:pt idx="1">
                  <c:v>422.2</c:v>
                </c:pt>
                <c:pt idx="2">
                  <c:v>539.49</c:v>
                </c:pt>
                <c:pt idx="3">
                  <c:v>763.37</c:v>
                </c:pt>
                <c:pt idx="4">
                  <c:v>1098.94</c:v>
                </c:pt>
              </c:numCache>
            </c:numRef>
          </c:val>
          <c:extLst xmlns:c16r2="http://schemas.microsoft.com/office/drawing/2015/06/chart">
            <c:ext xmlns:c16="http://schemas.microsoft.com/office/drawing/2014/chart" uri="{C3380CC4-5D6E-409C-BE32-E72D297353CC}">
              <c16:uniqueId val="{00000000-EEA2-4B5D-B29C-BE0CB3626645}"/>
            </c:ext>
          </c:extLst>
        </c:ser>
        <c:dLbls>
          <c:showLegendKey val="0"/>
          <c:showVal val="0"/>
          <c:showCatName val="0"/>
          <c:showSerName val="0"/>
          <c:showPercent val="0"/>
          <c:showBubbleSize val="0"/>
        </c:dLbls>
        <c:gapWidth val="150"/>
        <c:axId val="562611312"/>
        <c:axId val="56261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xmlns:c16r2="http://schemas.microsoft.com/office/drawing/2015/06/chart">
            <c:ext xmlns:c16="http://schemas.microsoft.com/office/drawing/2014/chart" uri="{C3380CC4-5D6E-409C-BE32-E72D297353CC}">
              <c16:uniqueId val="{00000001-EEA2-4B5D-B29C-BE0CB3626645}"/>
            </c:ext>
          </c:extLst>
        </c:ser>
        <c:dLbls>
          <c:showLegendKey val="0"/>
          <c:showVal val="0"/>
          <c:showCatName val="0"/>
          <c:showSerName val="0"/>
          <c:showPercent val="0"/>
          <c:showBubbleSize val="0"/>
        </c:dLbls>
        <c:marker val="1"/>
        <c:smooth val="0"/>
        <c:axId val="562611312"/>
        <c:axId val="562612488"/>
      </c:lineChart>
      <c:dateAx>
        <c:axId val="562611312"/>
        <c:scaling>
          <c:orientation val="minMax"/>
        </c:scaling>
        <c:delete val="1"/>
        <c:axPos val="b"/>
        <c:numFmt formatCode="ge" sourceLinked="1"/>
        <c:majorTickMark val="none"/>
        <c:minorTickMark val="none"/>
        <c:tickLblPos val="none"/>
        <c:crossAx val="562612488"/>
        <c:crosses val="autoZero"/>
        <c:auto val="1"/>
        <c:lblOffset val="100"/>
        <c:baseTimeUnit val="years"/>
      </c:dateAx>
      <c:valAx>
        <c:axId val="562612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261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228.38</c:v>
                </c:pt>
                <c:pt idx="1">
                  <c:v>166.8</c:v>
                </c:pt>
                <c:pt idx="2">
                  <c:v>113.68</c:v>
                </c:pt>
                <c:pt idx="3">
                  <c:v>78.37</c:v>
                </c:pt>
                <c:pt idx="4">
                  <c:v>41.98</c:v>
                </c:pt>
              </c:numCache>
            </c:numRef>
          </c:val>
          <c:extLst xmlns:c16r2="http://schemas.microsoft.com/office/drawing/2015/06/chart">
            <c:ext xmlns:c16="http://schemas.microsoft.com/office/drawing/2014/chart" uri="{C3380CC4-5D6E-409C-BE32-E72D297353CC}">
              <c16:uniqueId val="{00000000-CD5B-471C-B068-3E1AB785F4EC}"/>
            </c:ext>
          </c:extLst>
        </c:ser>
        <c:dLbls>
          <c:showLegendKey val="0"/>
          <c:showVal val="0"/>
          <c:showCatName val="0"/>
          <c:showSerName val="0"/>
          <c:showPercent val="0"/>
          <c:showBubbleSize val="0"/>
        </c:dLbls>
        <c:gapWidth val="150"/>
        <c:axId val="562610528"/>
        <c:axId val="56260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xmlns:c16r2="http://schemas.microsoft.com/office/drawing/2015/06/chart">
            <c:ext xmlns:c16="http://schemas.microsoft.com/office/drawing/2014/chart" uri="{C3380CC4-5D6E-409C-BE32-E72D297353CC}">
              <c16:uniqueId val="{00000001-CD5B-471C-B068-3E1AB785F4EC}"/>
            </c:ext>
          </c:extLst>
        </c:ser>
        <c:dLbls>
          <c:showLegendKey val="0"/>
          <c:showVal val="0"/>
          <c:showCatName val="0"/>
          <c:showSerName val="0"/>
          <c:showPercent val="0"/>
          <c:showBubbleSize val="0"/>
        </c:dLbls>
        <c:marker val="1"/>
        <c:smooth val="0"/>
        <c:axId val="562610528"/>
        <c:axId val="562608568"/>
      </c:lineChart>
      <c:dateAx>
        <c:axId val="562610528"/>
        <c:scaling>
          <c:orientation val="minMax"/>
        </c:scaling>
        <c:delete val="1"/>
        <c:axPos val="b"/>
        <c:numFmt formatCode="ge" sourceLinked="1"/>
        <c:majorTickMark val="none"/>
        <c:minorTickMark val="none"/>
        <c:tickLblPos val="none"/>
        <c:crossAx val="562608568"/>
        <c:crosses val="autoZero"/>
        <c:auto val="1"/>
        <c:lblOffset val="100"/>
        <c:baseTimeUnit val="years"/>
      </c:dateAx>
      <c:valAx>
        <c:axId val="562608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26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146.9</c:v>
                </c:pt>
                <c:pt idx="1">
                  <c:v>145.13999999999999</c:v>
                </c:pt>
                <c:pt idx="2">
                  <c:v>146.33000000000001</c:v>
                </c:pt>
                <c:pt idx="3">
                  <c:v>135.91</c:v>
                </c:pt>
                <c:pt idx="4">
                  <c:v>138.51</c:v>
                </c:pt>
              </c:numCache>
            </c:numRef>
          </c:val>
          <c:extLst xmlns:c16r2="http://schemas.microsoft.com/office/drawing/2015/06/chart">
            <c:ext xmlns:c16="http://schemas.microsoft.com/office/drawing/2014/chart" uri="{C3380CC4-5D6E-409C-BE32-E72D297353CC}">
              <c16:uniqueId val="{00000000-24DA-4569-901F-0B83154307B4}"/>
            </c:ext>
          </c:extLst>
        </c:ser>
        <c:dLbls>
          <c:showLegendKey val="0"/>
          <c:showVal val="0"/>
          <c:showCatName val="0"/>
          <c:showSerName val="0"/>
          <c:showPercent val="0"/>
          <c:showBubbleSize val="0"/>
        </c:dLbls>
        <c:gapWidth val="150"/>
        <c:axId val="562612880"/>
        <c:axId val="56261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xmlns:c16r2="http://schemas.microsoft.com/office/drawing/2015/06/chart">
            <c:ext xmlns:c16="http://schemas.microsoft.com/office/drawing/2014/chart" uri="{C3380CC4-5D6E-409C-BE32-E72D297353CC}">
              <c16:uniqueId val="{00000001-24DA-4569-901F-0B83154307B4}"/>
            </c:ext>
          </c:extLst>
        </c:ser>
        <c:dLbls>
          <c:showLegendKey val="0"/>
          <c:showVal val="0"/>
          <c:showCatName val="0"/>
          <c:showSerName val="0"/>
          <c:showPercent val="0"/>
          <c:showBubbleSize val="0"/>
        </c:dLbls>
        <c:marker val="1"/>
        <c:smooth val="0"/>
        <c:axId val="562612880"/>
        <c:axId val="562613272"/>
      </c:lineChart>
      <c:dateAx>
        <c:axId val="562612880"/>
        <c:scaling>
          <c:orientation val="minMax"/>
        </c:scaling>
        <c:delete val="1"/>
        <c:axPos val="b"/>
        <c:numFmt formatCode="ge" sourceLinked="1"/>
        <c:majorTickMark val="none"/>
        <c:minorTickMark val="none"/>
        <c:tickLblPos val="none"/>
        <c:crossAx val="562613272"/>
        <c:crosses val="autoZero"/>
        <c:auto val="1"/>
        <c:lblOffset val="100"/>
        <c:baseTimeUnit val="years"/>
      </c:dateAx>
      <c:valAx>
        <c:axId val="56261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1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40.69</c:v>
                </c:pt>
                <c:pt idx="1">
                  <c:v>40.96</c:v>
                </c:pt>
                <c:pt idx="2">
                  <c:v>40.479999999999997</c:v>
                </c:pt>
                <c:pt idx="3">
                  <c:v>39.39</c:v>
                </c:pt>
                <c:pt idx="4">
                  <c:v>38.75</c:v>
                </c:pt>
              </c:numCache>
            </c:numRef>
          </c:val>
          <c:extLst xmlns:c16r2="http://schemas.microsoft.com/office/drawing/2015/06/chart">
            <c:ext xmlns:c16="http://schemas.microsoft.com/office/drawing/2014/chart" uri="{C3380CC4-5D6E-409C-BE32-E72D297353CC}">
              <c16:uniqueId val="{00000000-7B14-4655-B072-B0E9099035CF}"/>
            </c:ext>
          </c:extLst>
        </c:ser>
        <c:dLbls>
          <c:showLegendKey val="0"/>
          <c:showVal val="0"/>
          <c:showCatName val="0"/>
          <c:showSerName val="0"/>
          <c:showPercent val="0"/>
          <c:showBubbleSize val="0"/>
        </c:dLbls>
        <c:gapWidth val="150"/>
        <c:axId val="562868568"/>
        <c:axId val="5628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xmlns:c16r2="http://schemas.microsoft.com/office/drawing/2015/06/chart">
            <c:ext xmlns:c16="http://schemas.microsoft.com/office/drawing/2014/chart" uri="{C3380CC4-5D6E-409C-BE32-E72D297353CC}">
              <c16:uniqueId val="{00000001-7B14-4655-B072-B0E9099035CF}"/>
            </c:ext>
          </c:extLst>
        </c:ser>
        <c:dLbls>
          <c:showLegendKey val="0"/>
          <c:showVal val="0"/>
          <c:showCatName val="0"/>
          <c:showSerName val="0"/>
          <c:showPercent val="0"/>
          <c:showBubbleSize val="0"/>
        </c:dLbls>
        <c:marker val="1"/>
        <c:smooth val="0"/>
        <c:axId val="562868568"/>
        <c:axId val="562872096"/>
      </c:lineChart>
      <c:dateAx>
        <c:axId val="562868568"/>
        <c:scaling>
          <c:orientation val="minMax"/>
        </c:scaling>
        <c:delete val="1"/>
        <c:axPos val="b"/>
        <c:numFmt formatCode="ge" sourceLinked="1"/>
        <c:majorTickMark val="none"/>
        <c:minorTickMark val="none"/>
        <c:tickLblPos val="none"/>
        <c:crossAx val="562872096"/>
        <c:crosses val="autoZero"/>
        <c:auto val="1"/>
        <c:lblOffset val="100"/>
        <c:baseTimeUnit val="years"/>
      </c:dateAx>
      <c:valAx>
        <c:axId val="5628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86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長野県上伊那広域水道用水企業団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非設置</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95.68</v>
      </c>
      <c r="J10" s="52"/>
      <c r="K10" s="52"/>
      <c r="L10" s="52"/>
      <c r="M10" s="52"/>
      <c r="N10" s="52"/>
      <c r="O10" s="63"/>
      <c r="P10" s="53">
        <f>データ!$P$6</f>
        <v>96.75</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146513</v>
      </c>
      <c r="AM10" s="60"/>
      <c r="AN10" s="60"/>
      <c r="AO10" s="60"/>
      <c r="AP10" s="60"/>
      <c r="AQ10" s="60"/>
      <c r="AR10" s="60"/>
      <c r="AS10" s="60"/>
      <c r="AT10" s="51">
        <f>データ!$V$6</f>
        <v>202.95</v>
      </c>
      <c r="AU10" s="52"/>
      <c r="AV10" s="52"/>
      <c r="AW10" s="52"/>
      <c r="AX10" s="52"/>
      <c r="AY10" s="52"/>
      <c r="AZ10" s="52"/>
      <c r="BA10" s="52"/>
      <c r="BB10" s="53">
        <f>データ!$W$6</f>
        <v>721.92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0oVjS3Ps2I//HPltEl+g9t1NHgWqUYXynpZIitX57yAU1GuCz4SHgkEd/H0vt1ORz2UtPx/UVMPOOEVskPXyHw==" saltValue="zs4URJ/mcQ6MldLxES5Y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209015</v>
      </c>
      <c r="D6" s="34">
        <f t="shared" si="3"/>
        <v>46</v>
      </c>
      <c r="E6" s="34">
        <f t="shared" si="3"/>
        <v>1</v>
      </c>
      <c r="F6" s="34">
        <f t="shared" si="3"/>
        <v>0</v>
      </c>
      <c r="G6" s="34">
        <f t="shared" si="3"/>
        <v>2</v>
      </c>
      <c r="H6" s="34" t="str">
        <f t="shared" si="3"/>
        <v>長野県　長野県上伊那広域水道用水企業団</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95.68</v>
      </c>
      <c r="P6" s="35">
        <f t="shared" si="3"/>
        <v>96.75</v>
      </c>
      <c r="Q6" s="35">
        <f t="shared" si="3"/>
        <v>0</v>
      </c>
      <c r="R6" s="35" t="str">
        <f t="shared" si="3"/>
        <v>-</v>
      </c>
      <c r="S6" s="35" t="str">
        <f t="shared" si="3"/>
        <v>-</v>
      </c>
      <c r="T6" s="35" t="str">
        <f t="shared" si="3"/>
        <v>-</v>
      </c>
      <c r="U6" s="35">
        <f t="shared" si="3"/>
        <v>146513</v>
      </c>
      <c r="V6" s="35">
        <f t="shared" si="3"/>
        <v>202.95</v>
      </c>
      <c r="W6" s="35">
        <f t="shared" si="3"/>
        <v>721.92</v>
      </c>
      <c r="X6" s="36">
        <f>IF(X7="",NA(),X7)</f>
        <v>148.44999999999999</v>
      </c>
      <c r="Y6" s="36">
        <f t="shared" ref="Y6:AG6" si="4">IF(Y7="",NA(),Y7)</f>
        <v>143.1</v>
      </c>
      <c r="Z6" s="36">
        <f t="shared" si="4"/>
        <v>144.1</v>
      </c>
      <c r="AA6" s="36">
        <f t="shared" si="4"/>
        <v>135.68</v>
      </c>
      <c r="AB6" s="36">
        <f t="shared" si="4"/>
        <v>137.37</v>
      </c>
      <c r="AC6" s="36">
        <f t="shared" si="4"/>
        <v>113.47</v>
      </c>
      <c r="AD6" s="36">
        <f t="shared" si="4"/>
        <v>113.33</v>
      </c>
      <c r="AE6" s="36">
        <f t="shared" si="4"/>
        <v>114.05</v>
      </c>
      <c r="AF6" s="36">
        <f t="shared" si="4"/>
        <v>114.26</v>
      </c>
      <c r="AG6" s="36">
        <f t="shared" si="4"/>
        <v>112.98</v>
      </c>
      <c r="AH6" s="35" t="str">
        <f>IF(AH7="","",IF(AH7="-","【-】","【"&amp;SUBSTITUTE(TEXT(AH7,"#,##0.00"),"-","△")&amp;"】"))</f>
        <v>【112.98】</v>
      </c>
      <c r="AI6" s="36">
        <f>IF(AI7="",NA(),AI7)</f>
        <v>27.04</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353.84</v>
      </c>
      <c r="AU6" s="36">
        <f t="shared" ref="AU6:BC6" si="6">IF(AU7="",NA(),AU7)</f>
        <v>422.2</v>
      </c>
      <c r="AV6" s="36">
        <f t="shared" si="6"/>
        <v>539.49</v>
      </c>
      <c r="AW6" s="36">
        <f t="shared" si="6"/>
        <v>763.37</v>
      </c>
      <c r="AX6" s="36">
        <f t="shared" si="6"/>
        <v>1098.94</v>
      </c>
      <c r="AY6" s="36">
        <f t="shared" si="6"/>
        <v>200.22</v>
      </c>
      <c r="AZ6" s="36">
        <f t="shared" si="6"/>
        <v>212.95</v>
      </c>
      <c r="BA6" s="36">
        <f t="shared" si="6"/>
        <v>224.41</v>
      </c>
      <c r="BB6" s="36">
        <f t="shared" si="6"/>
        <v>243.44</v>
      </c>
      <c r="BC6" s="36">
        <f t="shared" si="6"/>
        <v>258.49</v>
      </c>
      <c r="BD6" s="35" t="str">
        <f>IF(BD7="","",IF(BD7="-","【-】","【"&amp;SUBSTITUTE(TEXT(BD7,"#,##0.00"),"-","△")&amp;"】"))</f>
        <v>【258.49】</v>
      </c>
      <c r="BE6" s="36">
        <f>IF(BE7="",NA(),BE7)</f>
        <v>228.38</v>
      </c>
      <c r="BF6" s="36">
        <f t="shared" ref="BF6:BN6" si="7">IF(BF7="",NA(),BF7)</f>
        <v>166.8</v>
      </c>
      <c r="BG6" s="36">
        <f t="shared" si="7"/>
        <v>113.68</v>
      </c>
      <c r="BH6" s="36">
        <f t="shared" si="7"/>
        <v>78.37</v>
      </c>
      <c r="BI6" s="36">
        <f t="shared" si="7"/>
        <v>41.98</v>
      </c>
      <c r="BJ6" s="36">
        <f t="shared" si="7"/>
        <v>351.06</v>
      </c>
      <c r="BK6" s="36">
        <f t="shared" si="7"/>
        <v>333.48</v>
      </c>
      <c r="BL6" s="36">
        <f t="shared" si="7"/>
        <v>320.31</v>
      </c>
      <c r="BM6" s="36">
        <f t="shared" si="7"/>
        <v>303.26</v>
      </c>
      <c r="BN6" s="36">
        <f t="shared" si="7"/>
        <v>290.31</v>
      </c>
      <c r="BO6" s="35" t="str">
        <f>IF(BO7="","",IF(BO7="-","【-】","【"&amp;SUBSTITUTE(TEXT(BO7,"#,##0.00"),"-","△")&amp;"】"))</f>
        <v>【290.31】</v>
      </c>
      <c r="BP6" s="36">
        <f>IF(BP7="",NA(),BP7)</f>
        <v>146.9</v>
      </c>
      <c r="BQ6" s="36">
        <f t="shared" ref="BQ6:BY6" si="8">IF(BQ7="",NA(),BQ7)</f>
        <v>145.13999999999999</v>
      </c>
      <c r="BR6" s="36">
        <f t="shared" si="8"/>
        <v>146.33000000000001</v>
      </c>
      <c r="BS6" s="36">
        <f t="shared" si="8"/>
        <v>135.91</v>
      </c>
      <c r="BT6" s="36">
        <f t="shared" si="8"/>
        <v>138.51</v>
      </c>
      <c r="BU6" s="36">
        <f t="shared" si="8"/>
        <v>112.92</v>
      </c>
      <c r="BV6" s="36">
        <f t="shared" si="8"/>
        <v>112.81</v>
      </c>
      <c r="BW6" s="36">
        <f t="shared" si="8"/>
        <v>113.88</v>
      </c>
      <c r="BX6" s="36">
        <f t="shared" si="8"/>
        <v>114.14</v>
      </c>
      <c r="BY6" s="36">
        <f t="shared" si="8"/>
        <v>112.83</v>
      </c>
      <c r="BZ6" s="35" t="str">
        <f>IF(BZ7="","",IF(BZ7="-","【-】","【"&amp;SUBSTITUTE(TEXT(BZ7,"#,##0.00"),"-","△")&amp;"】"))</f>
        <v>【112.83】</v>
      </c>
      <c r="CA6" s="36">
        <f>IF(CA7="",NA(),CA7)</f>
        <v>40.69</v>
      </c>
      <c r="CB6" s="36">
        <f t="shared" ref="CB6:CJ6" si="9">IF(CB7="",NA(),CB7)</f>
        <v>40.96</v>
      </c>
      <c r="CC6" s="36">
        <f t="shared" si="9"/>
        <v>40.479999999999997</v>
      </c>
      <c r="CD6" s="36">
        <f t="shared" si="9"/>
        <v>39.39</v>
      </c>
      <c r="CE6" s="36">
        <f t="shared" si="9"/>
        <v>38.75</v>
      </c>
      <c r="CF6" s="36">
        <f t="shared" si="9"/>
        <v>75.3</v>
      </c>
      <c r="CG6" s="36">
        <f t="shared" si="9"/>
        <v>75.3</v>
      </c>
      <c r="CH6" s="36">
        <f t="shared" si="9"/>
        <v>74.02</v>
      </c>
      <c r="CI6" s="36">
        <f t="shared" si="9"/>
        <v>73.03</v>
      </c>
      <c r="CJ6" s="36">
        <f t="shared" si="9"/>
        <v>73.86</v>
      </c>
      <c r="CK6" s="35" t="str">
        <f>IF(CK7="","",IF(CK7="-","【-】","【"&amp;SUBSTITUTE(TEXT(CK7,"#,##0.00"),"-","△")&amp;"】"))</f>
        <v>【73.86】</v>
      </c>
      <c r="CL6" s="36">
        <f>IF(CL7="",NA(),CL7)</f>
        <v>81.3</v>
      </c>
      <c r="CM6" s="36">
        <f t="shared" ref="CM6:CU6" si="10">IF(CM7="",NA(),CM7)</f>
        <v>81.75</v>
      </c>
      <c r="CN6" s="36">
        <f t="shared" si="10"/>
        <v>82.44</v>
      </c>
      <c r="CO6" s="36">
        <f t="shared" si="10"/>
        <v>82.08</v>
      </c>
      <c r="CP6" s="36">
        <f t="shared" si="10"/>
        <v>81.650000000000006</v>
      </c>
      <c r="CQ6" s="36">
        <f t="shared" si="10"/>
        <v>62.69</v>
      </c>
      <c r="CR6" s="36">
        <f t="shared" si="10"/>
        <v>61.82</v>
      </c>
      <c r="CS6" s="36">
        <f t="shared" si="10"/>
        <v>61.66</v>
      </c>
      <c r="CT6" s="36">
        <f t="shared" si="10"/>
        <v>62.19</v>
      </c>
      <c r="CU6" s="36">
        <f t="shared" si="10"/>
        <v>61.77</v>
      </c>
      <c r="CV6" s="35" t="str">
        <f>IF(CV7="","",IF(CV7="-","【-】","【"&amp;SUBSTITUTE(TEXT(CV7,"#,##0.00"),"-","△")&amp;"】"))</f>
        <v>【61.77】</v>
      </c>
      <c r="CW6" s="36">
        <f>IF(CW7="",NA(),CW7)</f>
        <v>99.78</v>
      </c>
      <c r="CX6" s="36">
        <f t="shared" ref="CX6:DF6" si="11">IF(CX7="",NA(),CX7)</f>
        <v>99.72</v>
      </c>
      <c r="CY6" s="36">
        <f t="shared" si="11"/>
        <v>99.58</v>
      </c>
      <c r="CZ6" s="36">
        <f t="shared" si="11"/>
        <v>99.45</v>
      </c>
      <c r="DA6" s="36">
        <f t="shared" si="11"/>
        <v>99.6</v>
      </c>
      <c r="DB6" s="36">
        <f t="shared" si="11"/>
        <v>100.12</v>
      </c>
      <c r="DC6" s="36">
        <f t="shared" si="11"/>
        <v>100.03</v>
      </c>
      <c r="DD6" s="36">
        <f t="shared" si="11"/>
        <v>100.05</v>
      </c>
      <c r="DE6" s="36">
        <f t="shared" si="11"/>
        <v>100.05</v>
      </c>
      <c r="DF6" s="36">
        <f t="shared" si="11"/>
        <v>100.08</v>
      </c>
      <c r="DG6" s="35" t="str">
        <f>IF(DG7="","",IF(DG7="-","【-】","【"&amp;SUBSTITUTE(TEXT(DG7,"#,##0.00"),"-","△")&amp;"】"))</f>
        <v>【100.08】</v>
      </c>
      <c r="DH6" s="36">
        <f>IF(DH7="",NA(),DH7)</f>
        <v>48.65</v>
      </c>
      <c r="DI6" s="36">
        <f t="shared" ref="DI6:DQ6" si="12">IF(DI7="",NA(),DI7)</f>
        <v>48.78</v>
      </c>
      <c r="DJ6" s="36">
        <f t="shared" si="12"/>
        <v>50.64</v>
      </c>
      <c r="DK6" s="36">
        <f t="shared" si="12"/>
        <v>52.2</v>
      </c>
      <c r="DL6" s="36">
        <f t="shared" si="12"/>
        <v>53.76</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209015</v>
      </c>
      <c r="D7" s="38">
        <v>46</v>
      </c>
      <c r="E7" s="38">
        <v>1</v>
      </c>
      <c r="F7" s="38">
        <v>0</v>
      </c>
      <c r="G7" s="38">
        <v>2</v>
      </c>
      <c r="H7" s="38" t="s">
        <v>93</v>
      </c>
      <c r="I7" s="38" t="s">
        <v>94</v>
      </c>
      <c r="J7" s="38" t="s">
        <v>95</v>
      </c>
      <c r="K7" s="38" t="s">
        <v>96</v>
      </c>
      <c r="L7" s="38" t="s">
        <v>97</v>
      </c>
      <c r="M7" s="38" t="s">
        <v>98</v>
      </c>
      <c r="N7" s="39" t="s">
        <v>99</v>
      </c>
      <c r="O7" s="39">
        <v>95.68</v>
      </c>
      <c r="P7" s="39">
        <v>96.75</v>
      </c>
      <c r="Q7" s="39">
        <v>0</v>
      </c>
      <c r="R7" s="39" t="s">
        <v>99</v>
      </c>
      <c r="S7" s="39" t="s">
        <v>99</v>
      </c>
      <c r="T7" s="39" t="s">
        <v>99</v>
      </c>
      <c r="U7" s="39">
        <v>146513</v>
      </c>
      <c r="V7" s="39">
        <v>202.95</v>
      </c>
      <c r="W7" s="39">
        <v>721.92</v>
      </c>
      <c r="X7" s="39">
        <v>148.44999999999999</v>
      </c>
      <c r="Y7" s="39">
        <v>143.1</v>
      </c>
      <c r="Z7" s="39">
        <v>144.1</v>
      </c>
      <c r="AA7" s="39">
        <v>135.68</v>
      </c>
      <c r="AB7" s="39">
        <v>137.37</v>
      </c>
      <c r="AC7" s="39">
        <v>113.47</v>
      </c>
      <c r="AD7" s="39">
        <v>113.33</v>
      </c>
      <c r="AE7" s="39">
        <v>114.05</v>
      </c>
      <c r="AF7" s="39">
        <v>114.26</v>
      </c>
      <c r="AG7" s="39">
        <v>112.98</v>
      </c>
      <c r="AH7" s="39">
        <v>112.98</v>
      </c>
      <c r="AI7" s="39">
        <v>27.04</v>
      </c>
      <c r="AJ7" s="39">
        <v>0</v>
      </c>
      <c r="AK7" s="39">
        <v>0</v>
      </c>
      <c r="AL7" s="39">
        <v>0</v>
      </c>
      <c r="AM7" s="39">
        <v>0</v>
      </c>
      <c r="AN7" s="39">
        <v>16.89</v>
      </c>
      <c r="AO7" s="39">
        <v>17.39</v>
      </c>
      <c r="AP7" s="39">
        <v>12.65</v>
      </c>
      <c r="AQ7" s="39">
        <v>10.58</v>
      </c>
      <c r="AR7" s="39">
        <v>10.49</v>
      </c>
      <c r="AS7" s="39">
        <v>10.49</v>
      </c>
      <c r="AT7" s="39">
        <v>353.84</v>
      </c>
      <c r="AU7" s="39">
        <v>422.2</v>
      </c>
      <c r="AV7" s="39">
        <v>539.49</v>
      </c>
      <c r="AW7" s="39">
        <v>763.37</v>
      </c>
      <c r="AX7" s="39">
        <v>1098.94</v>
      </c>
      <c r="AY7" s="39">
        <v>200.22</v>
      </c>
      <c r="AZ7" s="39">
        <v>212.95</v>
      </c>
      <c r="BA7" s="39">
        <v>224.41</v>
      </c>
      <c r="BB7" s="39">
        <v>243.44</v>
      </c>
      <c r="BC7" s="39">
        <v>258.49</v>
      </c>
      <c r="BD7" s="39">
        <v>258.49</v>
      </c>
      <c r="BE7" s="39">
        <v>228.38</v>
      </c>
      <c r="BF7" s="39">
        <v>166.8</v>
      </c>
      <c r="BG7" s="39">
        <v>113.68</v>
      </c>
      <c r="BH7" s="39">
        <v>78.37</v>
      </c>
      <c r="BI7" s="39">
        <v>41.98</v>
      </c>
      <c r="BJ7" s="39">
        <v>351.06</v>
      </c>
      <c r="BK7" s="39">
        <v>333.48</v>
      </c>
      <c r="BL7" s="39">
        <v>320.31</v>
      </c>
      <c r="BM7" s="39">
        <v>303.26</v>
      </c>
      <c r="BN7" s="39">
        <v>290.31</v>
      </c>
      <c r="BO7" s="39">
        <v>290.31</v>
      </c>
      <c r="BP7" s="39">
        <v>146.9</v>
      </c>
      <c r="BQ7" s="39">
        <v>145.13999999999999</v>
      </c>
      <c r="BR7" s="39">
        <v>146.33000000000001</v>
      </c>
      <c r="BS7" s="39">
        <v>135.91</v>
      </c>
      <c r="BT7" s="39">
        <v>138.51</v>
      </c>
      <c r="BU7" s="39">
        <v>112.92</v>
      </c>
      <c r="BV7" s="39">
        <v>112.81</v>
      </c>
      <c r="BW7" s="39">
        <v>113.88</v>
      </c>
      <c r="BX7" s="39">
        <v>114.14</v>
      </c>
      <c r="BY7" s="39">
        <v>112.83</v>
      </c>
      <c r="BZ7" s="39">
        <v>112.83</v>
      </c>
      <c r="CA7" s="39">
        <v>40.69</v>
      </c>
      <c r="CB7" s="39">
        <v>40.96</v>
      </c>
      <c r="CC7" s="39">
        <v>40.479999999999997</v>
      </c>
      <c r="CD7" s="39">
        <v>39.39</v>
      </c>
      <c r="CE7" s="39">
        <v>38.75</v>
      </c>
      <c r="CF7" s="39">
        <v>75.3</v>
      </c>
      <c r="CG7" s="39">
        <v>75.3</v>
      </c>
      <c r="CH7" s="39">
        <v>74.02</v>
      </c>
      <c r="CI7" s="39">
        <v>73.03</v>
      </c>
      <c r="CJ7" s="39">
        <v>73.86</v>
      </c>
      <c r="CK7" s="39">
        <v>73.86</v>
      </c>
      <c r="CL7" s="39">
        <v>81.3</v>
      </c>
      <c r="CM7" s="39">
        <v>81.75</v>
      </c>
      <c r="CN7" s="39">
        <v>82.44</v>
      </c>
      <c r="CO7" s="39">
        <v>82.08</v>
      </c>
      <c r="CP7" s="39">
        <v>81.650000000000006</v>
      </c>
      <c r="CQ7" s="39">
        <v>62.69</v>
      </c>
      <c r="CR7" s="39">
        <v>61.82</v>
      </c>
      <c r="CS7" s="39">
        <v>61.66</v>
      </c>
      <c r="CT7" s="39">
        <v>62.19</v>
      </c>
      <c r="CU7" s="39">
        <v>61.77</v>
      </c>
      <c r="CV7" s="39">
        <v>61.77</v>
      </c>
      <c r="CW7" s="39">
        <v>99.78</v>
      </c>
      <c r="CX7" s="39">
        <v>99.72</v>
      </c>
      <c r="CY7" s="39">
        <v>99.58</v>
      </c>
      <c r="CZ7" s="39">
        <v>99.45</v>
      </c>
      <c r="DA7" s="39">
        <v>99.6</v>
      </c>
      <c r="DB7" s="39">
        <v>100.12</v>
      </c>
      <c r="DC7" s="39">
        <v>100.03</v>
      </c>
      <c r="DD7" s="39">
        <v>100.05</v>
      </c>
      <c r="DE7" s="39">
        <v>100.05</v>
      </c>
      <c r="DF7" s="39">
        <v>100.08</v>
      </c>
      <c r="DG7" s="39">
        <v>100.08</v>
      </c>
      <c r="DH7" s="39">
        <v>48.65</v>
      </c>
      <c r="DI7" s="39">
        <v>48.78</v>
      </c>
      <c r="DJ7" s="39">
        <v>50.64</v>
      </c>
      <c r="DK7" s="39">
        <v>52.2</v>
      </c>
      <c r="DL7" s="39">
        <v>53.76</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som02</cp:lastModifiedBy>
  <cp:lastPrinted>2020-02-06T06:43:22Z</cp:lastPrinted>
  <dcterms:created xsi:type="dcterms:W3CDTF">2019-12-05T04:16:40Z</dcterms:created>
  <dcterms:modified xsi:type="dcterms:W3CDTF">2020-02-06T06:43:57Z</dcterms:modified>
  <cp:category/>
</cp:coreProperties>
</file>