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組織\平成31年度\05_行財政局\10_財政部\01_財務課\05 財政企画\11 財政状況資料集等\02.企業会計　経営比較分析表（H27～）\05.H31\05.H30地方公営企業決算状況調査\03.局より\阪水\"/>
    </mc:Choice>
  </mc:AlternateContent>
  <workbookProtection workbookAlgorithmName="SHA-512" workbookHashValue="M9+pkQP7Lfti8dPehRNOVGi1PkzxzIsfoMbJvmZbjyyikg3UPYp10s72yuZtW+yWMIV1qCaHTNM5idqYee/vow==" workbookSaltValue="zXEqe8dp9VrzabWpZ5qnPg=="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<sst xmlns="http://schemas.openxmlformats.org/spreadsheetml/2006/main" count="223" uniqueCount="108">
  <si>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</si>
  <si>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</si>
  <si>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</si>
  <si>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</si>
  <si>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</si>
  <si>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</si>
  <si>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</si>
  <si>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</si>
  <si>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</si>
  <si>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</si>
  <si>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</si>
  <si>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</si>
  <si>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</si>
  <si>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</si>
  <si>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</si>
  <si>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</si>
  <si>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</si>
  <si>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</si>
  <si>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</si>
  <si>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</si>
  <si>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</si>
  <si>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</si>
  <si>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</si>
  <si>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</si>
  <si>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</si>
  <si>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</si>
  <si>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</si>
  <si>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</si>
  <si>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</si>
  <si>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</si>
  <si>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</si>
  <si>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</si>
  <si>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</si>
  <si>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</si>
  <si>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</si>
  <si>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</si>
  <si>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</si>
  <si>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</si>
  <si>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</si>
  <si>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</si>
  <si>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</si>
  <si>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</si>
  <si>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</si>
  <si>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</si>
  <si>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</si>
  <si>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</si>
  <si>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</si>
  <si>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</si>
  <si>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</si>
  <si>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</si>
  <si>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</si>
  <si>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</si>
  <si>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</si>
  <si>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</si>
  <si>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</si>
  <si>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</si>
  <si>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</si>
  <si>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</si>
  <si>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</si>
  <si>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</si>
  <si>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</si>
  <si>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</si>
  <si>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</si>
  <si>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</si>
  <si>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</si>
  <si>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</si>
  <si>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</si>
  <si>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</si>
  <si>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</si>
  <si>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</si>
  <si>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</si>
  <si>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</si>
  <si>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</si>
  <si>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</si>
  <si>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</si>
  <si>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</si>
  <si>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</si>
  <si>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</si>
  <si>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</si>
  <si>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</si>
  <si>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</si>
  <si>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</si>
  <si>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</si>
  <si>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</si>
  <si>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</si>
  <si>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</si>
  <si>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</si>
  <si>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</si>
  <si>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</si>
  <si>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</si>
  <si>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</si>
  <si>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</si>
  <si>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</si>
  <si>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阪神水道企業団</t>
  </si>
  <si>
    <t>法適用</t>
  </si>
  <si>
    <t>水道事業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</si>
  <si>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</si>
  <si>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</si>
  <si>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</si>
  <si>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</si>
  <si>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</si>
  <si>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</si>
  <si>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</si>
  <si>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その他</t>
    <phoneticPr fontId="4"/>
  </si>
  <si>
    <t>用水供給事業</t>
    <phoneticPr fontId="4"/>
  </si>
  <si>
    <t>　当企業団は、昭和11年の設立以降、発展を続ける構成市の水需要に対応し、安定供給を確保するため、拡張事業や水源開発事業などの大規模な投資を進めてきたが、それらの財源として、企業債や内部留保資金を活用し、長期に渡って投資を回収する方針の下、構成市の受水費負担の軽減、平準化に努めてきた。
　このような背景から、特に②累積欠損金比率が平均値を大きく上回っているが、職員数の削減、高金利企業債の繰上償還等による費用削減、資産の有効活用等による収益確保策などの経営改善策に取り組んだ結果、数値は年々改善しており、①経常収支比率については今年度平均値を上回り、⑥給水原価についても既に平均値を下回っており、⑤料金回収率も100％を超えている。なお、③流動比率については平均値よりは低いものの、100％を上回っており、短期的な支払能力には問題はない。
　④企業債残高対給水収益比率については、企業債の繰上償還や新たな借入の抑制に努めた結果、平成28年度以降は平均値を下回ることができた。
　⑦施設利用率については、水需要の減少等により平均値を下回っているが、予備力を活用することにより構造物及び管路の更新を進めていくこととしている。
　なお、⑧有収率が100％を上回っているのは、当企業団が責任水量制を採用しており、給水収益の基礎となる分賦基本水量（＝有収水量）が実績給水量を上回っているためである。</t>
    <rPh sb="264" eb="267">
      <t>コンネンド</t>
    </rPh>
    <rPh sb="267" eb="270">
      <t>ヘイキンチ</t>
    </rPh>
    <rPh sb="271" eb="273">
      <t>ウワマワ</t>
    </rPh>
    <rPh sb="420" eb="422">
      <t>イコウ</t>
    </rPh>
    <phoneticPr fontId="4"/>
  </si>
  <si>
    <t>　当企業団は、設立が昭和11年と古いこともあり、①有形固定資産減価償却率、②管路経年化率ともに平均より高くなっている。
　③管路更新率については、当企業団の管路は口径が大きいものが多いため、更新工事の工期が複数年に渡ることや、更新工事に伴う断水の影響が大きいことから、指標値を一定にすることは困難であるが、施設整備計画を策定し、これに基づき計画的に更新を進めることにより、管路の強靭化に努めている。</t>
    <rPh sb="62" eb="67">
      <t>カンロコウシンリツ</t>
    </rPh>
    <rPh sb="95" eb="99">
      <t>コウシンコウジ</t>
    </rPh>
    <rPh sb="100" eb="102">
      <t>コウキ</t>
    </rPh>
    <rPh sb="103" eb="106">
      <t>フクスウネン</t>
    </rPh>
    <rPh sb="107" eb="108">
      <t>ワタ</t>
    </rPh>
    <rPh sb="134" eb="137">
      <t>シヒョウチ</t>
    </rPh>
    <phoneticPr fontId="4"/>
  </si>
  <si>
    <t>　経営状況についてはおおむね改善傾向にあるものの、人口減少等により水需要が低下する中で、施設の老朽化や、災害リスク対策等に係る財政需要への対応等が課題となっている。
　これらの課題に適切に対応し、今後も安全な水の安定供給を持続していくため、平成29年度末に策定した「水道用水供給ビジョン2017」及び「水道用水供給ビジョン2017に基づくアクションプラン」を踏まえ、各種施策を推進していくこととしている。</t>
    <rPh sb="14" eb="16">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</si>
</sst>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5" fillId="0" borderId="1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0.42</c:v>
                </c:pt>
                <c:pt idx="1">
                  <c:v>2.84</c:v>
                </c:pt>
                <c:pt idx="2" formatCode="#,##0.00;&quot;△&quot;#,##0.00">
                  <c:v>0</c:v>
                </c:pt>
                <c:pt idx="3">
                  <c:v>0.36</c:v>
                </c:pt>
                <c:pt idx="4">
                  <c:v>0.24</c:v>
                </c:pt>
              </c:numCache>
            </c:numRef>
          </c:val>
          <c:extLst>
            <c:ext xmlns:c16="http://schemas.microsoft.com/office/drawing/2014/chart" uri="{C3380CC4-5D6E-409C-BE32-E72D297353CC}">
              <c16:uniqueId val="{00000000-D36C-4E9C-9928-3B3436509F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D36C-4E9C-9928-3B3436509F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58.05</c:v>
                </c:pt>
                <c:pt idx="1">
                  <c:v>58.16</c:v>
                </c:pt>
                <c:pt idx="2">
                  <c:v>58</c:v>
                </c:pt>
                <c:pt idx="3">
                  <c:v>58.06</c:v>
                </c:pt>
                <c:pt idx="4">
                  <c:v>58.19</c:v>
                </c:pt>
              </c:numCache>
            </c:numRef>
          </c:val>
          <c:extLst>
            <c:ext xmlns:c16="http://schemas.microsoft.com/office/drawing/2014/chart" uri="{C3380CC4-5D6E-409C-BE32-E72D297353CC}">
              <c16:uniqueId val="{00000000-BDE6-444D-BEEA-A36C9F8640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BDE6-444D-BEEA-A36C9F8640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105.46</c:v>
                </c:pt>
                <c:pt idx="1">
                  <c:v>105.25</c:v>
                </c:pt>
                <c:pt idx="2">
                  <c:v>104.96</c:v>
                </c:pt>
                <c:pt idx="3">
                  <c:v>105.43</c:v>
                </c:pt>
                <c:pt idx="4">
                  <c:v>104.6</c:v>
                </c:pt>
              </c:numCache>
            </c:numRef>
          </c:val>
          <c:extLst>
            <c:ext xmlns:c16="http://schemas.microsoft.com/office/drawing/2014/chart" uri="{C3380CC4-5D6E-409C-BE32-E72D297353CC}">
              <c16:uniqueId val="{00000000-B95E-4038-922A-6CC8665AAA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B95E-4038-922A-6CC8665AAA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103.84</c:v>
                </c:pt>
                <c:pt idx="1">
                  <c:v>104.51</c:v>
                </c:pt>
                <c:pt idx="2">
                  <c:v>110.03</c:v>
                </c:pt>
                <c:pt idx="3">
                  <c:v>111.4</c:v>
                </c:pt>
                <c:pt idx="4">
                  <c:v>113.44</c:v>
                </c:pt>
              </c:numCache>
            </c:numRef>
          </c:val>
          <c:extLst>
            <c:ext xmlns:c16="http://schemas.microsoft.com/office/drawing/2014/chart" uri="{C3380CC4-5D6E-409C-BE32-E72D297353CC}">
              <c16:uniqueId val="{00000000-55DB-4911-9211-ECA17CC067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55DB-4911-9211-ECA17CC067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52.74</c:v>
                </c:pt>
                <c:pt idx="1">
                  <c:v>54.19</c:v>
                </c:pt>
                <c:pt idx="2">
                  <c:v>56.05</c:v>
                </c:pt>
                <c:pt idx="3">
                  <c:v>55.99</c:v>
                </c:pt>
                <c:pt idx="4">
                  <c:v>57.57</c:v>
                </c:pt>
              </c:numCache>
            </c:numRef>
          </c:val>
          <c:extLst>
            <c:ext xmlns:c16="http://schemas.microsoft.com/office/drawing/2014/chart" uri="{C3380CC4-5D6E-409C-BE32-E72D297353CC}">
              <c16:uniqueId val="{00000000-8601-45D6-8CB7-54556CC820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8601-45D6-8CB7-54556CC820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37.18</c:v>
                </c:pt>
                <c:pt idx="1">
                  <c:v>34.42</c:v>
                </c:pt>
                <c:pt idx="2">
                  <c:v>36.4</c:v>
                </c:pt>
                <c:pt idx="3">
                  <c:v>36.14</c:v>
                </c:pt>
                <c:pt idx="4">
                  <c:v>29.11</c:v>
                </c:pt>
              </c:numCache>
            </c:numRef>
          </c:val>
          <c:extLst>
            <c:ext xmlns:c16="http://schemas.microsoft.com/office/drawing/2014/chart" uri="{C3380CC4-5D6E-409C-BE32-E72D297353CC}">
              <c16:uniqueId val="{00000000-1327-4161-9BB0-6DEF96A095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1327-4161-9BB0-6DEF96A095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100.5</c:v>
                </c:pt>
                <c:pt idx="1">
                  <c:v>86.51</c:v>
                </c:pt>
                <c:pt idx="2">
                  <c:v>79.64</c:v>
                </c:pt>
                <c:pt idx="3">
                  <c:v>68.02</c:v>
                </c:pt>
                <c:pt idx="4">
                  <c:v>54.79</c:v>
                </c:pt>
              </c:numCache>
            </c:numRef>
          </c:val>
          <c:extLst>
            <c:ext xmlns:c16="http://schemas.microsoft.com/office/drawing/2014/chart" uri="{C3380CC4-5D6E-409C-BE32-E72D297353CC}">
              <c16:uniqueId val="{00000000-6C92-46A0-A8B7-C12C06FE1F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6C92-46A0-A8B7-C12C06FE1F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104.71</c:v>
                </c:pt>
                <c:pt idx="1">
                  <c:v>124.63</c:v>
                </c:pt>
                <c:pt idx="2">
                  <c:v>111.34</c:v>
                </c:pt>
                <c:pt idx="3">
                  <c:v>122.03</c:v>
                </c:pt>
                <c:pt idx="4">
                  <c:v>156.86000000000001</c:v>
                </c:pt>
              </c:numCache>
            </c:numRef>
          </c:val>
          <c:extLst>
            <c:ext xmlns:c16="http://schemas.microsoft.com/office/drawing/2014/chart" uri="{C3380CC4-5D6E-409C-BE32-E72D297353CC}">
              <c16:uniqueId val="{00000000-0F9C-43AA-8125-0B6F54A341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0F9C-43AA-8125-0B6F54A341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379.52</c:v>
                </c:pt>
                <c:pt idx="1">
                  <c:v>346.21</c:v>
                </c:pt>
                <c:pt idx="2">
                  <c:v>318.08</c:v>
                </c:pt>
                <c:pt idx="3">
                  <c:v>289.61</c:v>
                </c:pt>
                <c:pt idx="4">
                  <c:v>263.88</c:v>
                </c:pt>
              </c:numCache>
            </c:numRef>
          </c:val>
          <c:extLst>
            <c:ext xmlns:c16="http://schemas.microsoft.com/office/drawing/2014/chart" uri="{C3380CC4-5D6E-409C-BE32-E72D297353CC}">
              <c16:uniqueId val="{00000000-87B5-438D-A547-BE14A0944D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87B5-438D-A547-BE14A0944D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102.61</c:v>
                </c:pt>
                <c:pt idx="1">
                  <c:v>103.43</c:v>
                </c:pt>
                <c:pt idx="2">
                  <c:v>109.44</c:v>
                </c:pt>
                <c:pt idx="3">
                  <c:v>111.02</c:v>
                </c:pt>
                <c:pt idx="4">
                  <c:v>113.22</c:v>
                </c:pt>
              </c:numCache>
            </c:numRef>
          </c:val>
          <c:extLst>
            <c:ext xmlns:c16="http://schemas.microsoft.com/office/drawing/2014/chart" uri="{C3380CC4-5D6E-409C-BE32-E72D297353CC}">
              <c16:uniqueId val="{00000000-7186-4864-9ED9-E9674F32E1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7186-4864-9ED9-E9674F32E1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60.38</c:v>
                </c:pt>
                <c:pt idx="1">
                  <c:v>59.9</c:v>
                </c:pt>
                <c:pt idx="2">
                  <c:v>56.62</c:v>
                </c:pt>
                <c:pt idx="3">
                  <c:v>55.5</c:v>
                </c:pt>
                <c:pt idx="4">
                  <c:v>54.72</c:v>
                </c:pt>
              </c:numCache>
            </c:numRef>
          </c:val>
          <c:extLst>
            <c:ext xmlns:c16="http://schemas.microsoft.com/office/drawing/2014/chart" uri="{C3380CC4-5D6E-409C-BE32-E72D297353CC}">
              <c16:uniqueId val="{00000000-01A8-41BB-B57F-33D4AB72CC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01A8-41BB-B57F-33D4AB72CC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兵庫県　阪神水道企業団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67.209999999999994</v>
      </c>
      <c r="J10" s="53"/>
      <c r="K10" s="53"/>
      <c r="L10" s="53"/>
      <c r="M10" s="53"/>
      <c r="N10" s="53"/>
      <c r="O10" s="64"/>
      <c r="P10" s="54">
        <f>データ!$P$6</f>
        <v>99.89</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2794614</v>
      </c>
      <c r="AM10" s="61"/>
      <c r="AN10" s="61"/>
      <c r="AO10" s="61"/>
      <c r="AP10" s="61"/>
      <c r="AQ10" s="61"/>
      <c r="AR10" s="61"/>
      <c r="AS10" s="61"/>
      <c r="AT10" s="52">
        <f>データ!$V$6</f>
        <v>466.45</v>
      </c>
      <c r="AU10" s="53"/>
      <c r="AV10" s="53"/>
      <c r="AW10" s="53"/>
      <c r="AX10" s="53"/>
      <c r="AY10" s="53"/>
      <c r="AZ10" s="53"/>
      <c r="BA10" s="53"/>
      <c r="BB10" s="54">
        <f>データ!$W$6</f>
        <v>5991.24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105</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106</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107</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FK0AfW4xlrIR+4I+bZ94mQtXUw4uP6rf+8BgBRlKAeMXm6Hp5xZdPAvuncFIvla8Jxh4WpUsKgtNUP9AZVZhTQ==" saltValue="XWApkNT73a4XwOdd1qnE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zoomScale="85" zoomScaleNormal="85" workbookViewId="0">
      <selection activeCell="X7" sqref="X7"/>
    </sheetView>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288047</v>
      </c>
      <c r="D6" s="34">
        <f t="shared" si="3"/>
        <v>46</v>
      </c>
      <c r="E6" s="34">
        <f t="shared" si="3"/>
        <v>1</v>
      </c>
      <c r="F6" s="34">
        <f t="shared" si="3"/>
        <v>0</v>
      </c>
      <c r="G6" s="34">
        <f t="shared" si="3"/>
        <v>2</v>
      </c>
      <c r="H6" s="34" t="str">
        <f t="shared" si="3"/>
        <v>兵庫県　阪神水道企業団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67.209999999999994</v>
      </c>
      <c r="P6" s="35">
        <f t="shared" si="3"/>
        <v>99.89</v>
      </c>
      <c r="Q6" s="35">
        <f t="shared" si="3"/>
        <v>0</v>
      </c>
      <c r="R6" s="35" t="str">
        <f t="shared" si="3"/>
        <v>-</v>
      </c>
      <c r="S6" s="35" t="str">
        <f t="shared" si="3"/>
        <v>-</v>
      </c>
      <c r="T6" s="35" t="str">
        <f t="shared" si="3"/>
        <v>-</v>
      </c>
      <c r="U6" s="35">
        <f t="shared" si="3"/>
        <v>2794614</v>
      </c>
      <c r="V6" s="35">
        <f t="shared" si="3"/>
        <v>466.45</v>
      </c>
      <c r="W6" s="35">
        <f t="shared" si="3"/>
        <v>5991.24</v>
      </c>
      <c r="X6" s="36">
        <f>IF(X7="",NA(),X7)</f>
        <v>103.84</v>
      </c>
      <c r="Y6" s="36">
        <f t="shared" ref="Y6:AG6" si="4">IF(Y7="",NA(),Y7)</f>
        <v>104.51</v>
      </c>
      <c r="Z6" s="36">
        <f t="shared" si="4"/>
        <v>110.03</v>
      </c>
      <c r="AA6" s="36">
        <f t="shared" si="4"/>
        <v>111.4</v>
      </c>
      <c r="AB6" s="36">
        <f t="shared" si="4"/>
        <v>113.44</v>
      </c>
      <c r="AC6" s="36">
        <f t="shared" si="4"/>
        <v>113.47</v>
      </c>
      <c r="AD6" s="36">
        <f t="shared" si="4"/>
        <v>113.33</v>
      </c>
      <c r="AE6" s="36">
        <f t="shared" si="4"/>
        <v>114.05</v>
      </c>
      <c r="AF6" s="36">
        <f t="shared" si="4"/>
        <v>114.26</v>
      </c>
      <c r="AG6" s="36">
        <f t="shared" si="4"/>
        <v>112.98</v>
      </c>
      <c r="AH6" s="35" t="str">
        <f>IF(AH7="","",IF(AH7="-","【-】","【"&amp;SUBSTITUTE(TEXT(AH7,"#,##0.00"),"-","△")&amp;"】"))</f>
        <v>【112.98】</v>
      </c>
      <c r="AI6" s="36">
        <f>IF(AI7="",NA(),AI7)</f>
        <v>100.5</v>
      </c>
      <c r="AJ6" s="36">
        <f t="shared" ref="AJ6:AR6" si="5">IF(AJ7="",NA(),AJ7)</f>
        <v>86.51</v>
      </c>
      <c r="AK6" s="36">
        <f t="shared" si="5"/>
        <v>79.64</v>
      </c>
      <c r="AL6" s="36">
        <f t="shared" si="5"/>
        <v>68.02</v>
      </c>
      <c r="AM6" s="36">
        <f t="shared" si="5"/>
        <v>54.79</v>
      </c>
      <c r="AN6" s="36">
        <f t="shared" si="5"/>
        <v>16.89</v>
      </c>
      <c r="AO6" s="36">
        <f t="shared" si="5"/>
        <v>17.39</v>
      </c>
      <c r="AP6" s="36">
        <f t="shared" si="5"/>
        <v>12.65</v>
      </c>
      <c r="AQ6" s="36">
        <f t="shared" si="5"/>
        <v>10.58</v>
      </c>
      <c r="AR6" s="36">
        <f t="shared" si="5"/>
        <v>10.49</v>
      </c>
      <c r="AS6" s="35" t="str">
        <f>IF(AS7="","",IF(AS7="-","【-】","【"&amp;SUBSTITUTE(TEXT(AS7,"#,##0.00"),"-","△")&amp;"】"))</f>
        <v>【10.49】</v>
      </c>
      <c r="AT6" s="36">
        <f>IF(AT7="",NA(),AT7)</f>
        <v>104.71</v>
      </c>
      <c r="AU6" s="36">
        <f t="shared" ref="AU6:BC6" si="6">IF(AU7="",NA(),AU7)</f>
        <v>124.63</v>
      </c>
      <c r="AV6" s="36">
        <f t="shared" si="6"/>
        <v>111.34</v>
      </c>
      <c r="AW6" s="36">
        <f t="shared" si="6"/>
        <v>122.03</v>
      </c>
      <c r="AX6" s="36">
        <f t="shared" si="6"/>
        <v>156.86000000000001</v>
      </c>
      <c r="AY6" s="36">
        <f t="shared" si="6"/>
        <v>200.22</v>
      </c>
      <c r="AZ6" s="36">
        <f t="shared" si="6"/>
        <v>212.95</v>
      </c>
      <c r="BA6" s="36">
        <f t="shared" si="6"/>
        <v>224.41</v>
      </c>
      <c r="BB6" s="36">
        <f t="shared" si="6"/>
        <v>243.44</v>
      </c>
      <c r="BC6" s="36">
        <f t="shared" si="6"/>
        <v>258.49</v>
      </c>
      <c r="BD6" s="35" t="str">
        <f>IF(BD7="","",IF(BD7="-","【-】","【"&amp;SUBSTITUTE(TEXT(BD7,"#,##0.00"),"-","△")&amp;"】"))</f>
        <v>【258.49】</v>
      </c>
      <c r="BE6" s="36">
        <f>IF(BE7="",NA(),BE7)</f>
        <v>379.52</v>
      </c>
      <c r="BF6" s="36">
        <f t="shared" ref="BF6:BN6" si="7">IF(BF7="",NA(),BF7)</f>
        <v>346.21</v>
      </c>
      <c r="BG6" s="36">
        <f t="shared" si="7"/>
        <v>318.08</v>
      </c>
      <c r="BH6" s="36">
        <f t="shared" si="7"/>
        <v>289.61</v>
      </c>
      <c r="BI6" s="36">
        <f t="shared" si="7"/>
        <v>263.88</v>
      </c>
      <c r="BJ6" s="36">
        <f t="shared" si="7"/>
        <v>351.06</v>
      </c>
      <c r="BK6" s="36">
        <f t="shared" si="7"/>
        <v>333.48</v>
      </c>
      <c r="BL6" s="36">
        <f t="shared" si="7"/>
        <v>320.31</v>
      </c>
      <c r="BM6" s="36">
        <f t="shared" si="7"/>
        <v>303.26</v>
      </c>
      <c r="BN6" s="36">
        <f t="shared" si="7"/>
        <v>290.31</v>
      </c>
      <c r="BO6" s="35" t="str">
        <f>IF(BO7="","",IF(BO7="-","【-】","【"&amp;SUBSTITUTE(TEXT(BO7,"#,##0.00"),"-","△")&amp;"】"))</f>
        <v>【290.31】</v>
      </c>
      <c r="BP6" s="36">
        <f>IF(BP7="",NA(),BP7)</f>
        <v>102.61</v>
      </c>
      <c r="BQ6" s="36">
        <f t="shared" ref="BQ6:BY6" si="8">IF(BQ7="",NA(),BQ7)</f>
        <v>103.43</v>
      </c>
      <c r="BR6" s="36">
        <f t="shared" si="8"/>
        <v>109.44</v>
      </c>
      <c r="BS6" s="36">
        <f t="shared" si="8"/>
        <v>111.02</v>
      </c>
      <c r="BT6" s="36">
        <f t="shared" si="8"/>
        <v>113.22</v>
      </c>
      <c r="BU6" s="36">
        <f t="shared" si="8"/>
        <v>112.92</v>
      </c>
      <c r="BV6" s="36">
        <f t="shared" si="8"/>
        <v>112.81</v>
      </c>
      <c r="BW6" s="36">
        <f t="shared" si="8"/>
        <v>113.88</v>
      </c>
      <c r="BX6" s="36">
        <f t="shared" si="8"/>
        <v>114.14</v>
      </c>
      <c r="BY6" s="36">
        <f t="shared" si="8"/>
        <v>112.83</v>
      </c>
      <c r="BZ6" s="35" t="str">
        <f>IF(BZ7="","",IF(BZ7="-","【-】","【"&amp;SUBSTITUTE(TEXT(BZ7,"#,##0.00"),"-","△")&amp;"】"))</f>
        <v>【112.83】</v>
      </c>
      <c r="CA6" s="36">
        <f>IF(CA7="",NA(),CA7)</f>
        <v>60.38</v>
      </c>
      <c r="CB6" s="36">
        <f t="shared" ref="CB6:CJ6" si="9">IF(CB7="",NA(),CB7)</f>
        <v>59.9</v>
      </c>
      <c r="CC6" s="36">
        <f t="shared" si="9"/>
        <v>56.62</v>
      </c>
      <c r="CD6" s="36">
        <f t="shared" si="9"/>
        <v>55.5</v>
      </c>
      <c r="CE6" s="36">
        <f t="shared" si="9"/>
        <v>54.72</v>
      </c>
      <c r="CF6" s="36">
        <f t="shared" si="9"/>
        <v>75.3</v>
      </c>
      <c r="CG6" s="36">
        <f t="shared" si="9"/>
        <v>75.3</v>
      </c>
      <c r="CH6" s="36">
        <f t="shared" si="9"/>
        <v>74.02</v>
      </c>
      <c r="CI6" s="36">
        <f t="shared" si="9"/>
        <v>73.03</v>
      </c>
      <c r="CJ6" s="36">
        <f t="shared" si="9"/>
        <v>73.86</v>
      </c>
      <c r="CK6" s="35" t="str">
        <f>IF(CK7="","",IF(CK7="-","【-】","【"&amp;SUBSTITUTE(TEXT(CK7,"#,##0.00"),"-","△")&amp;"】"))</f>
        <v>【73.86】</v>
      </c>
      <c r="CL6" s="36">
        <f>IF(CL7="",NA(),CL7)</f>
        <v>58.05</v>
      </c>
      <c r="CM6" s="36">
        <f t="shared" ref="CM6:CU6" si="10">IF(CM7="",NA(),CM7)</f>
        <v>58.16</v>
      </c>
      <c r="CN6" s="36">
        <f t="shared" si="10"/>
        <v>58</v>
      </c>
      <c r="CO6" s="36">
        <f t="shared" si="10"/>
        <v>58.06</v>
      </c>
      <c r="CP6" s="36">
        <f t="shared" si="10"/>
        <v>58.19</v>
      </c>
      <c r="CQ6" s="36">
        <f t="shared" si="10"/>
        <v>62.69</v>
      </c>
      <c r="CR6" s="36">
        <f t="shared" si="10"/>
        <v>61.82</v>
      </c>
      <c r="CS6" s="36">
        <f t="shared" si="10"/>
        <v>61.66</v>
      </c>
      <c r="CT6" s="36">
        <f t="shared" si="10"/>
        <v>62.19</v>
      </c>
      <c r="CU6" s="36">
        <f t="shared" si="10"/>
        <v>61.77</v>
      </c>
      <c r="CV6" s="35" t="str">
        <f>IF(CV7="","",IF(CV7="-","【-】","【"&amp;SUBSTITUTE(TEXT(CV7,"#,##0.00"),"-","△")&amp;"】"))</f>
        <v>【61.77】</v>
      </c>
      <c r="CW6" s="36">
        <f>IF(CW7="",NA(),CW7)</f>
        <v>105.46</v>
      </c>
      <c r="CX6" s="36">
        <f t="shared" ref="CX6:DF6" si="11">IF(CX7="",NA(),CX7)</f>
        <v>105.25</v>
      </c>
      <c r="CY6" s="36">
        <f t="shared" si="11"/>
        <v>104.96</v>
      </c>
      <c r="CZ6" s="36">
        <f t="shared" si="11"/>
        <v>105.43</v>
      </c>
      <c r="DA6" s="36">
        <f t="shared" si="11"/>
        <v>104.6</v>
      </c>
      <c r="DB6" s="36">
        <f t="shared" si="11"/>
        <v>100.12</v>
      </c>
      <c r="DC6" s="36">
        <f t="shared" si="11"/>
        <v>100.03</v>
      </c>
      <c r="DD6" s="36">
        <f t="shared" si="11"/>
        <v>100.05</v>
      </c>
      <c r="DE6" s="36">
        <f t="shared" si="11"/>
        <v>100.05</v>
      </c>
      <c r="DF6" s="36">
        <f t="shared" si="11"/>
        <v>100.08</v>
      </c>
      <c r="DG6" s="35" t="str">
        <f>IF(DG7="","",IF(DG7="-","【-】","【"&amp;SUBSTITUTE(TEXT(DG7,"#,##0.00"),"-","△")&amp;"】"))</f>
        <v>【100.08】</v>
      </c>
      <c r="DH6" s="36">
        <f>IF(DH7="",NA(),DH7)</f>
        <v>52.74</v>
      </c>
      <c r="DI6" s="36">
        <f t="shared" ref="DI6:DQ6" si="12">IF(DI7="",NA(),DI7)</f>
        <v>54.19</v>
      </c>
      <c r="DJ6" s="36">
        <f t="shared" si="12"/>
        <v>56.05</v>
      </c>
      <c r="DK6" s="36">
        <f t="shared" si="12"/>
        <v>55.99</v>
      </c>
      <c r="DL6" s="36">
        <f t="shared" si="12"/>
        <v>57.57</v>
      </c>
      <c r="DM6" s="36">
        <f t="shared" si="12"/>
        <v>51.44</v>
      </c>
      <c r="DN6" s="36">
        <f t="shared" si="12"/>
        <v>52.4</v>
      </c>
      <c r="DO6" s="36">
        <f t="shared" si="12"/>
        <v>53.56</v>
      </c>
      <c r="DP6" s="36">
        <f t="shared" si="12"/>
        <v>54.73</v>
      </c>
      <c r="DQ6" s="36">
        <f t="shared" si="12"/>
        <v>55.77</v>
      </c>
      <c r="DR6" s="35" t="str">
        <f>IF(DR7="","",IF(DR7="-","【-】","【"&amp;SUBSTITUTE(TEXT(DR7,"#,##0.00"),"-","△")&amp;"】"))</f>
        <v>【55.77】</v>
      </c>
      <c r="DS6" s="36">
        <f>IF(DS7="",NA(),DS7)</f>
        <v>37.18</v>
      </c>
      <c r="DT6" s="36">
        <f t="shared" ref="DT6:EB6" si="13">IF(DT7="",NA(),DT7)</f>
        <v>34.42</v>
      </c>
      <c r="DU6" s="36">
        <f t="shared" si="13"/>
        <v>36.4</v>
      </c>
      <c r="DV6" s="36">
        <f t="shared" si="13"/>
        <v>36.14</v>
      </c>
      <c r="DW6" s="36">
        <f t="shared" si="13"/>
        <v>29.11</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0.42</v>
      </c>
      <c r="EE6" s="36">
        <f t="shared" ref="EE6:EM6" si="14">IF(EE7="",NA(),EE7)</f>
        <v>2.84</v>
      </c>
      <c r="EF6" s="35">
        <f t="shared" si="14"/>
        <v>0</v>
      </c>
      <c r="EG6" s="36">
        <f t="shared" si="14"/>
        <v>0.36</v>
      </c>
      <c r="EH6" s="36">
        <f t="shared" si="14"/>
        <v>0.24</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2">
      <c r="A7" s="29"/>
      <c r="B7" s="38">
        <v>2018</v>
      </c>
      <c r="C7" s="38">
        <v>288047</v>
      </c>
      <c r="D7" s="38">
        <v>46</v>
      </c>
      <c r="E7" s="38">
        <v>1</v>
      </c>
      <c r="F7" s="38">
        <v>0</v>
      </c>
      <c r="G7" s="38">
        <v>2</v>
      </c>
      <c r="H7" s="38" t="s">
        <v>93</v>
      </c>
      <c r="I7" s="38" t="s">
        <v>94</v>
      </c>
      <c r="J7" s="38" t="s">
        <v>95</v>
      </c>
      <c r="K7" s="38" t="s">
        <v>104</v>
      </c>
      <c r="L7" s="38" t="s">
        <v>96</v>
      </c>
      <c r="M7" s="38" t="s">
        <v>103</v>
      </c>
      <c r="N7" s="39" t="s">
        <v>97</v>
      </c>
      <c r="O7" s="39">
        <v>67.209999999999994</v>
      </c>
      <c r="P7" s="39">
        <v>99.89</v>
      </c>
      <c r="Q7" s="39">
        <v>0</v>
      </c>
      <c r="R7" s="39" t="s">
        <v>97</v>
      </c>
      <c r="S7" s="39" t="s">
        <v>97</v>
      </c>
      <c r="T7" s="39" t="s">
        <v>97</v>
      </c>
      <c r="U7" s="39">
        <v>2794614</v>
      </c>
      <c r="V7" s="39">
        <v>466.45</v>
      </c>
      <c r="W7" s="39">
        <v>5991.24</v>
      </c>
      <c r="X7" s="39">
        <v>103.84</v>
      </c>
      <c r="Y7" s="39">
        <v>104.51</v>
      </c>
      <c r="Z7" s="39">
        <v>110.03</v>
      </c>
      <c r="AA7" s="39">
        <v>111.4</v>
      </c>
      <c r="AB7" s="39">
        <v>113.44</v>
      </c>
      <c r="AC7" s="39">
        <v>113.47</v>
      </c>
      <c r="AD7" s="39">
        <v>113.33</v>
      </c>
      <c r="AE7" s="39">
        <v>114.05</v>
      </c>
      <c r="AF7" s="39">
        <v>114.26</v>
      </c>
      <c r="AG7" s="39">
        <v>112.98</v>
      </c>
      <c r="AH7" s="39">
        <v>112.98</v>
      </c>
      <c r="AI7" s="39">
        <v>100.5</v>
      </c>
      <c r="AJ7" s="39">
        <v>86.51</v>
      </c>
      <c r="AK7" s="39">
        <v>79.64</v>
      </c>
      <c r="AL7" s="39">
        <v>68.02</v>
      </c>
      <c r="AM7" s="39">
        <v>54.79</v>
      </c>
      <c r="AN7" s="39">
        <v>16.89</v>
      </c>
      <c r="AO7" s="39">
        <v>17.39</v>
      </c>
      <c r="AP7" s="39">
        <v>12.65</v>
      </c>
      <c r="AQ7" s="39">
        <v>10.58</v>
      </c>
      <c r="AR7" s="39">
        <v>10.49</v>
      </c>
      <c r="AS7" s="39">
        <v>10.49</v>
      </c>
      <c r="AT7" s="39">
        <v>104.71</v>
      </c>
      <c r="AU7" s="39">
        <v>124.63</v>
      </c>
      <c r="AV7" s="39">
        <v>111.34</v>
      </c>
      <c r="AW7" s="39">
        <v>122.03</v>
      </c>
      <c r="AX7" s="39">
        <v>156.86000000000001</v>
      </c>
      <c r="AY7" s="39">
        <v>200.22</v>
      </c>
      <c r="AZ7" s="39">
        <v>212.95</v>
      </c>
      <c r="BA7" s="39">
        <v>224.41</v>
      </c>
      <c r="BB7" s="39">
        <v>243.44</v>
      </c>
      <c r="BC7" s="39">
        <v>258.49</v>
      </c>
      <c r="BD7" s="39">
        <v>258.49</v>
      </c>
      <c r="BE7" s="39">
        <v>379.52</v>
      </c>
      <c r="BF7" s="39">
        <v>346.21</v>
      </c>
      <c r="BG7" s="39">
        <v>318.08</v>
      </c>
      <c r="BH7" s="39">
        <v>289.61</v>
      </c>
      <c r="BI7" s="39">
        <v>263.88</v>
      </c>
      <c r="BJ7" s="39">
        <v>351.06</v>
      </c>
      <c r="BK7" s="39">
        <v>333.48</v>
      </c>
      <c r="BL7" s="39">
        <v>320.31</v>
      </c>
      <c r="BM7" s="39">
        <v>303.26</v>
      </c>
      <c r="BN7" s="39">
        <v>290.31</v>
      </c>
      <c r="BO7" s="39">
        <v>290.31</v>
      </c>
      <c r="BP7" s="39">
        <v>102.61</v>
      </c>
      <c r="BQ7" s="39">
        <v>103.43</v>
      </c>
      <c r="BR7" s="39">
        <v>109.44</v>
      </c>
      <c r="BS7" s="39">
        <v>111.02</v>
      </c>
      <c r="BT7" s="39">
        <v>113.22</v>
      </c>
      <c r="BU7" s="39">
        <v>112.92</v>
      </c>
      <c r="BV7" s="39">
        <v>112.81</v>
      </c>
      <c r="BW7" s="39">
        <v>113.88</v>
      </c>
      <c r="BX7" s="39">
        <v>114.14</v>
      </c>
      <c r="BY7" s="39">
        <v>112.83</v>
      </c>
      <c r="BZ7" s="39">
        <v>112.83</v>
      </c>
      <c r="CA7" s="39">
        <v>60.38</v>
      </c>
      <c r="CB7" s="39">
        <v>59.9</v>
      </c>
      <c r="CC7" s="39">
        <v>56.62</v>
      </c>
      <c r="CD7" s="39">
        <v>55.5</v>
      </c>
      <c r="CE7" s="39">
        <v>54.72</v>
      </c>
      <c r="CF7" s="39">
        <v>75.3</v>
      </c>
      <c r="CG7" s="39">
        <v>75.3</v>
      </c>
      <c r="CH7" s="39">
        <v>74.02</v>
      </c>
      <c r="CI7" s="39">
        <v>73.03</v>
      </c>
      <c r="CJ7" s="39">
        <v>73.86</v>
      </c>
      <c r="CK7" s="39">
        <v>73.86</v>
      </c>
      <c r="CL7" s="39">
        <v>58.05</v>
      </c>
      <c r="CM7" s="44">
        <v>58.16</v>
      </c>
      <c r="CN7" s="39">
        <v>58</v>
      </c>
      <c r="CO7" s="39">
        <v>58.06</v>
      </c>
      <c r="CP7" s="39">
        <v>58.19</v>
      </c>
      <c r="CQ7" s="39">
        <v>62.69</v>
      </c>
      <c r="CR7" s="44">
        <v>61.82</v>
      </c>
      <c r="CS7" s="39">
        <v>61.66</v>
      </c>
      <c r="CT7" s="39">
        <v>62.19</v>
      </c>
      <c r="CU7" s="39">
        <v>61.77</v>
      </c>
      <c r="CV7" s="39">
        <v>61.77</v>
      </c>
      <c r="CW7" s="39">
        <v>105.46</v>
      </c>
      <c r="CX7" s="39">
        <v>105.25</v>
      </c>
      <c r="CY7" s="39">
        <v>104.96</v>
      </c>
      <c r="CZ7" s="39">
        <v>105.43</v>
      </c>
      <c r="DA7" s="39">
        <v>104.6</v>
      </c>
      <c r="DB7" s="39">
        <v>100.12</v>
      </c>
      <c r="DC7" s="39">
        <v>100.03</v>
      </c>
      <c r="DD7" s="39">
        <v>100.05</v>
      </c>
      <c r="DE7" s="39">
        <v>100.05</v>
      </c>
      <c r="DF7" s="39">
        <v>100.08</v>
      </c>
      <c r="DG7" s="39">
        <v>100.08</v>
      </c>
      <c r="DH7" s="39">
        <v>52.74</v>
      </c>
      <c r="DI7" s="39">
        <v>54.19</v>
      </c>
      <c r="DJ7" s="39">
        <v>56.05</v>
      </c>
      <c r="DK7" s="39">
        <v>55.99</v>
      </c>
      <c r="DL7" s="39">
        <v>57.57</v>
      </c>
      <c r="DM7" s="39">
        <v>51.44</v>
      </c>
      <c r="DN7" s="39">
        <v>52.4</v>
      </c>
      <c r="DO7" s="39">
        <v>53.56</v>
      </c>
      <c r="DP7" s="39">
        <v>54.73</v>
      </c>
      <c r="DQ7" s="39">
        <v>55.77</v>
      </c>
      <c r="DR7" s="39">
        <v>55.77</v>
      </c>
      <c r="DS7" s="39">
        <v>37.18</v>
      </c>
      <c r="DT7" s="39">
        <v>34.42</v>
      </c>
      <c r="DU7" s="39">
        <v>36.4</v>
      </c>
      <c r="DV7" s="39">
        <v>36.14</v>
      </c>
      <c r="DW7" s="39">
        <v>29.11</v>
      </c>
      <c r="DX7" s="39">
        <v>16.77</v>
      </c>
      <c r="DY7" s="39">
        <v>18.05</v>
      </c>
      <c r="DZ7" s="39">
        <v>19.440000000000001</v>
      </c>
      <c r="EA7" s="39">
        <v>22.46</v>
      </c>
      <c r="EB7" s="39">
        <v>25.84</v>
      </c>
      <c r="EC7" s="39">
        <v>25.84</v>
      </c>
      <c r="ED7" s="39">
        <v>0.42</v>
      </c>
      <c r="EE7" s="39">
        <v>2.84</v>
      </c>
      <c r="EF7" s="39">
        <v>0</v>
      </c>
      <c r="EG7" s="39">
        <v>0.36</v>
      </c>
      <c r="EH7" s="39">
        <v>0.24</v>
      </c>
      <c r="EI7" s="39">
        <v>0.13</v>
      </c>
      <c r="EJ7" s="39">
        <v>0.26</v>
      </c>
      <c r="EK7" s="39">
        <v>0.24</v>
      </c>
      <c r="EL7" s="39">
        <v>0.27</v>
      </c>
      <c r="EM7" s="39">
        <v>0.24</v>
      </c>
      <c r="EN7" s="39">
        <v>0.24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98</v>
      </c>
      <c r="C9" s="42" t="s">
        <v>99</v>
      </c>
      <c r="D9" s="42" t="s">
        <v>100</v>
      </c>
      <c r="E9" s="42" t="s">
        <v>101</v>
      </c>
      <c r="F9" s="42" t="s">
        <v>102</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2020-01-31T01:18:41Z</cp:lastPrinted>
  <dcterms:created xsi:type="dcterms:W3CDTF">2019-12-05T04:22:29Z</dcterms:created>
  <dcterms:modified xsi:type="dcterms:W3CDTF">2020-01-31T01:18:44Z</dcterms:modified>
  <cp:category/>
</cp:coreProperties>
</file>