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01030_財政課$\02_室班フォルダ\予算総括・財政改革班\６班\310-公営企業\01公営企業決算状況調査【年度当初依頼】\30年度決算\11 経営比較分析表\H30決算\【20200109】調査依頼\4 総務省へ回答\1 国への回答\"/>
    </mc:Choice>
  </mc:AlternateContent>
  <workbookProtection workbookAlgorithmName="SHA-512" workbookHashValue="VkeVbfrvbze7YOlJexg2APAuIx+8vfJzKyPDNiU6R/7tGuDdKqfVEMVB8+BJu/p6O6fkUF0bha7y1hV86BG+/Q==" workbookSaltValue="IJVIJOf5/pZ5xXCrApPV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<sst xmlns="http://schemas.openxmlformats.org/spreadsheetml/2006/main" count="228" uniqueCount="113">
  <si>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</si>
  <si>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</si>
  <si>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</si>
  <si>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</si>
  <si>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</si>
  <si>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</si>
  <si>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</si>
  <si>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</si>
  <si>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</si>
  <si>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</si>
  <si>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</si>
  <si>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</si>
  <si>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</si>
  <si>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</si>
  <si>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</si>
  <si>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</si>
  <si>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</si>
  <si>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</si>
  <si>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</si>
  <si>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</si>
  <si>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</si>
  <si>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</si>
  <si>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</si>
  <si>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</si>
  <si>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</si>
  <si>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</si>
  <si>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</si>
  <si>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</si>
  <si>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</si>
  <si>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</si>
  <si>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</si>
  <si>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</si>
  <si>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</si>
  <si>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</si>
  <si>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</si>
  <si>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</si>
  <si>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</si>
  <si>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</si>
  <si>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</si>
  <si>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</si>
  <si>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</si>
  <si>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</si>
  <si>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</si>
  <si>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</si>
  <si>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</si>
  <si>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</si>
  <si>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</si>
  <si>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</si>
  <si>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</si>
  <si>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</si>
  <si>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</si>
  <si>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</si>
  <si>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</si>
  <si>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</si>
  <si>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</si>
  <si>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</si>
  <si>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</si>
  <si>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</si>
  <si>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</si>
  <si>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</si>
  <si>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</si>
  <si>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</si>
  <si>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</si>
  <si>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</si>
  <si>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</si>
  <si>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</si>
  <si>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</si>
  <si>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</si>
  <si>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</si>
  <si>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</si>
  <si>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</si>
  <si>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</si>
  <si>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</si>
  <si>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</si>
  <si>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</si>
  <si>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</si>
  <si>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</si>
  <si>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</si>
  <si>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</si>
  <si>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</si>
  <si>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</si>
  <si>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</si>
  <si>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</si>
  <si>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</si>
  <si>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</si>
  <si>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</si>
  <si>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</si>
  <si>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</si>
  <si>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</si>
  <si>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</si>
  <si>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</si>
  <si>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</si>
  <si>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</si>
  <si>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</si>
  <si>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</si>
  <si>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</si>
  <si>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</si>
  <si>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</si>
  <si>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</si>
  <si>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</si>
  <si>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</si>
  <si>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</si>
  <si>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</si>
  <si>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</si>
  <si>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</si>
  <si>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</si>
  <si>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</si>
  <si>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</si>
  <si>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</si>
  <si>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</si>
  <si>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経過している管渠はなく、老朽化の進んだ管渠が少ないため平均値より低い値を示しているが、今後10年間に耐用年数の経過により更新時期が到来する管渠が存在することから、更新が必要なものは適切に整備していく必要がある。</t>
    <phoneticPr fontId="4"/>
  </si>
  <si>
    <t>　収益収支比率、企業債残高対事業規模比率等の指標から経営状況が悪化している状況はみられないが、耐用年数を経過して老朽化した施設の更新については投資計画等と併せ計画的に行っていく必要がある。
　今後、経営戦略を策定し経営の基盤強化と健全化に努めていく。</t>
    <rPh sb="101" eb="103">
      <t>センリャク</t>
    </rPh>
    <rPh sb="104" eb="106">
      <t>サクテイ</t>
    </rPh>
    <phoneticPr fontId="4"/>
  </si>
  <si>
    <t>・収益的収支比率
　元金償還に充てた一般会計繰入金は収益として算入されていないため、100 ％を下回る推移をしているが、これを勘案した実質的な収支比率は100％となる。
・企業債残高対事業規模比率
　建設事業のピークを過ぎ、企業債残高が緩やかに減少傾向にあることから、平均値を下回り推移している。
・経費回収率
　流域下水道事業では、下水道使用者へ使用料を徴収せず、市町へ負担を求めているため0％となっている。
・汚水処理原価
　平成19年度以降包括的民間委託を導入するなど、経費の削減に努めている。また有収水量の増加に伴い日平均処理水量も増加しており、平均値を下回る原価を安定的に維持している。
・施設利用率・水洗化率
　流域市町の面整備の進捗により、水洗化率は100％に近い数値で推移している。また、有収水量が増加したことにより、施設利用率も増加傾向にある。</t>
    <rPh sb="125" eb="12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</si>
</sst>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0.01</c:v>
                </c:pt>
                <c:pt idx="2">
                  <c:v>0.02</c:v>
                </c:pt>
                <c:pt idx="3">
                  <c:v>0.06</c:v>
                </c:pt>
                <c:pt idx="4">
                  <c:v>0.03</c:v>
                </c:pt>
              </c:numCache>
            </c:numRef>
          </c:val>
          <c:extLst>
            <c:ext xmlns:c16="http://schemas.microsoft.com/office/drawing/2014/chart" uri="{C3380CC4-5D6E-409C-BE32-E72D297353CC}">
              <c16:uniqueId val="{00000000-BC17-4394-A4A7-929E95D04A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c:ext xmlns:c16="http://schemas.microsoft.com/office/drawing/2014/chart" uri="{C3380CC4-5D6E-409C-BE32-E72D297353CC}">
              <c16:uniqueId val="{00000001-BC17-4394-A4A7-929E95D04A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65.760000000000005</c:v>
                </c:pt>
                <c:pt idx="1">
                  <c:v>66.52</c:v>
                </c:pt>
                <c:pt idx="2">
                  <c:v>66.67</c:v>
                </c:pt>
                <c:pt idx="3">
                  <c:v>50.71</c:v>
                </c:pt>
                <c:pt idx="4">
                  <c:v>67.06</c:v>
                </c:pt>
              </c:numCache>
            </c:numRef>
          </c:val>
          <c:extLst>
            <c:ext xmlns:c16="http://schemas.microsoft.com/office/drawing/2014/chart" uri="{C3380CC4-5D6E-409C-BE32-E72D297353CC}">
              <c16:uniqueId val="{00000000-167B-4522-B867-D11C08BF90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c:ext xmlns:c16="http://schemas.microsoft.com/office/drawing/2014/chart" uri="{C3380CC4-5D6E-409C-BE32-E72D297353CC}">
              <c16:uniqueId val="{00000001-167B-4522-B867-D11C08BF90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94.33</c:v>
                </c:pt>
                <c:pt idx="1">
                  <c:v>95.22</c:v>
                </c:pt>
                <c:pt idx="2">
                  <c:v>93.48</c:v>
                </c:pt>
                <c:pt idx="3">
                  <c:v>93.52</c:v>
                </c:pt>
                <c:pt idx="4">
                  <c:v>95.31</c:v>
                </c:pt>
              </c:numCache>
            </c:numRef>
          </c:val>
          <c:extLst>
            <c:ext xmlns:c16="http://schemas.microsoft.com/office/drawing/2014/chart" uri="{C3380CC4-5D6E-409C-BE32-E72D297353CC}">
              <c16:uniqueId val="{00000000-DC44-4084-9B9C-DC03279B74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c:ext xmlns:c16="http://schemas.microsoft.com/office/drawing/2014/chart" uri="{C3380CC4-5D6E-409C-BE32-E72D297353CC}">
              <c16:uniqueId val="{00000001-DC44-4084-9B9C-DC03279B74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86.12</c:v>
                </c:pt>
                <c:pt idx="1">
                  <c:v>93.45</c:v>
                </c:pt>
                <c:pt idx="2">
                  <c:v>95.15</c:v>
                </c:pt>
                <c:pt idx="3">
                  <c:v>90.84</c:v>
                </c:pt>
                <c:pt idx="4">
                  <c:v>94.59</c:v>
                </c:pt>
              </c:numCache>
            </c:numRef>
          </c:val>
          <c:extLst>
            <c:ext xmlns:c16="http://schemas.microsoft.com/office/drawing/2014/chart" uri="{C3380CC4-5D6E-409C-BE32-E72D297353CC}">
              <c16:uniqueId val="{00000000-9E3B-4DBE-B5D9-86074BAF72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3B-4DBE-B5D9-86074BAF72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B0-4EC5-ABD4-E9CB42F516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B0-4EC5-ABD4-E9CB42F516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5E-4549-A1C6-47BAD6EC1F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E-4549-A1C6-47BAD6EC1F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66-4990-A9A0-853535223B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66-4990-A9A0-853535223B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E1-46E4-8B61-5ABD791DAD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E1-46E4-8B61-5ABD791DAD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280.25</c:v>
                </c:pt>
                <c:pt idx="1">
                  <c:v>139.72999999999999</c:v>
                </c:pt>
                <c:pt idx="2">
                  <c:v>135.08000000000001</c:v>
                </c:pt>
                <c:pt idx="3">
                  <c:v>127.78</c:v>
                </c:pt>
                <c:pt idx="4">
                  <c:v>165.17</c:v>
                </c:pt>
              </c:numCache>
            </c:numRef>
          </c:val>
          <c:extLst>
            <c:ext xmlns:c16="http://schemas.microsoft.com/office/drawing/2014/chart" uri="{C3380CC4-5D6E-409C-BE32-E72D297353CC}">
              <c16:uniqueId val="{00000000-2339-49BB-9703-12A5AE2A623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c:ext xmlns:c16="http://schemas.microsoft.com/office/drawing/2014/chart" uri="{C3380CC4-5D6E-409C-BE32-E72D297353CC}">
              <c16:uniqueId val="{00000001-2339-49BB-9703-12A5AE2A623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BB-4711-81E8-3518D40B62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3BB-4711-81E8-3518D40B62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52.58</c:v>
                </c:pt>
                <c:pt idx="1">
                  <c:v>51.26</c:v>
                </c:pt>
                <c:pt idx="2">
                  <c:v>49.4</c:v>
                </c:pt>
                <c:pt idx="3">
                  <c:v>50.93</c:v>
                </c:pt>
                <c:pt idx="4">
                  <c:v>51.61</c:v>
                </c:pt>
              </c:numCache>
            </c:numRef>
          </c:val>
          <c:extLst>
            <c:ext xmlns:c16="http://schemas.microsoft.com/office/drawing/2014/chart" uri="{C3380CC4-5D6E-409C-BE32-E72D297353CC}">
              <c16:uniqueId val="{00000000-9622-4894-B159-1E36F49E75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c:ext xmlns:c16="http://schemas.microsoft.com/office/drawing/2014/chart" uri="{C3380CC4-5D6E-409C-BE32-E72D297353CC}">
              <c16:uniqueId val="{00000001-9622-4894-B159-1E36F49E75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流域下水道</v>
      </c>
      <c r="Q8" s="77"/>
      <c r="R8" s="77"/>
      <c r="S8" s="77"/>
      <c r="T8" s="77"/>
      <c r="U8" s="77"/>
      <c r="V8" s="77"/>
      <c r="W8" s="77" t="str">
        <f>データ!L6</f>
        <v>E1</v>
      </c>
      <c r="X8" s="77"/>
      <c r="Y8" s="77"/>
      <c r="Z8" s="77"/>
      <c r="AA8" s="77"/>
      <c r="AB8" s="77"/>
      <c r="AC8" s="77"/>
      <c r="AD8" s="78" t="str">
        <f>データ!$M$6</f>
        <v>非設置</v>
      </c>
      <c r="AE8" s="78"/>
      <c r="AF8" s="78"/>
      <c r="AG8" s="78"/>
      <c r="AH8" s="78"/>
      <c r="AI8" s="78"/>
      <c r="AJ8" s="78"/>
      <c r="AK8" s="3"/>
      <c r="AL8" s="74">
        <f>データ!S6</f>
        <v>6311190</v>
      </c>
      <c r="AM8" s="74"/>
      <c r="AN8" s="74"/>
      <c r="AO8" s="74"/>
      <c r="AP8" s="74"/>
      <c r="AQ8" s="74"/>
      <c r="AR8" s="74"/>
      <c r="AS8" s="74"/>
      <c r="AT8" s="73">
        <f>データ!T6</f>
        <v>5157.6099999999997</v>
      </c>
      <c r="AU8" s="73"/>
      <c r="AV8" s="73"/>
      <c r="AW8" s="73"/>
      <c r="AX8" s="73"/>
      <c r="AY8" s="73"/>
      <c r="AZ8" s="73"/>
      <c r="BA8" s="73"/>
      <c r="BB8" s="73">
        <f>データ!U6</f>
        <v>1223.67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63.65</v>
      </c>
      <c r="Q10" s="73"/>
      <c r="R10" s="73"/>
      <c r="S10" s="73"/>
      <c r="T10" s="73"/>
      <c r="U10" s="73"/>
      <c r="V10" s="73"/>
      <c r="W10" s="73">
        <f>データ!Q6</f>
        <v>107.96</v>
      </c>
      <c r="X10" s="73"/>
      <c r="Y10" s="73"/>
      <c r="Z10" s="73"/>
      <c r="AA10" s="73"/>
      <c r="AB10" s="73"/>
      <c r="AC10" s="73"/>
      <c r="AD10" s="74">
        <f>データ!R6</f>
        <v>0</v>
      </c>
      <c r="AE10" s="74"/>
      <c r="AF10" s="74"/>
      <c r="AG10" s="74"/>
      <c r="AH10" s="74"/>
      <c r="AI10" s="74"/>
      <c r="AJ10" s="74"/>
      <c r="AK10" s="2"/>
      <c r="AL10" s="74">
        <f>データ!V6</f>
        <v>3091086</v>
      </c>
      <c r="AM10" s="74"/>
      <c r="AN10" s="74"/>
      <c r="AO10" s="74"/>
      <c r="AP10" s="74"/>
      <c r="AQ10" s="74"/>
      <c r="AR10" s="74"/>
      <c r="AS10" s="74"/>
      <c r="AT10" s="73">
        <f>データ!W6</f>
        <v>360.71</v>
      </c>
      <c r="AU10" s="73"/>
      <c r="AV10" s="73"/>
      <c r="AW10" s="73"/>
      <c r="AX10" s="73"/>
      <c r="AY10" s="73"/>
      <c r="AZ10" s="73"/>
      <c r="BA10" s="73"/>
      <c r="BB10" s="73">
        <f>データ!X6</f>
        <v>8569.4500000000007</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43</v>
      </c>
      <c r="N86" s="26" t="s">
        <v>43</v>
      </c>
      <c r="O86" s="26" t="str">
        <f>データ!EO6</f>
        <v>【0.06】</v>
      </c>
    </row>
  </sheetData>
  <sheetProtection algorithmName="SHA-512" hashValue="yw6PLpHf4v4+J2ZMVTTw818mkiEehiXOsRY7Aaa1dlYGe+SWJZqMQUFfKUqrDuoZbkEq02fLaiBOqXJmqcRL2A==" saltValue="trQqUvINiBV3t8mnRwR9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120006</v>
      </c>
      <c r="D6" s="33">
        <f t="shared" si="3"/>
        <v>47</v>
      </c>
      <c r="E6" s="33">
        <f t="shared" si="3"/>
        <v>17</v>
      </c>
      <c r="F6" s="33">
        <f t="shared" si="3"/>
        <v>3</v>
      </c>
      <c r="G6" s="33">
        <f t="shared" si="3"/>
        <v>0</v>
      </c>
      <c r="H6" s="33" t="str">
        <f t="shared" si="3"/>
        <v>千葉県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63.65</v>
      </c>
      <c r="Q6" s="34">
        <f t="shared" si="3"/>
        <v>107.96</v>
      </c>
      <c r="R6" s="34">
        <f t="shared" si="3"/>
        <v>0</v>
      </c>
      <c r="S6" s="34">
        <f t="shared" si="3"/>
        <v>6311190</v>
      </c>
      <c r="T6" s="34">
        <f t="shared" si="3"/>
        <v>5157.6099999999997</v>
      </c>
      <c r="U6" s="34">
        <f t="shared" si="3"/>
        <v>1223.67</v>
      </c>
      <c r="V6" s="34">
        <f t="shared" si="3"/>
        <v>3091086</v>
      </c>
      <c r="W6" s="34">
        <f t="shared" si="3"/>
        <v>360.71</v>
      </c>
      <c r="X6" s="34">
        <f t="shared" si="3"/>
        <v>8569.4500000000007</v>
      </c>
      <c r="Y6" s="35">
        <f>IF(Y7="",NA(),Y7)</f>
        <v>86.12</v>
      </c>
      <c r="Z6" s="35">
        <f t="shared" ref="Z6:AH6" si="4">IF(Z7="",NA(),Z7)</f>
        <v>93.45</v>
      </c>
      <c r="AA6" s="35">
        <f t="shared" si="4"/>
        <v>95.15</v>
      </c>
      <c r="AB6" s="35">
        <f t="shared" si="4"/>
        <v>90.84</v>
      </c>
      <c r="AC6" s="35">
        <f t="shared" si="4"/>
        <v>94.59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280.25</v>
      </c>
      <c r="BG6" s="35">
        <f t="shared" ref="BG6:BO6" si="7">IF(BG7="",NA(),BG7)</f>
        <v>139.72999999999999</v>
      </c>
      <c r="BH6" s="35">
        <f t="shared" si="7"/>
        <v>135.08000000000001</v>
      </c>
      <c r="BI6" s="35">
        <f t="shared" si="7"/>
        <v>127.78</v>
      </c>
      <c r="BJ6" s="35">
        <f t="shared" si="7"/>
        <v>165.17</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52.58</v>
      </c>
      <c r="CC6" s="35">
        <f t="shared" ref="CC6:CK6" si="9">IF(CC7="",NA(),CC7)</f>
        <v>51.26</v>
      </c>
      <c r="CD6" s="35">
        <f t="shared" si="9"/>
        <v>49.4</v>
      </c>
      <c r="CE6" s="35">
        <f t="shared" si="9"/>
        <v>50.93</v>
      </c>
      <c r="CF6" s="35">
        <f t="shared" si="9"/>
        <v>51.61</v>
      </c>
      <c r="CG6" s="35">
        <f t="shared" si="9"/>
        <v>66.680000000000007</v>
      </c>
      <c r="CH6" s="35">
        <f t="shared" si="9"/>
        <v>60.18</v>
      </c>
      <c r="CI6" s="35">
        <f t="shared" si="9"/>
        <v>58.19</v>
      </c>
      <c r="CJ6" s="35">
        <f t="shared" si="9"/>
        <v>56.65</v>
      </c>
      <c r="CK6" s="35">
        <f t="shared" si="9"/>
        <v>55.61</v>
      </c>
      <c r="CL6" s="34" t="str">
        <f>IF(CL7="","",IF(CL7="-","【-】","【"&amp;SUBSTITUTE(TEXT(CL7,"#,##0.00"),"-","△")&amp;"】"))</f>
        <v>【56.10】</v>
      </c>
      <c r="CM6" s="35">
        <f>IF(CM7="",NA(),CM7)</f>
        <v>65.760000000000005</v>
      </c>
      <c r="CN6" s="35">
        <f t="shared" ref="CN6:CV6" si="10">IF(CN7="",NA(),CN7)</f>
        <v>66.52</v>
      </c>
      <c r="CO6" s="35">
        <f t="shared" si="10"/>
        <v>66.67</v>
      </c>
      <c r="CP6" s="35">
        <f t="shared" si="10"/>
        <v>50.71</v>
      </c>
      <c r="CQ6" s="35">
        <f t="shared" si="10"/>
        <v>67.06</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94.33</v>
      </c>
      <c r="CY6" s="35">
        <f t="shared" ref="CY6:DG6" si="11">IF(CY7="",NA(),CY7)</f>
        <v>95.22</v>
      </c>
      <c r="CZ6" s="35">
        <f t="shared" si="11"/>
        <v>93.48</v>
      </c>
      <c r="DA6" s="35">
        <f t="shared" si="11"/>
        <v>93.52</v>
      </c>
      <c r="DB6" s="35">
        <f t="shared" si="11"/>
        <v>95.31</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0.01</v>
      </c>
      <c r="EG6" s="35">
        <f t="shared" si="14"/>
        <v>0.02</v>
      </c>
      <c r="EH6" s="35">
        <f t="shared" si="14"/>
        <v>0.06</v>
      </c>
      <c r="EI6" s="35">
        <f t="shared" si="14"/>
        <v>0.03</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120006</v>
      </c>
      <c r="D7" s="37">
        <v>47</v>
      </c>
      <c r="E7" s="37">
        <v>17</v>
      </c>
      <c r="F7" s="37">
        <v>3</v>
      </c>
      <c r="G7" s="37">
        <v>0</v>
      </c>
      <c r="H7" s="37" t="s">
        <v>97</v>
      </c>
      <c r="I7" s="37" t="s">
        <v>98</v>
      </c>
      <c r="J7" s="37" t="s">
        <v>99</v>
      </c>
      <c r="K7" s="37" t="s">
        <v>100</v>
      </c>
      <c r="L7" s="37" t="s">
        <v>101</v>
      </c>
      <c r="M7" s="37" t="s">
        <v>102</v>
      </c>
      <c r="N7" s="38" t="s">
        <v>103</v>
      </c>
      <c r="O7" s="38" t="s">
        <v>104</v>
      </c>
      <c r="P7" s="38">
        <v>63.65</v>
      </c>
      <c r="Q7" s="38">
        <v>107.96</v>
      </c>
      <c r="R7" s="38">
        <v>0</v>
      </c>
      <c r="S7" s="38">
        <v>6311190</v>
      </c>
      <c r="T7" s="38">
        <v>5157.6099999999997</v>
      </c>
      <c r="U7" s="38">
        <v>1223.67</v>
      </c>
      <c r="V7" s="38">
        <v>3091086</v>
      </c>
      <c r="W7" s="38">
        <v>360.71</v>
      </c>
      <c r="X7" s="38">
        <v>8569.4500000000007</v>
      </c>
      <c r="Y7" s="38">
        <v>86.12</v>
      </c>
      <c r="Z7" s="38">
        <v>93.45</v>
      </c>
      <c r="AA7" s="38">
        <v>95.15</v>
      </c>
      <c r="AB7" s="38">
        <v>90.84</v>
      </c>
      <c r="AC7" s="38">
        <v>94.59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280.25</v>
      </c>
      <c r="BG7" s="38">
        <v>139.72999999999999</v>
      </c>
      <c r="BH7" s="38">
        <v>135.08000000000001</v>
      </c>
      <c r="BI7" s="38">
        <v>127.78</v>
      </c>
      <c r="BJ7" s="38">
        <v>165.17</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52.58</v>
      </c>
      <c r="CC7" s="38">
        <v>51.26</v>
      </c>
      <c r="CD7" s="38">
        <v>49.4</v>
      </c>
      <c r="CE7" s="38">
        <v>50.93</v>
      </c>
      <c r="CF7" s="38">
        <v>51.61</v>
      </c>
      <c r="CG7" s="38">
        <v>66.680000000000007</v>
      </c>
      <c r="CH7" s="38">
        <v>60.18</v>
      </c>
      <c r="CI7" s="38">
        <v>58.19</v>
      </c>
      <c r="CJ7" s="38">
        <v>56.65</v>
      </c>
      <c r="CK7" s="38">
        <v>55.61</v>
      </c>
      <c r="CL7" s="38">
        <v>56.1</v>
      </c>
      <c r="CM7" s="38">
        <v>65.760000000000005</v>
      </c>
      <c r="CN7" s="38">
        <v>66.52</v>
      </c>
      <c r="CO7" s="38">
        <v>66.67</v>
      </c>
      <c r="CP7" s="38">
        <v>50.71</v>
      </c>
      <c r="CQ7" s="38">
        <v>67.06</v>
      </c>
      <c r="CR7" s="38">
        <v>64.930000000000007</v>
      </c>
      <c r="CS7" s="38">
        <v>66.02</v>
      </c>
      <c r="CT7" s="38">
        <v>65.900000000000006</v>
      </c>
      <c r="CU7" s="38">
        <v>65.33</v>
      </c>
      <c r="CV7" s="38">
        <v>66.11</v>
      </c>
      <c r="CW7" s="38">
        <v>66.05</v>
      </c>
      <c r="CX7" s="38">
        <v>94.33</v>
      </c>
      <c r="CY7" s="38">
        <v>95.22</v>
      </c>
      <c r="CZ7" s="38">
        <v>93.48</v>
      </c>
      <c r="DA7" s="38">
        <v>93.52</v>
      </c>
      <c r="DB7" s="38">
        <v>95.31</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0.01</v>
      </c>
      <c r="EG7" s="38">
        <v>0.02</v>
      </c>
      <c r="EH7" s="38">
        <v>0.06</v>
      </c>
      <c r="EI7" s="38">
        <v>0.03</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2020-01-30T03:05:29Z</cp:lastPrinted>
  <dcterms:created xsi:type="dcterms:W3CDTF">2019-12-05T05:08:38Z</dcterms:created>
  <dcterms:modified xsi:type="dcterms:W3CDTF">2020-01-30T03:06:26Z</dcterms:modified>
  <cp:category/>
</cp:coreProperties>
</file>