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knagi\Desktop\"/>
    </mc:Choice>
  </mc:AlternateContent>
  <workbookProtection workbookAlgorithmName="SHA-512" workbookHashValue="thEKmweiWytnc/KFNiz8ACEpZEbaEIElD3vcFIQFAZNDIEmvZrXAxA6v9yNjPdqBwO6G3huBfHBrVkU0SwisIA==" workbookSaltValue="DDIp/b0W80cr+gJ9EHXIZ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<sst xmlns="http://schemas.openxmlformats.org/spreadsheetml/2006/main" count="228" uniqueCount="114">
  <si>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</si>
  <si>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</si>
  <si>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</si>
  <si>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</si>
  <si>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</si>
  <si>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</si>
  <si>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</si>
  <si>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</si>
  <si>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</si>
  <si>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</si>
  <si>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</si>
  <si>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</si>
  <si>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</si>
  <si>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</si>
  <si>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</si>
  <si>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</si>
  <si>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</si>
  <si>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</si>
  <si>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</si>
  <si>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</si>
  <si>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</si>
  <si>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</si>
  <si>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</si>
  <si>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</si>
  <si>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</si>
  <si>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</si>
  <si>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</si>
  <si>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</si>
  <si>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</si>
  <si>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</si>
  <si>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</si>
  <si>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</si>
  <si>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</si>
  <si>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</si>
  <si>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</si>
  <si>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</si>
  <si>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</si>
  <si>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</si>
  <si>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</si>
  <si>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</si>
  <si>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</si>
  <si>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</si>
  <si>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</si>
  <si>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</si>
  <si>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</si>
  <si>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</si>
  <si>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</si>
  <si>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</si>
  <si>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</si>
  <si>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</si>
  <si>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</si>
  <si>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</si>
  <si>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</si>
  <si>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</si>
  <si>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</si>
  <si>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</si>
  <si>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</si>
  <si>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</si>
  <si>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</si>
  <si>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</si>
  <si>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</si>
  <si>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</si>
  <si>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</si>
  <si>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</si>
  <si>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</si>
  <si>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</si>
  <si>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</si>
  <si>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</si>
  <si>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</si>
  <si>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</si>
  <si>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</si>
  <si>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</si>
  <si>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</si>
  <si>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</si>
  <si>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</si>
  <si>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</si>
  <si>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</si>
  <si>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</si>
  <si>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</si>
  <si>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</si>
  <si>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</si>
  <si>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</si>
  <si>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</si>
  <si>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</si>
  <si>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</si>
  <si>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</si>
  <si>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</si>
  <si>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</si>
  <si>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</si>
  <si>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</si>
  <si>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</si>
  <si>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</si>
  <si>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</si>
  <si>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</si>
  <si>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</si>
  <si>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</si>
  <si>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</si>
  <si>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</si>
  <si>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</si>
  <si>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法非適用</t>
  </si>
  <si>
    <t>下水道事業</t>
  </si>
  <si>
    <t>流域下水道</t>
  </si>
  <si>
    <t>E2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</si>
  <si>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</si>
  <si>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</si>
  <si>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</si>
  <si>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</si>
  <si>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</si>
  <si>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</si>
  <si>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</si>
  <si>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</si>
  <si>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①収益的収支比率は７０％台で推移していますが、地方債償還金に対して、関係市からの負担金収入などがあり、これを含めて考えますと単年度で１００％を超えていますので、経営状況は健全です。
④企業債残高対事業規模比率は、地方債償還額がピークを迎え、比率の減少につながっています。
⑥汚水処理原価は修繕費や委託料の増加等によりH28～H29に比べ上昇しています。
⑦施設利用率は他類似団体平均より低い状況ですが、近年、全国平均並みとなってきています。
⑧水洗化率については、類似団体平均値よりも高く、向上傾向にあります。</t>
    <rPh sb="107" eb="109">
      <t>チホウ</t>
    </rPh>
    <rPh sb="109" eb="110">
      <t>サイ</t>
    </rPh>
    <rPh sb="139" eb="141">
      <t>オスイ</t>
    </rPh>
    <rPh sb="141" eb="143">
      <t>ショリ</t>
    </rPh>
    <rPh sb="143" eb="145">
      <t>ゲンカ</t>
    </rPh>
    <rPh sb="150" eb="153">
      <t>イタクリョウ</t>
    </rPh>
    <rPh sb="154" eb="155">
      <t>ゾウ</t>
    </rPh>
    <rPh sb="155" eb="156">
      <t>カ</t>
    </rPh>
    <rPh sb="156" eb="157">
      <t>ナド</t>
    </rPh>
    <rPh sb="168" eb="169">
      <t>クラ</t>
    </rPh>
    <rPh sb="170" eb="172">
      <t>ジョウショウ</t>
    </rPh>
    <rPh sb="236" eb="238">
      <t>ルイジ</t>
    </rPh>
    <rPh sb="238" eb="240">
      <t>ダンタイ</t>
    </rPh>
    <rPh sb="240" eb="242">
      <t>ヘイキン</t>
    </rPh>
    <rPh sb="242" eb="243">
      <t>チ</t>
    </rPh>
    <rPh sb="246" eb="247">
      <t>タカ</t>
    </rPh>
    <rPh sb="249" eb="251">
      <t>コウジョウ</t>
    </rPh>
    <rPh sb="251" eb="253">
      <t>ケイコウ</t>
    </rPh>
    <phoneticPr fontId="4"/>
  </si>
  <si>
    <t>③本県の管渠については、標準耐用年数（５０年）を経過しているものはなく、平成３０年度は対策すべきものもなかったことから、管渠改善率は０％となっています。</t>
    <phoneticPr fontId="4"/>
  </si>
  <si>
    <t>近年、概ね健全な経営状況となっており、今後も適正な施設管理に努めるとともに、引き続き健全な経営に努めます。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</si>
</sst>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77" fontId="15" fillId="0" borderId="2" xfId="1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2-43FF-8095-86BB02576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3FF-8095-86BB02576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57.85</c:v>
                </c:pt>
                <c:pt idx="1">
                  <c:v>59.03</c:v>
                </c:pt>
                <c:pt idx="2">
                  <c:v>59.24</c:v>
                </c:pt>
                <c:pt idx="3">
                  <c:v>60.59</c:v>
                </c:pt>
                <c:pt idx="4">
                  <c:v>60.63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9A9-8310-3C60D705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64.010000000000005</c:v>
                </c:pt>
                <c:pt idx="1">
                  <c:v>64.09</c:v>
                </c:pt>
                <c:pt idx="2">
                  <c:v>64.62</c:v>
                </c:pt>
                <c:pt idx="3">
                  <c:v>63.73</c:v>
                </c:pt>
                <c:pt idx="4">
                  <c:v>64.28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9-49A9-8310-3C60D705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88.77</c:v>
                </c:pt>
                <c:pt idx="2">
                  <c:v>89.22</c:v>
                </c:pt>
                <c:pt idx="3">
                  <c:v>89.24</c:v>
                </c:pt>
                <c:pt idx="4">
                  <c:v>89.68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5-4C0B-A4C1-25EE182A3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87.99</c:v>
                </c:pt>
                <c:pt idx="1">
                  <c:v>88.15</c:v>
                </c:pt>
                <c:pt idx="2">
                  <c:v>87.82</c:v>
                </c:pt>
                <c:pt idx="3">
                  <c:v>88.21</c:v>
                </c:pt>
                <c:pt idx="4">
                  <c:v>86.93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5-4C0B-A4C1-25EE182A3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70.790000000000006</c:v>
                </c:pt>
                <c:pt idx="1">
                  <c:v>70.849999999999994</c:v>
                </c:pt>
                <c:pt idx="2">
                  <c:v>78.11</c:v>
                </c:pt>
                <c:pt idx="3">
                  <c:v>77.040000000000006</c:v>
                </c:pt>
                <c:pt idx="4">
                  <c:v>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5-42DA-B1F9-B300FC4E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5-42DA-B1F9-B300FC4E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49BF-B11E-FFC044CB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5-49BF-B11E-FFC044CB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5-4C0A-AFF2-8C1B02176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5-4C0A-AFF2-8C1B02176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0-4CBB-9C30-C5521CF9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0-4CBB-9C30-C5521CF9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8-449C-A560-27427B294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8-449C-A560-27427B294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450.66</c:v>
                </c:pt>
                <c:pt idx="1">
                  <c:v>387.69</c:v>
                </c:pt>
                <c:pt idx="2">
                  <c:v>333.43</c:v>
                </c:pt>
                <c:pt idx="3">
                  <c:v>282.69</c:v>
                </c:pt>
                <c:pt idx="4">
                  <c:v>233.37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AB7-B2CC-7072FFB3C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350.99</c:v>
                </c:pt>
                <c:pt idx="1">
                  <c:v>336.16</c:v>
                </c:pt>
                <c:pt idx="2">
                  <c:v>309.07</c:v>
                </c:pt>
                <c:pt idx="3">
                  <c:v>323.37</c:v>
                </c:pt>
                <c:pt idx="4">
                  <c:v>338.62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9-4AB7-B2CC-7072FFB3C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0-4F4A-90DB-EDF47164A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0-4F4A-90DB-EDF47164A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83.25</c:v>
                </c:pt>
                <c:pt idx="2">
                  <c:v>75.709999999999994</c:v>
                </c:pt>
                <c:pt idx="3">
                  <c:v>76.430000000000007</c:v>
                </c:pt>
                <c:pt idx="4">
                  <c:v>84.37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4DDC-89E8-BAA58B4A3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84.43</c:v>
                </c:pt>
                <c:pt idx="1">
                  <c:v>86.54</c:v>
                </c:pt>
                <c:pt idx="2">
                  <c:v>81.91</c:v>
                </c:pt>
                <c:pt idx="3">
                  <c:v>74.59</c:v>
                </c:pt>
                <c:pt idx="4">
                  <c:v>74.23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E-4DDC-89E8-BAA58B4A3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3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流域下水道</v>
      </c>
      <c r="Q8" s="49"/>
      <c r="R8" s="49"/>
      <c r="S8" s="49"/>
      <c r="T8" s="49"/>
      <c r="U8" s="49"/>
      <c r="V8" s="49"/>
      <c r="W8" s="49" t="str">
        <f>データ!L6</f>
        <v>E2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1145948</v>
      </c>
      <c r="AM8" s="51"/>
      <c r="AN8" s="51"/>
      <c r="AO8" s="51"/>
      <c r="AP8" s="51"/>
      <c r="AQ8" s="51"/>
      <c r="AR8" s="51"/>
      <c r="AS8" s="51"/>
      <c r="AT8" s="46">
        <f>データ!T6</f>
        <v>4186.05</v>
      </c>
      <c r="AU8" s="46"/>
      <c r="AV8" s="46"/>
      <c r="AW8" s="46"/>
      <c r="AX8" s="46"/>
      <c r="AY8" s="46"/>
      <c r="AZ8" s="46"/>
      <c r="BA8" s="46"/>
      <c r="BB8" s="46">
        <f>データ!U6</f>
        <v>273.75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26.43</v>
      </c>
      <c r="Q10" s="46"/>
      <c r="R10" s="46"/>
      <c r="S10" s="46"/>
      <c r="T10" s="46"/>
      <c r="U10" s="46"/>
      <c r="V10" s="46"/>
      <c r="W10" s="46">
        <f>データ!Q6</f>
        <v>92.23</v>
      </c>
      <c r="X10" s="46"/>
      <c r="Y10" s="46"/>
      <c r="Z10" s="46"/>
      <c r="AA10" s="46"/>
      <c r="AB10" s="46"/>
      <c r="AC10" s="46"/>
      <c r="AD10" s="51">
        <f>データ!R6</f>
        <v>0</v>
      </c>
      <c r="AE10" s="51"/>
      <c r="AF10" s="51"/>
      <c r="AG10" s="51"/>
      <c r="AH10" s="51"/>
      <c r="AI10" s="51"/>
      <c r="AJ10" s="51"/>
      <c r="AK10" s="2"/>
      <c r="AL10" s="51">
        <f>データ!V6</f>
        <v>222902</v>
      </c>
      <c r="AM10" s="51"/>
      <c r="AN10" s="51"/>
      <c r="AO10" s="51"/>
      <c r="AP10" s="51"/>
      <c r="AQ10" s="51"/>
      <c r="AR10" s="51"/>
      <c r="AS10" s="51"/>
      <c r="AT10" s="46">
        <f>データ!W6</f>
        <v>55.85</v>
      </c>
      <c r="AU10" s="46"/>
      <c r="AV10" s="46"/>
      <c r="AW10" s="46"/>
      <c r="AX10" s="46"/>
      <c r="AY10" s="46"/>
      <c r="AZ10" s="46"/>
      <c r="BA10" s="46"/>
      <c r="BB10" s="46">
        <f>データ!X6</f>
        <v>3991.08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111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112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【292.02】</v>
      </c>
      <c r="I86" s="26" t="str">
        <f>データ!CA6</f>
        <v>【0.00】</v>
      </c>
      <c r="J86" s="26" t="str">
        <f>データ!CL6</f>
        <v>【56.10】</v>
      </c>
      <c r="K86" s="26" t="str">
        <f>データ!CW6</f>
        <v>【66.05】</v>
      </c>
      <c r="L86" s="26" t="str">
        <f>データ!DH6</f>
        <v>【92.79】</v>
      </c>
      <c r="M86" s="26" t="s">
        <v>43</v>
      </c>
      <c r="N86" s="26" t="s">
        <v>44</v>
      </c>
      <c r="O86" s="26" t="str">
        <f>データ!EO6</f>
        <v>【0.06】</v>
      </c>
    </row>
  </sheetData>
  <sheetProtection algorithmName="SHA-512" hashValue="YXQTVmuxNLIQYKMqghKiTd3J9xtXfjke5slP188xARVo+HqlUJ14Iwvy3EKFaJh8m0kP5JGK8VlUHb6bBNe7MA==" saltValue="Fp6NualiHsSxLNrsKXSjT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170003</v>
      </c>
      <c r="D6" s="33">
        <f t="shared" si="3"/>
        <v>47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石川県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26.43</v>
      </c>
      <c r="Q6" s="34">
        <f t="shared" si="3"/>
        <v>92.23</v>
      </c>
      <c r="R6" s="34">
        <f t="shared" si="3"/>
        <v>0</v>
      </c>
      <c r="S6" s="34">
        <f t="shared" si="3"/>
        <v>1145948</v>
      </c>
      <c r="T6" s="34">
        <f t="shared" si="3"/>
        <v>4186.05</v>
      </c>
      <c r="U6" s="34">
        <f t="shared" si="3"/>
        <v>273.75</v>
      </c>
      <c r="V6" s="34">
        <f t="shared" si="3"/>
        <v>222902</v>
      </c>
      <c r="W6" s="34">
        <f t="shared" si="3"/>
        <v>55.85</v>
      </c>
      <c r="X6" s="34">
        <f t="shared" si="3"/>
        <v>3991.08</v>
      </c>
      <c r="Y6" s="35">
        <f>IF(Y7="",NA(),Y7)</f>
        <v>70.790000000000006</v>
      </c>
      <c r="Z6" s="35">
        <f t="shared" ref="Z6:AH6" si="4">IF(Z7="",NA(),Z7)</f>
        <v>70.849999999999994</v>
      </c>
      <c r="AA6" s="35">
        <f t="shared" si="4"/>
        <v>78.11</v>
      </c>
      <c r="AB6" s="35">
        <f t="shared" si="4"/>
        <v>77.040000000000006</v>
      </c>
      <c r="AC6" s="35">
        <f t="shared" si="4"/>
        <v>71.34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450.66</v>
      </c>
      <c r="BG6" s="35">
        <f t="shared" ref="BG6:BO6" si="7">IF(BG7="",NA(),BG7)</f>
        <v>387.69</v>
      </c>
      <c r="BH6" s="35">
        <f t="shared" si="7"/>
        <v>333.43</v>
      </c>
      <c r="BI6" s="35">
        <f t="shared" si="7"/>
        <v>282.69</v>
      </c>
      <c r="BJ6" s="35">
        <f t="shared" si="7"/>
        <v>233.37</v>
      </c>
      <c r="BK6" s="35">
        <f t="shared" si="7"/>
        <v>350.99</v>
      </c>
      <c r="BL6" s="35">
        <f t="shared" si="7"/>
        <v>336.16</v>
      </c>
      <c r="BM6" s="35">
        <f t="shared" si="7"/>
        <v>309.07</v>
      </c>
      <c r="BN6" s="35">
        <f t="shared" si="7"/>
        <v>323.37</v>
      </c>
      <c r="BO6" s="35">
        <f t="shared" si="7"/>
        <v>338.62</v>
      </c>
      <c r="BP6" s="34" t="str">
        <f>IF(BP7="","",IF(BP7="-","【-】","【"&amp;SUBSTITUTE(TEXT(BP7,"#,##0.00"),"-","△")&amp;"】"))</f>
        <v>【292.02】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83.09</v>
      </c>
      <c r="CC6" s="35">
        <f t="shared" ref="CC6:CK6" si="9">IF(CC7="",NA(),CC7)</f>
        <v>83.25</v>
      </c>
      <c r="CD6" s="35">
        <f t="shared" si="9"/>
        <v>75.709999999999994</v>
      </c>
      <c r="CE6" s="35">
        <f t="shared" si="9"/>
        <v>76.430000000000007</v>
      </c>
      <c r="CF6" s="35">
        <f t="shared" si="9"/>
        <v>84.37</v>
      </c>
      <c r="CG6" s="35">
        <f t="shared" si="9"/>
        <v>84.43</v>
      </c>
      <c r="CH6" s="35">
        <f t="shared" si="9"/>
        <v>86.54</v>
      </c>
      <c r="CI6" s="35">
        <f t="shared" si="9"/>
        <v>81.91</v>
      </c>
      <c r="CJ6" s="35">
        <f t="shared" si="9"/>
        <v>74.59</v>
      </c>
      <c r="CK6" s="35">
        <f t="shared" si="9"/>
        <v>74.23</v>
      </c>
      <c r="CL6" s="34" t="str">
        <f>IF(CL7="","",IF(CL7="-","【-】","【"&amp;SUBSTITUTE(TEXT(CL7,"#,##0.00"),"-","△")&amp;"】"))</f>
        <v>【56.10】</v>
      </c>
      <c r="CM6" s="35">
        <f>IF(CM7="",NA(),CM7)</f>
        <v>57.85</v>
      </c>
      <c r="CN6" s="35">
        <f t="shared" ref="CN6:CV6" si="10">IF(CN7="",NA(),CN7)</f>
        <v>59.03</v>
      </c>
      <c r="CO6" s="35">
        <f t="shared" si="10"/>
        <v>59.24</v>
      </c>
      <c r="CP6" s="35">
        <f t="shared" si="10"/>
        <v>60.59</v>
      </c>
      <c r="CQ6" s="35">
        <f t="shared" si="10"/>
        <v>60.63</v>
      </c>
      <c r="CR6" s="35">
        <f t="shared" si="10"/>
        <v>64.010000000000005</v>
      </c>
      <c r="CS6" s="35">
        <f t="shared" si="10"/>
        <v>64.09</v>
      </c>
      <c r="CT6" s="35">
        <f t="shared" si="10"/>
        <v>64.62</v>
      </c>
      <c r="CU6" s="35">
        <f t="shared" si="10"/>
        <v>63.73</v>
      </c>
      <c r="CV6" s="35">
        <f t="shared" si="10"/>
        <v>64.28</v>
      </c>
      <c r="CW6" s="34" t="str">
        <f>IF(CW7="","",IF(CW7="-","【-】","【"&amp;SUBSTITUTE(TEXT(CW7,"#,##0.00"),"-","△")&amp;"】"))</f>
        <v>【66.05】</v>
      </c>
      <c r="CX6" s="35">
        <f>IF(CX7="",NA(),CX7)</f>
        <v>87.9</v>
      </c>
      <c r="CY6" s="35">
        <f t="shared" ref="CY6:DG6" si="11">IF(CY7="",NA(),CY7)</f>
        <v>88.77</v>
      </c>
      <c r="CZ6" s="35">
        <f t="shared" si="11"/>
        <v>89.22</v>
      </c>
      <c r="DA6" s="35">
        <f t="shared" si="11"/>
        <v>89.24</v>
      </c>
      <c r="DB6" s="35">
        <f t="shared" si="11"/>
        <v>89.68</v>
      </c>
      <c r="DC6" s="35">
        <f t="shared" si="11"/>
        <v>87.99</v>
      </c>
      <c r="DD6" s="35">
        <f t="shared" si="11"/>
        <v>88.15</v>
      </c>
      <c r="DE6" s="35">
        <f t="shared" si="11"/>
        <v>87.82</v>
      </c>
      <c r="DF6" s="35">
        <f t="shared" si="11"/>
        <v>88.21</v>
      </c>
      <c r="DG6" s="35">
        <f t="shared" si="11"/>
        <v>86.93</v>
      </c>
      <c r="DH6" s="34" t="str">
        <f>IF(DH7="","",IF(DH7="-","【-】","【"&amp;SUBSTITUTE(TEXT(DH7,"#,##0.00"),"-","△")&amp;"】"))</f>
        <v>【92.79】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0.06</v>
      </c>
      <c r="EL6" s="35">
        <f t="shared" si="14"/>
        <v>0.08</v>
      </c>
      <c r="EM6" s="35">
        <f t="shared" si="14"/>
        <v>0.12</v>
      </c>
      <c r="EN6" s="35">
        <f t="shared" si="14"/>
        <v>0.12</v>
      </c>
      <c r="EO6" s="34" t="str">
        <f>IF(EO7="","",IF(EO7="-","【-】","【"&amp;SUBSTITUTE(TEXT(EO7,"#,##0.00"),"-","△")&amp;"】"))</f>
        <v>【0.06】</v>
      </c>
    </row>
    <row r="7" spans="1:145" s="36" customFormat="1" x14ac:dyDescent="0.15">
      <c r="A7" s="28"/>
      <c r="B7" s="37">
        <v>2018</v>
      </c>
      <c r="C7" s="37">
        <v>170003</v>
      </c>
      <c r="D7" s="37">
        <v>47</v>
      </c>
      <c r="E7" s="37">
        <v>17</v>
      </c>
      <c r="F7" s="37">
        <v>3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26.43</v>
      </c>
      <c r="Q7" s="38">
        <v>92.23</v>
      </c>
      <c r="R7" s="38">
        <v>0</v>
      </c>
      <c r="S7" s="38">
        <v>1145948</v>
      </c>
      <c r="T7" s="38">
        <v>4186.05</v>
      </c>
      <c r="U7" s="38">
        <v>273.75</v>
      </c>
      <c r="V7" s="38">
        <v>222902</v>
      </c>
      <c r="W7" s="38">
        <v>55.85</v>
      </c>
      <c r="X7" s="38">
        <v>3991.08</v>
      </c>
      <c r="Y7" s="38">
        <v>70.790000000000006</v>
      </c>
      <c r="Z7" s="38">
        <v>70.849999999999994</v>
      </c>
      <c r="AA7" s="38">
        <v>78.11</v>
      </c>
      <c r="AB7" s="38">
        <v>77.040000000000006</v>
      </c>
      <c r="AC7" s="38">
        <v>71.34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450.66</v>
      </c>
      <c r="BG7" s="38">
        <v>387.69</v>
      </c>
      <c r="BH7" s="38">
        <v>333.43</v>
      </c>
      <c r="BI7" s="38">
        <v>282.69</v>
      </c>
      <c r="BJ7" s="38">
        <v>233.37</v>
      </c>
      <c r="BK7" s="38">
        <v>350.99</v>
      </c>
      <c r="BL7" s="38">
        <v>336.16</v>
      </c>
      <c r="BM7" s="38">
        <v>309.07</v>
      </c>
      <c r="BN7" s="38">
        <v>323.37</v>
      </c>
      <c r="BO7" s="38">
        <v>338.62</v>
      </c>
      <c r="BP7" s="38">
        <v>292.02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83.09</v>
      </c>
      <c r="CC7" s="38">
        <v>83.25</v>
      </c>
      <c r="CD7" s="38">
        <v>75.709999999999994</v>
      </c>
      <c r="CE7" s="38">
        <v>76.430000000000007</v>
      </c>
      <c r="CF7" s="38">
        <v>84.37</v>
      </c>
      <c r="CG7" s="38">
        <v>84.43</v>
      </c>
      <c r="CH7" s="38">
        <v>86.54</v>
      </c>
      <c r="CI7" s="38">
        <v>81.91</v>
      </c>
      <c r="CJ7" s="38">
        <v>74.59</v>
      </c>
      <c r="CK7" s="38">
        <v>74.23</v>
      </c>
      <c r="CL7" s="38">
        <v>56.1</v>
      </c>
      <c r="CM7" s="38">
        <v>57.85</v>
      </c>
      <c r="CN7" s="38">
        <v>59.03</v>
      </c>
      <c r="CO7" s="38">
        <v>59.24</v>
      </c>
      <c r="CP7" s="38">
        <v>60.59</v>
      </c>
      <c r="CQ7" s="38">
        <v>60.63</v>
      </c>
      <c r="CR7" s="38">
        <v>64.010000000000005</v>
      </c>
      <c r="CS7" s="38">
        <v>64.09</v>
      </c>
      <c r="CT7" s="38">
        <v>64.62</v>
      </c>
      <c r="CU7" s="38">
        <v>63.73</v>
      </c>
      <c r="CV7" s="38">
        <v>64.28</v>
      </c>
      <c r="CW7" s="38">
        <v>66.05</v>
      </c>
      <c r="CX7" s="38">
        <v>87.9</v>
      </c>
      <c r="CY7" s="38">
        <v>88.77</v>
      </c>
      <c r="CZ7" s="42">
        <v>89.22</v>
      </c>
      <c r="DA7" s="38">
        <v>89.24</v>
      </c>
      <c r="DB7" s="38">
        <v>89.68</v>
      </c>
      <c r="DC7" s="38">
        <v>87.99</v>
      </c>
      <c r="DD7" s="38">
        <v>88.15</v>
      </c>
      <c r="DE7" s="38">
        <v>87.82</v>
      </c>
      <c r="DF7" s="38">
        <v>88.21</v>
      </c>
      <c r="DG7" s="38">
        <v>86.93</v>
      </c>
      <c r="DH7" s="38">
        <v>92.79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0.06</v>
      </c>
      <c r="EL7" s="38">
        <v>0.08</v>
      </c>
      <c r="EM7" s="38">
        <v>0.12</v>
      </c>
      <c r="EN7" s="38">
        <v>0.12</v>
      </c>
      <c r="EO7" s="38">
        <v>0.06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2019-12-05T05:08:40Z</dcterms:created>
  <dcterms:modified xsi:type="dcterms:W3CDTF">2020-01-20T00:40:55Z</dcterms:modified>
  <cp:category/>
</cp:coreProperties>
</file>