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w201700011\keiri\02 決算（資産振替、固定資産新規取得・除却、決算統計、経営分析含む）\経営比較分析表の分析\H30決算分\水道回答\"/>
    </mc:Choice>
  </mc:AlternateContent>
  <workbookProtection workbookAlgorithmName="SHA-512" workbookHashValue="iau8VJcRDZIjyimKH69Jo0/48W/El4YdtWCZJU9VwupDUIsSRrMZpEn/KXELOTLM0vpluaI+cwnlLz4I1xmYlw==" workbookSaltValue="XCOoWoTRVVooaa19Ep09E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<sst xmlns="http://schemas.openxmlformats.org/spreadsheetml/2006/main" count="220" uniqueCount="108">
  <si>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</si>
  <si>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</si>
  <si>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</si>
  <si>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</si>
  <si>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</si>
  <si>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</si>
  <si>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</si>
  <si>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</si>
  <si>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</si>
  <si>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</si>
  <si>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</si>
  <si>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</si>
  <si>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</si>
  <si>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</si>
  <si>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</si>
  <si>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</si>
  <si>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</si>
  <si>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</si>
  <si>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</si>
  <si>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</si>
  <si>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</si>
  <si>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</si>
  <si>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</si>
  <si>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</si>
  <si>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</si>
  <si>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</si>
  <si>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</si>
  <si>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</si>
  <si>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</si>
  <si>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</si>
  <si>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</si>
  <si>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</si>
  <si>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</si>
  <si>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</si>
  <si>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</si>
  <si>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</si>
  <si>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</si>
  <si>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</si>
  <si>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</si>
  <si>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</si>
  <si>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</si>
  <si>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</si>
  <si>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</si>
  <si>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</si>
  <si>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</si>
  <si>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</si>
  <si>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</si>
  <si>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</si>
  <si>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</si>
  <si>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</si>
  <si>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</si>
  <si>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</si>
  <si>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</si>
  <si>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</si>
  <si>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</si>
  <si>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</si>
  <si>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</si>
  <si>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</si>
  <si>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</si>
  <si>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</si>
  <si>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</si>
  <si>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</si>
  <si>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</si>
  <si>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</si>
  <si>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</si>
  <si>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</si>
  <si>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</si>
  <si>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</si>
  <si>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</si>
  <si>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</si>
  <si>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</si>
  <si>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</si>
  <si>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</si>
  <si>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</si>
  <si>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</si>
  <si>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</si>
  <si>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</si>
  <si>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</si>
  <si>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</si>
  <si>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</si>
  <si>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</si>
  <si>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</si>
  <si>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</si>
  <si>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</si>
  <si>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</si>
  <si>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</si>
  <si>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</si>
  <si>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</si>
  <si>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</si>
  <si>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</si>
  <si>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</si>
  <si>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</si>
  <si>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</si>
  <si>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岐阜県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</si>
  <si>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</si>
  <si>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</si>
  <si>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</si>
  <si>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</si>
  <si>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</si>
  <si>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</si>
  <si>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</si>
  <si>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</si>
  <si>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</si>
  <si>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</si>
  <si>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</si>
  <si>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●経常収支比率
　単年度収支は黒字を確保しています。また、施設更新等に充てる資金も確保できています。
●流動比率
　短期的な債務に対する支払能力に問題はない状態です。一般的に必要とされる100％を大きく上回っており、引き続き、効率的な資金運用を行っていきます。
●企業債残高対給水収益比率
　平均値より低い値になっています。従来から設備投資に係る利子負担の軽減のため、自己資金を活用し、企業債を抑制する方針としていますが、今後も企業債の抑制に努めていきます。
●料金回収率
　給水に係る費用は全額給水収益で賄えています。
●給水原価
　平均値より低い値になっています。引き続き、維持管理費の削減等に努めていきます。
●施設利用率
　平均値より高い値になっています。施設のダウンサイジングを計画的に進めたことによるものです。今後も施設の更新に際しては、将来の水需要に見合った適切な施設能力に見直しを図りながら、整備を進めていきます。
●有収率
　ほぼ100％であり、特に問題はありません。</t>
    <rPh sb="151" eb="152">
      <t>ヒク</t>
    </rPh>
    <rPh sb="153" eb="154">
      <t>アタイ</t>
    </rPh>
    <rPh sb="193" eb="195">
      <t>キギョウ</t>
    </rPh>
    <rPh sb="195" eb="196">
      <t>サイ</t>
    </rPh>
    <rPh sb="214" eb="216">
      <t>キギョウ</t>
    </rPh>
    <rPh sb="216" eb="217">
      <t>サイ</t>
    </rPh>
    <rPh sb="273" eb="274">
      <t>ヒク</t>
    </rPh>
    <rPh sb="275" eb="276">
      <t>アタイ</t>
    </rPh>
    <rPh sb="321" eb="322">
      <t>タカ</t>
    </rPh>
    <rPh sb="323" eb="324">
      <t>アタイ</t>
    </rPh>
    <rPh sb="332" eb="334">
      <t>シセツ</t>
    </rPh>
    <rPh sb="344" eb="347">
      <t>ケイカクテキ</t>
    </rPh>
    <rPh sb="348" eb="349">
      <t>スス</t>
    </rPh>
    <rPh sb="361" eb="363">
      <t>コンゴ</t>
    </rPh>
    <rPh sb="364" eb="366">
      <t>シセツ</t>
    </rPh>
    <rPh sb="367" eb="369">
      <t>コウシン</t>
    </rPh>
    <rPh sb="370" eb="371">
      <t>サイ</t>
    </rPh>
    <rPh sb="375" eb="377">
      <t>ショウライ</t>
    </rPh>
    <rPh sb="378" eb="379">
      <t>ミズ</t>
    </rPh>
    <rPh sb="379" eb="381">
      <t>ジュヨウ</t>
    </rPh>
    <rPh sb="382" eb="384">
      <t>ミア</t>
    </rPh>
    <rPh sb="386" eb="388">
      <t>テキセツ</t>
    </rPh>
    <rPh sb="389" eb="391">
      <t>シセツ</t>
    </rPh>
    <rPh sb="391" eb="393">
      <t>ノウリョク</t>
    </rPh>
    <rPh sb="394" eb="396">
      <t>ミナオ</t>
    </rPh>
    <rPh sb="398" eb="399">
      <t>ハカ</t>
    </rPh>
    <rPh sb="404" eb="406">
      <t>セイビ</t>
    </rPh>
    <rPh sb="407" eb="408">
      <t>スス</t>
    </rPh>
    <phoneticPr fontId="16"/>
  </si>
  <si>
    <t>●有形固定資産減価償却率
　平均値とほぼ同率です。給水開始から40年以上経過しているため、施設の老朽化が進み、比率は増加傾向です。長寿命化計画に基づき、計画的に設備更新を進めていきます。
●管路経年化率
　平均値より高い値になっています。引き続き、長寿命化計画に基づき、管路の優先度を考慮しながら更新を行っていきます。
●管路更新率
　法定耐用年数は経過していますが、施設の状況を考慮すると、更なる使用が可能な状態です。劣化状況を判断したうえで、優先度の高いところから既設管路の複線化を進め、計画的な管路更新を行っていきます。</t>
    <rPh sb="108" eb="109">
      <t>タカ</t>
    </rPh>
    <rPh sb="110" eb="111">
      <t>アタイ</t>
    </rPh>
    <rPh sb="119" eb="120">
      <t>ヒ</t>
    </rPh>
    <rPh sb="121" eb="122">
      <t>ツヅ</t>
    </rPh>
    <phoneticPr fontId="16"/>
  </si>
  <si>
    <t>　当水道事業は、現状では経営の健全性を確保していますが、今後は、人口減少による給水収益の減少が見込まれます。そのため、現在、既存施設のダウンサイジングや、長寿命化計画を推進し、収益の減少に対応しているところです。
  また、基盤強化、合理化対策として、受水市町と共同での施設整備や、応急給水体制の整備など、広域連携を実施しています。
　今後も、経営戦略に基づき、引き続き、経営の健全性を確保するとともに、施設更新や大規模災害対策等のための設備投資を計画的に実施し、水道水の安定供給を行っていきます。</t>
    <rPh sb="210" eb="212">
      <t>サイガイ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</si>
</sst>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2-4644-A76E-B728CCE8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0.27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2-4644-A76E-B728CCE8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55.64</c:v>
                </c:pt>
                <c:pt idx="2">
                  <c:v>57.65</c:v>
                </c:pt>
                <c:pt idx="3">
                  <c:v>61.63</c:v>
                </c:pt>
                <c:pt idx="4">
                  <c:v>67.37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2-4100-B354-B8FA0AF9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62.69</c:v>
                </c:pt>
                <c:pt idx="1">
                  <c:v>61.82</c:v>
                </c:pt>
                <c:pt idx="2">
                  <c:v>61.66</c:v>
                </c:pt>
                <c:pt idx="3">
                  <c:v>62.19</c:v>
                </c:pt>
                <c:pt idx="4">
                  <c:v>61.77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2-4100-B354-B8FA0AF9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99.53</c:v>
                </c:pt>
                <c:pt idx="1">
                  <c:v>99.51</c:v>
                </c:pt>
                <c:pt idx="2">
                  <c:v>99.47</c:v>
                </c:pt>
                <c:pt idx="3">
                  <c:v>99.45</c:v>
                </c:pt>
                <c:pt idx="4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3-46E3-8E0F-6A644AAE6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100.03</c:v>
                </c:pt>
                <c:pt idx="2">
                  <c:v>100.05</c:v>
                </c:pt>
                <c:pt idx="3">
                  <c:v>100.05</c:v>
                </c:pt>
                <c:pt idx="4">
                  <c:v>100.08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3-46E3-8E0F-6A644AAE6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120.68</c:v>
                </c:pt>
                <c:pt idx="1">
                  <c:v>125.06</c:v>
                </c:pt>
                <c:pt idx="2">
                  <c:v>134.94</c:v>
                </c:pt>
                <c:pt idx="3">
                  <c:v>135.44999999999999</c:v>
                </c:pt>
                <c:pt idx="4">
                  <c:v>132.01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F-4725-A63B-A9C10E710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113.47</c:v>
                </c:pt>
                <c:pt idx="1">
                  <c:v>113.33</c:v>
                </c:pt>
                <c:pt idx="2">
                  <c:v>114.05</c:v>
                </c:pt>
                <c:pt idx="3">
                  <c:v>114.26</c:v>
                </c:pt>
                <c:pt idx="4">
                  <c:v>112.98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F-4725-A63B-A9C10E710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52.83</c:v>
                </c:pt>
                <c:pt idx="1">
                  <c:v>54.67</c:v>
                </c:pt>
                <c:pt idx="2">
                  <c:v>55.08</c:v>
                </c:pt>
                <c:pt idx="3">
                  <c:v>54.11</c:v>
                </c:pt>
                <c:pt idx="4">
                  <c:v>55.62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F-4594-9152-CC526570A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51.44</c:v>
                </c:pt>
                <c:pt idx="1">
                  <c:v>52.4</c:v>
                </c:pt>
                <c:pt idx="2">
                  <c:v>53.56</c:v>
                </c:pt>
                <c:pt idx="3">
                  <c:v>54.73</c:v>
                </c:pt>
                <c:pt idx="4">
                  <c:v>55.77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F-4594-9152-CC526570A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8.32</c:v>
                </c:pt>
                <c:pt idx="1">
                  <c:v>8.32</c:v>
                </c:pt>
                <c:pt idx="2">
                  <c:v>14.43</c:v>
                </c:pt>
                <c:pt idx="3">
                  <c:v>14.21</c:v>
                </c:pt>
                <c:pt idx="4">
                  <c:v>60.29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E-49C9-95E5-8E72CE6A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16.77</c:v>
                </c:pt>
                <c:pt idx="1">
                  <c:v>18.05</c:v>
                </c:pt>
                <c:pt idx="2">
                  <c:v>19.440000000000001</c:v>
                </c:pt>
                <c:pt idx="3">
                  <c:v>22.46</c:v>
                </c:pt>
                <c:pt idx="4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E-49C9-95E5-8E72CE6A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7-435A-BE93-52E8D61D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16.89</c:v>
                </c:pt>
                <c:pt idx="1">
                  <c:v>17.39</c:v>
                </c:pt>
                <c:pt idx="2">
                  <c:v>12.65</c:v>
                </c:pt>
                <c:pt idx="3">
                  <c:v>10.58</c:v>
                </c:pt>
                <c:pt idx="4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7-435A-BE93-52E8D61D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857.46</c:v>
                </c:pt>
                <c:pt idx="1">
                  <c:v>983.31</c:v>
                </c:pt>
                <c:pt idx="2">
                  <c:v>1169.1099999999999</c:v>
                </c:pt>
                <c:pt idx="3">
                  <c:v>944.63</c:v>
                </c:pt>
                <c:pt idx="4">
                  <c:v>1209.74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E-4A04-A380-644CEEC3A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200.22</c:v>
                </c:pt>
                <c:pt idx="1">
                  <c:v>212.95</c:v>
                </c:pt>
                <c:pt idx="2">
                  <c:v>224.41</c:v>
                </c:pt>
                <c:pt idx="3">
                  <c:v>243.44</c:v>
                </c:pt>
                <c:pt idx="4">
                  <c:v>258.49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E-4A04-A380-644CEEC3A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176.78</c:v>
                </c:pt>
                <c:pt idx="1">
                  <c:v>164.4</c:v>
                </c:pt>
                <c:pt idx="2">
                  <c:v>151.49</c:v>
                </c:pt>
                <c:pt idx="3">
                  <c:v>136.38</c:v>
                </c:pt>
                <c:pt idx="4">
                  <c:v>123.49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6-41A1-A8F2-54B95FDD4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351.06</c:v>
                </c:pt>
                <c:pt idx="1">
                  <c:v>333.48</c:v>
                </c:pt>
                <c:pt idx="2">
                  <c:v>320.31</c:v>
                </c:pt>
                <c:pt idx="3">
                  <c:v>303.26</c:v>
                </c:pt>
                <c:pt idx="4">
                  <c:v>290.31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6-41A1-A8F2-54B95FDD4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121.02</c:v>
                </c:pt>
                <c:pt idx="1">
                  <c:v>125.26</c:v>
                </c:pt>
                <c:pt idx="2">
                  <c:v>135.44</c:v>
                </c:pt>
                <c:pt idx="3">
                  <c:v>136.27000000000001</c:v>
                </c:pt>
                <c:pt idx="4">
                  <c:v>133.25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8-4E98-AD8C-0267B6A1F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112.92</c:v>
                </c:pt>
                <c:pt idx="1">
                  <c:v>112.81</c:v>
                </c:pt>
                <c:pt idx="2">
                  <c:v>113.88</c:v>
                </c:pt>
                <c:pt idx="3">
                  <c:v>114.14</c:v>
                </c:pt>
                <c:pt idx="4">
                  <c:v>112.83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8-4E98-AD8C-0267B6A1F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79.17</c:v>
                </c:pt>
                <c:pt idx="1">
                  <c:v>76.150000000000006</c:v>
                </c:pt>
                <c:pt idx="2">
                  <c:v>70.239999999999995</c:v>
                </c:pt>
                <c:pt idx="3">
                  <c:v>69.05</c:v>
                </c:pt>
                <c:pt idx="4">
                  <c:v>71.069999999999993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6-4E9E-A620-20F7E5F33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75.3</c:v>
                </c:pt>
                <c:pt idx="2">
                  <c:v>74.02</c:v>
                </c:pt>
                <c:pt idx="3">
                  <c:v>73.03</c:v>
                </c:pt>
                <c:pt idx="4">
                  <c:v>73.86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6-4E9E-A620-20F7E5F33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13" zoomScaleNormal="100" workbookViewId="0">
      <selection activeCell="BF81" sqref="BF8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岐阜県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用水供給事業</v>
      </c>
      <c r="Q8" s="59"/>
      <c r="R8" s="59"/>
      <c r="S8" s="59"/>
      <c r="T8" s="59"/>
      <c r="U8" s="59"/>
      <c r="V8" s="59"/>
      <c r="W8" s="59" t="str">
        <f>データ!$L$6</f>
        <v>B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2044114</v>
      </c>
      <c r="AM8" s="60"/>
      <c r="AN8" s="60"/>
      <c r="AO8" s="60"/>
      <c r="AP8" s="60"/>
      <c r="AQ8" s="60"/>
      <c r="AR8" s="60"/>
      <c r="AS8" s="60"/>
      <c r="AT8" s="51">
        <f>データ!$S$6</f>
        <v>10621.29</v>
      </c>
      <c r="AU8" s="52"/>
      <c r="AV8" s="52"/>
      <c r="AW8" s="52"/>
      <c r="AX8" s="52"/>
      <c r="AY8" s="52"/>
      <c r="AZ8" s="52"/>
      <c r="BA8" s="52"/>
      <c r="BB8" s="53">
        <f>データ!$T$6</f>
        <v>192.45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82.95</v>
      </c>
      <c r="J10" s="52"/>
      <c r="K10" s="52"/>
      <c r="L10" s="52"/>
      <c r="M10" s="52"/>
      <c r="N10" s="52"/>
      <c r="O10" s="63"/>
      <c r="P10" s="53">
        <f>データ!$P$6</f>
        <v>91.6</v>
      </c>
      <c r="Q10" s="53"/>
      <c r="R10" s="53"/>
      <c r="S10" s="53"/>
      <c r="T10" s="53"/>
      <c r="U10" s="53"/>
      <c r="V10" s="53"/>
      <c r="W10" s="60">
        <f>データ!$Q$6</f>
        <v>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491687</v>
      </c>
      <c r="AM10" s="60"/>
      <c r="AN10" s="60"/>
      <c r="AO10" s="60"/>
      <c r="AP10" s="60"/>
      <c r="AQ10" s="60"/>
      <c r="AR10" s="60"/>
      <c r="AS10" s="60"/>
      <c r="AT10" s="51">
        <f>データ!$V$6</f>
        <v>454.04</v>
      </c>
      <c r="AU10" s="52"/>
      <c r="AV10" s="52"/>
      <c r="AW10" s="52"/>
      <c r="AX10" s="52"/>
      <c r="AY10" s="52"/>
      <c r="AZ10" s="52"/>
      <c r="BA10" s="52"/>
      <c r="BB10" s="53">
        <f>データ!$W$6</f>
        <v>1082.92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106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107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【112.98】</v>
      </c>
      <c r="F85" s="27" t="str">
        <f>データ!AS6</f>
        <v>【10.49】</v>
      </c>
      <c r="G85" s="27" t="str">
        <f>データ!BD6</f>
        <v>【258.49】</v>
      </c>
      <c r="H85" s="27" t="str">
        <f>データ!BO6</f>
        <v>【290.31】</v>
      </c>
      <c r="I85" s="27" t="str">
        <f>データ!BZ6</f>
        <v>【112.83】</v>
      </c>
      <c r="J85" s="27" t="str">
        <f>データ!CK6</f>
        <v>【73.86】</v>
      </c>
      <c r="K85" s="27" t="str">
        <f>データ!CV6</f>
        <v>【61.77】</v>
      </c>
      <c r="L85" s="27" t="str">
        <f>データ!DG6</f>
        <v>【100.08】</v>
      </c>
      <c r="M85" s="27" t="str">
        <f>データ!DR6</f>
        <v>【55.77】</v>
      </c>
      <c r="N85" s="27" t="str">
        <f>データ!EC6</f>
        <v>【25.84】</v>
      </c>
      <c r="O85" s="27" t="str">
        <f>データ!EN6</f>
        <v>【0.24】</v>
      </c>
    </row>
  </sheetData>
  <sheetProtection algorithmName="SHA-512" hashValue="QV69j3MEzcIQ5shykXnLpb6e+41/u4kFuXtA9Qye8xODFzc+gjheOKNCmhKP2jxITkvYe8QGW1/FmTRiVo7LiQ==" saltValue="OKwMChVfG0UzB/BUceqgF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210005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岐阜県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非設置</v>
      </c>
      <c r="N6" s="35" t="str">
        <f t="shared" si="3"/>
        <v>-</v>
      </c>
      <c r="O6" s="35">
        <f t="shared" si="3"/>
        <v>82.95</v>
      </c>
      <c r="P6" s="35">
        <f t="shared" si="3"/>
        <v>91.6</v>
      </c>
      <c r="Q6" s="35">
        <f t="shared" si="3"/>
        <v>0</v>
      </c>
      <c r="R6" s="35">
        <f t="shared" si="3"/>
        <v>2044114</v>
      </c>
      <c r="S6" s="35">
        <f t="shared" si="3"/>
        <v>10621.29</v>
      </c>
      <c r="T6" s="35">
        <f t="shared" si="3"/>
        <v>192.45</v>
      </c>
      <c r="U6" s="35">
        <f t="shared" si="3"/>
        <v>491687</v>
      </c>
      <c r="V6" s="35">
        <f t="shared" si="3"/>
        <v>454.04</v>
      </c>
      <c r="W6" s="35">
        <f t="shared" si="3"/>
        <v>1082.92</v>
      </c>
      <c r="X6" s="36">
        <f>IF(X7="",NA(),X7)</f>
        <v>120.68</v>
      </c>
      <c r="Y6" s="36">
        <f t="shared" ref="Y6:AG6" si="4">IF(Y7="",NA(),Y7)</f>
        <v>125.06</v>
      </c>
      <c r="Z6" s="36">
        <f t="shared" si="4"/>
        <v>134.94</v>
      </c>
      <c r="AA6" s="36">
        <f t="shared" si="4"/>
        <v>135.44999999999999</v>
      </c>
      <c r="AB6" s="36">
        <f t="shared" si="4"/>
        <v>132.01</v>
      </c>
      <c r="AC6" s="36">
        <f t="shared" si="4"/>
        <v>113.47</v>
      </c>
      <c r="AD6" s="36">
        <f t="shared" si="4"/>
        <v>113.33</v>
      </c>
      <c r="AE6" s="36">
        <f t="shared" si="4"/>
        <v>114.05</v>
      </c>
      <c r="AF6" s="36">
        <f t="shared" si="4"/>
        <v>114.26</v>
      </c>
      <c r="AG6" s="36">
        <f t="shared" si="4"/>
        <v>112.98</v>
      </c>
      <c r="AH6" s="35" t="str">
        <f>IF(AH7="","",IF(AH7="-","【-】","【"&amp;SUBSTITUTE(TEXT(AH7,"#,##0.00"),"-","△")&amp;"】"))</f>
        <v>【112.98】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16.89</v>
      </c>
      <c r="AO6" s="36">
        <f t="shared" si="5"/>
        <v>17.39</v>
      </c>
      <c r="AP6" s="36">
        <f t="shared" si="5"/>
        <v>12.65</v>
      </c>
      <c r="AQ6" s="36">
        <f t="shared" si="5"/>
        <v>10.58</v>
      </c>
      <c r="AR6" s="36">
        <f t="shared" si="5"/>
        <v>10.49</v>
      </c>
      <c r="AS6" s="35" t="str">
        <f>IF(AS7="","",IF(AS7="-","【-】","【"&amp;SUBSTITUTE(TEXT(AS7,"#,##0.00"),"-","△")&amp;"】"))</f>
        <v>【10.49】</v>
      </c>
      <c r="AT6" s="36">
        <f>IF(AT7="",NA(),AT7)</f>
        <v>857.46</v>
      </c>
      <c r="AU6" s="36">
        <f t="shared" ref="AU6:BC6" si="6">IF(AU7="",NA(),AU7)</f>
        <v>983.31</v>
      </c>
      <c r="AV6" s="36">
        <f t="shared" si="6"/>
        <v>1169.1099999999999</v>
      </c>
      <c r="AW6" s="36">
        <f t="shared" si="6"/>
        <v>944.63</v>
      </c>
      <c r="AX6" s="36">
        <f t="shared" si="6"/>
        <v>1209.74</v>
      </c>
      <c r="AY6" s="36">
        <f t="shared" si="6"/>
        <v>200.22</v>
      </c>
      <c r="AZ6" s="36">
        <f t="shared" si="6"/>
        <v>212.95</v>
      </c>
      <c r="BA6" s="36">
        <f t="shared" si="6"/>
        <v>224.41</v>
      </c>
      <c r="BB6" s="36">
        <f t="shared" si="6"/>
        <v>243.44</v>
      </c>
      <c r="BC6" s="36">
        <f t="shared" si="6"/>
        <v>258.49</v>
      </c>
      <c r="BD6" s="35" t="str">
        <f>IF(BD7="","",IF(BD7="-","【-】","【"&amp;SUBSTITUTE(TEXT(BD7,"#,##0.00"),"-","△")&amp;"】"))</f>
        <v>【258.49】</v>
      </c>
      <c r="BE6" s="36">
        <f>IF(BE7="",NA(),BE7)</f>
        <v>176.78</v>
      </c>
      <c r="BF6" s="36">
        <f t="shared" ref="BF6:BN6" si="7">IF(BF7="",NA(),BF7)</f>
        <v>164.4</v>
      </c>
      <c r="BG6" s="36">
        <f t="shared" si="7"/>
        <v>151.49</v>
      </c>
      <c r="BH6" s="36">
        <f t="shared" si="7"/>
        <v>136.38</v>
      </c>
      <c r="BI6" s="36">
        <f t="shared" si="7"/>
        <v>123.49</v>
      </c>
      <c r="BJ6" s="36">
        <f t="shared" si="7"/>
        <v>351.06</v>
      </c>
      <c r="BK6" s="36">
        <f t="shared" si="7"/>
        <v>333.48</v>
      </c>
      <c r="BL6" s="36">
        <f t="shared" si="7"/>
        <v>320.31</v>
      </c>
      <c r="BM6" s="36">
        <f t="shared" si="7"/>
        <v>303.26</v>
      </c>
      <c r="BN6" s="36">
        <f t="shared" si="7"/>
        <v>290.31</v>
      </c>
      <c r="BO6" s="35" t="str">
        <f>IF(BO7="","",IF(BO7="-","【-】","【"&amp;SUBSTITUTE(TEXT(BO7,"#,##0.00"),"-","△")&amp;"】"))</f>
        <v>【290.31】</v>
      </c>
      <c r="BP6" s="36">
        <f>IF(BP7="",NA(),BP7)</f>
        <v>121.02</v>
      </c>
      <c r="BQ6" s="36">
        <f t="shared" ref="BQ6:BY6" si="8">IF(BQ7="",NA(),BQ7)</f>
        <v>125.26</v>
      </c>
      <c r="BR6" s="36">
        <f t="shared" si="8"/>
        <v>135.44</v>
      </c>
      <c r="BS6" s="36">
        <f t="shared" si="8"/>
        <v>136.27000000000001</v>
      </c>
      <c r="BT6" s="36">
        <f t="shared" si="8"/>
        <v>133.25</v>
      </c>
      <c r="BU6" s="36">
        <f t="shared" si="8"/>
        <v>112.92</v>
      </c>
      <c r="BV6" s="36">
        <f t="shared" si="8"/>
        <v>112.81</v>
      </c>
      <c r="BW6" s="36">
        <f t="shared" si="8"/>
        <v>113.88</v>
      </c>
      <c r="BX6" s="36">
        <f t="shared" si="8"/>
        <v>114.14</v>
      </c>
      <c r="BY6" s="36">
        <f t="shared" si="8"/>
        <v>112.83</v>
      </c>
      <c r="BZ6" s="35" t="str">
        <f>IF(BZ7="","",IF(BZ7="-","【-】","【"&amp;SUBSTITUTE(TEXT(BZ7,"#,##0.00"),"-","△")&amp;"】"))</f>
        <v>【112.83】</v>
      </c>
      <c r="CA6" s="36">
        <f>IF(CA7="",NA(),CA7)</f>
        <v>79.17</v>
      </c>
      <c r="CB6" s="36">
        <f t="shared" ref="CB6:CJ6" si="9">IF(CB7="",NA(),CB7)</f>
        <v>76.150000000000006</v>
      </c>
      <c r="CC6" s="36">
        <f t="shared" si="9"/>
        <v>70.239999999999995</v>
      </c>
      <c r="CD6" s="36">
        <f t="shared" si="9"/>
        <v>69.05</v>
      </c>
      <c r="CE6" s="36">
        <f t="shared" si="9"/>
        <v>71.069999999999993</v>
      </c>
      <c r="CF6" s="36">
        <f t="shared" si="9"/>
        <v>75.3</v>
      </c>
      <c r="CG6" s="36">
        <f t="shared" si="9"/>
        <v>75.3</v>
      </c>
      <c r="CH6" s="36">
        <f t="shared" si="9"/>
        <v>74.02</v>
      </c>
      <c r="CI6" s="36">
        <f t="shared" si="9"/>
        <v>73.03</v>
      </c>
      <c r="CJ6" s="36">
        <f t="shared" si="9"/>
        <v>73.86</v>
      </c>
      <c r="CK6" s="35" t="str">
        <f>IF(CK7="","",IF(CK7="-","【-】","【"&amp;SUBSTITUTE(TEXT(CK7,"#,##0.00"),"-","△")&amp;"】"))</f>
        <v>【73.86】</v>
      </c>
      <c r="CL6" s="36">
        <f>IF(CL7="",NA(),CL7)</f>
        <v>55.41</v>
      </c>
      <c r="CM6" s="36">
        <f t="shared" ref="CM6:CU6" si="10">IF(CM7="",NA(),CM7)</f>
        <v>55.64</v>
      </c>
      <c r="CN6" s="36">
        <f t="shared" si="10"/>
        <v>57.65</v>
      </c>
      <c r="CO6" s="36">
        <f t="shared" si="10"/>
        <v>61.63</v>
      </c>
      <c r="CP6" s="36">
        <f t="shared" si="10"/>
        <v>67.37</v>
      </c>
      <c r="CQ6" s="36">
        <f t="shared" si="10"/>
        <v>62.69</v>
      </c>
      <c r="CR6" s="36">
        <f t="shared" si="10"/>
        <v>61.82</v>
      </c>
      <c r="CS6" s="36">
        <f t="shared" si="10"/>
        <v>61.66</v>
      </c>
      <c r="CT6" s="36">
        <f t="shared" si="10"/>
        <v>62.19</v>
      </c>
      <c r="CU6" s="36">
        <f t="shared" si="10"/>
        <v>61.77</v>
      </c>
      <c r="CV6" s="35" t="str">
        <f>IF(CV7="","",IF(CV7="-","【-】","【"&amp;SUBSTITUTE(TEXT(CV7,"#,##0.00"),"-","△")&amp;"】"))</f>
        <v>【61.77】</v>
      </c>
      <c r="CW6" s="36">
        <f>IF(CW7="",NA(),CW7)</f>
        <v>99.53</v>
      </c>
      <c r="CX6" s="36">
        <f t="shared" ref="CX6:DF6" si="11">IF(CX7="",NA(),CX7)</f>
        <v>99.51</v>
      </c>
      <c r="CY6" s="36">
        <f t="shared" si="11"/>
        <v>99.47</v>
      </c>
      <c r="CZ6" s="36">
        <f t="shared" si="11"/>
        <v>99.45</v>
      </c>
      <c r="DA6" s="36">
        <f t="shared" si="11"/>
        <v>99.45</v>
      </c>
      <c r="DB6" s="36">
        <f t="shared" si="11"/>
        <v>100.12</v>
      </c>
      <c r="DC6" s="36">
        <f t="shared" si="11"/>
        <v>100.03</v>
      </c>
      <c r="DD6" s="36">
        <f t="shared" si="11"/>
        <v>100.05</v>
      </c>
      <c r="DE6" s="36">
        <f t="shared" si="11"/>
        <v>100.05</v>
      </c>
      <c r="DF6" s="36">
        <f t="shared" si="11"/>
        <v>100.08</v>
      </c>
      <c r="DG6" s="35" t="str">
        <f>IF(DG7="","",IF(DG7="-","【-】","【"&amp;SUBSTITUTE(TEXT(DG7,"#,##0.00"),"-","△")&amp;"】"))</f>
        <v>【100.08】</v>
      </c>
      <c r="DH6" s="36">
        <f>IF(DH7="",NA(),DH7)</f>
        <v>52.83</v>
      </c>
      <c r="DI6" s="36">
        <f t="shared" ref="DI6:DQ6" si="12">IF(DI7="",NA(),DI7)</f>
        <v>54.67</v>
      </c>
      <c r="DJ6" s="36">
        <f t="shared" si="12"/>
        <v>55.08</v>
      </c>
      <c r="DK6" s="36">
        <f t="shared" si="12"/>
        <v>54.11</v>
      </c>
      <c r="DL6" s="36">
        <f t="shared" si="12"/>
        <v>55.62</v>
      </c>
      <c r="DM6" s="36">
        <f t="shared" si="12"/>
        <v>51.44</v>
      </c>
      <c r="DN6" s="36">
        <f t="shared" si="12"/>
        <v>52.4</v>
      </c>
      <c r="DO6" s="36">
        <f t="shared" si="12"/>
        <v>53.56</v>
      </c>
      <c r="DP6" s="36">
        <f t="shared" si="12"/>
        <v>54.73</v>
      </c>
      <c r="DQ6" s="36">
        <f t="shared" si="12"/>
        <v>55.77</v>
      </c>
      <c r="DR6" s="35" t="str">
        <f>IF(DR7="","",IF(DR7="-","【-】","【"&amp;SUBSTITUTE(TEXT(DR7,"#,##0.00"),"-","△")&amp;"】"))</f>
        <v>【55.77】</v>
      </c>
      <c r="DS6" s="36">
        <f>IF(DS7="",NA(),DS7)</f>
        <v>8.32</v>
      </c>
      <c r="DT6" s="36">
        <f t="shared" ref="DT6:EB6" si="13">IF(DT7="",NA(),DT7)</f>
        <v>8.32</v>
      </c>
      <c r="DU6" s="36">
        <f t="shared" si="13"/>
        <v>14.43</v>
      </c>
      <c r="DV6" s="36">
        <f t="shared" si="13"/>
        <v>14.21</v>
      </c>
      <c r="DW6" s="36">
        <f t="shared" si="13"/>
        <v>60.29</v>
      </c>
      <c r="DX6" s="36">
        <f t="shared" si="13"/>
        <v>16.77</v>
      </c>
      <c r="DY6" s="36">
        <f t="shared" si="13"/>
        <v>18.05</v>
      </c>
      <c r="DZ6" s="36">
        <f t="shared" si="13"/>
        <v>19.440000000000001</v>
      </c>
      <c r="EA6" s="36">
        <f t="shared" si="13"/>
        <v>22.46</v>
      </c>
      <c r="EB6" s="36">
        <f t="shared" si="13"/>
        <v>25.84</v>
      </c>
      <c r="EC6" s="35" t="str">
        <f>IF(EC7="","",IF(EC7="-","【-】","【"&amp;SUBSTITUTE(TEXT(EC7,"#,##0.00"),"-","△")&amp;"】"))</f>
        <v>【25.84】</v>
      </c>
      <c r="ED6" s="36">
        <f>IF(ED7="",NA(),ED7)</f>
        <v>0.16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0.13</v>
      </c>
      <c r="EJ6" s="36">
        <f t="shared" si="14"/>
        <v>0.26</v>
      </c>
      <c r="EK6" s="36">
        <f t="shared" si="14"/>
        <v>0.24</v>
      </c>
      <c r="EL6" s="36">
        <f t="shared" si="14"/>
        <v>0.27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 x14ac:dyDescent="0.15">
      <c r="A7" s="29"/>
      <c r="B7" s="38">
        <v>2018</v>
      </c>
      <c r="C7" s="38">
        <v>210005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82.95</v>
      </c>
      <c r="P7" s="39">
        <v>91.6</v>
      </c>
      <c r="Q7" s="39">
        <v>0</v>
      </c>
      <c r="R7" s="39">
        <v>2044114</v>
      </c>
      <c r="S7" s="39">
        <v>10621.29</v>
      </c>
      <c r="T7" s="39">
        <v>192.45</v>
      </c>
      <c r="U7" s="39">
        <v>491687</v>
      </c>
      <c r="V7" s="39">
        <v>454.04</v>
      </c>
      <c r="W7" s="39">
        <v>1082.92</v>
      </c>
      <c r="X7" s="39">
        <v>120.68</v>
      </c>
      <c r="Y7" s="39">
        <v>125.06</v>
      </c>
      <c r="Z7" s="39">
        <v>134.94</v>
      </c>
      <c r="AA7" s="39">
        <v>135.44999999999999</v>
      </c>
      <c r="AB7" s="39">
        <v>132.01</v>
      </c>
      <c r="AC7" s="39">
        <v>113.47</v>
      </c>
      <c r="AD7" s="39">
        <v>113.33</v>
      </c>
      <c r="AE7" s="39">
        <v>114.05</v>
      </c>
      <c r="AF7" s="39">
        <v>114.26</v>
      </c>
      <c r="AG7" s="39">
        <v>112.98</v>
      </c>
      <c r="AH7" s="39">
        <v>112.98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16.89</v>
      </c>
      <c r="AO7" s="39">
        <v>17.39</v>
      </c>
      <c r="AP7" s="39">
        <v>12.65</v>
      </c>
      <c r="AQ7" s="39">
        <v>10.58</v>
      </c>
      <c r="AR7" s="39">
        <v>10.49</v>
      </c>
      <c r="AS7" s="39">
        <v>10.49</v>
      </c>
      <c r="AT7" s="39">
        <v>857.46</v>
      </c>
      <c r="AU7" s="39">
        <v>983.31</v>
      </c>
      <c r="AV7" s="39">
        <v>1169.1099999999999</v>
      </c>
      <c r="AW7" s="39">
        <v>944.63</v>
      </c>
      <c r="AX7" s="39">
        <v>1209.74</v>
      </c>
      <c r="AY7" s="39">
        <v>200.22</v>
      </c>
      <c r="AZ7" s="39">
        <v>212.95</v>
      </c>
      <c r="BA7" s="39">
        <v>224.41</v>
      </c>
      <c r="BB7" s="39">
        <v>243.44</v>
      </c>
      <c r="BC7" s="39">
        <v>258.49</v>
      </c>
      <c r="BD7" s="39">
        <v>258.49</v>
      </c>
      <c r="BE7" s="39">
        <v>176.78</v>
      </c>
      <c r="BF7" s="39">
        <v>164.4</v>
      </c>
      <c r="BG7" s="39">
        <v>151.49</v>
      </c>
      <c r="BH7" s="39">
        <v>136.38</v>
      </c>
      <c r="BI7" s="39">
        <v>123.49</v>
      </c>
      <c r="BJ7" s="39">
        <v>351.06</v>
      </c>
      <c r="BK7" s="39">
        <v>333.48</v>
      </c>
      <c r="BL7" s="39">
        <v>320.31</v>
      </c>
      <c r="BM7" s="39">
        <v>303.26</v>
      </c>
      <c r="BN7" s="39">
        <v>290.31</v>
      </c>
      <c r="BO7" s="39">
        <v>290.31</v>
      </c>
      <c r="BP7" s="39">
        <v>121.02</v>
      </c>
      <c r="BQ7" s="39">
        <v>125.26</v>
      </c>
      <c r="BR7" s="39">
        <v>135.44</v>
      </c>
      <c r="BS7" s="39">
        <v>136.27000000000001</v>
      </c>
      <c r="BT7" s="39">
        <v>133.25</v>
      </c>
      <c r="BU7" s="39">
        <v>112.92</v>
      </c>
      <c r="BV7" s="39">
        <v>112.81</v>
      </c>
      <c r="BW7" s="39">
        <v>113.88</v>
      </c>
      <c r="BX7" s="39">
        <v>114.14</v>
      </c>
      <c r="BY7" s="39">
        <v>112.83</v>
      </c>
      <c r="BZ7" s="39">
        <v>112.83</v>
      </c>
      <c r="CA7" s="39">
        <v>79.17</v>
      </c>
      <c r="CB7" s="39">
        <v>76.150000000000006</v>
      </c>
      <c r="CC7" s="39">
        <v>70.239999999999995</v>
      </c>
      <c r="CD7" s="39">
        <v>69.05</v>
      </c>
      <c r="CE7" s="39">
        <v>71.069999999999993</v>
      </c>
      <c r="CF7" s="39">
        <v>75.3</v>
      </c>
      <c r="CG7" s="39">
        <v>75.3</v>
      </c>
      <c r="CH7" s="39">
        <v>74.02</v>
      </c>
      <c r="CI7" s="39">
        <v>73.03</v>
      </c>
      <c r="CJ7" s="39">
        <v>73.86</v>
      </c>
      <c r="CK7" s="39">
        <v>73.86</v>
      </c>
      <c r="CL7" s="39">
        <v>55.41</v>
      </c>
      <c r="CM7" s="39">
        <v>55.64</v>
      </c>
      <c r="CN7" s="39">
        <v>57.65</v>
      </c>
      <c r="CO7" s="39">
        <v>61.63</v>
      </c>
      <c r="CP7" s="39">
        <v>67.37</v>
      </c>
      <c r="CQ7" s="39">
        <v>62.69</v>
      </c>
      <c r="CR7" s="39">
        <v>61.82</v>
      </c>
      <c r="CS7" s="39">
        <v>61.66</v>
      </c>
      <c r="CT7" s="39">
        <v>62.19</v>
      </c>
      <c r="CU7" s="39">
        <v>61.77</v>
      </c>
      <c r="CV7" s="39">
        <v>61.77</v>
      </c>
      <c r="CW7" s="39">
        <v>99.53</v>
      </c>
      <c r="CX7" s="39">
        <v>99.51</v>
      </c>
      <c r="CY7" s="39">
        <v>99.47</v>
      </c>
      <c r="CZ7" s="39">
        <v>99.45</v>
      </c>
      <c r="DA7" s="39">
        <v>99.45</v>
      </c>
      <c r="DB7" s="39">
        <v>100.12</v>
      </c>
      <c r="DC7" s="39">
        <v>100.03</v>
      </c>
      <c r="DD7" s="39">
        <v>100.05</v>
      </c>
      <c r="DE7" s="39">
        <v>100.05</v>
      </c>
      <c r="DF7" s="39">
        <v>100.08</v>
      </c>
      <c r="DG7" s="39">
        <v>100.08</v>
      </c>
      <c r="DH7" s="39">
        <v>52.83</v>
      </c>
      <c r="DI7" s="39">
        <v>54.67</v>
      </c>
      <c r="DJ7" s="39">
        <v>55.08</v>
      </c>
      <c r="DK7" s="39">
        <v>54.11</v>
      </c>
      <c r="DL7" s="39">
        <v>55.62</v>
      </c>
      <c r="DM7" s="39">
        <v>51.44</v>
      </c>
      <c r="DN7" s="39">
        <v>52.4</v>
      </c>
      <c r="DO7" s="39">
        <v>53.56</v>
      </c>
      <c r="DP7" s="39">
        <v>54.73</v>
      </c>
      <c r="DQ7" s="39">
        <v>55.77</v>
      </c>
      <c r="DR7" s="39">
        <v>55.77</v>
      </c>
      <c r="DS7" s="39">
        <v>8.32</v>
      </c>
      <c r="DT7" s="39">
        <v>8.32</v>
      </c>
      <c r="DU7" s="39">
        <v>14.43</v>
      </c>
      <c r="DV7" s="39">
        <v>14.21</v>
      </c>
      <c r="DW7" s="39">
        <v>60.29</v>
      </c>
      <c r="DX7" s="39">
        <v>16.77</v>
      </c>
      <c r="DY7" s="39">
        <v>18.05</v>
      </c>
      <c r="DZ7" s="39">
        <v>19.440000000000001</v>
      </c>
      <c r="EA7" s="39">
        <v>22.46</v>
      </c>
      <c r="EB7" s="39">
        <v>25.84</v>
      </c>
      <c r="EC7" s="39">
        <v>25.84</v>
      </c>
      <c r="ED7" s="39">
        <v>0.16</v>
      </c>
      <c r="EE7" s="39">
        <v>0</v>
      </c>
      <c r="EF7" s="39">
        <v>0</v>
      </c>
      <c r="EG7" s="39">
        <v>0</v>
      </c>
      <c r="EH7" s="39">
        <v>0</v>
      </c>
      <c r="EI7" s="39">
        <v>0.13</v>
      </c>
      <c r="EJ7" s="39">
        <v>0.26</v>
      </c>
      <c r="EK7" s="39">
        <v>0.24</v>
      </c>
      <c r="EL7" s="39">
        <v>0.27</v>
      </c>
      <c r="EM7" s="39">
        <v>0.24</v>
      </c>
      <c r="EN7" s="39">
        <v>0.24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岐阜県</cp:lastModifiedBy>
  <cp:lastPrinted>2020-01-29T07:07:38Z</cp:lastPrinted>
  <dcterms:created xsi:type="dcterms:W3CDTF">2019-12-05T04:16:41Z</dcterms:created>
  <dcterms:modified xsi:type="dcterms:W3CDTF">2020-01-29T07:09:31Z</dcterms:modified>
  <cp:category/>
</cp:coreProperties>
</file>