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mamoto\Desktop\"/>
    </mc:Choice>
  </mc:AlternateContent>
  <workbookProtection workbookAlgorithmName="SHA-512" workbookHashValue="fAd8IGBLiPGvnsxaXV/9pzKGq3/U7metGNFglqu4YHBzo8c9p5iFotKQK7+FVskLaKKzcunhTQoNgQmj/dmxkw==" workbookSaltValue="ASE9InhCymxj/XJN1oic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<sst xmlns="http://schemas.openxmlformats.org/spreadsheetml/2006/main" count="228" uniqueCount="114">
  <si>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</si>
  <si>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</si>
  <si>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</si>
  <si>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</si>
  <si>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</si>
  <si>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</si>
  <si>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</si>
  <si>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</si>
  <si>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</si>
  <si>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</si>
  <si>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</si>
  <si>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</si>
  <si>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</si>
  <si>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</si>
  <si>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</si>
  <si>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</si>
  <si>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</si>
  <si>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</si>
  <si>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</si>
  <si>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</si>
  <si>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</si>
  <si>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</si>
  <si>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</si>
  <si>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</si>
  <si>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</si>
  <si>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</si>
  <si>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</si>
  <si>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</si>
  <si>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</si>
  <si>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</si>
  <si>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</si>
  <si>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</si>
  <si>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</si>
  <si>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</si>
  <si>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</si>
  <si>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</si>
  <si>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</si>
  <si>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</si>
  <si>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</si>
  <si>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</si>
  <si>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</si>
  <si>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</si>
  <si>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</si>
  <si>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</si>
  <si>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</si>
  <si>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</si>
  <si>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</si>
  <si>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</si>
  <si>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</si>
  <si>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</si>
  <si>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</si>
  <si>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</si>
  <si>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</si>
  <si>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</si>
  <si>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</si>
  <si>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</si>
  <si>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</si>
  <si>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</si>
  <si>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</si>
  <si>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</si>
  <si>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</si>
  <si>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</si>
  <si>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</si>
  <si>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</si>
  <si>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</si>
  <si>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</si>
  <si>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</si>
  <si>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</si>
  <si>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</si>
  <si>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</si>
  <si>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</si>
  <si>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</si>
  <si>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</si>
  <si>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</si>
  <si>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</si>
  <si>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</si>
  <si>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</si>
  <si>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</si>
  <si>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</si>
  <si>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</si>
  <si>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</si>
  <si>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</si>
  <si>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</si>
  <si>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</si>
  <si>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</si>
  <si>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</si>
  <si>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</si>
  <si>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</si>
  <si>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</si>
  <si>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</si>
  <si>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</si>
  <si>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</si>
  <si>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</si>
  <si>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</si>
  <si>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</si>
  <si>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</si>
  <si>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</si>
  <si>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</si>
  <si>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</si>
  <si>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</si>
  <si>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</si>
  <si>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</si>
  <si>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</si>
  <si>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</si>
  <si>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</si>
  <si>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</si>
  <si>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</si>
  <si>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</si>
  <si>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</si>
  <si>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</si>
  <si>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</si>
  <si>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流域下水道は、公共下水道の流域下水道への編入、処理区域の拡大及び接続率の向上といった流入水量増加要因はあるものの、将来的には処理区域内における人口減少等による流入水量の減少が懸念されている。
　加えて、施設の修繕、改築及び更新に係る費用が新たに発生するなど厳しい環境になることが予想される。
　下水道は、住民生活と周辺環境の保全の面で必要不可欠な社会基盤であり、今後も持続的に下水道サービスを提供する必要があるため、広域化の検討、経費の節減及び建設改良投資の平準化等による経営基盤の強化に努める。その一環として令和2年度の地方公営企業会計導入に向けた取り組みを平成28年度より着手しており、経営戦略の策定に向けた準備を行っていく。</t>
    <rPh sb="256" eb="258">
      <t>レイワ</t>
    </rPh>
    <phoneticPr fontId="4"/>
  </si>
  <si>
    <t>本県では、熊本北部流域下水道、球磨川上流流域下水道及び八代北部流域下水道の３つの流域下水道事業を行っている。
①収益的収支比率：県と関係市町村との協定に基づき、収支の均衡を維持するため、負担金を調整してきた結果、総費用に対する総収益の割合は99％でありほぼ均衡している。地方債の償還には資本的収入（市町村の負担金、一般会計からの繰入金）を充てているため、収益的収支比率は７０％前後となる。
④企業債残高対事業規模比率：H30は企業債残高から一般会計負担額を差し引くと、238％。過去5年間は大規模な建設改良事案がなく、建設改良に係る新規起債額が年償還額を下回っているため比率は低下傾向にあり、全国平均値及び類似団体平均値を下回る状況。
⑥汚水処理原価：汚水処理水量（有収水量）は増加しているが、あわせて汚水処理費も増加傾向にあり、類似団体平均値と全国平均値を上回る状況。
⑦施設利用率：処理区域の拡大見込みと、高度処理化を含む改築更新工事の実施を見据えた施設整備を実施した結果、当初計画に対して50～60％の利用率で推移し、全国平均値及び類似団体平均値を下回る状況。
⑧水洗化率：率は上昇傾向にある。今後も率100％を目指し、引き続き接続率の向上を図る。</t>
    <rPh sb="81" eb="83">
      <t>シュウシ</t>
    </rPh>
    <rPh sb="84" eb="86">
      <t>キンコウ</t>
    </rPh>
    <rPh sb="107" eb="108">
      <t>ソウ</t>
    </rPh>
    <rPh sb="108" eb="110">
      <t>ヒヨウ</t>
    </rPh>
    <rPh sb="111" eb="112">
      <t>タイ</t>
    </rPh>
    <rPh sb="114" eb="117">
      <t>ソウシュウエキ</t>
    </rPh>
    <rPh sb="118" eb="120">
      <t>ワリアイ</t>
    </rPh>
    <rPh sb="129" eb="131">
      <t>キンコウ</t>
    </rPh>
    <rPh sb="136" eb="139">
      <t>チホウサイ</t>
    </rPh>
    <rPh sb="140" eb="142">
      <t>ショウカン</t>
    </rPh>
    <rPh sb="144" eb="147">
      <t>シホンテキ</t>
    </rPh>
    <rPh sb="147" eb="149">
      <t>シュウニュウ</t>
    </rPh>
    <rPh sb="150" eb="153">
      <t>シチョウソン</t>
    </rPh>
    <rPh sb="154" eb="157">
      <t>フタンキン</t>
    </rPh>
    <rPh sb="158" eb="160">
      <t>イッパン</t>
    </rPh>
    <rPh sb="160" eb="162">
      <t>カイケイ</t>
    </rPh>
    <rPh sb="165" eb="168">
      <t>クリイレキン</t>
    </rPh>
    <rPh sb="170" eb="171">
      <t>ア</t>
    </rPh>
    <rPh sb="178" eb="180">
      <t>シュウエキ</t>
    </rPh>
    <rPh sb="180" eb="181">
      <t>テキ</t>
    </rPh>
    <rPh sb="181" eb="183">
      <t>シュウシ</t>
    </rPh>
    <rPh sb="183" eb="185">
      <t>ヒリツ</t>
    </rPh>
    <rPh sb="189" eb="191">
      <t>ゼンゴ</t>
    </rPh>
    <rPh sb="215" eb="217">
      <t>キギョウ</t>
    </rPh>
    <rPh sb="217" eb="218">
      <t>サイ</t>
    </rPh>
    <rPh sb="218" eb="220">
      <t>ザンダカ</t>
    </rPh>
    <rPh sb="222" eb="224">
      <t>イッパン</t>
    </rPh>
    <rPh sb="224" eb="226">
      <t>カイケイ</t>
    </rPh>
    <rPh sb="226" eb="228">
      <t>フタン</t>
    </rPh>
    <rPh sb="228" eb="229">
      <t>ガク</t>
    </rPh>
    <rPh sb="230" eb="231">
      <t>サ</t>
    </rPh>
    <rPh sb="232" eb="233">
      <t>ヒ</t>
    </rPh>
    <phoneticPr fontId="4"/>
  </si>
  <si>
    <t>本県の３つの流域下水道で最初に供用を開始した施設は平成元年であり比較的新しい状況。
③管渠改善率：管渠（標準耐用年数50年）は更新時期を迎えていない。毎年実施する管渠内清掃及びカメラ点検（５年周期）で把握した不具合箇所を随時修繕工事で対応した結果、全国平均値及び類似団体平均値を上回る状況。なお、H28、H29については熊本地震により被災した管渠を災害復旧事業費にて対応したため、通常修繕による管路延長が著しく減少したもの。
　電気機械設備（標準耐用年数15年）は、定期点検等のほか、健全度が低いと判断された設備について長寿命化計画に基づき改築更新を実施中。
　今後老朽化が予想されるため、施設全体を対象としたストックマネジメント計画を策定のうえ、当該計画に基づき対応する予定。</t>
    <rPh sb="53" eb="55">
      <t>ヒョウジュン</t>
    </rPh>
    <rPh sb="140" eb="142">
      <t>ウワマワ</t>
    </rPh>
    <rPh sb="223" eb="225">
      <t>ヒョウジュン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</si>
</sst>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0.19</c:v>
                </c:pt>
                <c:pt idx="1">
                  <c:v>0.05</c:v>
                </c:pt>
                <c:pt idx="2">
                  <c:v>0.01</c:v>
                </c:pt>
                <c:pt idx="3">
                  <c:v>0.01</c:v>
                </c:pt>
                <c:pt idx="4">
                  <c:v>1.37</c:v>
                </c:pt>
              </c:numCache>
            </c:numRef>
          </c:val>
          <c:extLst>
            <c:ext xmlns:c16="http://schemas.microsoft.com/office/drawing/2014/chart" uri="{C3380CC4-5D6E-409C-BE32-E72D297353CC}">
              <c16:uniqueId val="{00000000-0E8C-4C11-8D1D-4AC7DA40E6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0.06</c:v>
                </c:pt>
                <c:pt idx="2">
                  <c:v>0.08</c:v>
                </c:pt>
                <c:pt idx="3">
                  <c:v>0.12</c:v>
                </c:pt>
                <c:pt idx="4">
                  <c:v>0.05</c:v>
                </c:pt>
              </c:numCache>
            </c:numRef>
          </c:val>
          <c:smooth val="0"/>
          <c:extLst>
            <c:ext xmlns:c16="http://schemas.microsoft.com/office/drawing/2014/chart" uri="{C3380CC4-5D6E-409C-BE32-E72D297353CC}">
              <c16:uniqueId val="{00000001-0E8C-4C11-8D1D-4AC7DA40E6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60.49</c:v>
                </c:pt>
                <c:pt idx="1">
                  <c:v>56.35</c:v>
                </c:pt>
                <c:pt idx="2">
                  <c:v>56.73</c:v>
                </c:pt>
                <c:pt idx="3">
                  <c:v>61.74</c:v>
                </c:pt>
                <c:pt idx="4">
                  <c:v>60.96</c:v>
                </c:pt>
              </c:numCache>
            </c:numRef>
          </c:val>
          <c:extLst>
            <c:ext xmlns:c16="http://schemas.microsoft.com/office/drawing/2014/chart" uri="{C3380CC4-5D6E-409C-BE32-E72D297353CC}">
              <c16:uniqueId val="{00000000-B4D8-400E-ADCC-3C553759395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64.010000000000005</c:v>
                </c:pt>
                <c:pt idx="1">
                  <c:v>64.09</c:v>
                </c:pt>
                <c:pt idx="2">
                  <c:v>64.62</c:v>
                </c:pt>
                <c:pt idx="3">
                  <c:v>63.73</c:v>
                </c:pt>
                <c:pt idx="4">
                  <c:v>66.11</c:v>
                </c:pt>
              </c:numCache>
            </c:numRef>
          </c:val>
          <c:smooth val="0"/>
          <c:extLst>
            <c:ext xmlns:c16="http://schemas.microsoft.com/office/drawing/2014/chart" uri="{C3380CC4-5D6E-409C-BE32-E72D297353CC}">
              <c16:uniqueId val="{00000001-B4D8-400E-ADCC-3C553759395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90.65</c:v>
                </c:pt>
                <c:pt idx="1">
                  <c:v>91.27</c:v>
                </c:pt>
                <c:pt idx="2">
                  <c:v>91.66</c:v>
                </c:pt>
                <c:pt idx="3">
                  <c:v>92.18</c:v>
                </c:pt>
                <c:pt idx="4">
                  <c:v>92.38</c:v>
                </c:pt>
              </c:numCache>
            </c:numRef>
          </c:val>
          <c:extLst>
            <c:ext xmlns:c16="http://schemas.microsoft.com/office/drawing/2014/chart" uri="{C3380CC4-5D6E-409C-BE32-E72D297353CC}">
              <c16:uniqueId val="{00000000-A806-43E6-932F-E64264DA037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87.99</c:v>
                </c:pt>
                <c:pt idx="1">
                  <c:v>88.15</c:v>
                </c:pt>
                <c:pt idx="2">
                  <c:v>87.82</c:v>
                </c:pt>
                <c:pt idx="3">
                  <c:v>88.21</c:v>
                </c:pt>
                <c:pt idx="4">
                  <c:v>92.98</c:v>
                </c:pt>
              </c:numCache>
            </c:numRef>
          </c:val>
          <c:smooth val="0"/>
          <c:extLst>
            <c:ext xmlns:c16="http://schemas.microsoft.com/office/drawing/2014/chart" uri="{C3380CC4-5D6E-409C-BE32-E72D297353CC}">
              <c16:uniqueId val="{00000001-A806-43E6-932F-E64264DA037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72.209999999999994</c:v>
                </c:pt>
                <c:pt idx="1">
                  <c:v>71.06</c:v>
                </c:pt>
                <c:pt idx="2">
                  <c:v>77.14</c:v>
                </c:pt>
                <c:pt idx="3">
                  <c:v>69.400000000000006</c:v>
                </c:pt>
                <c:pt idx="4">
                  <c:v>71.41</c:v>
                </c:pt>
              </c:numCache>
            </c:numRef>
          </c:val>
          <c:extLst>
            <c:ext xmlns:c16="http://schemas.microsoft.com/office/drawing/2014/chart" uri="{C3380CC4-5D6E-409C-BE32-E72D297353CC}">
              <c16:uniqueId val="{00000000-C9AA-4D60-A176-840708778D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AA-4D60-A176-840708778D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32-4E9B-9776-ABB26A88E5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32-4E9B-9776-ABB26A88E5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8B-4C9D-B845-41A71F6DC9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8B-4C9D-B845-41A71F6DC9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4C-4281-BF38-6F8CB8C2D75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4C-4281-BF38-6F8CB8C2D75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9A-448E-B3BE-94F46B8E22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9A-448E-B3BE-94F46B8E22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272.52</c:v>
                </c:pt>
                <c:pt idx="1">
                  <c:v>267.58</c:v>
                </c:pt>
                <c:pt idx="2">
                  <c:v>231.54</c:v>
                </c:pt>
                <c:pt idx="3">
                  <c:v>262.64999999999998</c:v>
                </c:pt>
                <c:pt idx="4">
                  <c:v>506.89</c:v>
                </c:pt>
              </c:numCache>
            </c:numRef>
          </c:val>
          <c:extLst>
            <c:ext xmlns:c16="http://schemas.microsoft.com/office/drawing/2014/chart" uri="{C3380CC4-5D6E-409C-BE32-E72D297353CC}">
              <c16:uniqueId val="{00000000-A38A-45F1-A461-0F06EAEE83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350.99</c:v>
                </c:pt>
                <c:pt idx="1">
                  <c:v>336.16</c:v>
                </c:pt>
                <c:pt idx="2">
                  <c:v>309.07</c:v>
                </c:pt>
                <c:pt idx="3">
                  <c:v>323.37</c:v>
                </c:pt>
                <c:pt idx="4">
                  <c:v>290.94</c:v>
                </c:pt>
              </c:numCache>
            </c:numRef>
          </c:val>
          <c:smooth val="0"/>
          <c:extLst>
            <c:ext xmlns:c16="http://schemas.microsoft.com/office/drawing/2014/chart" uri="{C3380CC4-5D6E-409C-BE32-E72D297353CC}">
              <c16:uniqueId val="{00000001-A38A-45F1-A461-0F06EAEE83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82-404A-9AB4-450FDD5AC5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682-404A-9AB4-450FDD5AC5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68.430000000000007</c:v>
                </c:pt>
                <c:pt idx="1">
                  <c:v>67.510000000000005</c:v>
                </c:pt>
                <c:pt idx="2">
                  <c:v>63.26</c:v>
                </c:pt>
                <c:pt idx="3">
                  <c:v>66.19</c:v>
                </c:pt>
                <c:pt idx="4">
                  <c:v>61.91</c:v>
                </c:pt>
              </c:numCache>
            </c:numRef>
          </c:val>
          <c:extLst>
            <c:ext xmlns:c16="http://schemas.microsoft.com/office/drawing/2014/chart" uri="{C3380CC4-5D6E-409C-BE32-E72D297353CC}">
              <c16:uniqueId val="{00000000-3A6D-495F-8580-AEAC4231847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84.43</c:v>
                </c:pt>
                <c:pt idx="1">
                  <c:v>86.54</c:v>
                </c:pt>
                <c:pt idx="2">
                  <c:v>81.91</c:v>
                </c:pt>
                <c:pt idx="3">
                  <c:v>74.59</c:v>
                </c:pt>
                <c:pt idx="4">
                  <c:v>55.61</c:v>
                </c:pt>
              </c:numCache>
            </c:numRef>
          </c:val>
          <c:smooth val="0"/>
          <c:extLst>
            <c:ext xmlns:c16="http://schemas.microsoft.com/office/drawing/2014/chart" uri="{C3380CC4-5D6E-409C-BE32-E72D297353CC}">
              <c16:uniqueId val="{00000001-3A6D-495F-8580-AEAC4231847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1780079</v>
      </c>
      <c r="AM8" s="51"/>
      <c r="AN8" s="51"/>
      <c r="AO8" s="51"/>
      <c r="AP8" s="51"/>
      <c r="AQ8" s="51"/>
      <c r="AR8" s="51"/>
      <c r="AS8" s="51"/>
      <c r="AT8" s="46">
        <f>データ!T6</f>
        <v>7409.5</v>
      </c>
      <c r="AU8" s="46"/>
      <c r="AV8" s="46"/>
      <c r="AW8" s="46"/>
      <c r="AX8" s="46"/>
      <c r="AY8" s="46"/>
      <c r="AZ8" s="46"/>
      <c r="BA8" s="46"/>
      <c r="BB8" s="46">
        <f>データ!U6</f>
        <v>240.24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29.24</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270759</v>
      </c>
      <c r="AM10" s="51"/>
      <c r="AN10" s="51"/>
      <c r="AO10" s="51"/>
      <c r="AP10" s="51"/>
      <c r="AQ10" s="51"/>
      <c r="AR10" s="51"/>
      <c r="AS10" s="51"/>
      <c r="AT10" s="46">
        <f>データ!W6</f>
        <v>69.72</v>
      </c>
      <c r="AU10" s="46"/>
      <c r="AV10" s="46"/>
      <c r="AW10" s="46"/>
      <c r="AX10" s="46"/>
      <c r="AY10" s="46"/>
      <c r="AZ10" s="46"/>
      <c r="BA10" s="46"/>
      <c r="BB10" s="46">
        <f>データ!X6</f>
        <v>3883.52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FaVjHbu2cqiexbufeIw+6buoDfp/+auT5/+tvPPx1eIqhHc9x7JjjgxPppda2em+XtyCFaO36AD/XGh//h3A+g==" saltValue="zqoSQChBheOBeUO4Rcvy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430005</v>
      </c>
      <c r="D6" s="33">
        <f t="shared" si="3"/>
        <v>47</v>
      </c>
      <c r="E6" s="33">
        <f t="shared" si="3"/>
        <v>17</v>
      </c>
      <c r="F6" s="33">
        <f t="shared" si="3"/>
        <v>3</v>
      </c>
      <c r="G6" s="33">
        <f t="shared" si="3"/>
        <v>0</v>
      </c>
      <c r="H6" s="33" t="str">
        <f t="shared" si="3"/>
        <v>熊本県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29.24</v>
      </c>
      <c r="Q6" s="34">
        <f t="shared" si="3"/>
        <v>100</v>
      </c>
      <c r="R6" s="34">
        <f t="shared" si="3"/>
        <v>0</v>
      </c>
      <c r="S6" s="34">
        <f t="shared" si="3"/>
        <v>1780079</v>
      </c>
      <c r="T6" s="34">
        <f t="shared" si="3"/>
        <v>7409.5</v>
      </c>
      <c r="U6" s="34">
        <f t="shared" si="3"/>
        <v>240.24</v>
      </c>
      <c r="V6" s="34">
        <f t="shared" si="3"/>
        <v>270759</v>
      </c>
      <c r="W6" s="34">
        <f t="shared" si="3"/>
        <v>69.72</v>
      </c>
      <c r="X6" s="34">
        <f t="shared" si="3"/>
        <v>3883.52</v>
      </c>
      <c r="Y6" s="35">
        <f>IF(Y7="",NA(),Y7)</f>
        <v>72.209999999999994</v>
      </c>
      <c r="Z6" s="35">
        <f t="shared" ref="Z6:AH6" si="4">IF(Z7="",NA(),Z7)</f>
        <v>71.06</v>
      </c>
      <c r="AA6" s="35">
        <f t="shared" si="4"/>
        <v>77.14</v>
      </c>
      <c r="AB6" s="35">
        <f t="shared" si="4"/>
        <v>69.400000000000006</v>
      </c>
      <c r="AC6" s="35">
        <f t="shared" si="4"/>
        <v>71.41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272.52</v>
      </c>
      <c r="BG6" s="35">
        <f t="shared" ref="BG6:BO6" si="7">IF(BG7="",NA(),BG7)</f>
        <v>267.58</v>
      </c>
      <c r="BH6" s="35">
        <f t="shared" si="7"/>
        <v>231.54</v>
      </c>
      <c r="BI6" s="35">
        <f t="shared" si="7"/>
        <v>262.64999999999998</v>
      </c>
      <c r="BJ6" s="35">
        <f t="shared" si="7"/>
        <v>506.89</v>
      </c>
      <c r="BK6" s="35">
        <f t="shared" si="7"/>
        <v>350.99</v>
      </c>
      <c r="BL6" s="35">
        <f t="shared" si="7"/>
        <v>336.16</v>
      </c>
      <c r="BM6" s="35">
        <f t="shared" si="7"/>
        <v>309.07</v>
      </c>
      <c r="BN6" s="35">
        <f t="shared" si="7"/>
        <v>323.37</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68.430000000000007</v>
      </c>
      <c r="CC6" s="35">
        <f t="shared" ref="CC6:CK6" si="9">IF(CC7="",NA(),CC7)</f>
        <v>67.510000000000005</v>
      </c>
      <c r="CD6" s="35">
        <f t="shared" si="9"/>
        <v>63.26</v>
      </c>
      <c r="CE6" s="35">
        <f t="shared" si="9"/>
        <v>66.19</v>
      </c>
      <c r="CF6" s="35">
        <f t="shared" si="9"/>
        <v>61.91</v>
      </c>
      <c r="CG6" s="35">
        <f t="shared" si="9"/>
        <v>84.43</v>
      </c>
      <c r="CH6" s="35">
        <f t="shared" si="9"/>
        <v>86.54</v>
      </c>
      <c r="CI6" s="35">
        <f t="shared" si="9"/>
        <v>81.91</v>
      </c>
      <c r="CJ6" s="35">
        <f t="shared" si="9"/>
        <v>74.59</v>
      </c>
      <c r="CK6" s="35">
        <f t="shared" si="9"/>
        <v>55.61</v>
      </c>
      <c r="CL6" s="34" t="str">
        <f>IF(CL7="","",IF(CL7="-","【-】","【"&amp;SUBSTITUTE(TEXT(CL7,"#,##0.00"),"-","△")&amp;"】"))</f>
        <v>【56.10】</v>
      </c>
      <c r="CM6" s="35">
        <f>IF(CM7="",NA(),CM7)</f>
        <v>60.49</v>
      </c>
      <c r="CN6" s="35">
        <f t="shared" ref="CN6:CV6" si="10">IF(CN7="",NA(),CN7)</f>
        <v>56.35</v>
      </c>
      <c r="CO6" s="35">
        <f t="shared" si="10"/>
        <v>56.73</v>
      </c>
      <c r="CP6" s="35">
        <f t="shared" si="10"/>
        <v>61.74</v>
      </c>
      <c r="CQ6" s="35">
        <f t="shared" si="10"/>
        <v>60.96</v>
      </c>
      <c r="CR6" s="35">
        <f t="shared" si="10"/>
        <v>64.010000000000005</v>
      </c>
      <c r="CS6" s="35">
        <f t="shared" si="10"/>
        <v>64.09</v>
      </c>
      <c r="CT6" s="35">
        <f t="shared" si="10"/>
        <v>64.62</v>
      </c>
      <c r="CU6" s="35">
        <f t="shared" si="10"/>
        <v>63.73</v>
      </c>
      <c r="CV6" s="35">
        <f t="shared" si="10"/>
        <v>66.11</v>
      </c>
      <c r="CW6" s="34" t="str">
        <f>IF(CW7="","",IF(CW7="-","【-】","【"&amp;SUBSTITUTE(TEXT(CW7,"#,##0.00"),"-","△")&amp;"】"))</f>
        <v>【66.05】</v>
      </c>
      <c r="CX6" s="35">
        <f>IF(CX7="",NA(),CX7)</f>
        <v>90.65</v>
      </c>
      <c r="CY6" s="35">
        <f t="shared" ref="CY6:DG6" si="11">IF(CY7="",NA(),CY7)</f>
        <v>91.27</v>
      </c>
      <c r="CZ6" s="35">
        <f t="shared" si="11"/>
        <v>91.66</v>
      </c>
      <c r="DA6" s="35">
        <f t="shared" si="11"/>
        <v>92.18</v>
      </c>
      <c r="DB6" s="35">
        <f t="shared" si="11"/>
        <v>92.38</v>
      </c>
      <c r="DC6" s="35">
        <f t="shared" si="11"/>
        <v>87.99</v>
      </c>
      <c r="DD6" s="35">
        <f t="shared" si="11"/>
        <v>88.15</v>
      </c>
      <c r="DE6" s="35">
        <f t="shared" si="11"/>
        <v>87.82</v>
      </c>
      <c r="DF6" s="35">
        <f t="shared" si="11"/>
        <v>88.21</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0.19</v>
      </c>
      <c r="EF6" s="35">
        <f t="shared" ref="EF6:EN6" si="14">IF(EF7="",NA(),EF7)</f>
        <v>0.05</v>
      </c>
      <c r="EG6" s="35">
        <f t="shared" si="14"/>
        <v>0.01</v>
      </c>
      <c r="EH6" s="35">
        <f t="shared" si="14"/>
        <v>0.01</v>
      </c>
      <c r="EI6" s="35">
        <f t="shared" si="14"/>
        <v>1.37</v>
      </c>
      <c r="EJ6" s="35">
        <f t="shared" si="14"/>
        <v>0.06</v>
      </c>
      <c r="EK6" s="35">
        <f t="shared" si="14"/>
        <v>0.06</v>
      </c>
      <c r="EL6" s="35">
        <f t="shared" si="14"/>
        <v>0.08</v>
      </c>
      <c r="EM6" s="35">
        <f t="shared" si="14"/>
        <v>0.12</v>
      </c>
      <c r="EN6" s="35">
        <f t="shared" si="14"/>
        <v>0.05</v>
      </c>
      <c r="EO6" s="34" t="str">
        <f>IF(EO7="","",IF(EO7="-","【-】","【"&amp;SUBSTITUTE(TEXT(EO7,"#,##0.00"),"-","△")&amp;"】"))</f>
        <v>【0.06】</v>
      </c>
    </row>
    <row r="7" spans="1:145" s="36" customFormat="1" x14ac:dyDescent="0.15">
      <c r="A7" s="28"/>
      <c r="B7" s="37">
        <v>2018</v>
      </c>
      <c r="C7" s="37">
        <v>430005</v>
      </c>
      <c r="D7" s="37">
        <v>47</v>
      </c>
      <c r="E7" s="37">
        <v>17</v>
      </c>
      <c r="F7" s="37">
        <v>3</v>
      </c>
      <c r="G7" s="37">
        <v>0</v>
      </c>
      <c r="H7" s="37" t="s">
        <v>98</v>
      </c>
      <c r="I7" s="37" t="s">
        <v>99</v>
      </c>
      <c r="J7" s="37" t="s">
        <v>100</v>
      </c>
      <c r="K7" s="37" t="s">
        <v>101</v>
      </c>
      <c r="L7" s="37" t="s">
        <v>102</v>
      </c>
      <c r="M7" s="37" t="s">
        <v>103</v>
      </c>
      <c r="N7" s="38" t="s">
        <v>104</v>
      </c>
      <c r="O7" s="38" t="s">
        <v>105</v>
      </c>
      <c r="P7" s="38">
        <v>29.24</v>
      </c>
      <c r="Q7" s="38">
        <v>100</v>
      </c>
      <c r="R7" s="38">
        <v>0</v>
      </c>
      <c r="S7" s="38">
        <v>1780079</v>
      </c>
      <c r="T7" s="38">
        <v>7409.5</v>
      </c>
      <c r="U7" s="38">
        <v>240.24</v>
      </c>
      <c r="V7" s="38">
        <v>270759</v>
      </c>
      <c r="W7" s="38">
        <v>69.72</v>
      </c>
      <c r="X7" s="38">
        <v>3883.52</v>
      </c>
      <c r="Y7" s="38">
        <v>72.209999999999994</v>
      </c>
      <c r="Z7" s="38">
        <v>71.06</v>
      </c>
      <c r="AA7" s="38">
        <v>77.14</v>
      </c>
      <c r="AB7" s="38">
        <v>69.400000000000006</v>
      </c>
      <c r="AC7" s="38">
        <v>71.41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272.52</v>
      </c>
      <c r="BG7" s="38">
        <v>267.58</v>
      </c>
      <c r="BH7" s="38">
        <v>231.54</v>
      </c>
      <c r="BI7" s="38">
        <v>262.64999999999998</v>
      </c>
      <c r="BJ7" s="38">
        <v>506.89</v>
      </c>
      <c r="BK7" s="38">
        <v>350.99</v>
      </c>
      <c r="BL7" s="38">
        <v>336.16</v>
      </c>
      <c r="BM7" s="38">
        <v>309.07</v>
      </c>
      <c r="BN7" s="38">
        <v>323.37</v>
      </c>
      <c r="BO7" s="38">
        <v>290.94</v>
      </c>
      <c r="BP7" s="38">
        <v>292.02</v>
      </c>
      <c r="BQ7" s="38">
        <v>0</v>
      </c>
      <c r="BR7" s="38">
        <v>0</v>
      </c>
      <c r="BS7" s="38">
        <v>0</v>
      </c>
      <c r="BT7" s="38">
        <v>0</v>
      </c>
      <c r="BU7" s="38">
        <v>0</v>
      </c>
      <c r="BV7" s="38">
        <v>0</v>
      </c>
      <c r="BW7" s="38">
        <v>0</v>
      </c>
      <c r="BX7" s="38">
        <v>0</v>
      </c>
      <c r="BY7" s="38">
        <v>0</v>
      </c>
      <c r="BZ7" s="38">
        <v>0</v>
      </c>
      <c r="CA7" s="38">
        <v>0</v>
      </c>
      <c r="CB7" s="38">
        <v>68.430000000000007</v>
      </c>
      <c r="CC7" s="38">
        <v>67.510000000000005</v>
      </c>
      <c r="CD7" s="38">
        <v>63.26</v>
      </c>
      <c r="CE7" s="38">
        <v>66.19</v>
      </c>
      <c r="CF7" s="38">
        <v>61.91</v>
      </c>
      <c r="CG7" s="38">
        <v>84.43</v>
      </c>
      <c r="CH7" s="38">
        <v>86.54</v>
      </c>
      <c r="CI7" s="38">
        <v>81.91</v>
      </c>
      <c r="CJ7" s="38">
        <v>74.59</v>
      </c>
      <c r="CK7" s="38">
        <v>55.61</v>
      </c>
      <c r="CL7" s="38">
        <v>56.1</v>
      </c>
      <c r="CM7" s="38">
        <v>60.49</v>
      </c>
      <c r="CN7" s="38">
        <v>56.35</v>
      </c>
      <c r="CO7" s="38">
        <v>56.73</v>
      </c>
      <c r="CP7" s="38">
        <v>61.74</v>
      </c>
      <c r="CQ7" s="38">
        <v>60.96</v>
      </c>
      <c r="CR7" s="38">
        <v>64.010000000000005</v>
      </c>
      <c r="CS7" s="38">
        <v>64.09</v>
      </c>
      <c r="CT7" s="38">
        <v>64.62</v>
      </c>
      <c r="CU7" s="38">
        <v>63.73</v>
      </c>
      <c r="CV7" s="38">
        <v>66.11</v>
      </c>
      <c r="CW7" s="38">
        <v>66.05</v>
      </c>
      <c r="CX7" s="38">
        <v>90.65</v>
      </c>
      <c r="CY7" s="38">
        <v>91.27</v>
      </c>
      <c r="CZ7" s="42">
        <v>91.66</v>
      </c>
      <c r="DA7" s="38">
        <v>92.18</v>
      </c>
      <c r="DB7" s="38">
        <v>92.38</v>
      </c>
      <c r="DC7" s="38">
        <v>87.99</v>
      </c>
      <c r="DD7" s="38">
        <v>88.15</v>
      </c>
      <c r="DE7" s="38">
        <v>87.82</v>
      </c>
      <c r="DF7" s="38">
        <v>88.21</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0.19</v>
      </c>
      <c r="EF7" s="38">
        <v>0.05</v>
      </c>
      <c r="EG7" s="38">
        <v>0.01</v>
      </c>
      <c r="EH7" s="38">
        <v>0.01</v>
      </c>
      <c r="EI7" s="38">
        <v>1.37</v>
      </c>
      <c r="EJ7" s="38">
        <v>0.06</v>
      </c>
      <c r="EK7" s="38">
        <v>0.06</v>
      </c>
      <c r="EL7" s="38">
        <v>0.08</v>
      </c>
      <c r="EM7" s="38">
        <v>0.12</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2020-01-27T01:54:11Z</cp:lastPrinted>
  <dcterms:created xsi:type="dcterms:W3CDTF">2019-12-05T05:08:56Z</dcterms:created>
  <dcterms:modified xsi:type="dcterms:W3CDTF">2020-01-28T00:40:23Z</dcterms:modified>
  <cp:category/>
</cp:coreProperties>
</file>