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5 交流施設活性化Ｇ\■03　サンポート高松交流拠点施設\よく使うファイル（その他にぎわい・國土以降より）\駐車場\決算統計\H30年度分（対象がH30）\【1月28日〆切】経営比較分析表の公表について\"/>
    </mc:Choice>
  </mc:AlternateContent>
  <workbookProtection workbookAlgorithmName="SHA-512" workbookHashValue="PET98/zNlEv/NcFU0F5FSrtI36DCtqUjb6/5iK00nEQguAeSrelwT0aw57o8xJkpVg6UWXVIgELuFLrQhFvAhg==" workbookSaltValue="GI51RjaPpBt4jDquPeqb6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BZ51" i="4"/>
  <c r="GQ30" i="4"/>
  <c r="LT76" i="4"/>
  <c r="GQ51" i="4"/>
  <c r="LH30" i="4"/>
  <c r="IE76" i="4"/>
  <c r="BG51" i="4"/>
  <c r="BG30" i="4"/>
  <c r="LE76" i="4"/>
  <c r="AV76" i="4"/>
  <c r="KO51" i="4"/>
  <c r="FX51" i="4"/>
  <c r="KO30" i="4"/>
  <c r="HP76" i="4"/>
  <c r="FX30" i="4"/>
  <c r="HA76" i="4"/>
  <c r="AN51" i="4"/>
  <c r="FE30" i="4"/>
  <c r="JV51" i="4"/>
  <c r="KP76" i="4"/>
  <c r="JV30" i="4"/>
  <c r="AN30" i="4"/>
  <c r="AG76" i="4"/>
  <c r="FE51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<sst xmlns="http://schemas.openxmlformats.org/spreadsheetml/2006/main" count="278" uniqueCount="131">
  <si>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</si>
  <si>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</si>
  <si>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</si>
  <si>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</si>
  <si>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</si>
  <si>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</si>
  <si>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</si>
  <si>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</si>
  <si>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</si>
  <si>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</si>
  <si>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</si>
  <si>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</si>
  <si>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</si>
  <si>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</si>
  <si>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</si>
  <si>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</si>
  <si>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</si>
  <si>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</si>
  <si>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</si>
  <si>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</si>
  <si>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</si>
  <si>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</si>
  <si>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</si>
  <si>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</si>
  <si>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</si>
  <si>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</si>
  <si>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</si>
  <si>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</si>
  <si>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</si>
  <si>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</si>
  <si>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</si>
  <si>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</si>
  <si>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</si>
  <si>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</si>
  <si>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</si>
  <si>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</si>
  <si>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</si>
  <si>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</si>
  <si>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</si>
  <si>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</si>
  <si>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</si>
  <si>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</si>
  <si>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</si>
  <si>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</si>
  <si>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</si>
  <si>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</si>
  <si>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</si>
  <si>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</si>
  <si>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</si>
  <si>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</si>
  <si>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</si>
  <si>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</si>
  <si>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</si>
  <si>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</si>
  <si>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</si>
  <si>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</si>
  <si>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</si>
  <si>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</si>
  <si>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</si>
  <si>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</si>
  <si>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</si>
  <si>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</si>
  <si>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</si>
  <si>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</si>
  <si>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</si>
  <si>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</si>
  <si>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</si>
  <si>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</si>
  <si>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</si>
  <si>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</si>
  <si>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</si>
  <si>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</si>
  <si>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</si>
  <si>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</si>
  <si>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</si>
  <si>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</si>
  <si>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</si>
  <si>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</si>
  <si>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</si>
  <si>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</si>
  <si>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</si>
  <si>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</si>
  <si>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</si>
  <si>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</si>
  <si>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</si>
  <si>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</si>
  <si>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</si>
  <si>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</si>
  <si>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</si>
  <si>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</si>
  <si>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</si>
  <si>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</si>
  <si>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</si>
  <si>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</si>
  <si>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</si>
  <si>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</si>
  <si>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</si>
  <si>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</si>
  <si>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</si>
  <si>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</si>
  <si>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</si>
  <si>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</si>
  <si>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</si>
  <si>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</si>
  <si>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</si>
  <si>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</si>
  <si>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</si>
  <si>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</si>
  <si>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</si>
  <si>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香川県</t>
  </si>
  <si>
    <t>多目的広場地下駐車場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</si>
  <si>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</si>
  <si>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</si>
  <si>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</si>
  <si>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</si>
  <si>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</si>
  <si>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</si>
  <si>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</si>
  <si>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</si>
  <si>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</si>
  <si>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</si>
  <si>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</si>
  <si>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</si>
  <si>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</si>
  <si>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</si>
  <si>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</si>
  <si>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</si>
  <si>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①収益的収支比率については、地方債の償還期間中のため、類似施設平均値を大幅に下回る40％前後で推移している。
②他会計補助金比率については、平成27年度を除き、類似施設平均値を下回っている。
③駐車台数１台当たりの他会計補助金については、平成27年度を除き、類似施設平均値並みで推移している。
④売上高GOP比率については、概ね類似施設平均値を上回る水準で堅調に推移している。
⑤平成27年度のEBITDAについては、消費税の修正申告を行ったことにより、繰入金が増えたため、マイナス数値となっている。</t>
    <rPh sb="1" eb="3">
      <t>シュウエキ</t>
    </rPh>
    <rPh sb="3" eb="4">
      <t>テキ</t>
    </rPh>
    <rPh sb="4" eb="6">
      <t>シュウシ</t>
    </rPh>
    <rPh sb="6" eb="8">
      <t>ヒリツ</t>
    </rPh>
    <rPh sb="14" eb="16">
      <t>チホウ</t>
    </rPh>
    <rPh sb="16" eb="17">
      <t>サイ</t>
    </rPh>
    <rPh sb="18" eb="20">
      <t>ショウカン</t>
    </rPh>
    <rPh sb="20" eb="22">
      <t>キカン</t>
    </rPh>
    <rPh sb="22" eb="23">
      <t>チュウ</t>
    </rPh>
    <rPh sb="27" eb="29">
      <t>ルイジ</t>
    </rPh>
    <rPh sb="29" eb="31">
      <t>シセツ</t>
    </rPh>
    <rPh sb="31" eb="34">
      <t>ヘイキンチ</t>
    </rPh>
    <rPh sb="35" eb="37">
      <t>オオハバ</t>
    </rPh>
    <rPh sb="38" eb="40">
      <t>シタマワ</t>
    </rPh>
    <rPh sb="44" eb="46">
      <t>ゼンゴ</t>
    </rPh>
    <rPh sb="47" eb="49">
      <t>スイイ</t>
    </rPh>
    <rPh sb="56" eb="57">
      <t>タ</t>
    </rPh>
    <rPh sb="57" eb="59">
      <t>カイケイ</t>
    </rPh>
    <rPh sb="59" eb="62">
      <t>ホジョキン</t>
    </rPh>
    <rPh sb="62" eb="64">
      <t>ヒリツ</t>
    </rPh>
    <rPh sb="70" eb="72">
      <t>ヘイセイ</t>
    </rPh>
    <rPh sb="74" eb="76">
      <t>ネンド</t>
    </rPh>
    <rPh sb="77" eb="78">
      <t>ノゾ</t>
    </rPh>
    <rPh sb="80" eb="82">
      <t>ルイジ</t>
    </rPh>
    <rPh sb="82" eb="84">
      <t>シセツ</t>
    </rPh>
    <rPh sb="84" eb="87">
      <t>ヘイキンチ</t>
    </rPh>
    <rPh sb="88" eb="90">
      <t>シタマワ</t>
    </rPh>
    <rPh sb="97" eb="99">
      <t>チュウシャ</t>
    </rPh>
    <rPh sb="99" eb="101">
      <t>ダイスウ</t>
    </rPh>
    <rPh sb="102" eb="103">
      <t>ダイ</t>
    </rPh>
    <rPh sb="103" eb="104">
      <t>アタ</t>
    </rPh>
    <rPh sb="107" eb="108">
      <t>タ</t>
    </rPh>
    <rPh sb="108" eb="110">
      <t>カイケイ</t>
    </rPh>
    <rPh sb="110" eb="113">
      <t>ホジョキン</t>
    </rPh>
    <rPh sb="119" eb="121">
      <t>ヘイセイ</t>
    </rPh>
    <rPh sb="123" eb="125">
      <t>ネンド</t>
    </rPh>
    <rPh sb="126" eb="127">
      <t>ノゾ</t>
    </rPh>
    <rPh sb="129" eb="131">
      <t>ルイジ</t>
    </rPh>
    <rPh sb="131" eb="133">
      <t>シセツ</t>
    </rPh>
    <rPh sb="133" eb="136">
      <t>ヘイキンチ</t>
    </rPh>
    <rPh sb="136" eb="137">
      <t>ナ</t>
    </rPh>
    <rPh sb="139" eb="141">
      <t>スイイ</t>
    </rPh>
    <rPh sb="148" eb="150">
      <t>ウリアゲ</t>
    </rPh>
    <rPh sb="150" eb="151">
      <t>ダカ</t>
    </rPh>
    <rPh sb="154" eb="156">
      <t>ヒリツ</t>
    </rPh>
    <rPh sb="162" eb="163">
      <t>オオム</t>
    </rPh>
    <rPh sb="164" eb="166">
      <t>ルイジ</t>
    </rPh>
    <rPh sb="166" eb="168">
      <t>シセツ</t>
    </rPh>
    <rPh sb="168" eb="171">
      <t>ヘイキンチ</t>
    </rPh>
    <rPh sb="172" eb="174">
      <t>ウワマワ</t>
    </rPh>
    <rPh sb="175" eb="177">
      <t>スイジュン</t>
    </rPh>
    <rPh sb="178" eb="180">
      <t>ケンチョウ</t>
    </rPh>
    <rPh sb="181" eb="183">
      <t>スイイ</t>
    </rPh>
    <rPh sb="190" eb="192">
      <t>ヘイセイ</t>
    </rPh>
    <rPh sb="194" eb="196">
      <t>ネンド</t>
    </rPh>
    <rPh sb="209" eb="212">
      <t>ショウヒゼイ</t>
    </rPh>
    <rPh sb="213" eb="215">
      <t>シュウセイ</t>
    </rPh>
    <rPh sb="215" eb="217">
      <t>シンコク</t>
    </rPh>
    <rPh sb="218" eb="219">
      <t>オコナ</t>
    </rPh>
    <rPh sb="227" eb="229">
      <t>クリイレ</t>
    </rPh>
    <rPh sb="229" eb="230">
      <t>キン</t>
    </rPh>
    <rPh sb="231" eb="232">
      <t>フ</t>
    </rPh>
    <rPh sb="241" eb="243">
      <t>スウチ</t>
    </rPh>
    <phoneticPr fontId="5"/>
  </si>
  <si>
    <t>⑩企業債残高対料金収入比率については、地方債の償還が進んでいるため、漸減傾向にあるものの、以前類似施設平均値を大きく上回っている。</t>
    <rPh sb="1" eb="3">
      <t>キギョウ</t>
    </rPh>
    <rPh sb="3" eb="4">
      <t>サイ</t>
    </rPh>
    <rPh sb="4" eb="6">
      <t>ザンダカ</t>
    </rPh>
    <rPh sb="6" eb="7">
      <t>タイ</t>
    </rPh>
    <rPh sb="7" eb="9">
      <t>リョウキン</t>
    </rPh>
    <rPh sb="9" eb="11">
      <t>シュウニュウ</t>
    </rPh>
    <rPh sb="11" eb="13">
      <t>ヒリツ</t>
    </rPh>
    <rPh sb="19" eb="22">
      <t>チホウサイ</t>
    </rPh>
    <rPh sb="23" eb="25">
      <t>ショウカン</t>
    </rPh>
    <rPh sb="26" eb="27">
      <t>スス</t>
    </rPh>
    <rPh sb="34" eb="36">
      <t>ザンゲン</t>
    </rPh>
    <rPh sb="36" eb="38">
      <t>ケイコウ</t>
    </rPh>
    <rPh sb="45" eb="47">
      <t>イゼン</t>
    </rPh>
    <rPh sb="47" eb="49">
      <t>ルイジ</t>
    </rPh>
    <rPh sb="49" eb="51">
      <t>シセツ</t>
    </rPh>
    <rPh sb="51" eb="54">
      <t>ヘイキンチ</t>
    </rPh>
    <rPh sb="55" eb="56">
      <t>オオ</t>
    </rPh>
    <rPh sb="58" eb="60">
      <t>ウワマワ</t>
    </rPh>
    <phoneticPr fontId="5"/>
  </si>
  <si>
    <t>⑪稼働率については、類似施設平均値は下回るものの、直近３年間は微増傾向にあり、また使用料収入も増加しているため、堅調といえる。</t>
    <rPh sb="1" eb="3">
      <t>カドウ</t>
    </rPh>
    <rPh sb="3" eb="4">
      <t>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5" eb="27">
      <t>チョッキン</t>
    </rPh>
    <rPh sb="28" eb="30">
      <t>ネンカン</t>
    </rPh>
    <rPh sb="31" eb="33">
      <t>ビゾウ</t>
    </rPh>
    <rPh sb="33" eb="35">
      <t>ケイコウ</t>
    </rPh>
    <rPh sb="41" eb="43">
      <t>シヨウ</t>
    </rPh>
    <rPh sb="43" eb="44">
      <t>リョウ</t>
    </rPh>
    <rPh sb="44" eb="46">
      <t>シュウニュウ</t>
    </rPh>
    <rPh sb="47" eb="49">
      <t>ゾウカ</t>
    </rPh>
    <rPh sb="56" eb="58">
      <t>ケンチョウ</t>
    </rPh>
    <phoneticPr fontId="5"/>
  </si>
  <si>
    <t>当該駐車場は、サンポート高松の施設利用者の利便性向上を目的として、シンボルタワー地下駐車場とともに一体的に整備されたものであるため、稼働率や営業収益、その他指標については、サンポート施設（国際会議場やサンポートホール高松等）やシンボルタワーへの来館者の増減に影響を受ける傾向にある。今後は新県立体育館を隣地に整備する計画があり、駐車場の稼働率増加を見込んでいる。</t>
    <rPh sb="0" eb="2">
      <t>トウガイ</t>
    </rPh>
    <rPh sb="2" eb="5">
      <t>チュウシャジョウ</t>
    </rPh>
    <rPh sb="12" eb="14">
      <t>タカマツ</t>
    </rPh>
    <rPh sb="15" eb="17">
      <t>シセツ</t>
    </rPh>
    <rPh sb="17" eb="19">
      <t>リヨウ</t>
    </rPh>
    <rPh sb="19" eb="20">
      <t>シャ</t>
    </rPh>
    <rPh sb="21" eb="24">
      <t>リベンセイ</t>
    </rPh>
    <rPh sb="24" eb="26">
      <t>コウジョウ</t>
    </rPh>
    <rPh sb="27" eb="29">
      <t>モクテキ</t>
    </rPh>
    <rPh sb="40" eb="42">
      <t>チカ</t>
    </rPh>
    <rPh sb="42" eb="45">
      <t>チュウシャジョウ</t>
    </rPh>
    <rPh sb="49" eb="52">
      <t>イッタイテキ</t>
    </rPh>
    <rPh sb="53" eb="55">
      <t>セイビ</t>
    </rPh>
    <rPh sb="66" eb="68">
      <t>カドウ</t>
    </rPh>
    <rPh sb="68" eb="69">
      <t>リツ</t>
    </rPh>
    <rPh sb="70" eb="72">
      <t>エイギョウ</t>
    </rPh>
    <rPh sb="72" eb="74">
      <t>シュウエキ</t>
    </rPh>
    <rPh sb="77" eb="78">
      <t>タ</t>
    </rPh>
    <rPh sb="78" eb="80">
      <t>シヒョウ</t>
    </rPh>
    <rPh sb="91" eb="93">
      <t>シセツ</t>
    </rPh>
    <rPh sb="94" eb="96">
      <t>コクサイ</t>
    </rPh>
    <rPh sb="96" eb="99">
      <t>カイギジョウ</t>
    </rPh>
    <rPh sb="108" eb="110">
      <t>タカマツ</t>
    </rPh>
    <rPh sb="110" eb="111">
      <t>トウ</t>
    </rPh>
    <rPh sb="122" eb="125">
      <t>ライカンシャ</t>
    </rPh>
    <rPh sb="126" eb="128">
      <t>ゾウゲン</t>
    </rPh>
    <rPh sb="129" eb="131">
      <t>エイキョウ</t>
    </rPh>
    <rPh sb="132" eb="133">
      <t>ウ</t>
    </rPh>
    <rPh sb="135" eb="137">
      <t>ケイコウ</t>
    </rPh>
    <rPh sb="141" eb="143">
      <t>コンゴ</t>
    </rPh>
    <rPh sb="144" eb="145">
      <t>シン</t>
    </rPh>
    <rPh sb="145" eb="147">
      <t>ケンリツ</t>
    </rPh>
    <rPh sb="147" eb="150">
      <t>タイイクカン</t>
    </rPh>
    <rPh sb="151" eb="153">
      <t>リンチ</t>
    </rPh>
    <rPh sb="154" eb="156">
      <t>セイビ</t>
    </rPh>
    <rPh sb="158" eb="160">
      <t>ケイカク</t>
    </rPh>
    <rPh sb="164" eb="166">
      <t>チュウシャ</t>
    </rPh>
    <rPh sb="166" eb="167">
      <t>ジョウ</t>
    </rPh>
    <rPh sb="168" eb="170">
      <t>カドウ</t>
    </rPh>
    <rPh sb="170" eb="171">
      <t>リツ</t>
    </rPh>
    <rPh sb="171" eb="172">
      <t>ゾウ</t>
    </rPh>
    <rPh sb="172" eb="173">
      <t>カ</t>
    </rPh>
    <rPh sb="174" eb="176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</si>
</sst>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48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C9-477E-9B39-900999C55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773536"/>
        <c:axId val="36777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C9-477E-9B39-900999C55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773536"/>
        <c:axId val="367777456"/>
      </c:lineChart>
      <c:dateAx>
        <c:axId val="36777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7777456"/>
        <c:crosses val="autoZero"/>
        <c:auto val="1"/>
        <c:lblOffset val="100"/>
        <c:baseTimeUnit val="years"/>
      </c:dateAx>
      <c:valAx>
        <c:axId val="36777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7773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2314.1999999999998</c:v>
                </c:pt>
                <c:pt idx="1">
                  <c:v>1944.7</c:v>
                </c:pt>
                <c:pt idx="2">
                  <c:v>1653.1</c:v>
                </c:pt>
                <c:pt idx="3">
                  <c:v>1408.7</c:v>
                </c:pt>
                <c:pt idx="4">
                  <c:v>1106.2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59-4321-ADFF-8B996E72B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63128"/>
        <c:axId val="338142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59-4321-ADFF-8B996E72B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63128"/>
        <c:axId val="338142552"/>
      </c:lineChart>
      <c:dateAx>
        <c:axId val="106963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142552"/>
        <c:crosses val="autoZero"/>
        <c:auto val="1"/>
        <c:lblOffset val="100"/>
        <c:baseTimeUnit val="years"/>
      </c:dateAx>
      <c:valAx>
        <c:axId val="338142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963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1E-48E1-B005-462DDB6C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23432"/>
        <c:axId val="56962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1E-48E1-B005-462DDB6C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23432"/>
        <c:axId val="569623824"/>
      </c:lineChart>
      <c:dateAx>
        <c:axId val="56962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9623824"/>
        <c:crosses val="autoZero"/>
        <c:auto val="1"/>
        <c:lblOffset val="100"/>
        <c:baseTimeUnit val="years"/>
      </c:dateAx>
      <c:valAx>
        <c:axId val="56962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9623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92-4E44-8DD5-30D38CB47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27744"/>
        <c:axId val="56962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92-4E44-8DD5-30D38CB47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27744"/>
        <c:axId val="569628136"/>
      </c:lineChart>
      <c:dateAx>
        <c:axId val="56962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9628136"/>
        <c:crosses val="autoZero"/>
        <c:auto val="1"/>
        <c:lblOffset val="100"/>
        <c:baseTimeUnit val="years"/>
      </c:dateAx>
      <c:valAx>
        <c:axId val="56962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9627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5.9</c:v>
                </c:pt>
                <c:pt idx="1">
                  <c:v>24.2</c:v>
                </c:pt>
                <c:pt idx="2">
                  <c:v>5.8</c:v>
                </c:pt>
                <c:pt idx="3">
                  <c:v>5.2</c:v>
                </c:pt>
                <c:pt idx="4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26-4E5A-BC0F-D8CAE53CD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25784"/>
        <c:axId val="56962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26-4E5A-BC0F-D8CAE53CD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25784"/>
        <c:axId val="569623040"/>
      </c:lineChart>
      <c:dateAx>
        <c:axId val="569625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9623040"/>
        <c:crosses val="autoZero"/>
        <c:auto val="1"/>
        <c:lblOffset val="100"/>
        <c:baseTimeUnit val="years"/>
      </c:dateAx>
      <c:valAx>
        <c:axId val="56962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9625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293</c:v>
                </c:pt>
                <c:pt idx="1">
                  <c:v>741</c:v>
                </c:pt>
                <c:pt idx="2">
                  <c:v>144</c:v>
                </c:pt>
                <c:pt idx="3">
                  <c:v>126</c:v>
                </c:pt>
                <c:pt idx="4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F0-409E-9A24-73B3CC157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29312"/>
        <c:axId val="56963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F0-409E-9A24-73B3CC157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29312"/>
        <c:axId val="569630096"/>
      </c:lineChart>
      <c:dateAx>
        <c:axId val="56962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9630096"/>
        <c:crosses val="autoZero"/>
        <c:auto val="1"/>
        <c:lblOffset val="100"/>
        <c:baseTimeUnit val="years"/>
      </c:dateAx>
      <c:valAx>
        <c:axId val="56963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69629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104.6</c:v>
                </c:pt>
                <c:pt idx="1">
                  <c:v>107.9</c:v>
                </c:pt>
                <c:pt idx="2">
                  <c:v>112.3</c:v>
                </c:pt>
                <c:pt idx="3">
                  <c:v>112.3</c:v>
                </c:pt>
                <c:pt idx="4">
                  <c:v>119.2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0E-42F4-8E9B-5897C5FA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26176"/>
        <c:axId val="56962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0E-42F4-8E9B-5897C5FA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26176"/>
        <c:axId val="569624216"/>
      </c:lineChart>
      <c:dateAx>
        <c:axId val="56962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9624216"/>
        <c:crosses val="autoZero"/>
        <c:auto val="1"/>
        <c:lblOffset val="100"/>
        <c:baseTimeUnit val="years"/>
      </c:dateAx>
      <c:valAx>
        <c:axId val="56962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9626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29.5</c:v>
                </c:pt>
                <c:pt idx="1">
                  <c:v>23.5</c:v>
                </c:pt>
                <c:pt idx="2">
                  <c:v>41.6</c:v>
                </c:pt>
                <c:pt idx="3">
                  <c:v>20.6</c:v>
                </c:pt>
                <c:pt idx="4">
                  <c:v>24.7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B9-43C2-9E82-E672D3B87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25000"/>
        <c:axId val="56962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B9-43C2-9E82-E672D3B87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25000"/>
        <c:axId val="569625392"/>
      </c:lineChart>
      <c:dateAx>
        <c:axId val="569625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9625392"/>
        <c:crosses val="autoZero"/>
        <c:auto val="1"/>
        <c:lblOffset val="100"/>
        <c:baseTimeUnit val="years"/>
      </c:dateAx>
      <c:valAx>
        <c:axId val="56962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9625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24195</c:v>
                </c:pt>
                <c:pt idx="1">
                  <c:v>-47048</c:v>
                </c:pt>
                <c:pt idx="2">
                  <c:v>12717</c:v>
                </c:pt>
                <c:pt idx="3">
                  <c:v>18604</c:v>
                </c:pt>
                <c:pt idx="4">
                  <c:v>23646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A8-4620-BCED-74CF4B4A0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27352"/>
        <c:axId val="56962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A8-4620-BCED-74CF4B4A0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27352"/>
        <c:axId val="569626960"/>
      </c:lineChart>
      <c:dateAx>
        <c:axId val="569627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9626960"/>
        <c:crosses val="autoZero"/>
        <c:auto val="1"/>
        <c:lblOffset val="100"/>
        <c:baseTimeUnit val="years"/>
      </c:dateAx>
      <c:valAx>
        <c:axId val="56962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69627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G60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香川県　多目的広場地下駐車場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Ａ２Ｂ１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14056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117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地下式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15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302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300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36.1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5.9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24.2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5.8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5.2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4.4000000000000004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104.6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107.9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112.3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112.3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119.2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110.9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113.4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191.4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141.30000000000001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128.30000000000001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10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9.5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10.5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182.5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186.8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181.6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293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741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144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126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101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29.5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23.5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41.6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20.6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24.7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24195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-47048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12717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18604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23646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202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177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145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108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90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18.2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17.5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14.3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11.8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8.6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37843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36318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37745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35151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29367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>
        <f>データ!$B$11</f>
        <v>41640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>
        <f>データ!$C$11</f>
        <v>42005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>
        <f>データ!$D$11</f>
        <v>42370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>
        <f>データ!$E$11</f>
        <v>42736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>
        <f>データ!$F$11</f>
        <v>43101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>
        <f>データ!$B$11</f>
        <v>41640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>
        <f>データ!$C$11</f>
        <v>42005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>
        <f>データ!$D$11</f>
        <v>42370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>
        <f>データ!$E$11</f>
        <v>42736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>
        <f>データ!$F$11</f>
        <v>43101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>
        <f>データ!$B$11</f>
        <v>41640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>
        <f>データ!$C$11</f>
        <v>42005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>
        <f>データ!$D$11</f>
        <v>42370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>
        <f>データ!$E$11</f>
        <v>42736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>
        <f>データ!$F$11</f>
        <v>43101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2314.1999999999998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1944.7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1653.1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1408.7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1106.2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351.1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278.89999999999998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205.5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187.9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139.69999999999999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0RksxnexOaSpeeioQ5P9csH677nipR81XuObSPElBaLoDzhJxIXG3D18V10MLmfFnsReU7eRkfAneErmc65hw==" saltValue="Og5u9zssCvU7oEtYqptFu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6" t="s">
        <v>59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65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66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67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68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69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70</v>
      </c>
      <c r="CN4" s="141" t="s">
        <v>71</v>
      </c>
      <c r="CO4" s="143" t="s">
        <v>72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73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91</v>
      </c>
      <c r="AL5" s="59" t="s">
        <v>92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101</v>
      </c>
      <c r="AV5" s="59" t="s">
        <v>91</v>
      </c>
      <c r="AW5" s="59" t="s">
        <v>92</v>
      </c>
      <c r="AX5" s="59" t="s">
        <v>93</v>
      </c>
      <c r="AY5" s="59" t="s">
        <v>102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101</v>
      </c>
      <c r="BG5" s="59" t="s">
        <v>91</v>
      </c>
      <c r="BH5" s="59" t="s">
        <v>103</v>
      </c>
      <c r="BI5" s="59" t="s">
        <v>104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101</v>
      </c>
      <c r="BR5" s="59" t="s">
        <v>91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101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42"/>
      <c r="CN5" s="142"/>
      <c r="CO5" s="59" t="s">
        <v>101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101</v>
      </c>
      <c r="DA5" s="59" t="s">
        <v>91</v>
      </c>
      <c r="DB5" s="59" t="s">
        <v>92</v>
      </c>
      <c r="DC5" s="59" t="s">
        <v>104</v>
      </c>
      <c r="DD5" s="59" t="s">
        <v>102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101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105</v>
      </c>
      <c r="B6" s="60">
        <f>B8</f>
        <v>2018</v>
      </c>
      <c r="C6" s="60">
        <f t="shared" ref="C6:X6" si="1">C8</f>
        <v>370002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香川県</v>
      </c>
      <c r="I6" s="60" t="str">
        <f t="shared" si="1"/>
        <v>多目的広場地下駐車場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15</v>
      </c>
      <c r="S6" s="62" t="str">
        <f t="shared" si="1"/>
        <v>駅</v>
      </c>
      <c r="T6" s="62" t="str">
        <f t="shared" si="1"/>
        <v>無</v>
      </c>
      <c r="U6" s="63">
        <f t="shared" si="1"/>
        <v>14056</v>
      </c>
      <c r="V6" s="63">
        <f t="shared" si="1"/>
        <v>302</v>
      </c>
      <c r="W6" s="63">
        <f t="shared" si="1"/>
        <v>300</v>
      </c>
      <c r="X6" s="62" t="str">
        <f t="shared" si="1"/>
        <v>代行制</v>
      </c>
      <c r="Y6" s="64">
        <f>IF(Y8="-",NA(),Y8)</f>
        <v>36.1</v>
      </c>
      <c r="Z6" s="64">
        <f t="shared" ref="Z6:AH6" si="2">IF(Z8="-",NA(),Z8)</f>
        <v>48</v>
      </c>
      <c r="AA6" s="64">
        <f t="shared" si="2"/>
        <v>35</v>
      </c>
      <c r="AB6" s="64">
        <f t="shared" si="2"/>
        <v>35</v>
      </c>
      <c r="AC6" s="64">
        <f t="shared" si="2"/>
        <v>36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5.9</v>
      </c>
      <c r="AK6" s="64">
        <f t="shared" ref="AK6:AS6" si="3">IF(AK8="-",NA(),AK8)</f>
        <v>24.2</v>
      </c>
      <c r="AL6" s="64">
        <f t="shared" si="3"/>
        <v>5.8</v>
      </c>
      <c r="AM6" s="64">
        <f t="shared" si="3"/>
        <v>5.2</v>
      </c>
      <c r="AN6" s="64">
        <f t="shared" si="3"/>
        <v>4.4000000000000004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293</v>
      </c>
      <c r="AV6" s="65">
        <f t="shared" ref="AV6:BD6" si="4">IF(AV8="-",NA(),AV8)</f>
        <v>741</v>
      </c>
      <c r="AW6" s="65">
        <f t="shared" si="4"/>
        <v>144</v>
      </c>
      <c r="AX6" s="65">
        <f t="shared" si="4"/>
        <v>126</v>
      </c>
      <c r="AY6" s="65">
        <f t="shared" si="4"/>
        <v>101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29.5</v>
      </c>
      <c r="BG6" s="64">
        <f t="shared" ref="BG6:BO6" si="5">IF(BG8="-",NA(),BG8)</f>
        <v>23.5</v>
      </c>
      <c r="BH6" s="64">
        <f t="shared" si="5"/>
        <v>41.6</v>
      </c>
      <c r="BI6" s="64">
        <f t="shared" si="5"/>
        <v>20.6</v>
      </c>
      <c r="BJ6" s="64">
        <f t="shared" si="5"/>
        <v>24.7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24195</v>
      </c>
      <c r="BR6" s="65">
        <f t="shared" ref="BR6:BZ6" si="6">IF(BR8="-",NA(),BR8)</f>
        <v>-47048</v>
      </c>
      <c r="BS6" s="65">
        <f t="shared" si="6"/>
        <v>12717</v>
      </c>
      <c r="BT6" s="65">
        <f t="shared" si="6"/>
        <v>18604</v>
      </c>
      <c r="BU6" s="65">
        <f t="shared" si="6"/>
        <v>23646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2314.1999999999998</v>
      </c>
      <c r="DA6" s="64">
        <f t="shared" ref="DA6:DI6" si="8">IF(DA8="-",NA(),DA8)</f>
        <v>1944.7</v>
      </c>
      <c r="DB6" s="64">
        <f t="shared" si="8"/>
        <v>1653.1</v>
      </c>
      <c r="DC6" s="64">
        <f t="shared" si="8"/>
        <v>1408.7</v>
      </c>
      <c r="DD6" s="64">
        <f t="shared" si="8"/>
        <v>1106.2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104.6</v>
      </c>
      <c r="DL6" s="64">
        <f t="shared" ref="DL6:DT6" si="9">IF(DL8="-",NA(),DL8)</f>
        <v>107.9</v>
      </c>
      <c r="DM6" s="64">
        <f t="shared" si="9"/>
        <v>112.3</v>
      </c>
      <c r="DN6" s="64">
        <f t="shared" si="9"/>
        <v>112.3</v>
      </c>
      <c r="DO6" s="64">
        <f t="shared" si="9"/>
        <v>119.2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107</v>
      </c>
      <c r="B7" s="60">
        <f t="shared" ref="B7:X7" si="10">B8</f>
        <v>2018</v>
      </c>
      <c r="C7" s="60">
        <f t="shared" si="10"/>
        <v>370002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香川県</v>
      </c>
      <c r="I7" s="60" t="str">
        <f t="shared" si="10"/>
        <v>多目的広場地下駐車場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15</v>
      </c>
      <c r="S7" s="62" t="str">
        <f t="shared" si="10"/>
        <v>駅</v>
      </c>
      <c r="T7" s="62" t="str">
        <f t="shared" si="10"/>
        <v>無</v>
      </c>
      <c r="U7" s="63">
        <f t="shared" si="10"/>
        <v>14056</v>
      </c>
      <c r="V7" s="63">
        <f t="shared" si="10"/>
        <v>302</v>
      </c>
      <c r="W7" s="63">
        <f t="shared" si="10"/>
        <v>300</v>
      </c>
      <c r="X7" s="62" t="str">
        <f t="shared" si="10"/>
        <v>代行制</v>
      </c>
      <c r="Y7" s="64">
        <f>Y8</f>
        <v>36.1</v>
      </c>
      <c r="Z7" s="64">
        <f t="shared" ref="Z7:AH7" si="11">Z8</f>
        <v>48</v>
      </c>
      <c r="AA7" s="64">
        <f t="shared" si="11"/>
        <v>35</v>
      </c>
      <c r="AB7" s="64">
        <f t="shared" si="11"/>
        <v>35</v>
      </c>
      <c r="AC7" s="64">
        <f t="shared" si="11"/>
        <v>36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5.9</v>
      </c>
      <c r="AK7" s="64">
        <f t="shared" ref="AK7:AS7" si="12">AK8</f>
        <v>24.2</v>
      </c>
      <c r="AL7" s="64">
        <f t="shared" si="12"/>
        <v>5.8</v>
      </c>
      <c r="AM7" s="64">
        <f t="shared" si="12"/>
        <v>5.2</v>
      </c>
      <c r="AN7" s="64">
        <f t="shared" si="12"/>
        <v>4.4000000000000004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293</v>
      </c>
      <c r="AV7" s="65">
        <f t="shared" ref="AV7:BD7" si="13">AV8</f>
        <v>741</v>
      </c>
      <c r="AW7" s="65">
        <f t="shared" si="13"/>
        <v>144</v>
      </c>
      <c r="AX7" s="65">
        <f t="shared" si="13"/>
        <v>126</v>
      </c>
      <c r="AY7" s="65">
        <f t="shared" si="13"/>
        <v>101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29.5</v>
      </c>
      <c r="BG7" s="64">
        <f t="shared" ref="BG7:BO7" si="14">BG8</f>
        <v>23.5</v>
      </c>
      <c r="BH7" s="64">
        <f t="shared" si="14"/>
        <v>41.6</v>
      </c>
      <c r="BI7" s="64">
        <f t="shared" si="14"/>
        <v>20.6</v>
      </c>
      <c r="BJ7" s="64">
        <f t="shared" si="14"/>
        <v>24.7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24195</v>
      </c>
      <c r="BR7" s="65">
        <f t="shared" ref="BR7:BZ7" si="15">BR8</f>
        <v>-47048</v>
      </c>
      <c r="BS7" s="65">
        <f t="shared" si="15"/>
        <v>12717</v>
      </c>
      <c r="BT7" s="65">
        <f t="shared" si="15"/>
        <v>18604</v>
      </c>
      <c r="BU7" s="65">
        <f t="shared" si="15"/>
        <v>23646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0</v>
      </c>
      <c r="CN7" s="63">
        <f>CN8</f>
        <v>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2314.1999999999998</v>
      </c>
      <c r="DA7" s="64">
        <f t="shared" ref="DA7:DI7" si="16">DA8</f>
        <v>1944.7</v>
      </c>
      <c r="DB7" s="64">
        <f t="shared" si="16"/>
        <v>1653.1</v>
      </c>
      <c r="DC7" s="64">
        <f t="shared" si="16"/>
        <v>1408.7</v>
      </c>
      <c r="DD7" s="64">
        <f t="shared" si="16"/>
        <v>1106.2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104.6</v>
      </c>
      <c r="DL7" s="64">
        <f t="shared" ref="DL7:DT7" si="17">DL8</f>
        <v>107.9</v>
      </c>
      <c r="DM7" s="64">
        <f t="shared" si="17"/>
        <v>112.3</v>
      </c>
      <c r="DN7" s="64">
        <f t="shared" si="17"/>
        <v>112.3</v>
      </c>
      <c r="DO7" s="64">
        <f t="shared" si="17"/>
        <v>119.2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15">
      <c r="A8" s="49"/>
      <c r="B8" s="67">
        <v>2018</v>
      </c>
      <c r="C8" s="67">
        <v>370002</v>
      </c>
      <c r="D8" s="67">
        <v>47</v>
      </c>
      <c r="E8" s="67">
        <v>14</v>
      </c>
      <c r="F8" s="67">
        <v>0</v>
      </c>
      <c r="G8" s="67">
        <v>3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15</v>
      </c>
      <c r="S8" s="69" t="s">
        <v>119</v>
      </c>
      <c r="T8" s="69" t="s">
        <v>120</v>
      </c>
      <c r="U8" s="70">
        <v>14056</v>
      </c>
      <c r="V8" s="70">
        <v>302</v>
      </c>
      <c r="W8" s="70">
        <v>300</v>
      </c>
      <c r="X8" s="69" t="s">
        <v>121</v>
      </c>
      <c r="Y8" s="71">
        <v>36.1</v>
      </c>
      <c r="Z8" s="71">
        <v>48</v>
      </c>
      <c r="AA8" s="71">
        <v>35</v>
      </c>
      <c r="AB8" s="71">
        <v>35</v>
      </c>
      <c r="AC8" s="71">
        <v>36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5.9</v>
      </c>
      <c r="AK8" s="71">
        <v>24.2</v>
      </c>
      <c r="AL8" s="71">
        <v>5.8</v>
      </c>
      <c r="AM8" s="71">
        <v>5.2</v>
      </c>
      <c r="AN8" s="71">
        <v>4.4000000000000004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293</v>
      </c>
      <c r="AV8" s="72">
        <v>741</v>
      </c>
      <c r="AW8" s="72">
        <v>144</v>
      </c>
      <c r="AX8" s="72">
        <v>126</v>
      </c>
      <c r="AY8" s="72">
        <v>101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29.5</v>
      </c>
      <c r="BG8" s="71">
        <v>23.5</v>
      </c>
      <c r="BH8" s="71">
        <v>41.6</v>
      </c>
      <c r="BI8" s="71">
        <v>20.6</v>
      </c>
      <c r="BJ8" s="71">
        <v>24.7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24195</v>
      </c>
      <c r="BR8" s="72">
        <v>-47048</v>
      </c>
      <c r="BS8" s="72">
        <v>12717</v>
      </c>
      <c r="BT8" s="73">
        <v>18604</v>
      </c>
      <c r="BU8" s="73">
        <v>23646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0</v>
      </c>
      <c r="CN8" s="70">
        <v>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2314.1999999999998</v>
      </c>
      <c r="DA8" s="71">
        <v>1944.7</v>
      </c>
      <c r="DB8" s="71">
        <v>1653.1</v>
      </c>
      <c r="DC8" s="71">
        <v>1408.7</v>
      </c>
      <c r="DD8" s="71">
        <v>1106.2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104.6</v>
      </c>
      <c r="DL8" s="71">
        <v>107.9</v>
      </c>
      <c r="DM8" s="71">
        <v>112.3</v>
      </c>
      <c r="DN8" s="71">
        <v>112.3</v>
      </c>
      <c r="DO8" s="71">
        <v>119.2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2020-01-27T07:29:04Z</cp:lastPrinted>
  <dcterms:created xsi:type="dcterms:W3CDTF">2019-12-05T07:27:59Z</dcterms:created>
  <dcterms:modified xsi:type="dcterms:W3CDTF">2020-01-27T07:54:15Z</dcterms:modified>
  <cp:category/>
</cp:coreProperties>
</file>