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H30地方公営企業決算統計\30　経営比較分析\03　財政課へ提出\病院局（H30決算）\"/>
    </mc:Choice>
  </mc:AlternateContent>
  <workbookProtection workbookAlgorithmName="SHA-512" workbookHashValue="NhwSUcpGWr9uVnJ43EGCrYq5JH2rqmbsomcCDil4/eu+rVmkYN6RRLBZDxpdGUeh8/l5kTsNP89b0Vl6T1ddbQ==" workbookSaltValue="MqwslA6EhRMeyYO02T+Z+g==" workbookSpinCount="100000" lockStructure="1"/>
  <bookViews>
    <workbookView minimized="1"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MN32" i="4"/>
  <c r="HM78" i="4"/>
  <c r="FL54" i="4"/>
  <c r="FL32" i="4"/>
  <c r="CS78" i="4"/>
  <c r="BX54" i="4"/>
  <c r="BX32" i="4"/>
  <c r="C11" i="5"/>
  <c r="D11" i="5"/>
  <c r="E11" i="5"/>
  <c r="B11" i="5"/>
  <c r="KC78" i="4" l="1"/>
  <c r="FH78" i="4"/>
  <c r="DS54" i="4"/>
  <c r="DS32" i="4"/>
  <c r="AN78" i="4"/>
  <c r="AE54" i="4"/>
  <c r="AE32" i="4"/>
  <c r="KU54" i="4"/>
  <c r="KU32" i="4"/>
  <c r="HG54" i="4"/>
  <c r="HG32" i="4"/>
  <c r="JJ78" i="4"/>
  <c r="GR54" i="4"/>
  <c r="GR32" i="4"/>
  <c r="EO78" i="4"/>
  <c r="DD54" i="4"/>
  <c r="DD32" i="4"/>
  <c r="KF32" i="4"/>
  <c r="U78" i="4"/>
  <c r="P54" i="4"/>
  <c r="P32" i="4"/>
  <c r="KF54" i="4"/>
  <c r="BZ78" i="4"/>
  <c r="LY54" i="4"/>
  <c r="LY32" i="4"/>
  <c r="LO78" i="4"/>
  <c r="IK54" i="4"/>
  <c r="IK32" i="4"/>
  <c r="BI54" i="4"/>
  <c r="GT78" i="4"/>
  <c r="EW54" i="4"/>
  <c r="EW32" i="4"/>
  <c r="BI32" i="4"/>
  <c r="GA78" i="4"/>
  <c r="EH54" i="4"/>
  <c r="EH32" i="4"/>
  <c r="BG78" i="4"/>
  <c r="AT54" i="4"/>
  <c r="AT32" i="4"/>
  <c r="LJ32" i="4"/>
  <c r="LJ54" i="4"/>
  <c r="KV78" i="4"/>
  <c r="HV54" i="4"/>
  <c r="HV32" i="4"/>
</calcChain>
</file>

<file path=xl/sharedStrings.xml><?xml version="1.0" encoding="utf-8"?>
<sst xmlns="http://schemas.openxmlformats.org/spreadsheetml/2006/main" count="322" uniqueCount="196">
  <si>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</si>
  <si>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</si>
  <si>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</si>
  <si>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</si>
  <si>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</si>
  <si>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</si>
  <si>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</si>
  <si>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</si>
  <si>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</si>
  <si>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</si>
  <si>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</si>
  <si>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</si>
  <si>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</si>
  <si>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</si>
  <si>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</si>
  <si>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</si>
  <si>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</si>
  <si>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</si>
  <si>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</si>
  <si>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</si>
  <si>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</si>
  <si>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</si>
  <si>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</si>
  <si>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</si>
  <si>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</si>
  <si>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</si>
  <si>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</si>
  <si>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</si>
  <si>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</si>
  <si>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</si>
  <si>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</si>
  <si>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</si>
  <si>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</si>
  <si>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</si>
  <si>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</si>
  <si>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</si>
  <si>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</si>
  <si>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</si>
  <si>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</si>
  <si>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</si>
  <si>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</si>
  <si>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</si>
  <si>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</si>
  <si>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</si>
  <si>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</si>
  <si>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</si>
  <si>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</si>
  <si>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</si>
  <si>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</si>
  <si>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</si>
  <si>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</si>
  <si>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</si>
  <si>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</si>
  <si>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</si>
  <si>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</si>
  <si>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</si>
  <si>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</si>
  <si>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</si>
  <si>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</si>
  <si>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</si>
  <si>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</si>
  <si>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</si>
  <si>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</si>
  <si>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</si>
  <si>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</si>
  <si>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</si>
  <si>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</si>
  <si>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</si>
  <si>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</si>
  <si>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</si>
  <si>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</si>
  <si>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</si>
  <si>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</si>
  <si>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</si>
  <si>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</si>
  <si>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</si>
  <si>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</si>
  <si>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</si>
  <si>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</si>
  <si>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</si>
  <si>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</si>
  <si>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</si>
  <si>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</si>
  <si>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</si>
  <si>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</si>
  <si>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</si>
  <si>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</si>
  <si>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</si>
  <si>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</si>
  <si>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</si>
  <si>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</si>
  <si>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</si>
  <si>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</si>
  <si>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</si>
  <si>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</si>
  <si>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</si>
  <si>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</si>
  <si>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</si>
  <si>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</si>
  <si>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</si>
  <si>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</si>
  <si>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</si>
  <si>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</si>
  <si>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</si>
  <si>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</si>
  <si>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</si>
  <si>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</si>
  <si>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</si>
  <si>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</si>
  <si>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</si>
  <si>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</si>
  <si>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</si>
  <si>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</si>
  <si>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</si>
  <si>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</si>
  <si>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</si>
  <si>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</si>
  <si>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</si>
  <si>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</si>
  <si>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</si>
  <si>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</si>
  <si>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</si>
  <si>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</si>
  <si>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</si>
  <si>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</si>
  <si>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</si>
  <si>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</si>
  <si>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</si>
  <si>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</si>
  <si>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</si>
  <si>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</si>
  <si>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</si>
  <si>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</si>
  <si>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</si>
  <si>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</si>
  <si>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</si>
  <si>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</si>
  <si>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</si>
  <si>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</si>
  <si>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</si>
  <si>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</si>
  <si>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</si>
  <si>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</si>
  <si>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</si>
  <si>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</si>
  <si>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</si>
  <si>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</si>
  <si>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</si>
  <si>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</si>
  <si>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</si>
  <si>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</si>
  <si>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</si>
  <si>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</si>
  <si>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</si>
  <si>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</si>
  <si>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</si>
  <si>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</si>
  <si>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</si>
  <si>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</si>
  <si>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</si>
  <si>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</si>
  <si>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</si>
  <si>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</si>
  <si>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</si>
  <si>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</si>
  <si>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当該値(N-4)</t>
    <phoneticPr fontId="5"/>
  </si>
  <si>
    <t>当該値(N-2)</t>
    <phoneticPr fontId="5"/>
  </si>
  <si>
    <t>当該値(N)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</si>
  <si>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</si>
  <si>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</si>
  <si>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</si>
  <si>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</si>
  <si>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</si>
  <si>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</si>
  <si>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</si>
  <si>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妙高病院</t>
  </si>
  <si>
    <t>条例全部</t>
  </si>
  <si>
    <t>病院事業</t>
  </si>
  <si>
    <t>一般病院</t>
  </si>
  <si>
    <t>50床以上～100床未満</t>
  </si>
  <si>
    <t>自治体職員</t>
  </si>
  <si>
    <t>直営</t>
  </si>
  <si>
    <t>訓</t>
  </si>
  <si>
    <t>救 臨 輪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</si>
  <si>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</si>
  <si>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</si>
  <si>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</si>
  <si>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</si>
  <si>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</si>
  <si>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</si>
  <si>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</si>
  <si>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</si>
  <si>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軽度急性期～慢性期病床の機能を担い、上越医療圏の基幹的病院や福祉施設との連携のもと、プライマリ・ケアからターミナル・ケアまで切れ目のない医療を提供する。
　妙高地区（妙高高原及び妙高）唯一の開業医の妙高診療所と訪問診察患者の共同診療を行い、在宅医療支援病院としての役割を強化する。</t>
    <phoneticPr fontId="5"/>
  </si>
  <si>
    <t>　施設全体として、建物を中心に一定程度老朽化が進んでいる状況にある。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</si>
  <si>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</si>
  <si>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不採算地区病院に該当しており、一般会計繰入金を受けて、経常収支比率は概ね100％を上回るが、医業収支比率の類似病院平均との乖離もあり、一般会計負担縮減の観点から、一層効率的な運営が求められる状況にある。
（各指標の類似病院平均との比較等）
①経常収支比率：数値が高い
②医業収支比率：数値が低い
④病床利用率：数値が高い
⑤入院患者１人１日当たり収益：数値が高い
⑥外来患者１人１日当たり収益：数値が低い
⑦職員給与費対医業収益比率：数値が高い
⑧材料費対医業収益比率：数値が低い</t>
    <rPh sb="18" eb="20">
      <t>カイケイ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</si>
</sst>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6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180" fontId="16" fillId="0" borderId="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9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1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>
      <alignment horizontal="left" shrinkToFit="1"/>
    </xf>
    <xf numFmtId="0" fontId="22" fillId="0" borderId="1" xfId="0" applyFont="1" applyBorder="1" applyAlignment="1">
      <alignment horizontal="left" shrinkToFit="1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76.599999999999994</c:v>
                </c:pt>
                <c:pt idx="1">
                  <c:v>75.599999999999994</c:v>
                </c:pt>
                <c:pt idx="2">
                  <c:v>71.7</c:v>
                </c:pt>
                <c:pt idx="3">
                  <c:v>76.400000000000006</c:v>
                </c:pt>
                <c:pt idx="4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1-4B9A-87A0-B11A02C30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66.599999999999994</c:v>
                </c:pt>
                <c:pt idx="2">
                  <c:v>66.8</c:v>
                </c:pt>
                <c:pt idx="3">
                  <c:v>67.900000000000006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1-4B9A-87A0-B11A02C30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7802</c:v>
                </c:pt>
                <c:pt idx="1">
                  <c:v>7822</c:v>
                </c:pt>
                <c:pt idx="2">
                  <c:v>8185</c:v>
                </c:pt>
                <c:pt idx="3">
                  <c:v>8382</c:v>
                </c:pt>
                <c:pt idx="4">
                  <c:v>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8-40D2-8D54-2E323EC69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8471</c:v>
                </c:pt>
                <c:pt idx="1">
                  <c:v>8736</c:v>
                </c:pt>
                <c:pt idx="2">
                  <c:v>8797</c:v>
                </c:pt>
                <c:pt idx="3">
                  <c:v>8852</c:v>
                </c:pt>
                <c:pt idx="4">
                  <c:v>9060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8-40D2-8D54-2E323EC69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26121</c:v>
                </c:pt>
                <c:pt idx="1">
                  <c:v>25728</c:v>
                </c:pt>
                <c:pt idx="2">
                  <c:v>26189</c:v>
                </c:pt>
                <c:pt idx="3">
                  <c:v>26338</c:v>
                </c:pt>
                <c:pt idx="4">
                  <c:v>26190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B-444C-ABF1-AD9AE497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23857</c:v>
                </c:pt>
                <c:pt idx="1">
                  <c:v>24371</c:v>
                </c:pt>
                <c:pt idx="2">
                  <c:v>24882</c:v>
                </c:pt>
                <c:pt idx="3">
                  <c:v>25249</c:v>
                </c:pt>
                <c:pt idx="4">
                  <c:v>25711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B-444C-ABF1-AD9AE497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ADA-860E-1E0581B92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101.2</c:v>
                </c:pt>
                <c:pt idx="2">
                  <c:v>107.2</c:v>
                </c:pt>
                <c:pt idx="3">
                  <c:v>114.4</c:v>
                </c:pt>
                <c:pt idx="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4-4ADA-860E-1E0581B92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65.900000000000006</c:v>
                </c:pt>
                <c:pt idx="2">
                  <c:v>65.7</c:v>
                </c:pt>
                <c:pt idx="3">
                  <c:v>66.900000000000006</c:v>
                </c:pt>
                <c:pt idx="4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B-4F56-AE2E-05D109BC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77.900000000000006</c:v>
                </c:pt>
                <c:pt idx="3">
                  <c:v>78.099999999999994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B-4F56-AE2E-05D109BC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97.9</c:v>
                </c:pt>
                <c:pt idx="2">
                  <c:v>102.5</c:v>
                </c:pt>
                <c:pt idx="3">
                  <c:v>101</c:v>
                </c:pt>
                <c:pt idx="4">
                  <c:v>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4-48CD-9F0F-8A0F70160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</c:v>
                </c:pt>
                <c:pt idx="2">
                  <c:v>98.4</c:v>
                </c:pt>
                <c:pt idx="3">
                  <c:v>98.2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4-48CD-9F0F-8A0F70160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73.3</c:v>
                </c:pt>
                <c:pt idx="1">
                  <c:v>74.7</c:v>
                </c:pt>
                <c:pt idx="2">
                  <c:v>75.3</c:v>
                </c:pt>
                <c:pt idx="3">
                  <c:v>76.8</c:v>
                </c:pt>
                <c:pt idx="4">
                  <c:v>78.3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F-4BF8-980C-8B3336DCF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52.6</c:v>
                </c:pt>
                <c:pt idx="2">
                  <c:v>54.2</c:v>
                </c:pt>
                <c:pt idx="3">
                  <c:v>53.8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F-4BF8-980C-8B3336DCF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76.400000000000006</c:v>
                </c:pt>
                <c:pt idx="1">
                  <c:v>75.099999999999994</c:v>
                </c:pt>
                <c:pt idx="2">
                  <c:v>74.2</c:v>
                </c:pt>
                <c:pt idx="3">
                  <c:v>76.400000000000006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E-4942-8718-E38E3B59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E-4942-8718-E38E3B59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33935217</c:v>
                </c:pt>
                <c:pt idx="1">
                  <c:v>34768883</c:v>
                </c:pt>
                <c:pt idx="2">
                  <c:v>35198250</c:v>
                </c:pt>
                <c:pt idx="3">
                  <c:v>35593350</c:v>
                </c:pt>
                <c:pt idx="4">
                  <c:v>35647867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D-4734-8CC5-F085CC94A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34878088</c:v>
                </c:pt>
                <c:pt idx="1">
                  <c:v>36094355</c:v>
                </c:pt>
                <c:pt idx="2">
                  <c:v>36941419</c:v>
                </c:pt>
                <c:pt idx="3">
                  <c:v>38480542</c:v>
                </c:pt>
                <c:pt idx="4">
                  <c:v>38744035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D-4734-8CC5-F085CC94A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13.2</c:v>
                </c:pt>
                <c:pt idx="1">
                  <c:v>13.7</c:v>
                </c:pt>
                <c:pt idx="2">
                  <c:v>13.1</c:v>
                </c:pt>
                <c:pt idx="3">
                  <c:v>12.8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0-4192-B43B-636E08AB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17</c:v>
                </c:pt>
                <c:pt idx="4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0-4192-B43B-636E08AB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100.2</c:v>
                </c:pt>
                <c:pt idx="2">
                  <c:v>101.8</c:v>
                </c:pt>
                <c:pt idx="3">
                  <c:v>100.9</c:v>
                </c:pt>
                <c:pt idx="4">
                  <c:v>110.8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1-4050-A39F-2342B231A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67.5</c:v>
                </c:pt>
                <c:pt idx="2">
                  <c:v>69.5</c:v>
                </c:pt>
                <c:pt idx="3">
                  <c:v>70.3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1-4050-A39F-2342B231A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LP54" zoomScale="80" zoomScaleNormal="80" zoomScaleSheetLayoutView="70" workbookViewId="0">
      <selection activeCell="OA28" sqref="OA28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  <c r="IW2" s="155"/>
      <c r="IX2" s="155"/>
      <c r="IY2" s="155"/>
      <c r="IZ2" s="155"/>
      <c r="JA2" s="155"/>
      <c r="JB2" s="155"/>
      <c r="JC2" s="155"/>
      <c r="JD2" s="155"/>
      <c r="JE2" s="155"/>
      <c r="JF2" s="155"/>
      <c r="JG2" s="155"/>
      <c r="JH2" s="155"/>
      <c r="JI2" s="155"/>
      <c r="JJ2" s="155"/>
      <c r="JK2" s="155"/>
      <c r="JL2" s="155"/>
      <c r="JM2" s="155"/>
      <c r="JN2" s="155"/>
      <c r="JO2" s="155"/>
      <c r="JP2" s="155"/>
      <c r="JQ2" s="155"/>
      <c r="JR2" s="155"/>
      <c r="JS2" s="155"/>
      <c r="JT2" s="155"/>
      <c r="JU2" s="155"/>
      <c r="JV2" s="155"/>
      <c r="JW2" s="155"/>
      <c r="JX2" s="155"/>
      <c r="JY2" s="155"/>
      <c r="JZ2" s="155"/>
      <c r="KA2" s="155"/>
      <c r="KB2" s="155"/>
      <c r="KC2" s="155"/>
      <c r="KD2" s="155"/>
      <c r="KE2" s="155"/>
      <c r="KF2" s="155"/>
      <c r="KG2" s="155"/>
      <c r="KH2" s="155"/>
      <c r="KI2" s="155"/>
      <c r="KJ2" s="155"/>
      <c r="KK2" s="155"/>
      <c r="KL2" s="155"/>
      <c r="KM2" s="155"/>
      <c r="KN2" s="155"/>
      <c r="KO2" s="155"/>
      <c r="KP2" s="155"/>
      <c r="KQ2" s="155"/>
      <c r="KR2" s="155"/>
      <c r="KS2" s="155"/>
      <c r="KT2" s="155"/>
      <c r="KU2" s="155"/>
      <c r="KV2" s="155"/>
      <c r="KW2" s="155"/>
      <c r="KX2" s="155"/>
      <c r="KY2" s="155"/>
      <c r="KZ2" s="155"/>
      <c r="LA2" s="155"/>
      <c r="LB2" s="155"/>
      <c r="LC2" s="155"/>
      <c r="LD2" s="155"/>
      <c r="LE2" s="155"/>
      <c r="LF2" s="155"/>
      <c r="LG2" s="155"/>
      <c r="LH2" s="155"/>
      <c r="LI2" s="155"/>
      <c r="LJ2" s="155"/>
      <c r="LK2" s="155"/>
      <c r="LL2" s="155"/>
      <c r="LM2" s="155"/>
      <c r="LN2" s="155"/>
      <c r="LO2" s="155"/>
      <c r="LP2" s="155"/>
      <c r="LQ2" s="155"/>
      <c r="LR2" s="155"/>
      <c r="LS2" s="155"/>
      <c r="LT2" s="155"/>
      <c r="LU2" s="155"/>
      <c r="LV2" s="155"/>
      <c r="LW2" s="155"/>
      <c r="LX2" s="155"/>
      <c r="LY2" s="155"/>
      <c r="LZ2" s="155"/>
      <c r="MA2" s="155"/>
      <c r="MB2" s="155"/>
      <c r="MC2" s="155"/>
      <c r="MD2" s="155"/>
      <c r="ME2" s="155"/>
      <c r="MF2" s="155"/>
      <c r="MG2" s="155"/>
      <c r="MH2" s="155"/>
      <c r="MI2" s="155"/>
      <c r="MJ2" s="155"/>
      <c r="MK2" s="155"/>
      <c r="ML2" s="155"/>
      <c r="MM2" s="155"/>
      <c r="MN2" s="155"/>
      <c r="MO2" s="155"/>
      <c r="MP2" s="155"/>
      <c r="MQ2" s="155"/>
      <c r="MR2" s="155"/>
      <c r="MS2" s="155"/>
      <c r="MT2" s="155"/>
      <c r="MU2" s="155"/>
      <c r="MV2" s="155"/>
      <c r="MW2" s="155"/>
      <c r="MX2" s="155"/>
      <c r="MY2" s="155"/>
      <c r="MZ2" s="155"/>
      <c r="NA2" s="155"/>
      <c r="NB2" s="155"/>
      <c r="NC2" s="155"/>
      <c r="ND2" s="155"/>
      <c r="NE2" s="155"/>
      <c r="NF2" s="155"/>
      <c r="NG2" s="155"/>
      <c r="NH2" s="155"/>
      <c r="NI2" s="155"/>
      <c r="NJ2" s="155"/>
      <c r="NK2" s="155"/>
      <c r="NL2" s="155"/>
      <c r="NM2" s="155"/>
      <c r="NN2" s="155"/>
      <c r="NO2" s="155"/>
      <c r="NP2" s="155"/>
      <c r="NQ2" s="155"/>
      <c r="NR2" s="155"/>
      <c r="NS2" s="155"/>
      <c r="NT2" s="155"/>
      <c r="NU2" s="155"/>
      <c r="NV2" s="155"/>
      <c r="NW2" s="155"/>
      <c r="NX2" s="155"/>
    </row>
    <row r="3" spans="1:388" ht="9.75" customHeight="1" x14ac:dyDescent="0.15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  <c r="IW3" s="155"/>
      <c r="IX3" s="155"/>
      <c r="IY3" s="155"/>
      <c r="IZ3" s="155"/>
      <c r="JA3" s="155"/>
      <c r="JB3" s="155"/>
      <c r="JC3" s="155"/>
      <c r="JD3" s="155"/>
      <c r="JE3" s="155"/>
      <c r="JF3" s="155"/>
      <c r="JG3" s="155"/>
      <c r="JH3" s="155"/>
      <c r="JI3" s="155"/>
      <c r="JJ3" s="155"/>
      <c r="JK3" s="155"/>
      <c r="JL3" s="155"/>
      <c r="JM3" s="155"/>
      <c r="JN3" s="155"/>
      <c r="JO3" s="155"/>
      <c r="JP3" s="155"/>
      <c r="JQ3" s="155"/>
      <c r="JR3" s="155"/>
      <c r="JS3" s="155"/>
      <c r="JT3" s="155"/>
      <c r="JU3" s="155"/>
      <c r="JV3" s="155"/>
      <c r="JW3" s="155"/>
      <c r="JX3" s="155"/>
      <c r="JY3" s="155"/>
      <c r="JZ3" s="155"/>
      <c r="KA3" s="155"/>
      <c r="KB3" s="155"/>
      <c r="KC3" s="155"/>
      <c r="KD3" s="155"/>
      <c r="KE3" s="155"/>
      <c r="KF3" s="155"/>
      <c r="KG3" s="155"/>
      <c r="KH3" s="155"/>
      <c r="KI3" s="155"/>
      <c r="KJ3" s="155"/>
      <c r="KK3" s="155"/>
      <c r="KL3" s="155"/>
      <c r="KM3" s="155"/>
      <c r="KN3" s="155"/>
      <c r="KO3" s="155"/>
      <c r="KP3" s="155"/>
      <c r="KQ3" s="155"/>
      <c r="KR3" s="155"/>
      <c r="KS3" s="155"/>
      <c r="KT3" s="155"/>
      <c r="KU3" s="155"/>
      <c r="KV3" s="155"/>
      <c r="KW3" s="155"/>
      <c r="KX3" s="155"/>
      <c r="KY3" s="155"/>
      <c r="KZ3" s="155"/>
      <c r="LA3" s="155"/>
      <c r="LB3" s="155"/>
      <c r="LC3" s="155"/>
      <c r="LD3" s="155"/>
      <c r="LE3" s="155"/>
      <c r="LF3" s="155"/>
      <c r="LG3" s="155"/>
      <c r="LH3" s="155"/>
      <c r="LI3" s="155"/>
      <c r="LJ3" s="155"/>
      <c r="LK3" s="155"/>
      <c r="LL3" s="155"/>
      <c r="LM3" s="155"/>
      <c r="LN3" s="155"/>
      <c r="LO3" s="155"/>
      <c r="LP3" s="155"/>
      <c r="LQ3" s="155"/>
      <c r="LR3" s="155"/>
      <c r="LS3" s="155"/>
      <c r="LT3" s="155"/>
      <c r="LU3" s="155"/>
      <c r="LV3" s="155"/>
      <c r="LW3" s="155"/>
      <c r="LX3" s="155"/>
      <c r="LY3" s="155"/>
      <c r="LZ3" s="155"/>
      <c r="MA3" s="155"/>
      <c r="MB3" s="155"/>
      <c r="MC3" s="155"/>
      <c r="MD3" s="155"/>
      <c r="ME3" s="155"/>
      <c r="MF3" s="155"/>
      <c r="MG3" s="155"/>
      <c r="MH3" s="155"/>
      <c r="MI3" s="155"/>
      <c r="MJ3" s="155"/>
      <c r="MK3" s="155"/>
      <c r="ML3" s="155"/>
      <c r="MM3" s="155"/>
      <c r="MN3" s="155"/>
      <c r="MO3" s="155"/>
      <c r="MP3" s="155"/>
      <c r="MQ3" s="155"/>
      <c r="MR3" s="155"/>
      <c r="MS3" s="155"/>
      <c r="MT3" s="155"/>
      <c r="MU3" s="155"/>
      <c r="MV3" s="155"/>
      <c r="MW3" s="155"/>
      <c r="MX3" s="155"/>
      <c r="MY3" s="155"/>
      <c r="MZ3" s="155"/>
      <c r="NA3" s="155"/>
      <c r="NB3" s="155"/>
      <c r="NC3" s="155"/>
      <c r="ND3" s="155"/>
      <c r="NE3" s="155"/>
      <c r="NF3" s="155"/>
      <c r="NG3" s="155"/>
      <c r="NH3" s="155"/>
      <c r="NI3" s="155"/>
      <c r="NJ3" s="155"/>
      <c r="NK3" s="155"/>
      <c r="NL3" s="155"/>
      <c r="NM3" s="155"/>
      <c r="NN3" s="155"/>
      <c r="NO3" s="155"/>
      <c r="NP3" s="155"/>
      <c r="NQ3" s="155"/>
      <c r="NR3" s="155"/>
      <c r="NS3" s="155"/>
      <c r="NT3" s="155"/>
      <c r="NU3" s="155"/>
      <c r="NV3" s="155"/>
      <c r="NW3" s="155"/>
      <c r="NX3" s="155"/>
    </row>
    <row r="4" spans="1:388" ht="9.75" customHeight="1" x14ac:dyDescent="0.15">
      <c r="A4" s="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  <c r="IW4" s="155"/>
      <c r="IX4" s="155"/>
      <c r="IY4" s="155"/>
      <c r="IZ4" s="155"/>
      <c r="JA4" s="155"/>
      <c r="JB4" s="155"/>
      <c r="JC4" s="155"/>
      <c r="JD4" s="155"/>
      <c r="JE4" s="155"/>
      <c r="JF4" s="155"/>
      <c r="JG4" s="155"/>
      <c r="JH4" s="155"/>
      <c r="JI4" s="155"/>
      <c r="JJ4" s="155"/>
      <c r="JK4" s="155"/>
      <c r="JL4" s="155"/>
      <c r="JM4" s="155"/>
      <c r="JN4" s="155"/>
      <c r="JO4" s="155"/>
      <c r="JP4" s="155"/>
      <c r="JQ4" s="155"/>
      <c r="JR4" s="155"/>
      <c r="JS4" s="155"/>
      <c r="JT4" s="155"/>
      <c r="JU4" s="155"/>
      <c r="JV4" s="155"/>
      <c r="JW4" s="155"/>
      <c r="JX4" s="155"/>
      <c r="JY4" s="155"/>
      <c r="JZ4" s="155"/>
      <c r="KA4" s="155"/>
      <c r="KB4" s="155"/>
      <c r="KC4" s="155"/>
      <c r="KD4" s="155"/>
      <c r="KE4" s="155"/>
      <c r="KF4" s="155"/>
      <c r="KG4" s="155"/>
      <c r="KH4" s="155"/>
      <c r="KI4" s="155"/>
      <c r="KJ4" s="155"/>
      <c r="KK4" s="155"/>
      <c r="KL4" s="155"/>
      <c r="KM4" s="155"/>
      <c r="KN4" s="155"/>
      <c r="KO4" s="155"/>
      <c r="KP4" s="155"/>
      <c r="KQ4" s="155"/>
      <c r="KR4" s="155"/>
      <c r="KS4" s="155"/>
      <c r="KT4" s="155"/>
      <c r="KU4" s="155"/>
      <c r="KV4" s="155"/>
      <c r="KW4" s="155"/>
      <c r="KX4" s="155"/>
      <c r="KY4" s="155"/>
      <c r="KZ4" s="155"/>
      <c r="LA4" s="155"/>
      <c r="LB4" s="155"/>
      <c r="LC4" s="155"/>
      <c r="LD4" s="155"/>
      <c r="LE4" s="155"/>
      <c r="LF4" s="155"/>
      <c r="LG4" s="155"/>
      <c r="LH4" s="155"/>
      <c r="LI4" s="155"/>
      <c r="LJ4" s="155"/>
      <c r="LK4" s="155"/>
      <c r="LL4" s="155"/>
      <c r="LM4" s="155"/>
      <c r="LN4" s="155"/>
      <c r="LO4" s="155"/>
      <c r="LP4" s="155"/>
      <c r="LQ4" s="155"/>
      <c r="LR4" s="155"/>
      <c r="LS4" s="155"/>
      <c r="LT4" s="155"/>
      <c r="LU4" s="155"/>
      <c r="LV4" s="155"/>
      <c r="LW4" s="155"/>
      <c r="LX4" s="155"/>
      <c r="LY4" s="155"/>
      <c r="LZ4" s="155"/>
      <c r="MA4" s="155"/>
      <c r="MB4" s="155"/>
      <c r="MC4" s="155"/>
      <c r="MD4" s="155"/>
      <c r="ME4" s="155"/>
      <c r="MF4" s="155"/>
      <c r="MG4" s="155"/>
      <c r="MH4" s="155"/>
      <c r="MI4" s="155"/>
      <c r="MJ4" s="155"/>
      <c r="MK4" s="155"/>
      <c r="ML4" s="155"/>
      <c r="MM4" s="155"/>
      <c r="MN4" s="155"/>
      <c r="MO4" s="155"/>
      <c r="MP4" s="155"/>
      <c r="MQ4" s="155"/>
      <c r="MR4" s="155"/>
      <c r="MS4" s="155"/>
      <c r="MT4" s="155"/>
      <c r="MU4" s="155"/>
      <c r="MV4" s="155"/>
      <c r="MW4" s="155"/>
      <c r="MX4" s="155"/>
      <c r="MY4" s="155"/>
      <c r="MZ4" s="155"/>
      <c r="NA4" s="155"/>
      <c r="NB4" s="155"/>
      <c r="NC4" s="155"/>
      <c r="ND4" s="155"/>
      <c r="NE4" s="155"/>
      <c r="NF4" s="155"/>
      <c r="NG4" s="155"/>
      <c r="NH4" s="155"/>
      <c r="NI4" s="155"/>
      <c r="NJ4" s="155"/>
      <c r="NK4" s="155"/>
      <c r="NL4" s="155"/>
      <c r="NM4" s="155"/>
      <c r="NN4" s="155"/>
      <c r="NO4" s="155"/>
      <c r="NP4" s="155"/>
      <c r="NQ4" s="155"/>
      <c r="NR4" s="155"/>
      <c r="NS4" s="155"/>
      <c r="NT4" s="155"/>
      <c r="NU4" s="155"/>
      <c r="NV4" s="155"/>
      <c r="NW4" s="155"/>
      <c r="NX4" s="155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6" t="str">
        <f>データ!H6</f>
        <v>新潟県　妙高病院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8" t="s">
        <v>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50"/>
      <c r="AU7" s="148" t="s">
        <v>2</v>
      </c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50"/>
      <c r="CN7" s="148" t="s">
        <v>3</v>
      </c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50"/>
      <c r="EG7" s="148" t="s">
        <v>4</v>
      </c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50"/>
      <c r="FZ7" s="148" t="s">
        <v>5</v>
      </c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50"/>
      <c r="ID7" s="148" t="s">
        <v>6</v>
      </c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  <c r="IW7" s="149"/>
      <c r="IX7" s="149"/>
      <c r="IY7" s="149"/>
      <c r="IZ7" s="149"/>
      <c r="JA7" s="149"/>
      <c r="JB7" s="149"/>
      <c r="JC7" s="149"/>
      <c r="JD7" s="149"/>
      <c r="JE7" s="149"/>
      <c r="JF7" s="149"/>
      <c r="JG7" s="149"/>
      <c r="JH7" s="149"/>
      <c r="JI7" s="149"/>
      <c r="JJ7" s="149"/>
      <c r="JK7" s="149"/>
      <c r="JL7" s="149"/>
      <c r="JM7" s="149"/>
      <c r="JN7" s="149"/>
      <c r="JO7" s="149"/>
      <c r="JP7" s="149"/>
      <c r="JQ7" s="149"/>
      <c r="JR7" s="149"/>
      <c r="JS7" s="149"/>
      <c r="JT7" s="149"/>
      <c r="JU7" s="149"/>
      <c r="JV7" s="150"/>
      <c r="JW7" s="148" t="s">
        <v>7</v>
      </c>
      <c r="JX7" s="149"/>
      <c r="JY7" s="149"/>
      <c r="JZ7" s="149"/>
      <c r="KA7" s="149"/>
      <c r="KB7" s="149"/>
      <c r="KC7" s="149"/>
      <c r="KD7" s="149"/>
      <c r="KE7" s="149"/>
      <c r="KF7" s="149"/>
      <c r="KG7" s="149"/>
      <c r="KH7" s="149"/>
      <c r="KI7" s="149"/>
      <c r="KJ7" s="149"/>
      <c r="KK7" s="149"/>
      <c r="KL7" s="149"/>
      <c r="KM7" s="149"/>
      <c r="KN7" s="149"/>
      <c r="KO7" s="149"/>
      <c r="KP7" s="149"/>
      <c r="KQ7" s="149"/>
      <c r="KR7" s="149"/>
      <c r="KS7" s="149"/>
      <c r="KT7" s="149"/>
      <c r="KU7" s="149"/>
      <c r="KV7" s="149"/>
      <c r="KW7" s="149"/>
      <c r="KX7" s="149"/>
      <c r="KY7" s="149"/>
      <c r="KZ7" s="149"/>
      <c r="LA7" s="149"/>
      <c r="LB7" s="149"/>
      <c r="LC7" s="149"/>
      <c r="LD7" s="149"/>
      <c r="LE7" s="149"/>
      <c r="LF7" s="149"/>
      <c r="LG7" s="149"/>
      <c r="LH7" s="149"/>
      <c r="LI7" s="149"/>
      <c r="LJ7" s="149"/>
      <c r="LK7" s="149"/>
      <c r="LL7" s="149"/>
      <c r="LM7" s="149"/>
      <c r="LN7" s="149"/>
      <c r="LO7" s="150"/>
      <c r="LP7" s="148" t="s">
        <v>8</v>
      </c>
      <c r="LQ7" s="149"/>
      <c r="LR7" s="149"/>
      <c r="LS7" s="149"/>
      <c r="LT7" s="149"/>
      <c r="LU7" s="149"/>
      <c r="LV7" s="149"/>
      <c r="LW7" s="149"/>
      <c r="LX7" s="149"/>
      <c r="LY7" s="149"/>
      <c r="LZ7" s="149"/>
      <c r="MA7" s="149"/>
      <c r="MB7" s="149"/>
      <c r="MC7" s="149"/>
      <c r="MD7" s="149"/>
      <c r="ME7" s="149"/>
      <c r="MF7" s="149"/>
      <c r="MG7" s="149"/>
      <c r="MH7" s="149"/>
      <c r="MI7" s="149"/>
      <c r="MJ7" s="149"/>
      <c r="MK7" s="149"/>
      <c r="ML7" s="149"/>
      <c r="MM7" s="149"/>
      <c r="MN7" s="149"/>
      <c r="MO7" s="149"/>
      <c r="MP7" s="149"/>
      <c r="MQ7" s="149"/>
      <c r="MR7" s="149"/>
      <c r="MS7" s="149"/>
      <c r="MT7" s="149"/>
      <c r="MU7" s="149"/>
      <c r="MV7" s="149"/>
      <c r="MW7" s="149"/>
      <c r="MX7" s="149"/>
      <c r="MY7" s="149"/>
      <c r="MZ7" s="149"/>
      <c r="NA7" s="149"/>
      <c r="NB7" s="149"/>
      <c r="NC7" s="149"/>
      <c r="ND7" s="149"/>
      <c r="NE7" s="149"/>
      <c r="NF7" s="149"/>
      <c r="NG7" s="149"/>
      <c r="NH7" s="150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3" t="str">
        <f>データ!K6</f>
        <v>条例全部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5"/>
      <c r="AU8" s="143" t="str">
        <f>データ!L6</f>
        <v>病院事業</v>
      </c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5"/>
      <c r="CN8" s="143" t="str">
        <f>データ!M6</f>
        <v>一般病院</v>
      </c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5"/>
      <c r="EG8" s="143" t="str">
        <f>データ!N6</f>
        <v>50床以上～100床未満</v>
      </c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5"/>
      <c r="FZ8" s="143" t="str">
        <f>データ!O7</f>
        <v>自治体職員</v>
      </c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5"/>
      <c r="ID8" s="132">
        <f>データ!Y6</f>
        <v>60</v>
      </c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4"/>
      <c r="JW8" s="132" t="str">
        <f>データ!Z6</f>
        <v>-</v>
      </c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4"/>
      <c r="LP8" s="132" t="str">
        <f>データ!AA6</f>
        <v>-</v>
      </c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4"/>
      <c r="NI8" s="3"/>
      <c r="NJ8" s="153" t="s">
        <v>10</v>
      </c>
      <c r="NK8" s="154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8" t="s">
        <v>12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48" t="s">
        <v>13</v>
      </c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50"/>
      <c r="CN9" s="148" t="s">
        <v>14</v>
      </c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50"/>
      <c r="EG9" s="148" t="s">
        <v>15</v>
      </c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50"/>
      <c r="FZ9" s="148" t="s">
        <v>16</v>
      </c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50"/>
      <c r="ID9" s="148" t="s">
        <v>17</v>
      </c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  <c r="IW9" s="149"/>
      <c r="IX9" s="149"/>
      <c r="IY9" s="149"/>
      <c r="IZ9" s="149"/>
      <c r="JA9" s="149"/>
      <c r="JB9" s="149"/>
      <c r="JC9" s="149"/>
      <c r="JD9" s="149"/>
      <c r="JE9" s="149"/>
      <c r="JF9" s="149"/>
      <c r="JG9" s="149"/>
      <c r="JH9" s="149"/>
      <c r="JI9" s="149"/>
      <c r="JJ9" s="149"/>
      <c r="JK9" s="149"/>
      <c r="JL9" s="149"/>
      <c r="JM9" s="149"/>
      <c r="JN9" s="149"/>
      <c r="JO9" s="149"/>
      <c r="JP9" s="149"/>
      <c r="JQ9" s="149"/>
      <c r="JR9" s="149"/>
      <c r="JS9" s="149"/>
      <c r="JT9" s="149"/>
      <c r="JU9" s="149"/>
      <c r="JV9" s="150"/>
      <c r="JW9" s="148" t="s">
        <v>18</v>
      </c>
      <c r="JX9" s="149"/>
      <c r="JY9" s="149"/>
      <c r="JZ9" s="149"/>
      <c r="KA9" s="149"/>
      <c r="KB9" s="149"/>
      <c r="KC9" s="149"/>
      <c r="KD9" s="149"/>
      <c r="KE9" s="149"/>
      <c r="KF9" s="149"/>
      <c r="KG9" s="149"/>
      <c r="KH9" s="149"/>
      <c r="KI9" s="149"/>
      <c r="KJ9" s="149"/>
      <c r="KK9" s="149"/>
      <c r="KL9" s="149"/>
      <c r="KM9" s="149"/>
      <c r="KN9" s="149"/>
      <c r="KO9" s="149"/>
      <c r="KP9" s="149"/>
      <c r="KQ9" s="149"/>
      <c r="KR9" s="149"/>
      <c r="KS9" s="149"/>
      <c r="KT9" s="149"/>
      <c r="KU9" s="149"/>
      <c r="KV9" s="149"/>
      <c r="KW9" s="149"/>
      <c r="KX9" s="149"/>
      <c r="KY9" s="149"/>
      <c r="KZ9" s="149"/>
      <c r="LA9" s="149"/>
      <c r="LB9" s="149"/>
      <c r="LC9" s="149"/>
      <c r="LD9" s="149"/>
      <c r="LE9" s="149"/>
      <c r="LF9" s="149"/>
      <c r="LG9" s="149"/>
      <c r="LH9" s="149"/>
      <c r="LI9" s="149"/>
      <c r="LJ9" s="149"/>
      <c r="LK9" s="149"/>
      <c r="LL9" s="149"/>
      <c r="LM9" s="149"/>
      <c r="LN9" s="149"/>
      <c r="LO9" s="150"/>
      <c r="LP9" s="148" t="s">
        <v>19</v>
      </c>
      <c r="LQ9" s="149"/>
      <c r="LR9" s="149"/>
      <c r="LS9" s="149"/>
      <c r="LT9" s="149"/>
      <c r="LU9" s="149"/>
      <c r="LV9" s="149"/>
      <c r="LW9" s="149"/>
      <c r="LX9" s="149"/>
      <c r="LY9" s="149"/>
      <c r="LZ9" s="149"/>
      <c r="MA9" s="149"/>
      <c r="MB9" s="149"/>
      <c r="MC9" s="149"/>
      <c r="MD9" s="149"/>
      <c r="ME9" s="149"/>
      <c r="MF9" s="149"/>
      <c r="MG9" s="149"/>
      <c r="MH9" s="149"/>
      <c r="MI9" s="149"/>
      <c r="MJ9" s="149"/>
      <c r="MK9" s="149"/>
      <c r="ML9" s="149"/>
      <c r="MM9" s="149"/>
      <c r="MN9" s="149"/>
      <c r="MO9" s="149"/>
      <c r="MP9" s="149"/>
      <c r="MQ9" s="149"/>
      <c r="MR9" s="149"/>
      <c r="MS9" s="149"/>
      <c r="MT9" s="149"/>
      <c r="MU9" s="149"/>
      <c r="MV9" s="149"/>
      <c r="MW9" s="149"/>
      <c r="MX9" s="149"/>
      <c r="MY9" s="149"/>
      <c r="MZ9" s="149"/>
      <c r="NA9" s="149"/>
      <c r="NB9" s="149"/>
      <c r="NC9" s="149"/>
      <c r="ND9" s="149"/>
      <c r="NE9" s="149"/>
      <c r="NF9" s="149"/>
      <c r="NG9" s="149"/>
      <c r="NH9" s="150"/>
      <c r="NI9" s="3"/>
      <c r="NJ9" s="151" t="s">
        <v>20</v>
      </c>
      <c r="NK9" s="152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3" t="str">
        <f>データ!P6</f>
        <v>直営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5"/>
      <c r="AU10" s="132">
        <f>データ!Q6</f>
        <v>9</v>
      </c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4"/>
      <c r="CN10" s="143" t="str">
        <f>データ!R6</f>
        <v>-</v>
      </c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5"/>
      <c r="EG10" s="143" t="str">
        <f>データ!S6</f>
        <v>訓</v>
      </c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5"/>
      <c r="FZ10" s="143" t="str">
        <f>データ!T6</f>
        <v>救 臨 輪</v>
      </c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5"/>
      <c r="ID10" s="132" t="str">
        <f>データ!AB6</f>
        <v>-</v>
      </c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4"/>
      <c r="JW10" s="132" t="str">
        <f>データ!AC6</f>
        <v>-</v>
      </c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4"/>
      <c r="LP10" s="132">
        <f>データ!AD6</f>
        <v>60</v>
      </c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4"/>
      <c r="NI10" s="2"/>
      <c r="NJ10" s="146" t="s">
        <v>22</v>
      </c>
      <c r="NK10" s="147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8" t="s">
        <v>24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50"/>
      <c r="AU11" s="148" t="s">
        <v>25</v>
      </c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50"/>
      <c r="CN11" s="148" t="s">
        <v>26</v>
      </c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50"/>
      <c r="EG11" s="148" t="s">
        <v>27</v>
      </c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50"/>
      <c r="ID11" s="148" t="s">
        <v>28</v>
      </c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  <c r="IW11" s="149"/>
      <c r="IX11" s="149"/>
      <c r="IY11" s="149"/>
      <c r="IZ11" s="149"/>
      <c r="JA11" s="149"/>
      <c r="JB11" s="149"/>
      <c r="JC11" s="149"/>
      <c r="JD11" s="149"/>
      <c r="JE11" s="149"/>
      <c r="JF11" s="149"/>
      <c r="JG11" s="149"/>
      <c r="JH11" s="149"/>
      <c r="JI11" s="149"/>
      <c r="JJ11" s="149"/>
      <c r="JK11" s="149"/>
      <c r="JL11" s="149"/>
      <c r="JM11" s="149"/>
      <c r="JN11" s="149"/>
      <c r="JO11" s="149"/>
      <c r="JP11" s="149"/>
      <c r="JQ11" s="149"/>
      <c r="JR11" s="149"/>
      <c r="JS11" s="149"/>
      <c r="JT11" s="149"/>
      <c r="JU11" s="149"/>
      <c r="JV11" s="150"/>
      <c r="JW11" s="148" t="s">
        <v>29</v>
      </c>
      <c r="JX11" s="149"/>
      <c r="JY11" s="149"/>
      <c r="JZ11" s="149"/>
      <c r="KA11" s="149"/>
      <c r="KB11" s="149"/>
      <c r="KC11" s="149"/>
      <c r="KD11" s="149"/>
      <c r="KE11" s="149"/>
      <c r="KF11" s="149"/>
      <c r="KG11" s="149"/>
      <c r="KH11" s="149"/>
      <c r="KI11" s="149"/>
      <c r="KJ11" s="149"/>
      <c r="KK11" s="149"/>
      <c r="KL11" s="149"/>
      <c r="KM11" s="149"/>
      <c r="KN11" s="149"/>
      <c r="KO11" s="149"/>
      <c r="KP11" s="149"/>
      <c r="KQ11" s="149"/>
      <c r="KR11" s="149"/>
      <c r="KS11" s="149"/>
      <c r="KT11" s="149"/>
      <c r="KU11" s="149"/>
      <c r="KV11" s="149"/>
      <c r="KW11" s="149"/>
      <c r="KX11" s="149"/>
      <c r="KY11" s="149"/>
      <c r="KZ11" s="149"/>
      <c r="LA11" s="149"/>
      <c r="LB11" s="149"/>
      <c r="LC11" s="149"/>
      <c r="LD11" s="149"/>
      <c r="LE11" s="149"/>
      <c r="LF11" s="149"/>
      <c r="LG11" s="149"/>
      <c r="LH11" s="149"/>
      <c r="LI11" s="149"/>
      <c r="LJ11" s="149"/>
      <c r="LK11" s="149"/>
      <c r="LL11" s="149"/>
      <c r="LM11" s="149"/>
      <c r="LN11" s="149"/>
      <c r="LO11" s="150"/>
      <c r="LP11" s="148" t="s">
        <v>30</v>
      </c>
      <c r="LQ11" s="149"/>
      <c r="LR11" s="149"/>
      <c r="LS11" s="149"/>
      <c r="LT11" s="149"/>
      <c r="LU11" s="149"/>
      <c r="LV11" s="149"/>
      <c r="LW11" s="149"/>
      <c r="LX11" s="149"/>
      <c r="LY11" s="149"/>
      <c r="LZ11" s="149"/>
      <c r="MA11" s="149"/>
      <c r="MB11" s="149"/>
      <c r="MC11" s="149"/>
      <c r="MD11" s="149"/>
      <c r="ME11" s="149"/>
      <c r="MF11" s="149"/>
      <c r="MG11" s="149"/>
      <c r="MH11" s="149"/>
      <c r="MI11" s="149"/>
      <c r="MJ11" s="149"/>
      <c r="MK11" s="149"/>
      <c r="ML11" s="149"/>
      <c r="MM11" s="149"/>
      <c r="MN11" s="149"/>
      <c r="MO11" s="149"/>
      <c r="MP11" s="149"/>
      <c r="MQ11" s="149"/>
      <c r="MR11" s="149"/>
      <c r="MS11" s="149"/>
      <c r="MT11" s="149"/>
      <c r="MU11" s="149"/>
      <c r="MV11" s="149"/>
      <c r="MW11" s="149"/>
      <c r="MX11" s="149"/>
      <c r="MY11" s="149"/>
      <c r="MZ11" s="149"/>
      <c r="NA11" s="149"/>
      <c r="NB11" s="149"/>
      <c r="NC11" s="149"/>
      <c r="ND11" s="149"/>
      <c r="NE11" s="149"/>
      <c r="NF11" s="149"/>
      <c r="NG11" s="149"/>
      <c r="NH11" s="150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2">
        <f>データ!U6</f>
        <v>2259309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4"/>
      <c r="AU12" s="132">
        <f>データ!V6</f>
        <v>5084</v>
      </c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4"/>
      <c r="CN12" s="143" t="str">
        <f>データ!W6</f>
        <v>第１種該当</v>
      </c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5"/>
      <c r="EG12" s="143" t="str">
        <f>データ!X6</f>
        <v>１０：１</v>
      </c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5"/>
      <c r="ID12" s="132">
        <f>データ!AE6</f>
        <v>60</v>
      </c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4"/>
      <c r="JW12" s="132" t="str">
        <f>データ!AF6</f>
        <v>-</v>
      </c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4"/>
      <c r="LP12" s="132">
        <f>データ!AG6</f>
        <v>60</v>
      </c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5" t="s">
        <v>31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  <c r="IW13" s="135"/>
      <c r="IX13" s="135"/>
      <c r="IY13" s="135"/>
      <c r="IZ13" s="135"/>
      <c r="JA13" s="135"/>
      <c r="JB13" s="135"/>
      <c r="JC13" s="135"/>
      <c r="JD13" s="135"/>
      <c r="JE13" s="135"/>
      <c r="JF13" s="135"/>
      <c r="JG13" s="135"/>
      <c r="JH13" s="135"/>
      <c r="JI13" s="135"/>
      <c r="JJ13" s="135"/>
      <c r="JK13" s="135"/>
      <c r="JL13" s="135"/>
      <c r="JM13" s="135"/>
      <c r="JN13" s="135"/>
      <c r="JO13" s="135"/>
      <c r="JP13" s="135"/>
      <c r="JQ13" s="135"/>
      <c r="JR13" s="135"/>
      <c r="JS13" s="135"/>
      <c r="JT13" s="135"/>
      <c r="JU13" s="135"/>
      <c r="JV13" s="135"/>
      <c r="JW13" s="135"/>
      <c r="JX13" s="135"/>
      <c r="JY13" s="135"/>
      <c r="JZ13" s="135"/>
      <c r="KA13" s="135"/>
      <c r="KB13" s="135"/>
      <c r="KC13" s="135"/>
      <c r="KD13" s="135"/>
      <c r="KE13" s="135"/>
      <c r="KF13" s="135"/>
      <c r="KG13" s="135"/>
      <c r="KH13" s="135"/>
      <c r="KI13" s="135"/>
      <c r="KJ13" s="135"/>
      <c r="KK13" s="135"/>
      <c r="KL13" s="135"/>
      <c r="KM13" s="135"/>
      <c r="KN13" s="135"/>
      <c r="KO13" s="135"/>
      <c r="KP13" s="135"/>
      <c r="KQ13" s="135"/>
      <c r="KR13" s="135"/>
      <c r="KS13" s="135"/>
      <c r="KT13" s="135"/>
      <c r="KU13" s="135"/>
      <c r="KV13" s="135"/>
      <c r="KW13" s="135"/>
      <c r="KX13" s="135"/>
      <c r="KY13" s="135"/>
      <c r="KZ13" s="135"/>
      <c r="LA13" s="135"/>
      <c r="LB13" s="135"/>
      <c r="LC13" s="135"/>
      <c r="LD13" s="135"/>
      <c r="LE13" s="135"/>
      <c r="LF13" s="135"/>
      <c r="LG13" s="135"/>
      <c r="LH13" s="135"/>
      <c r="LI13" s="135"/>
      <c r="LJ13" s="135"/>
      <c r="LK13" s="135"/>
      <c r="LL13" s="135"/>
      <c r="LM13" s="135"/>
      <c r="LN13" s="135"/>
      <c r="LO13" s="135"/>
      <c r="LP13" s="135"/>
      <c r="LQ13" s="135"/>
      <c r="LR13" s="135"/>
      <c r="LS13" s="135"/>
      <c r="LT13" s="135"/>
      <c r="LU13" s="135"/>
      <c r="LV13" s="135"/>
      <c r="LW13" s="135"/>
      <c r="LX13" s="135"/>
      <c r="LY13" s="135"/>
      <c r="LZ13" s="135"/>
      <c r="MA13" s="135"/>
      <c r="MB13" s="135"/>
      <c r="MC13" s="135"/>
      <c r="MD13" s="135"/>
      <c r="ME13" s="135"/>
      <c r="MF13" s="135"/>
      <c r="MG13" s="135"/>
      <c r="MH13" s="135"/>
      <c r="MI13" s="135"/>
      <c r="MJ13" s="135"/>
      <c r="MK13" s="135"/>
      <c r="ML13" s="135"/>
      <c r="MM13" s="135"/>
      <c r="MN13" s="135"/>
      <c r="MO13" s="135"/>
      <c r="MP13" s="135"/>
      <c r="MQ13" s="135"/>
      <c r="MR13" s="135"/>
      <c r="MS13" s="135"/>
      <c r="MT13" s="135"/>
      <c r="MU13" s="135"/>
      <c r="MV13" s="135"/>
      <c r="MW13" s="135"/>
      <c r="MX13" s="135"/>
      <c r="MY13" s="135"/>
      <c r="MZ13" s="135"/>
      <c r="NA13" s="135"/>
      <c r="NB13" s="135"/>
      <c r="NC13" s="135"/>
      <c r="ND13" s="135"/>
      <c r="NE13" s="135"/>
      <c r="NF13" s="135"/>
      <c r="NG13" s="135"/>
      <c r="NH13" s="13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5" t="s">
        <v>32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9"/>
      <c r="NJ14" s="136" t="s">
        <v>33</v>
      </c>
      <c r="NK14" s="136"/>
      <c r="NL14" s="136"/>
      <c r="NM14" s="136"/>
      <c r="NN14" s="136"/>
      <c r="NO14" s="136"/>
      <c r="NP14" s="136"/>
      <c r="NQ14" s="136"/>
      <c r="NR14" s="136"/>
      <c r="NS14" s="136"/>
      <c r="NT14" s="136"/>
      <c r="NU14" s="136"/>
      <c r="NV14" s="136"/>
      <c r="NW14" s="136"/>
      <c r="NX14" s="136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6"/>
      <c r="NK15" s="136"/>
      <c r="NL15" s="136"/>
      <c r="NM15" s="136"/>
      <c r="NN15" s="136"/>
      <c r="NO15" s="136"/>
      <c r="NP15" s="136"/>
      <c r="NQ15" s="136"/>
      <c r="NR15" s="136"/>
      <c r="NS15" s="136"/>
      <c r="NT15" s="136"/>
      <c r="NU15" s="136"/>
      <c r="NV15" s="136"/>
      <c r="NW15" s="136"/>
      <c r="NX15" s="136"/>
    </row>
    <row r="16" spans="1:388" ht="13.5" customHeight="1" x14ac:dyDescent="0.15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7" t="s">
        <v>35</v>
      </c>
      <c r="NK16" s="138"/>
      <c r="NL16" s="138"/>
      <c r="NM16" s="138"/>
      <c r="NN16" s="139"/>
      <c r="NO16" s="137" t="s">
        <v>36</v>
      </c>
      <c r="NP16" s="138"/>
      <c r="NQ16" s="138"/>
      <c r="NR16" s="138"/>
      <c r="NS16" s="139"/>
      <c r="NT16" s="137" t="s">
        <v>37</v>
      </c>
      <c r="NU16" s="138"/>
      <c r="NV16" s="138"/>
      <c r="NW16" s="138"/>
      <c r="NX16" s="139"/>
    </row>
    <row r="17" spans="1:395" ht="13.5" customHeight="1" x14ac:dyDescent="0.15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40"/>
      <c r="NK17" s="141"/>
      <c r="NL17" s="141"/>
      <c r="NM17" s="141"/>
      <c r="NN17" s="142"/>
      <c r="NO17" s="140"/>
      <c r="NP17" s="141"/>
      <c r="NQ17" s="141"/>
      <c r="NR17" s="141"/>
      <c r="NS17" s="142"/>
      <c r="NT17" s="140"/>
      <c r="NU17" s="141"/>
      <c r="NV17" s="141"/>
      <c r="NW17" s="141"/>
      <c r="NX17" s="142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191</v>
      </c>
      <c r="NN18" s="124"/>
      <c r="NO18" s="119" t="s">
        <v>38</v>
      </c>
      <c r="NP18" s="120"/>
      <c r="NQ18" s="120"/>
      <c r="NR18" s="123" t="s">
        <v>191</v>
      </c>
      <c r="NS18" s="124"/>
      <c r="NT18" s="119" t="s">
        <v>38</v>
      </c>
      <c r="NU18" s="120"/>
      <c r="NV18" s="120"/>
      <c r="NW18" s="123" t="s">
        <v>191</v>
      </c>
      <c r="NX18" s="124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27" t="s">
        <v>41</v>
      </c>
      <c r="NK20" s="127"/>
      <c r="NL20" s="127"/>
      <c r="NM20" s="127"/>
      <c r="NN20" s="127"/>
      <c r="NO20" s="127"/>
      <c r="NP20" s="127"/>
      <c r="NQ20" s="127"/>
      <c r="NR20" s="127"/>
      <c r="NS20" s="127"/>
      <c r="NT20" s="127"/>
      <c r="NU20" s="127"/>
      <c r="NV20" s="127"/>
      <c r="NW20" s="127"/>
      <c r="NX20" s="127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28"/>
      <c r="NK21" s="128"/>
      <c r="NL21" s="128"/>
      <c r="NM21" s="128"/>
      <c r="NN21" s="128"/>
      <c r="NO21" s="128"/>
      <c r="NP21" s="128"/>
      <c r="NQ21" s="128"/>
      <c r="NR21" s="128"/>
      <c r="NS21" s="128"/>
      <c r="NT21" s="128"/>
      <c r="NU21" s="128"/>
      <c r="NV21" s="128"/>
      <c r="NW21" s="128"/>
      <c r="NX21" s="128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9" t="s">
        <v>192</v>
      </c>
      <c r="NK22" s="130"/>
      <c r="NL22" s="130"/>
      <c r="NM22" s="130"/>
      <c r="NN22" s="130"/>
      <c r="NO22" s="130"/>
      <c r="NP22" s="130"/>
      <c r="NQ22" s="130"/>
      <c r="NR22" s="130"/>
      <c r="NS22" s="130"/>
      <c r="NT22" s="130"/>
      <c r="NU22" s="130"/>
      <c r="NV22" s="130"/>
      <c r="NW22" s="130"/>
      <c r="NX22" s="131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100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97.9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102.5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101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102.1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67.400000000000006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65.900000000000006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65.7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66.900000000000006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61.4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0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0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0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0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76.599999999999994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75.599999999999994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71.7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76.400000000000006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72.5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98.5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98.4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98.2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97.5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79.7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79.599999999999994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77.900000000000006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78.099999999999994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77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94.9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101.2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107.2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114.4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117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67.400000000000006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66.599999999999994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66.8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67.900000000000006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66.900000000000006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30.7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195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193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 x14ac:dyDescent="0.15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26121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25728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26189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26338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26190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7802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7822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8185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8382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8081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98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100.2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101.8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100.9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110.8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13.2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13.7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13.1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12.8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12.2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 x14ac:dyDescent="0.15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23857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24371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24882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25249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25711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8471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8736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8797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8852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9060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67.5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67.5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69.5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70.3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71.099999999999994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17.899999999999999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17.899999999999999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17.399999999999999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17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16.5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 x14ac:dyDescent="0.15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 x14ac:dyDescent="0.15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194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73.3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74.7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75.3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76.8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78.3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76.400000000000006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75.099999999999994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74.2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76.400000000000006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77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33935217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34768883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35198250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35593350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35647867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52.4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52.6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54.2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53.8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56.1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68.900000000000006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68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70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71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73.2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34878088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36094355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36941419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38480542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38744035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90</v>
      </c>
      <c r="K89" s="47" t="s">
        <v>83</v>
      </c>
      <c r="L89" s="47" t="s">
        <v>91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H7hQJ/oGRPaCLrCDrNKHuDmgu+qrh6IfmwQfMy7j4HlOpZxyu5jQqPr07TqUn/75Lr2mnXttGvU+1B1UjRk5yw==" saltValue="acDDtOoeVSyPnTx6Pzla/w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103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8" t="s">
        <v>105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61" t="s">
        <v>106</v>
      </c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61" t="s">
        <v>107</v>
      </c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8" t="s">
        <v>108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7" t="s">
        <v>109</v>
      </c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61" t="s">
        <v>110</v>
      </c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 t="s">
        <v>111</v>
      </c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 t="s">
        <v>112</v>
      </c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8" t="s">
        <v>113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7" t="s">
        <v>114</v>
      </c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 t="s">
        <v>115</v>
      </c>
      <c r="EO4" s="157"/>
      <c r="EP4" s="157"/>
      <c r="EQ4" s="157"/>
      <c r="ER4" s="157"/>
      <c r="ES4" s="157"/>
      <c r="ET4" s="157"/>
      <c r="EU4" s="157"/>
      <c r="EV4" s="157"/>
      <c r="EW4" s="157"/>
      <c r="EX4" s="157"/>
    </row>
    <row r="5" spans="1:154" x14ac:dyDescent="0.15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139</v>
      </c>
      <c r="AT5" s="64" t="s">
        <v>150</v>
      </c>
      <c r="AU5" s="64" t="s">
        <v>151</v>
      </c>
      <c r="AV5" s="64" t="s">
        <v>152</v>
      </c>
      <c r="AW5" s="64" t="s">
        <v>153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154</v>
      </c>
      <c r="BE5" s="64" t="s">
        <v>155</v>
      </c>
      <c r="BF5" s="64" t="s">
        <v>156</v>
      </c>
      <c r="BG5" s="64" t="s">
        <v>142</v>
      </c>
      <c r="BH5" s="64" t="s">
        <v>153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157</v>
      </c>
      <c r="BP5" s="64" t="s">
        <v>150</v>
      </c>
      <c r="BQ5" s="64" t="s">
        <v>141</v>
      </c>
      <c r="BR5" s="64" t="s">
        <v>158</v>
      </c>
      <c r="BS5" s="64" t="s">
        <v>159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139</v>
      </c>
      <c r="CA5" s="64" t="s">
        <v>160</v>
      </c>
      <c r="CB5" s="64" t="s">
        <v>151</v>
      </c>
      <c r="CC5" s="64" t="s">
        <v>142</v>
      </c>
      <c r="CD5" s="64" t="s">
        <v>153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161</v>
      </c>
      <c r="CL5" s="64" t="s">
        <v>140</v>
      </c>
      <c r="CM5" s="64" t="s">
        <v>162</v>
      </c>
      <c r="CN5" s="64" t="s">
        <v>163</v>
      </c>
      <c r="CO5" s="64" t="s">
        <v>143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157</v>
      </c>
      <c r="CW5" s="64" t="s">
        <v>164</v>
      </c>
      <c r="CX5" s="64" t="s">
        <v>156</v>
      </c>
      <c r="CY5" s="64" t="s">
        <v>142</v>
      </c>
      <c r="CZ5" s="64" t="s">
        <v>143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139</v>
      </c>
      <c r="DH5" s="64" t="s">
        <v>140</v>
      </c>
      <c r="DI5" s="64" t="s">
        <v>162</v>
      </c>
      <c r="DJ5" s="64" t="s">
        <v>142</v>
      </c>
      <c r="DK5" s="64" t="s">
        <v>159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165</v>
      </c>
      <c r="DS5" s="64" t="s">
        <v>164</v>
      </c>
      <c r="DT5" s="64" t="s">
        <v>166</v>
      </c>
      <c r="DU5" s="64" t="s">
        <v>158</v>
      </c>
      <c r="DV5" s="64" t="s">
        <v>167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161</v>
      </c>
      <c r="ED5" s="64" t="s">
        <v>155</v>
      </c>
      <c r="EE5" s="64" t="s">
        <v>141</v>
      </c>
      <c r="EF5" s="64" t="s">
        <v>142</v>
      </c>
      <c r="EG5" s="64" t="s">
        <v>168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169</v>
      </c>
      <c r="EN5" s="64" t="s">
        <v>139</v>
      </c>
      <c r="EO5" s="64" t="s">
        <v>164</v>
      </c>
      <c r="EP5" s="64" t="s">
        <v>141</v>
      </c>
      <c r="EQ5" s="64" t="s">
        <v>170</v>
      </c>
      <c r="ER5" s="64" t="s">
        <v>171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 x14ac:dyDescent="0.15">
      <c r="A6" s="50" t="s">
        <v>172</v>
      </c>
      <c r="B6" s="65">
        <f>B8</f>
        <v>2018</v>
      </c>
      <c r="C6" s="65">
        <f t="shared" ref="C6:M6" si="2">C8</f>
        <v>150002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4</v>
      </c>
      <c r="H6" s="162" t="str">
        <f>IF(H8&lt;&gt;I8,H8,"")&amp;IF(I8&lt;&gt;J8,I8,"")&amp;"　"&amp;J8</f>
        <v>新潟県　妙高病院</v>
      </c>
      <c r="I6" s="163"/>
      <c r="J6" s="164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50床以上～100床未満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9</v>
      </c>
      <c r="R6" s="65" t="str">
        <f t="shared" si="3"/>
        <v>-</v>
      </c>
      <c r="S6" s="65" t="str">
        <f t="shared" si="3"/>
        <v>訓</v>
      </c>
      <c r="T6" s="65" t="str">
        <f t="shared" si="3"/>
        <v>救 臨 輪</v>
      </c>
      <c r="U6" s="66">
        <f>U8</f>
        <v>2259309</v>
      </c>
      <c r="V6" s="66">
        <f>V8</f>
        <v>5084</v>
      </c>
      <c r="W6" s="65" t="str">
        <f>W8</f>
        <v>第１種該当</v>
      </c>
      <c r="X6" s="65" t="str">
        <f t="shared" si="3"/>
        <v>１０：１</v>
      </c>
      <c r="Y6" s="66">
        <f t="shared" si="3"/>
        <v>60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60</v>
      </c>
      <c r="AE6" s="66">
        <f t="shared" si="3"/>
        <v>60</v>
      </c>
      <c r="AF6" s="66" t="str">
        <f t="shared" si="3"/>
        <v>-</v>
      </c>
      <c r="AG6" s="66">
        <f t="shared" si="3"/>
        <v>60</v>
      </c>
      <c r="AH6" s="67">
        <f>IF(AH8="-",NA(),AH8)</f>
        <v>100</v>
      </c>
      <c r="AI6" s="67">
        <f t="shared" ref="AI6:AQ6" si="4">IF(AI8="-",NA(),AI8)</f>
        <v>97.9</v>
      </c>
      <c r="AJ6" s="67">
        <f t="shared" si="4"/>
        <v>102.5</v>
      </c>
      <c r="AK6" s="67">
        <f t="shared" si="4"/>
        <v>101</v>
      </c>
      <c r="AL6" s="67">
        <f t="shared" si="4"/>
        <v>102.1</v>
      </c>
      <c r="AM6" s="67">
        <f t="shared" si="4"/>
        <v>98.5</v>
      </c>
      <c r="AN6" s="67">
        <f t="shared" si="4"/>
        <v>98</v>
      </c>
      <c r="AO6" s="67">
        <f t="shared" si="4"/>
        <v>98.4</v>
      </c>
      <c r="AP6" s="67">
        <f t="shared" si="4"/>
        <v>98.2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67.400000000000006</v>
      </c>
      <c r="AT6" s="67">
        <f t="shared" ref="AT6:BB6" si="5">IF(AT8="-",NA(),AT8)</f>
        <v>65.900000000000006</v>
      </c>
      <c r="AU6" s="67">
        <f t="shared" si="5"/>
        <v>65.7</v>
      </c>
      <c r="AV6" s="67">
        <f t="shared" si="5"/>
        <v>66.900000000000006</v>
      </c>
      <c r="AW6" s="67">
        <f t="shared" si="5"/>
        <v>61.4</v>
      </c>
      <c r="AX6" s="67">
        <f t="shared" si="5"/>
        <v>79.7</v>
      </c>
      <c r="AY6" s="67">
        <f t="shared" si="5"/>
        <v>79.599999999999994</v>
      </c>
      <c r="AZ6" s="67">
        <f t="shared" si="5"/>
        <v>77.900000000000006</v>
      </c>
      <c r="BA6" s="67">
        <f t="shared" si="5"/>
        <v>78.099999999999994</v>
      </c>
      <c r="BB6" s="67">
        <f t="shared" si="5"/>
        <v>77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94.9</v>
      </c>
      <c r="BJ6" s="67">
        <f t="shared" si="6"/>
        <v>101.2</v>
      </c>
      <c r="BK6" s="67">
        <f t="shared" si="6"/>
        <v>107.2</v>
      </c>
      <c r="BL6" s="67">
        <f t="shared" si="6"/>
        <v>114.4</v>
      </c>
      <c r="BM6" s="67">
        <f t="shared" si="6"/>
        <v>117</v>
      </c>
      <c r="BN6" s="67" t="str">
        <f>IF(BN8="-","【-】","【"&amp;SUBSTITUTE(TEXT(BN8,"#,##0.0"),"-","△")&amp;"】")</f>
        <v>【64.1】</v>
      </c>
      <c r="BO6" s="67">
        <f>IF(BO8="-",NA(),BO8)</f>
        <v>76.599999999999994</v>
      </c>
      <c r="BP6" s="67">
        <f t="shared" ref="BP6:BX6" si="7">IF(BP8="-",NA(),BP8)</f>
        <v>75.599999999999994</v>
      </c>
      <c r="BQ6" s="67">
        <f t="shared" si="7"/>
        <v>71.7</v>
      </c>
      <c r="BR6" s="67">
        <f t="shared" si="7"/>
        <v>76.400000000000006</v>
      </c>
      <c r="BS6" s="67">
        <f t="shared" si="7"/>
        <v>72.5</v>
      </c>
      <c r="BT6" s="67">
        <f t="shared" si="7"/>
        <v>67.400000000000006</v>
      </c>
      <c r="BU6" s="67">
        <f t="shared" si="7"/>
        <v>66.599999999999994</v>
      </c>
      <c r="BV6" s="67">
        <f t="shared" si="7"/>
        <v>66.8</v>
      </c>
      <c r="BW6" s="67">
        <f t="shared" si="7"/>
        <v>67.900000000000006</v>
      </c>
      <c r="BX6" s="67">
        <f t="shared" si="7"/>
        <v>66.900000000000006</v>
      </c>
      <c r="BY6" s="67" t="str">
        <f>IF(BY8="-","【-】","【"&amp;SUBSTITUTE(TEXT(BY8,"#,##0.0"),"-","△")&amp;"】")</f>
        <v>【74.9】</v>
      </c>
      <c r="BZ6" s="68">
        <f>IF(BZ8="-",NA(),BZ8)</f>
        <v>26121</v>
      </c>
      <c r="CA6" s="68">
        <f t="shared" ref="CA6:CI6" si="8">IF(CA8="-",NA(),CA8)</f>
        <v>25728</v>
      </c>
      <c r="CB6" s="68">
        <f t="shared" si="8"/>
        <v>26189</v>
      </c>
      <c r="CC6" s="68">
        <f t="shared" si="8"/>
        <v>26338</v>
      </c>
      <c r="CD6" s="68">
        <f t="shared" si="8"/>
        <v>26190</v>
      </c>
      <c r="CE6" s="68">
        <f t="shared" si="8"/>
        <v>23857</v>
      </c>
      <c r="CF6" s="68">
        <f t="shared" si="8"/>
        <v>24371</v>
      </c>
      <c r="CG6" s="68">
        <f t="shared" si="8"/>
        <v>24882</v>
      </c>
      <c r="CH6" s="68">
        <f t="shared" si="8"/>
        <v>25249</v>
      </c>
      <c r="CI6" s="68">
        <f t="shared" si="8"/>
        <v>25711</v>
      </c>
      <c r="CJ6" s="67" t="str">
        <f>IF(CJ8="-","【-】","【"&amp;SUBSTITUTE(TEXT(CJ8,"#,##0"),"-","△")&amp;"】")</f>
        <v>【52,412】</v>
      </c>
      <c r="CK6" s="68">
        <f>IF(CK8="-",NA(),CK8)</f>
        <v>7802</v>
      </c>
      <c r="CL6" s="68">
        <f t="shared" ref="CL6:CT6" si="9">IF(CL8="-",NA(),CL8)</f>
        <v>7822</v>
      </c>
      <c r="CM6" s="68">
        <f t="shared" si="9"/>
        <v>8185</v>
      </c>
      <c r="CN6" s="68">
        <f t="shared" si="9"/>
        <v>8382</v>
      </c>
      <c r="CO6" s="68">
        <f t="shared" si="9"/>
        <v>8081</v>
      </c>
      <c r="CP6" s="68">
        <f t="shared" si="9"/>
        <v>8471</v>
      </c>
      <c r="CQ6" s="68">
        <f t="shared" si="9"/>
        <v>8736</v>
      </c>
      <c r="CR6" s="68">
        <f t="shared" si="9"/>
        <v>8797</v>
      </c>
      <c r="CS6" s="68">
        <f t="shared" si="9"/>
        <v>8852</v>
      </c>
      <c r="CT6" s="68">
        <f t="shared" si="9"/>
        <v>9060</v>
      </c>
      <c r="CU6" s="67" t="str">
        <f>IF(CU8="-","【-】","【"&amp;SUBSTITUTE(TEXT(CU8,"#,##0"),"-","△")&amp;"】")</f>
        <v>【14,708】</v>
      </c>
      <c r="CV6" s="67">
        <f>IF(CV8="-",NA(),CV8)</f>
        <v>98</v>
      </c>
      <c r="CW6" s="67">
        <f t="shared" ref="CW6:DE6" si="10">IF(CW8="-",NA(),CW8)</f>
        <v>100.2</v>
      </c>
      <c r="CX6" s="67">
        <f t="shared" si="10"/>
        <v>101.8</v>
      </c>
      <c r="CY6" s="67">
        <f t="shared" si="10"/>
        <v>100.9</v>
      </c>
      <c r="CZ6" s="67">
        <f t="shared" si="10"/>
        <v>110.8</v>
      </c>
      <c r="DA6" s="67">
        <f t="shared" si="10"/>
        <v>67.5</v>
      </c>
      <c r="DB6" s="67">
        <f t="shared" si="10"/>
        <v>67.5</v>
      </c>
      <c r="DC6" s="67">
        <f t="shared" si="10"/>
        <v>69.5</v>
      </c>
      <c r="DD6" s="67">
        <f t="shared" si="10"/>
        <v>70.3</v>
      </c>
      <c r="DE6" s="67">
        <f t="shared" si="10"/>
        <v>71.099999999999994</v>
      </c>
      <c r="DF6" s="67" t="str">
        <f>IF(DF8="-","【-】","【"&amp;SUBSTITUTE(TEXT(DF8,"#,##0.0"),"-","△")&amp;"】")</f>
        <v>【54.8】</v>
      </c>
      <c r="DG6" s="67">
        <f>IF(DG8="-",NA(),DG8)</f>
        <v>13.2</v>
      </c>
      <c r="DH6" s="67">
        <f t="shared" ref="DH6:DP6" si="11">IF(DH8="-",NA(),DH8)</f>
        <v>13.7</v>
      </c>
      <c r="DI6" s="67">
        <f t="shared" si="11"/>
        <v>13.1</v>
      </c>
      <c r="DJ6" s="67">
        <f t="shared" si="11"/>
        <v>12.8</v>
      </c>
      <c r="DK6" s="67">
        <f t="shared" si="11"/>
        <v>12.2</v>
      </c>
      <c r="DL6" s="67">
        <f t="shared" si="11"/>
        <v>17.899999999999999</v>
      </c>
      <c r="DM6" s="67">
        <f t="shared" si="11"/>
        <v>17.899999999999999</v>
      </c>
      <c r="DN6" s="67">
        <f t="shared" si="11"/>
        <v>17.399999999999999</v>
      </c>
      <c r="DO6" s="67">
        <f t="shared" si="11"/>
        <v>17</v>
      </c>
      <c r="DP6" s="67">
        <f t="shared" si="11"/>
        <v>16.5</v>
      </c>
      <c r="DQ6" s="67" t="str">
        <f>IF(DQ8="-","【-】","【"&amp;SUBSTITUTE(TEXT(DQ8,"#,##0.0"),"-","△")&amp;"】")</f>
        <v>【24.3】</v>
      </c>
      <c r="DR6" s="67">
        <f>IF(DR8="-",NA(),DR8)</f>
        <v>73.3</v>
      </c>
      <c r="DS6" s="67">
        <f t="shared" ref="DS6:EA6" si="12">IF(DS8="-",NA(),DS8)</f>
        <v>74.7</v>
      </c>
      <c r="DT6" s="67">
        <f t="shared" si="12"/>
        <v>75.3</v>
      </c>
      <c r="DU6" s="67">
        <f t="shared" si="12"/>
        <v>76.8</v>
      </c>
      <c r="DV6" s="67">
        <f t="shared" si="12"/>
        <v>78.3</v>
      </c>
      <c r="DW6" s="67">
        <f t="shared" si="12"/>
        <v>52.4</v>
      </c>
      <c r="DX6" s="67">
        <f t="shared" si="12"/>
        <v>52.6</v>
      </c>
      <c r="DY6" s="67">
        <f t="shared" si="12"/>
        <v>54.2</v>
      </c>
      <c r="DZ6" s="67">
        <f t="shared" si="12"/>
        <v>53.8</v>
      </c>
      <c r="EA6" s="67">
        <f t="shared" si="12"/>
        <v>56.1</v>
      </c>
      <c r="EB6" s="67" t="str">
        <f>IF(EB8="-","【-】","【"&amp;SUBSTITUTE(TEXT(EB8,"#,##0.0"),"-","△")&amp;"】")</f>
        <v>【52.5】</v>
      </c>
      <c r="EC6" s="67">
        <f>IF(EC8="-",NA(),EC8)</f>
        <v>76.400000000000006</v>
      </c>
      <c r="ED6" s="67">
        <f t="shared" ref="ED6:EL6" si="13">IF(ED8="-",NA(),ED8)</f>
        <v>75.099999999999994</v>
      </c>
      <c r="EE6" s="67">
        <f t="shared" si="13"/>
        <v>74.2</v>
      </c>
      <c r="EF6" s="67">
        <f t="shared" si="13"/>
        <v>76.400000000000006</v>
      </c>
      <c r="EG6" s="67">
        <f t="shared" si="13"/>
        <v>77</v>
      </c>
      <c r="EH6" s="67">
        <f t="shared" si="13"/>
        <v>68.900000000000006</v>
      </c>
      <c r="EI6" s="67">
        <f t="shared" si="13"/>
        <v>68</v>
      </c>
      <c r="EJ6" s="67">
        <f t="shared" si="13"/>
        <v>70</v>
      </c>
      <c r="EK6" s="67">
        <f t="shared" si="13"/>
        <v>71</v>
      </c>
      <c r="EL6" s="67">
        <f t="shared" si="13"/>
        <v>73.2</v>
      </c>
      <c r="EM6" s="67" t="str">
        <f>IF(EM8="-","【-】","【"&amp;SUBSTITUTE(TEXT(EM8,"#,##0.0"),"-","△")&amp;"】")</f>
        <v>【68.8】</v>
      </c>
      <c r="EN6" s="68">
        <f>IF(EN8="-",NA(),EN8)</f>
        <v>33935217</v>
      </c>
      <c r="EO6" s="68">
        <f t="shared" ref="EO6:EW6" si="14">IF(EO8="-",NA(),EO8)</f>
        <v>34768883</v>
      </c>
      <c r="EP6" s="68">
        <f t="shared" si="14"/>
        <v>35198250</v>
      </c>
      <c r="EQ6" s="68">
        <f t="shared" si="14"/>
        <v>35593350</v>
      </c>
      <c r="ER6" s="68">
        <f t="shared" si="14"/>
        <v>35647867</v>
      </c>
      <c r="ES6" s="68">
        <f t="shared" si="14"/>
        <v>34878088</v>
      </c>
      <c r="ET6" s="68">
        <f t="shared" si="14"/>
        <v>36094355</v>
      </c>
      <c r="EU6" s="68">
        <f t="shared" si="14"/>
        <v>36941419</v>
      </c>
      <c r="EV6" s="68">
        <f t="shared" si="14"/>
        <v>38480542</v>
      </c>
      <c r="EW6" s="68">
        <f t="shared" si="14"/>
        <v>38744035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173</v>
      </c>
      <c r="B7" s="65">
        <f t="shared" ref="B7:AG7" si="15">B8</f>
        <v>2018</v>
      </c>
      <c r="C7" s="65">
        <f t="shared" si="15"/>
        <v>150002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4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50床以上～100床未満</v>
      </c>
      <c r="O7" s="65" t="str">
        <f>O8</f>
        <v>自治体職員</v>
      </c>
      <c r="P7" s="65" t="str">
        <f>P8</f>
        <v>直営</v>
      </c>
      <c r="Q7" s="66">
        <f t="shared" si="15"/>
        <v>9</v>
      </c>
      <c r="R7" s="65" t="str">
        <f t="shared" si="15"/>
        <v>-</v>
      </c>
      <c r="S7" s="65" t="str">
        <f t="shared" si="15"/>
        <v>訓</v>
      </c>
      <c r="T7" s="65" t="str">
        <f t="shared" si="15"/>
        <v>救 臨 輪</v>
      </c>
      <c r="U7" s="66">
        <f>U8</f>
        <v>2259309</v>
      </c>
      <c r="V7" s="66">
        <f>V8</f>
        <v>5084</v>
      </c>
      <c r="W7" s="65" t="str">
        <f>W8</f>
        <v>第１種該当</v>
      </c>
      <c r="X7" s="65" t="str">
        <f t="shared" si="15"/>
        <v>１０：１</v>
      </c>
      <c r="Y7" s="66">
        <f t="shared" si="15"/>
        <v>60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60</v>
      </c>
      <c r="AE7" s="66">
        <f t="shared" si="15"/>
        <v>60</v>
      </c>
      <c r="AF7" s="66" t="str">
        <f t="shared" si="15"/>
        <v>-</v>
      </c>
      <c r="AG7" s="66">
        <f t="shared" si="15"/>
        <v>60</v>
      </c>
      <c r="AH7" s="67">
        <f>AH8</f>
        <v>100</v>
      </c>
      <c r="AI7" s="67">
        <f t="shared" ref="AI7:AQ7" si="16">AI8</f>
        <v>97.9</v>
      </c>
      <c r="AJ7" s="67">
        <f t="shared" si="16"/>
        <v>102.5</v>
      </c>
      <c r="AK7" s="67">
        <f t="shared" si="16"/>
        <v>101</v>
      </c>
      <c r="AL7" s="67">
        <f t="shared" si="16"/>
        <v>102.1</v>
      </c>
      <c r="AM7" s="67">
        <f t="shared" si="16"/>
        <v>98.5</v>
      </c>
      <c r="AN7" s="67">
        <f t="shared" si="16"/>
        <v>98</v>
      </c>
      <c r="AO7" s="67">
        <f t="shared" si="16"/>
        <v>98.4</v>
      </c>
      <c r="AP7" s="67">
        <f t="shared" si="16"/>
        <v>98.2</v>
      </c>
      <c r="AQ7" s="67">
        <f t="shared" si="16"/>
        <v>97.5</v>
      </c>
      <c r="AR7" s="67"/>
      <c r="AS7" s="67">
        <f>AS8</f>
        <v>67.400000000000006</v>
      </c>
      <c r="AT7" s="67">
        <f t="shared" ref="AT7:BB7" si="17">AT8</f>
        <v>65.900000000000006</v>
      </c>
      <c r="AU7" s="67">
        <f t="shared" si="17"/>
        <v>65.7</v>
      </c>
      <c r="AV7" s="67">
        <f t="shared" si="17"/>
        <v>66.900000000000006</v>
      </c>
      <c r="AW7" s="67">
        <f t="shared" si="17"/>
        <v>61.4</v>
      </c>
      <c r="AX7" s="67">
        <f t="shared" si="17"/>
        <v>79.7</v>
      </c>
      <c r="AY7" s="67">
        <f t="shared" si="17"/>
        <v>79.599999999999994</v>
      </c>
      <c r="AZ7" s="67">
        <f t="shared" si="17"/>
        <v>77.900000000000006</v>
      </c>
      <c r="BA7" s="67">
        <f t="shared" si="17"/>
        <v>78.099999999999994</v>
      </c>
      <c r="BB7" s="67">
        <f t="shared" si="17"/>
        <v>77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94.9</v>
      </c>
      <c r="BJ7" s="67">
        <f t="shared" si="18"/>
        <v>101.2</v>
      </c>
      <c r="BK7" s="67">
        <f t="shared" si="18"/>
        <v>107.2</v>
      </c>
      <c r="BL7" s="67">
        <f t="shared" si="18"/>
        <v>114.4</v>
      </c>
      <c r="BM7" s="67">
        <f t="shared" si="18"/>
        <v>117</v>
      </c>
      <c r="BN7" s="67"/>
      <c r="BO7" s="67">
        <f>BO8</f>
        <v>76.599999999999994</v>
      </c>
      <c r="BP7" s="67">
        <f t="shared" ref="BP7:BX7" si="19">BP8</f>
        <v>75.599999999999994</v>
      </c>
      <c r="BQ7" s="67">
        <f t="shared" si="19"/>
        <v>71.7</v>
      </c>
      <c r="BR7" s="67">
        <f t="shared" si="19"/>
        <v>76.400000000000006</v>
      </c>
      <c r="BS7" s="67">
        <f t="shared" si="19"/>
        <v>72.5</v>
      </c>
      <c r="BT7" s="67">
        <f t="shared" si="19"/>
        <v>67.400000000000006</v>
      </c>
      <c r="BU7" s="67">
        <f t="shared" si="19"/>
        <v>66.599999999999994</v>
      </c>
      <c r="BV7" s="67">
        <f t="shared" si="19"/>
        <v>66.8</v>
      </c>
      <c r="BW7" s="67">
        <f t="shared" si="19"/>
        <v>67.900000000000006</v>
      </c>
      <c r="BX7" s="67">
        <f t="shared" si="19"/>
        <v>66.900000000000006</v>
      </c>
      <c r="BY7" s="67"/>
      <c r="BZ7" s="68">
        <f>BZ8</f>
        <v>26121</v>
      </c>
      <c r="CA7" s="68">
        <f t="shared" ref="CA7:CI7" si="20">CA8</f>
        <v>25728</v>
      </c>
      <c r="CB7" s="68">
        <f t="shared" si="20"/>
        <v>26189</v>
      </c>
      <c r="CC7" s="68">
        <f t="shared" si="20"/>
        <v>26338</v>
      </c>
      <c r="CD7" s="68">
        <f t="shared" si="20"/>
        <v>26190</v>
      </c>
      <c r="CE7" s="68">
        <f t="shared" si="20"/>
        <v>23857</v>
      </c>
      <c r="CF7" s="68">
        <f t="shared" si="20"/>
        <v>24371</v>
      </c>
      <c r="CG7" s="68">
        <f t="shared" si="20"/>
        <v>24882</v>
      </c>
      <c r="CH7" s="68">
        <f t="shared" si="20"/>
        <v>25249</v>
      </c>
      <c r="CI7" s="68">
        <f t="shared" si="20"/>
        <v>25711</v>
      </c>
      <c r="CJ7" s="67"/>
      <c r="CK7" s="68">
        <f>CK8</f>
        <v>7802</v>
      </c>
      <c r="CL7" s="68">
        <f t="shared" ref="CL7:CT7" si="21">CL8</f>
        <v>7822</v>
      </c>
      <c r="CM7" s="68">
        <f t="shared" si="21"/>
        <v>8185</v>
      </c>
      <c r="CN7" s="68">
        <f t="shared" si="21"/>
        <v>8382</v>
      </c>
      <c r="CO7" s="68">
        <f t="shared" si="21"/>
        <v>8081</v>
      </c>
      <c r="CP7" s="68">
        <f t="shared" si="21"/>
        <v>8471</v>
      </c>
      <c r="CQ7" s="68">
        <f t="shared" si="21"/>
        <v>8736</v>
      </c>
      <c r="CR7" s="68">
        <f t="shared" si="21"/>
        <v>8797</v>
      </c>
      <c r="CS7" s="68">
        <f t="shared" si="21"/>
        <v>8852</v>
      </c>
      <c r="CT7" s="68">
        <f t="shared" si="21"/>
        <v>9060</v>
      </c>
      <c r="CU7" s="67"/>
      <c r="CV7" s="67">
        <f>CV8</f>
        <v>98</v>
      </c>
      <c r="CW7" s="67">
        <f t="shared" ref="CW7:DE7" si="22">CW8</f>
        <v>100.2</v>
      </c>
      <c r="CX7" s="67">
        <f t="shared" si="22"/>
        <v>101.8</v>
      </c>
      <c r="CY7" s="67">
        <f t="shared" si="22"/>
        <v>100.9</v>
      </c>
      <c r="CZ7" s="67">
        <f t="shared" si="22"/>
        <v>110.8</v>
      </c>
      <c r="DA7" s="67">
        <f t="shared" si="22"/>
        <v>67.5</v>
      </c>
      <c r="DB7" s="67">
        <f t="shared" si="22"/>
        <v>67.5</v>
      </c>
      <c r="DC7" s="67">
        <f t="shared" si="22"/>
        <v>69.5</v>
      </c>
      <c r="DD7" s="67">
        <f t="shared" si="22"/>
        <v>70.3</v>
      </c>
      <c r="DE7" s="67">
        <f t="shared" si="22"/>
        <v>71.099999999999994</v>
      </c>
      <c r="DF7" s="67"/>
      <c r="DG7" s="67">
        <f>DG8</f>
        <v>13.2</v>
      </c>
      <c r="DH7" s="67">
        <f t="shared" ref="DH7:DP7" si="23">DH8</f>
        <v>13.7</v>
      </c>
      <c r="DI7" s="67">
        <f t="shared" si="23"/>
        <v>13.1</v>
      </c>
      <c r="DJ7" s="67">
        <f t="shared" si="23"/>
        <v>12.8</v>
      </c>
      <c r="DK7" s="67">
        <f t="shared" si="23"/>
        <v>12.2</v>
      </c>
      <c r="DL7" s="67">
        <f t="shared" si="23"/>
        <v>17.899999999999999</v>
      </c>
      <c r="DM7" s="67">
        <f t="shared" si="23"/>
        <v>17.899999999999999</v>
      </c>
      <c r="DN7" s="67">
        <f t="shared" si="23"/>
        <v>17.399999999999999</v>
      </c>
      <c r="DO7" s="67">
        <f t="shared" si="23"/>
        <v>17</v>
      </c>
      <c r="DP7" s="67">
        <f t="shared" si="23"/>
        <v>16.5</v>
      </c>
      <c r="DQ7" s="67"/>
      <c r="DR7" s="67">
        <f>DR8</f>
        <v>73.3</v>
      </c>
      <c r="DS7" s="67">
        <f t="shared" ref="DS7:EA7" si="24">DS8</f>
        <v>74.7</v>
      </c>
      <c r="DT7" s="67">
        <f t="shared" si="24"/>
        <v>75.3</v>
      </c>
      <c r="DU7" s="67">
        <f t="shared" si="24"/>
        <v>76.8</v>
      </c>
      <c r="DV7" s="67">
        <f t="shared" si="24"/>
        <v>78.3</v>
      </c>
      <c r="DW7" s="67">
        <f t="shared" si="24"/>
        <v>52.4</v>
      </c>
      <c r="DX7" s="67">
        <f t="shared" si="24"/>
        <v>52.6</v>
      </c>
      <c r="DY7" s="67">
        <f t="shared" si="24"/>
        <v>54.2</v>
      </c>
      <c r="DZ7" s="67">
        <f t="shared" si="24"/>
        <v>53.8</v>
      </c>
      <c r="EA7" s="67">
        <f t="shared" si="24"/>
        <v>56.1</v>
      </c>
      <c r="EB7" s="67"/>
      <c r="EC7" s="67">
        <f>EC8</f>
        <v>76.400000000000006</v>
      </c>
      <c r="ED7" s="67">
        <f t="shared" ref="ED7:EL7" si="25">ED8</f>
        <v>75.099999999999994</v>
      </c>
      <c r="EE7" s="67">
        <f t="shared" si="25"/>
        <v>74.2</v>
      </c>
      <c r="EF7" s="67">
        <f t="shared" si="25"/>
        <v>76.400000000000006</v>
      </c>
      <c r="EG7" s="67">
        <f t="shared" si="25"/>
        <v>77</v>
      </c>
      <c r="EH7" s="67">
        <f t="shared" si="25"/>
        <v>68.900000000000006</v>
      </c>
      <c r="EI7" s="67">
        <f t="shared" si="25"/>
        <v>68</v>
      </c>
      <c r="EJ7" s="67">
        <f t="shared" si="25"/>
        <v>70</v>
      </c>
      <c r="EK7" s="67">
        <f t="shared" si="25"/>
        <v>71</v>
      </c>
      <c r="EL7" s="67">
        <f t="shared" si="25"/>
        <v>73.2</v>
      </c>
      <c r="EM7" s="67"/>
      <c r="EN7" s="68">
        <f>EN8</f>
        <v>33935217</v>
      </c>
      <c r="EO7" s="68">
        <f t="shared" ref="EO7:EW7" si="26">EO8</f>
        <v>34768883</v>
      </c>
      <c r="EP7" s="68">
        <f t="shared" si="26"/>
        <v>35198250</v>
      </c>
      <c r="EQ7" s="68">
        <f t="shared" si="26"/>
        <v>35593350</v>
      </c>
      <c r="ER7" s="68">
        <f t="shared" si="26"/>
        <v>35647867</v>
      </c>
      <c r="ES7" s="68">
        <f t="shared" si="26"/>
        <v>34878088</v>
      </c>
      <c r="ET7" s="68">
        <f t="shared" si="26"/>
        <v>36094355</v>
      </c>
      <c r="EU7" s="68">
        <f t="shared" si="26"/>
        <v>36941419</v>
      </c>
      <c r="EV7" s="68">
        <f t="shared" si="26"/>
        <v>38480542</v>
      </c>
      <c r="EW7" s="68">
        <f t="shared" si="26"/>
        <v>38744035</v>
      </c>
      <c r="EX7" s="68"/>
    </row>
    <row r="8" spans="1:154" s="69" customFormat="1" x14ac:dyDescent="0.15">
      <c r="A8" s="50"/>
      <c r="B8" s="70">
        <v>2018</v>
      </c>
      <c r="C8" s="70">
        <v>150002</v>
      </c>
      <c r="D8" s="70">
        <v>46</v>
      </c>
      <c r="E8" s="70">
        <v>6</v>
      </c>
      <c r="F8" s="70">
        <v>0</v>
      </c>
      <c r="G8" s="70">
        <v>4</v>
      </c>
      <c r="H8" s="70" t="s">
        <v>174</v>
      </c>
      <c r="I8" s="70" t="s">
        <v>174</v>
      </c>
      <c r="J8" s="70" t="s">
        <v>175</v>
      </c>
      <c r="K8" s="70" t="s">
        <v>176</v>
      </c>
      <c r="L8" s="70" t="s">
        <v>177</v>
      </c>
      <c r="M8" s="70" t="s">
        <v>178</v>
      </c>
      <c r="N8" s="70" t="s">
        <v>179</v>
      </c>
      <c r="O8" s="70" t="s">
        <v>180</v>
      </c>
      <c r="P8" s="70" t="s">
        <v>181</v>
      </c>
      <c r="Q8" s="71">
        <v>9</v>
      </c>
      <c r="R8" s="70" t="s">
        <v>38</v>
      </c>
      <c r="S8" s="70" t="s">
        <v>182</v>
      </c>
      <c r="T8" s="70" t="s">
        <v>183</v>
      </c>
      <c r="U8" s="71">
        <v>2259309</v>
      </c>
      <c r="V8" s="71">
        <v>5084</v>
      </c>
      <c r="W8" s="70" t="s">
        <v>184</v>
      </c>
      <c r="X8" s="72" t="s">
        <v>185</v>
      </c>
      <c r="Y8" s="71">
        <v>60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60</v>
      </c>
      <c r="AE8" s="71">
        <v>60</v>
      </c>
      <c r="AF8" s="71" t="s">
        <v>38</v>
      </c>
      <c r="AG8" s="71">
        <v>60</v>
      </c>
      <c r="AH8" s="73">
        <v>100</v>
      </c>
      <c r="AI8" s="73">
        <v>97.9</v>
      </c>
      <c r="AJ8" s="73">
        <v>102.5</v>
      </c>
      <c r="AK8" s="73">
        <v>101</v>
      </c>
      <c r="AL8" s="73">
        <v>102.1</v>
      </c>
      <c r="AM8" s="73">
        <v>98.5</v>
      </c>
      <c r="AN8" s="73">
        <v>98</v>
      </c>
      <c r="AO8" s="73">
        <v>98.4</v>
      </c>
      <c r="AP8" s="73">
        <v>98.2</v>
      </c>
      <c r="AQ8" s="73">
        <v>97.5</v>
      </c>
      <c r="AR8" s="73">
        <v>98.8</v>
      </c>
      <c r="AS8" s="73">
        <v>67.400000000000006</v>
      </c>
      <c r="AT8" s="73">
        <v>65.900000000000006</v>
      </c>
      <c r="AU8" s="73">
        <v>65.7</v>
      </c>
      <c r="AV8" s="73">
        <v>66.900000000000006</v>
      </c>
      <c r="AW8" s="73">
        <v>61.4</v>
      </c>
      <c r="AX8" s="73">
        <v>79.7</v>
      </c>
      <c r="AY8" s="73">
        <v>79.599999999999994</v>
      </c>
      <c r="AZ8" s="73">
        <v>77.900000000000006</v>
      </c>
      <c r="BA8" s="73">
        <v>78.099999999999994</v>
      </c>
      <c r="BB8" s="73">
        <v>77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94.9</v>
      </c>
      <c r="BJ8" s="74">
        <v>101.2</v>
      </c>
      <c r="BK8" s="74">
        <v>107.2</v>
      </c>
      <c r="BL8" s="74">
        <v>114.4</v>
      </c>
      <c r="BM8" s="74">
        <v>117</v>
      </c>
      <c r="BN8" s="74">
        <v>64.099999999999994</v>
      </c>
      <c r="BO8" s="73">
        <v>76.599999999999994</v>
      </c>
      <c r="BP8" s="73">
        <v>75.599999999999994</v>
      </c>
      <c r="BQ8" s="73">
        <v>71.7</v>
      </c>
      <c r="BR8" s="73">
        <v>76.400000000000006</v>
      </c>
      <c r="BS8" s="73">
        <v>72.5</v>
      </c>
      <c r="BT8" s="73">
        <v>67.400000000000006</v>
      </c>
      <c r="BU8" s="73">
        <v>66.599999999999994</v>
      </c>
      <c r="BV8" s="73">
        <v>66.8</v>
      </c>
      <c r="BW8" s="73">
        <v>67.900000000000006</v>
      </c>
      <c r="BX8" s="73">
        <v>66.900000000000006</v>
      </c>
      <c r="BY8" s="73">
        <v>74.900000000000006</v>
      </c>
      <c r="BZ8" s="74">
        <v>26121</v>
      </c>
      <c r="CA8" s="74">
        <v>25728</v>
      </c>
      <c r="CB8" s="74">
        <v>26189</v>
      </c>
      <c r="CC8" s="74">
        <v>26338</v>
      </c>
      <c r="CD8" s="74">
        <v>26190</v>
      </c>
      <c r="CE8" s="74">
        <v>23857</v>
      </c>
      <c r="CF8" s="74">
        <v>24371</v>
      </c>
      <c r="CG8" s="74">
        <v>24882</v>
      </c>
      <c r="CH8" s="74">
        <v>25249</v>
      </c>
      <c r="CI8" s="74">
        <v>25711</v>
      </c>
      <c r="CJ8" s="73">
        <v>52412</v>
      </c>
      <c r="CK8" s="74">
        <v>7802</v>
      </c>
      <c r="CL8" s="74">
        <v>7822</v>
      </c>
      <c r="CM8" s="74">
        <v>8185</v>
      </c>
      <c r="CN8" s="74">
        <v>8382</v>
      </c>
      <c r="CO8" s="74">
        <v>8081</v>
      </c>
      <c r="CP8" s="74">
        <v>8471</v>
      </c>
      <c r="CQ8" s="74">
        <v>8736</v>
      </c>
      <c r="CR8" s="74">
        <v>8797</v>
      </c>
      <c r="CS8" s="74">
        <v>8852</v>
      </c>
      <c r="CT8" s="74">
        <v>9060</v>
      </c>
      <c r="CU8" s="73">
        <v>14708</v>
      </c>
      <c r="CV8" s="74">
        <v>98</v>
      </c>
      <c r="CW8" s="74">
        <v>100.2</v>
      </c>
      <c r="CX8" s="74">
        <v>101.8</v>
      </c>
      <c r="CY8" s="74">
        <v>100.9</v>
      </c>
      <c r="CZ8" s="74">
        <v>110.8</v>
      </c>
      <c r="DA8" s="74">
        <v>67.5</v>
      </c>
      <c r="DB8" s="74">
        <v>67.5</v>
      </c>
      <c r="DC8" s="74">
        <v>69.5</v>
      </c>
      <c r="DD8" s="74">
        <v>70.3</v>
      </c>
      <c r="DE8" s="74">
        <v>71.099999999999994</v>
      </c>
      <c r="DF8" s="74">
        <v>54.8</v>
      </c>
      <c r="DG8" s="74">
        <v>13.2</v>
      </c>
      <c r="DH8" s="74">
        <v>13.7</v>
      </c>
      <c r="DI8" s="74">
        <v>13.1</v>
      </c>
      <c r="DJ8" s="74">
        <v>12.8</v>
      </c>
      <c r="DK8" s="74">
        <v>12.2</v>
      </c>
      <c r="DL8" s="74">
        <v>17.899999999999999</v>
      </c>
      <c r="DM8" s="74">
        <v>17.899999999999999</v>
      </c>
      <c r="DN8" s="74">
        <v>17.399999999999999</v>
      </c>
      <c r="DO8" s="74">
        <v>17</v>
      </c>
      <c r="DP8" s="74">
        <v>16.5</v>
      </c>
      <c r="DQ8" s="74">
        <v>24.3</v>
      </c>
      <c r="DR8" s="73">
        <v>73.3</v>
      </c>
      <c r="DS8" s="73">
        <v>74.7</v>
      </c>
      <c r="DT8" s="73">
        <v>75.3</v>
      </c>
      <c r="DU8" s="73">
        <v>76.8</v>
      </c>
      <c r="DV8" s="73">
        <v>78.3</v>
      </c>
      <c r="DW8" s="73">
        <v>52.4</v>
      </c>
      <c r="DX8" s="73">
        <v>52.6</v>
      </c>
      <c r="DY8" s="73">
        <v>54.2</v>
      </c>
      <c r="DZ8" s="73">
        <v>53.8</v>
      </c>
      <c r="EA8" s="73">
        <v>56.1</v>
      </c>
      <c r="EB8" s="73">
        <v>52.5</v>
      </c>
      <c r="EC8" s="73">
        <v>76.400000000000006</v>
      </c>
      <c r="ED8" s="73">
        <v>75.099999999999994</v>
      </c>
      <c r="EE8" s="73">
        <v>74.2</v>
      </c>
      <c r="EF8" s="73">
        <v>76.400000000000006</v>
      </c>
      <c r="EG8" s="73">
        <v>77</v>
      </c>
      <c r="EH8" s="73">
        <v>68.900000000000006</v>
      </c>
      <c r="EI8" s="73">
        <v>68</v>
      </c>
      <c r="EJ8" s="73">
        <v>70</v>
      </c>
      <c r="EK8" s="73">
        <v>71</v>
      </c>
      <c r="EL8" s="73">
        <v>73.2</v>
      </c>
      <c r="EM8" s="73">
        <v>68.8</v>
      </c>
      <c r="EN8" s="74">
        <v>33935217</v>
      </c>
      <c r="EO8" s="74">
        <v>34768883</v>
      </c>
      <c r="EP8" s="74">
        <v>35198250</v>
      </c>
      <c r="EQ8" s="74">
        <v>35593350</v>
      </c>
      <c r="ER8" s="74">
        <v>35647867</v>
      </c>
      <c r="ES8" s="74">
        <v>34878088</v>
      </c>
      <c r="ET8" s="74">
        <v>36094355</v>
      </c>
      <c r="EU8" s="74">
        <v>36941419</v>
      </c>
      <c r="EV8" s="74">
        <v>38480542</v>
      </c>
      <c r="EW8" s="74">
        <v>38744035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186</v>
      </c>
      <c r="C10" s="79" t="s">
        <v>187</v>
      </c>
      <c r="D10" s="79" t="s">
        <v>188</v>
      </c>
      <c r="E10" s="79" t="s">
        <v>189</v>
      </c>
      <c r="F10" s="79" t="s">
        <v>190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191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2020-01-24T03:57:22Z</cp:lastPrinted>
  <dcterms:created xsi:type="dcterms:W3CDTF">2019-12-05T07:36:03Z</dcterms:created>
  <dcterms:modified xsi:type="dcterms:W3CDTF">2020-01-24T04:00:23Z</dcterms:modified>
  <cp:category/>
</cp:coreProperties>
</file>