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6　照会もの\財政課からの照会\平成31年度\H30経営比較分析\国から\"/>
    </mc:Choice>
  </mc:AlternateContent>
  <workbookProtection workbookAlgorithmName="SHA-512" workbookHashValue="OR1UzTpu9YcdWIkuv9BuVMqSDYSdR0d361iKyfXx2jAtTTHn2MDWM+lbKt991BHio65aIOGOuhb9tpNQFJ4fdQ==" workbookSaltValue="BPvmKMhh+BlfdiBjofV1L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FL32" i="4"/>
  <c r="CS78" i="4"/>
  <c r="BX54" i="4"/>
  <c r="BX32" i="4"/>
  <c r="C11" i="5"/>
  <c r="D11" i="5"/>
  <c r="E11" i="5"/>
  <c r="B11" i="5"/>
  <c r="KC78" i="4" l="1"/>
  <c r="HG54" i="4"/>
  <c r="FH78" i="4"/>
  <c r="DS54" i="4"/>
  <c r="DS32" i="4"/>
  <c r="AN78" i="4"/>
  <c r="AE54" i="4"/>
  <c r="AE32" i="4"/>
  <c r="HG32" i="4"/>
  <c r="KU54" i="4"/>
  <c r="KU32" i="4"/>
  <c r="BZ78" i="4"/>
  <c r="BI54" i="4"/>
  <c r="LY54" i="4"/>
  <c r="LY32" i="4"/>
  <c r="IK54" i="4"/>
  <c r="IK32" i="4"/>
  <c r="LO78" i="4"/>
  <c r="GT78" i="4"/>
  <c r="EW54" i="4"/>
  <c r="EW32" i="4"/>
  <c r="BI32" i="4"/>
  <c r="KF54" i="4"/>
  <c r="JJ78" i="4"/>
  <c r="GR54" i="4"/>
  <c r="GR32" i="4"/>
  <c r="DD54" i="4"/>
  <c r="DD32" i="4"/>
  <c r="KF32" i="4"/>
  <c r="EO78" i="4"/>
  <c r="U78" i="4"/>
  <c r="P54" i="4"/>
  <c r="P32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<sst xmlns="http://schemas.openxmlformats.org/spreadsheetml/2006/main" count="319" uniqueCount="175">
  <si>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</si>
  <si>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</si>
  <si>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</si>
  <si>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</si>
  <si>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</si>
  <si>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</si>
  <si>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</si>
  <si>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</si>
  <si>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</si>
  <si>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</si>
  <si>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</si>
  <si>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</si>
  <si>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</si>
  <si>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</si>
  <si>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</si>
  <si>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</si>
  <si>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</si>
  <si>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</si>
  <si>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</si>
  <si>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</si>
  <si>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</si>
  <si>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</si>
  <si>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</si>
  <si>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</si>
  <si>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</si>
  <si>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</si>
  <si>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</si>
  <si>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</si>
  <si>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</si>
  <si>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</si>
  <si>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</si>
  <si>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</si>
  <si>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</si>
  <si>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</si>
  <si>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</si>
  <si>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</si>
  <si>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</si>
  <si>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</si>
  <si>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</si>
  <si>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</si>
  <si>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</si>
  <si>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</si>
  <si>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</si>
  <si>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</si>
  <si>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</si>
  <si>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</si>
  <si>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</si>
  <si>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</si>
  <si>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</si>
  <si>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</si>
  <si>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</si>
  <si>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</si>
  <si>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</si>
  <si>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</si>
  <si>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</si>
  <si>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</si>
  <si>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</si>
  <si>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</si>
  <si>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</si>
  <si>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</si>
  <si>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</si>
  <si>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</si>
  <si>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</si>
  <si>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</si>
  <si>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</si>
  <si>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</si>
  <si>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</si>
  <si>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</si>
  <si>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</si>
  <si>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</si>
  <si>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</si>
  <si>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</si>
  <si>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</si>
  <si>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</si>
  <si>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</si>
  <si>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</si>
  <si>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</si>
  <si>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</si>
  <si>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</si>
  <si>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</si>
  <si>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</si>
  <si>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</si>
  <si>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</si>
  <si>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</si>
  <si>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</si>
  <si>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</si>
  <si>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</si>
  <si>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</si>
  <si>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</si>
  <si>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</si>
  <si>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</si>
  <si>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</si>
  <si>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</si>
  <si>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</si>
  <si>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</si>
  <si>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</si>
  <si>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</si>
  <si>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</si>
  <si>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</si>
  <si>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</si>
  <si>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</si>
  <si>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</si>
  <si>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</si>
  <si>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</si>
  <si>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</si>
  <si>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</si>
  <si>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</si>
  <si>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</si>
  <si>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</si>
  <si>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</si>
  <si>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</si>
  <si>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</si>
  <si>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</si>
  <si>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</si>
  <si>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</si>
  <si>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</si>
  <si>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</si>
  <si>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</si>
  <si>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</si>
  <si>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</si>
  <si>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</si>
  <si>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</si>
  <si>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</si>
  <si>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</si>
  <si>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</si>
  <si>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</si>
  <si>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</si>
  <si>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</si>
  <si>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</si>
  <si>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</si>
  <si>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</si>
  <si>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</si>
  <si>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</si>
  <si>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</si>
  <si>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</si>
  <si>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</si>
  <si>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</si>
  <si>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</si>
  <si>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</si>
  <si>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</si>
  <si>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</si>
  <si>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</si>
  <si>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</si>
  <si>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</si>
  <si>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</si>
  <si>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</si>
  <si>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</si>
  <si>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</si>
  <si>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</si>
  <si>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</si>
  <si>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</si>
  <si>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</si>
  <si>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富山県</t>
  </si>
  <si>
    <t>中央病院</t>
  </si>
  <si>
    <t>当然財務</t>
  </si>
  <si>
    <t>病院事業</t>
  </si>
  <si>
    <t>一般病院</t>
  </si>
  <si>
    <t>500床以上</t>
  </si>
  <si>
    <t>非設置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</si>
  <si>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</si>
  <si>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</si>
  <si>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</si>
  <si>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</si>
  <si>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</si>
  <si>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</si>
  <si>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</si>
  <si>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</si>
  <si>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</si>
  <si>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</si>
  <si>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</si>
  <si>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</si>
  <si>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②救急・小児・周産期・災害・精神などの不採算・特殊部門に関わる医療の提供
③県立がんセンター等地域の民間医療機関では限界のある高度・先進医療の提供
④研修の実施等を含む広域的な医師派遣の拠点としての機能</t>
    <phoneticPr fontId="5"/>
  </si>
  <si>
    <t>・経常収支比率、医業収支比率
30年度においては、抗がん剤を始めとする高額薬品・高額材料の使用増に伴う材料費の増等により、医業費用が増加し、医業収支比率は100％を下回ったが、政策医療に係る一般会計からの繰出金を加えた経常収支比率では100％を上回っている。
・病床利用率
昨年比で減少となったものの、近年の値や類似病院の平均値よりは高い水準にある。
・外来患者１人１日当たり収益
診療単価の高い外来化学療法患者の増により増加した。</t>
    <rPh sb="137" eb="139">
      <t>サクネン</t>
    </rPh>
    <rPh sb="139" eb="140">
      <t>ヒ</t>
    </rPh>
    <rPh sb="141" eb="143">
      <t>ゲンショウ</t>
    </rPh>
    <rPh sb="151" eb="153">
      <t>キンネン</t>
    </rPh>
    <rPh sb="154" eb="155">
      <t>アタイ</t>
    </rPh>
    <rPh sb="156" eb="158">
      <t>ルイジ</t>
    </rPh>
    <rPh sb="158" eb="160">
      <t>ビョウイン</t>
    </rPh>
    <rPh sb="161" eb="164">
      <t>ヘイキンチ</t>
    </rPh>
    <rPh sb="167" eb="168">
      <t>タカ</t>
    </rPh>
    <rPh sb="169" eb="171">
      <t>スイジュン</t>
    </rPh>
    <phoneticPr fontId="5"/>
  </si>
  <si>
    <t xml:space="preserve">・有形固定資産減価償却率、器械備品減価償却率
30年度においては、28年度に整備した先端医療棟に係る建物・機械類の減価償却が始まったことから、29年度以降増加傾向にある。
</t>
    <rPh sb="73" eb="75">
      <t>ネンド</t>
    </rPh>
    <rPh sb="75" eb="77">
      <t>イコウ</t>
    </rPh>
    <rPh sb="79" eb="81">
      <t>ケイコウ</t>
    </rPh>
    <phoneticPr fontId="5"/>
  </si>
  <si>
    <t>経営の状況はおおむね良好である。病院施設・設備の整備に伴う減価償却費や、高額薬品・材料の使用による材料費等、費用の負担が今後も続くことから、先端医療棟をはじめとする施設を有効活用し、高度・専門的な医療を推進していくとともに、さらなる経営の健全化に努めていく必要がある。
引き続き、H28年度に策定した新公立病院改革プラン（第4次中期経営計画）に基づき、経営基盤強化と財務マネジメントの向上を図っていく。</t>
    <rPh sb="135" eb="136">
      <t>ヒ</t>
    </rPh>
    <rPh sb="137" eb="138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</si>
</sst>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82.6</c:v>
                </c:pt>
                <c:pt idx="1">
                  <c:v>81</c:v>
                </c:pt>
                <c:pt idx="2">
                  <c:v>80.7</c:v>
                </c:pt>
                <c:pt idx="3">
                  <c:v>86.3</c:v>
                </c:pt>
                <c:pt idx="4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D-42C2-9C08-320478E6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31048"/>
        <c:axId val="20792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AD-42C2-9C08-320478E6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31048"/>
        <c:axId val="207929480"/>
      </c:lineChart>
      <c:dateAx>
        <c:axId val="20793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29480"/>
        <c:crosses val="autoZero"/>
        <c:auto val="1"/>
        <c:lblOffset val="100"/>
        <c:baseTimeUnit val="years"/>
      </c:dateAx>
      <c:valAx>
        <c:axId val="20792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931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16395</c:v>
                </c:pt>
                <c:pt idx="1">
                  <c:v>17083</c:v>
                </c:pt>
                <c:pt idx="2">
                  <c:v>17959</c:v>
                </c:pt>
                <c:pt idx="3">
                  <c:v>19027</c:v>
                </c:pt>
                <c:pt idx="4">
                  <c:v>20044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C4-47D9-A025-99C03A19F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89752"/>
        <c:axId val="47738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C4-47D9-A025-99C03A19F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9752"/>
        <c:axId val="477384264"/>
      </c:lineChart>
      <c:dateAx>
        <c:axId val="47738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4264"/>
        <c:crosses val="autoZero"/>
        <c:auto val="1"/>
        <c:lblOffset val="100"/>
        <c:baseTimeUnit val="years"/>
      </c:dateAx>
      <c:valAx>
        <c:axId val="47738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7389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66746</c:v>
                </c:pt>
                <c:pt idx="1">
                  <c:v>70530</c:v>
                </c:pt>
                <c:pt idx="2">
                  <c:v>72039</c:v>
                </c:pt>
                <c:pt idx="3">
                  <c:v>71258</c:v>
                </c:pt>
                <c:pt idx="4">
                  <c:v>73856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2-4F31-8E4E-408B14B0B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92496"/>
        <c:axId val="47739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2-4F31-8E4E-408B14B0B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92496"/>
        <c:axId val="477390928"/>
      </c:lineChart>
      <c:dateAx>
        <c:axId val="47739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90928"/>
        <c:crosses val="autoZero"/>
        <c:auto val="1"/>
        <c:lblOffset val="100"/>
        <c:baseTimeUnit val="years"/>
      </c:dateAx>
      <c:valAx>
        <c:axId val="47739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739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31.8</c:v>
                </c:pt>
                <c:pt idx="1">
                  <c:v>29</c:v>
                </c:pt>
                <c:pt idx="2">
                  <c:v>28.3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6-44AE-A4A3-0AB7DC1B2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33792"/>
        <c:axId val="20793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06-44AE-A4A3-0AB7DC1B2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33792"/>
        <c:axId val="207934576"/>
      </c:lineChart>
      <c:dateAx>
        <c:axId val="2079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34576"/>
        <c:crosses val="autoZero"/>
        <c:auto val="1"/>
        <c:lblOffset val="100"/>
        <c:baseTimeUnit val="years"/>
      </c:dateAx>
      <c:valAx>
        <c:axId val="20793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7933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101.8</c:v>
                </c:pt>
                <c:pt idx="2">
                  <c:v>99.2</c:v>
                </c:pt>
                <c:pt idx="3">
                  <c:v>99</c:v>
                </c:pt>
                <c:pt idx="4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7-46CE-8BBA-E731A116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9168"/>
        <c:axId val="47738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17-46CE-8BBA-E731A116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79168"/>
        <c:axId val="477380736"/>
      </c:lineChart>
      <c:dateAx>
        <c:axId val="47737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0736"/>
        <c:crosses val="autoZero"/>
        <c:auto val="1"/>
        <c:lblOffset val="100"/>
        <c:baseTimeUnit val="years"/>
      </c:dateAx>
      <c:valAx>
        <c:axId val="47738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37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103.9</c:v>
                </c:pt>
                <c:pt idx="1">
                  <c:v>103.1</c:v>
                </c:pt>
                <c:pt idx="2">
                  <c:v>101.3</c:v>
                </c:pt>
                <c:pt idx="3">
                  <c:v>101.5</c:v>
                </c:pt>
                <c:pt idx="4">
                  <c:v>100.1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17-4CEF-92B3-E983A034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8776"/>
        <c:axId val="47738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17-4CEF-92B3-E983A034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78776"/>
        <c:axId val="477386616"/>
      </c:lineChart>
      <c:dateAx>
        <c:axId val="47737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6616"/>
        <c:crosses val="autoZero"/>
        <c:auto val="1"/>
        <c:lblOffset val="100"/>
        <c:baseTimeUnit val="years"/>
      </c:dateAx>
      <c:valAx>
        <c:axId val="47738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77378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47.2</c:v>
                </c:pt>
                <c:pt idx="1">
                  <c:v>48.4</c:v>
                </c:pt>
                <c:pt idx="2">
                  <c:v>42.6</c:v>
                </c:pt>
                <c:pt idx="3">
                  <c:v>44.9</c:v>
                </c:pt>
                <c:pt idx="4">
                  <c:v>48.7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D3-4998-B1BA-6DF89C9E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83088"/>
        <c:axId val="47738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D3-4998-B1BA-6DF89C9E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3088"/>
        <c:axId val="477386224"/>
      </c:lineChart>
      <c:dateAx>
        <c:axId val="47738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6224"/>
        <c:crosses val="autoZero"/>
        <c:auto val="1"/>
        <c:lblOffset val="100"/>
        <c:baseTimeUnit val="years"/>
      </c:dateAx>
      <c:valAx>
        <c:axId val="47738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38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63.4</c:v>
                </c:pt>
                <c:pt idx="2">
                  <c:v>51.1</c:v>
                </c:pt>
                <c:pt idx="3">
                  <c:v>55.7</c:v>
                </c:pt>
                <c:pt idx="4">
                  <c:v>64.099999999999994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7-48EC-97DA-3B197DC4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9952"/>
        <c:axId val="477383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7-48EC-97DA-3B197DC4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79952"/>
        <c:axId val="477383480"/>
      </c:lineChart>
      <c:dateAx>
        <c:axId val="47737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3480"/>
        <c:crosses val="autoZero"/>
        <c:auto val="1"/>
        <c:lblOffset val="100"/>
        <c:baseTimeUnit val="years"/>
      </c:dateAx>
      <c:valAx>
        <c:axId val="477383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37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53942314</c:v>
                </c:pt>
                <c:pt idx="1">
                  <c:v>55361583</c:v>
                </c:pt>
                <c:pt idx="2">
                  <c:v>64079894</c:v>
                </c:pt>
                <c:pt idx="3">
                  <c:v>63979181</c:v>
                </c:pt>
                <c:pt idx="4">
                  <c:v>64210763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9F-4D8F-933F-F837E700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80344"/>
        <c:axId val="47738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9F-4D8F-933F-F837E700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0344"/>
        <c:axId val="477385048"/>
      </c:lineChart>
      <c:dateAx>
        <c:axId val="47738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5048"/>
        <c:crosses val="autoZero"/>
        <c:auto val="1"/>
        <c:lblOffset val="100"/>
        <c:baseTimeUnit val="years"/>
      </c:dateAx>
      <c:valAx>
        <c:axId val="47738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7380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32.5</c:v>
                </c:pt>
                <c:pt idx="1">
                  <c:v>33</c:v>
                </c:pt>
                <c:pt idx="2">
                  <c:v>33.799999999999997</c:v>
                </c:pt>
                <c:pt idx="3">
                  <c:v>34.200000000000003</c:v>
                </c:pt>
                <c:pt idx="4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4-4159-BB68-C8FD5396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88184"/>
        <c:axId val="4773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04-4159-BB68-C8FD5396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8184"/>
        <c:axId val="477383872"/>
      </c:lineChart>
      <c:dateAx>
        <c:axId val="477388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3872"/>
        <c:crosses val="autoZero"/>
        <c:auto val="1"/>
        <c:lblOffset val="100"/>
        <c:baseTimeUnit val="years"/>
      </c:dateAx>
      <c:valAx>
        <c:axId val="4773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388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40.9</c:v>
                </c:pt>
                <c:pt idx="1">
                  <c:v>42.4</c:v>
                </c:pt>
                <c:pt idx="2">
                  <c:v>44.1</c:v>
                </c:pt>
                <c:pt idx="3">
                  <c:v>42</c:v>
                </c:pt>
                <c:pt idx="4">
                  <c:v>44.3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D6-4E6A-BABA-40AB1A2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81520"/>
        <c:axId val="47738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D6-4E6A-BABA-40AB1A2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1520"/>
        <c:axId val="477388968"/>
      </c:lineChart>
      <c:dateAx>
        <c:axId val="47738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388968"/>
        <c:crosses val="autoZero"/>
        <c:auto val="1"/>
        <c:lblOffset val="100"/>
        <c:baseTimeUnit val="years"/>
      </c:dateAx>
      <c:valAx>
        <c:axId val="47738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381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X33" zoomScale="98" zoomScaleNormal="98" zoomScaleSheetLayoutView="70" workbookViewId="0">
      <selection activeCell="JK38" sqref="JK38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15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15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4" t="str">
        <f>データ!H6</f>
        <v>富山県　中央病院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500床以上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665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>
        <f>データ!AA6</f>
        <v>16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22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透 I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が 感 災 地 輪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>
        <f>データ!AB6</f>
        <v>50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>
        <f>データ!AC6</f>
        <v>2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733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0">
        <f>データ!U6</f>
        <v>1063293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66174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665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665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170</v>
      </c>
      <c r="NN18" s="124"/>
      <c r="NO18" s="119" t="s">
        <v>38</v>
      </c>
      <c r="NP18" s="120"/>
      <c r="NQ18" s="120"/>
      <c r="NR18" s="123" t="s">
        <v>170</v>
      </c>
      <c r="NS18" s="124"/>
      <c r="NT18" s="119" t="s">
        <v>38</v>
      </c>
      <c r="NU18" s="120"/>
      <c r="NV18" s="120"/>
      <c r="NW18" s="123" t="s">
        <v>170</v>
      </c>
      <c r="NX18" s="124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171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103.9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103.1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101.3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101.5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100.1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101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101.8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99.2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99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96.9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31.8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29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28.3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26.6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26.2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82.6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81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80.7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86.3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82.9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101.1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100.3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99.8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100.1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94.6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94.4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93.6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94.1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37.700000000000003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36.799999999999997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33.9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34.9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32.6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80.7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80.7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79.5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79.900000000000006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80.2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172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173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66746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70530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72039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71258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73856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16395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17083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17959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19027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20044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40.9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42.4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44.1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42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44.3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32.5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33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33.799999999999997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34.200000000000003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35.799999999999997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60787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62913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64765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66228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68751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15610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16993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17680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18393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19207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48.7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48.5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49.2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48.7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48.3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26.3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27.5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27.4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27.8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28.1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174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47.2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48.4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42.6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44.9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48.7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63.7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63.4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51.1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55.7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64.099999999999994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53942314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55361583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64079894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63979181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64210763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50.7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51.3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62.6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64.099999999999994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67.099999999999994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50543381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51238617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51669762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53351028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55620962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n0Oc2v02HnlguSpFFWaaReoKITiVYnUI6GthkhR0KUtZ/Ixl76QNWykDYpCYcFTZDdfl1/e4QRMRnrl84k4bZw==" saltValue="8T+jxXcKN70VpdhUt9WDJ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104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105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106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107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108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109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110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111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112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113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114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140</v>
      </c>
      <c r="BG5" s="64" t="s">
        <v>141</v>
      </c>
      <c r="BH5" s="64" t="s">
        <v>142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139</v>
      </c>
      <c r="CB5" s="64" t="s">
        <v>140</v>
      </c>
      <c r="CC5" s="64" t="s">
        <v>141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140</v>
      </c>
      <c r="CN5" s="64" t="s">
        <v>141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141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141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149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150</v>
      </c>
      <c r="B6" s="65">
        <f>B8</f>
        <v>2018</v>
      </c>
      <c r="C6" s="65">
        <f t="shared" ref="C6:M6" si="2">C8</f>
        <v>160008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富山県　中央病院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非設置</v>
      </c>
      <c r="P6" s="65" t="str">
        <f>P8</f>
        <v>直営</v>
      </c>
      <c r="Q6" s="66">
        <f t="shared" ref="Q6:AG6" si="3">Q8</f>
        <v>22</v>
      </c>
      <c r="R6" s="65" t="str">
        <f t="shared" si="3"/>
        <v>対象</v>
      </c>
      <c r="S6" s="65" t="str">
        <f t="shared" si="3"/>
        <v>透 I 未 訓 ガ</v>
      </c>
      <c r="T6" s="65" t="str">
        <f t="shared" si="3"/>
        <v>救 臨 が 感 災 地 輪</v>
      </c>
      <c r="U6" s="66">
        <f>U8</f>
        <v>1063293</v>
      </c>
      <c r="V6" s="66">
        <f>V8</f>
        <v>66174</v>
      </c>
      <c r="W6" s="65" t="str">
        <f>W8</f>
        <v>非該当</v>
      </c>
      <c r="X6" s="65" t="str">
        <f t="shared" si="3"/>
        <v>７：１</v>
      </c>
      <c r="Y6" s="66">
        <f t="shared" si="3"/>
        <v>665</v>
      </c>
      <c r="Z6" s="66" t="str">
        <f t="shared" si="3"/>
        <v>-</v>
      </c>
      <c r="AA6" s="66">
        <f t="shared" si="3"/>
        <v>16</v>
      </c>
      <c r="AB6" s="66">
        <f t="shared" si="3"/>
        <v>50</v>
      </c>
      <c r="AC6" s="66">
        <f t="shared" si="3"/>
        <v>2</v>
      </c>
      <c r="AD6" s="66">
        <f t="shared" si="3"/>
        <v>733</v>
      </c>
      <c r="AE6" s="66">
        <f t="shared" si="3"/>
        <v>665</v>
      </c>
      <c r="AF6" s="66" t="str">
        <f t="shared" si="3"/>
        <v>-</v>
      </c>
      <c r="AG6" s="66">
        <f t="shared" si="3"/>
        <v>665</v>
      </c>
      <c r="AH6" s="67">
        <f>IF(AH8="-",NA(),AH8)</f>
        <v>103.9</v>
      </c>
      <c r="AI6" s="67">
        <f t="shared" ref="AI6:AQ6" si="4">IF(AI8="-",NA(),AI8)</f>
        <v>103.1</v>
      </c>
      <c r="AJ6" s="67">
        <f t="shared" si="4"/>
        <v>101.3</v>
      </c>
      <c r="AK6" s="67">
        <f t="shared" si="4"/>
        <v>101.5</v>
      </c>
      <c r="AL6" s="67">
        <f t="shared" si="4"/>
        <v>100.1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101</v>
      </c>
      <c r="AT6" s="67">
        <f t="shared" ref="AT6:BB6" si="5">IF(AT8="-",NA(),AT8)</f>
        <v>101.8</v>
      </c>
      <c r="AU6" s="67">
        <f t="shared" si="5"/>
        <v>99.2</v>
      </c>
      <c r="AV6" s="67">
        <f t="shared" si="5"/>
        <v>99</v>
      </c>
      <c r="AW6" s="67">
        <f t="shared" si="5"/>
        <v>96.9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31.8</v>
      </c>
      <c r="BE6" s="67">
        <f t="shared" ref="BE6:BM6" si="6">IF(BE8="-",NA(),BE8)</f>
        <v>29</v>
      </c>
      <c r="BF6" s="67">
        <f t="shared" si="6"/>
        <v>28.3</v>
      </c>
      <c r="BG6" s="67">
        <f t="shared" si="6"/>
        <v>26.6</v>
      </c>
      <c r="BH6" s="67">
        <f t="shared" si="6"/>
        <v>26.2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82.6</v>
      </c>
      <c r="BP6" s="67">
        <f t="shared" ref="BP6:BX6" si="7">IF(BP8="-",NA(),BP8)</f>
        <v>81</v>
      </c>
      <c r="BQ6" s="67">
        <f t="shared" si="7"/>
        <v>80.7</v>
      </c>
      <c r="BR6" s="67">
        <f t="shared" si="7"/>
        <v>86.3</v>
      </c>
      <c r="BS6" s="67">
        <f t="shared" si="7"/>
        <v>82.9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66746</v>
      </c>
      <c r="CA6" s="68">
        <f t="shared" ref="CA6:CI6" si="8">IF(CA8="-",NA(),CA8)</f>
        <v>70530</v>
      </c>
      <c r="CB6" s="68">
        <f t="shared" si="8"/>
        <v>72039</v>
      </c>
      <c r="CC6" s="68">
        <f t="shared" si="8"/>
        <v>71258</v>
      </c>
      <c r="CD6" s="68">
        <f t="shared" si="8"/>
        <v>73856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16395</v>
      </c>
      <c r="CL6" s="68">
        <f t="shared" ref="CL6:CT6" si="9">IF(CL8="-",NA(),CL8)</f>
        <v>17083</v>
      </c>
      <c r="CM6" s="68">
        <f t="shared" si="9"/>
        <v>17959</v>
      </c>
      <c r="CN6" s="68">
        <f t="shared" si="9"/>
        <v>19027</v>
      </c>
      <c r="CO6" s="68">
        <f t="shared" si="9"/>
        <v>20044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40.9</v>
      </c>
      <c r="CW6" s="67">
        <f t="shared" ref="CW6:DE6" si="10">IF(CW8="-",NA(),CW8)</f>
        <v>42.4</v>
      </c>
      <c r="CX6" s="67">
        <f t="shared" si="10"/>
        <v>44.1</v>
      </c>
      <c r="CY6" s="67">
        <f t="shared" si="10"/>
        <v>42</v>
      </c>
      <c r="CZ6" s="67">
        <f t="shared" si="10"/>
        <v>44.3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32.5</v>
      </c>
      <c r="DH6" s="67">
        <f t="shared" ref="DH6:DP6" si="11">IF(DH8="-",NA(),DH8)</f>
        <v>33</v>
      </c>
      <c r="DI6" s="67">
        <f t="shared" si="11"/>
        <v>33.799999999999997</v>
      </c>
      <c r="DJ6" s="67">
        <f t="shared" si="11"/>
        <v>34.200000000000003</v>
      </c>
      <c r="DK6" s="67">
        <f t="shared" si="11"/>
        <v>35.799999999999997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47.2</v>
      </c>
      <c r="DS6" s="67">
        <f t="shared" ref="DS6:EA6" si="12">IF(DS8="-",NA(),DS8)</f>
        <v>48.4</v>
      </c>
      <c r="DT6" s="67">
        <f t="shared" si="12"/>
        <v>42.6</v>
      </c>
      <c r="DU6" s="67">
        <f t="shared" si="12"/>
        <v>44.9</v>
      </c>
      <c r="DV6" s="67">
        <f t="shared" si="12"/>
        <v>48.7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63.7</v>
      </c>
      <c r="ED6" s="67">
        <f t="shared" ref="ED6:EL6" si="13">IF(ED8="-",NA(),ED8)</f>
        <v>63.4</v>
      </c>
      <c r="EE6" s="67">
        <f t="shared" si="13"/>
        <v>51.1</v>
      </c>
      <c r="EF6" s="67">
        <f t="shared" si="13"/>
        <v>55.7</v>
      </c>
      <c r="EG6" s="67">
        <f t="shared" si="13"/>
        <v>64.099999999999994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53942314</v>
      </c>
      <c r="EO6" s="68">
        <f t="shared" ref="EO6:EW6" si="14">IF(EO8="-",NA(),EO8)</f>
        <v>55361583</v>
      </c>
      <c r="EP6" s="68">
        <f t="shared" si="14"/>
        <v>64079894</v>
      </c>
      <c r="EQ6" s="68">
        <f t="shared" si="14"/>
        <v>63979181</v>
      </c>
      <c r="ER6" s="68">
        <f t="shared" si="14"/>
        <v>64210763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151</v>
      </c>
      <c r="B7" s="65">
        <f t="shared" ref="B7:AG7" si="15">B8</f>
        <v>2018</v>
      </c>
      <c r="C7" s="65">
        <f t="shared" si="15"/>
        <v>160008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非設置</v>
      </c>
      <c r="P7" s="65" t="str">
        <f>P8</f>
        <v>直営</v>
      </c>
      <c r="Q7" s="66">
        <f t="shared" si="15"/>
        <v>22</v>
      </c>
      <c r="R7" s="65" t="str">
        <f t="shared" si="15"/>
        <v>対象</v>
      </c>
      <c r="S7" s="65" t="str">
        <f t="shared" si="15"/>
        <v>透 I 未 訓 ガ</v>
      </c>
      <c r="T7" s="65" t="str">
        <f t="shared" si="15"/>
        <v>救 臨 が 感 災 地 輪</v>
      </c>
      <c r="U7" s="66">
        <f>U8</f>
        <v>1063293</v>
      </c>
      <c r="V7" s="66">
        <f>V8</f>
        <v>66174</v>
      </c>
      <c r="W7" s="65" t="str">
        <f>W8</f>
        <v>非該当</v>
      </c>
      <c r="X7" s="65" t="str">
        <f t="shared" si="15"/>
        <v>７：１</v>
      </c>
      <c r="Y7" s="66">
        <f t="shared" si="15"/>
        <v>665</v>
      </c>
      <c r="Z7" s="66" t="str">
        <f t="shared" si="15"/>
        <v>-</v>
      </c>
      <c r="AA7" s="66">
        <f t="shared" si="15"/>
        <v>16</v>
      </c>
      <c r="AB7" s="66">
        <f t="shared" si="15"/>
        <v>50</v>
      </c>
      <c r="AC7" s="66">
        <f t="shared" si="15"/>
        <v>2</v>
      </c>
      <c r="AD7" s="66">
        <f t="shared" si="15"/>
        <v>733</v>
      </c>
      <c r="AE7" s="66">
        <f t="shared" si="15"/>
        <v>665</v>
      </c>
      <c r="AF7" s="66" t="str">
        <f t="shared" si="15"/>
        <v>-</v>
      </c>
      <c r="AG7" s="66">
        <f t="shared" si="15"/>
        <v>665</v>
      </c>
      <c r="AH7" s="67">
        <f>AH8</f>
        <v>103.9</v>
      </c>
      <c r="AI7" s="67">
        <f t="shared" ref="AI7:AQ7" si="16">AI8</f>
        <v>103.1</v>
      </c>
      <c r="AJ7" s="67">
        <f t="shared" si="16"/>
        <v>101.3</v>
      </c>
      <c r="AK7" s="67">
        <f t="shared" si="16"/>
        <v>101.5</v>
      </c>
      <c r="AL7" s="67">
        <f t="shared" si="16"/>
        <v>100.1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101</v>
      </c>
      <c r="AT7" s="67">
        <f t="shared" ref="AT7:BB7" si="17">AT8</f>
        <v>101.8</v>
      </c>
      <c r="AU7" s="67">
        <f t="shared" si="17"/>
        <v>99.2</v>
      </c>
      <c r="AV7" s="67">
        <f t="shared" si="17"/>
        <v>99</v>
      </c>
      <c r="AW7" s="67">
        <f t="shared" si="17"/>
        <v>96.9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31.8</v>
      </c>
      <c r="BE7" s="67">
        <f t="shared" ref="BE7:BM7" si="18">BE8</f>
        <v>29</v>
      </c>
      <c r="BF7" s="67">
        <f t="shared" si="18"/>
        <v>28.3</v>
      </c>
      <c r="BG7" s="67">
        <f t="shared" si="18"/>
        <v>26.6</v>
      </c>
      <c r="BH7" s="67">
        <f t="shared" si="18"/>
        <v>26.2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82.6</v>
      </c>
      <c r="BP7" s="67">
        <f t="shared" ref="BP7:BX7" si="19">BP8</f>
        <v>81</v>
      </c>
      <c r="BQ7" s="67">
        <f t="shared" si="19"/>
        <v>80.7</v>
      </c>
      <c r="BR7" s="67">
        <f t="shared" si="19"/>
        <v>86.3</v>
      </c>
      <c r="BS7" s="67">
        <f t="shared" si="19"/>
        <v>82.9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66746</v>
      </c>
      <c r="CA7" s="68">
        <f t="shared" ref="CA7:CI7" si="20">CA8</f>
        <v>70530</v>
      </c>
      <c r="CB7" s="68">
        <f t="shared" si="20"/>
        <v>72039</v>
      </c>
      <c r="CC7" s="68">
        <f t="shared" si="20"/>
        <v>71258</v>
      </c>
      <c r="CD7" s="68">
        <f t="shared" si="20"/>
        <v>73856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16395</v>
      </c>
      <c r="CL7" s="68">
        <f t="shared" ref="CL7:CT7" si="21">CL8</f>
        <v>17083</v>
      </c>
      <c r="CM7" s="68">
        <f t="shared" si="21"/>
        <v>17959</v>
      </c>
      <c r="CN7" s="68">
        <f t="shared" si="21"/>
        <v>19027</v>
      </c>
      <c r="CO7" s="68">
        <f t="shared" si="21"/>
        <v>20044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40.9</v>
      </c>
      <c r="CW7" s="67">
        <f t="shared" ref="CW7:DE7" si="22">CW8</f>
        <v>42.4</v>
      </c>
      <c r="CX7" s="67">
        <f t="shared" si="22"/>
        <v>44.1</v>
      </c>
      <c r="CY7" s="67">
        <f t="shared" si="22"/>
        <v>42</v>
      </c>
      <c r="CZ7" s="67">
        <f t="shared" si="22"/>
        <v>44.3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32.5</v>
      </c>
      <c r="DH7" s="67">
        <f t="shared" ref="DH7:DP7" si="23">DH8</f>
        <v>33</v>
      </c>
      <c r="DI7" s="67">
        <f t="shared" si="23"/>
        <v>33.799999999999997</v>
      </c>
      <c r="DJ7" s="67">
        <f t="shared" si="23"/>
        <v>34.200000000000003</v>
      </c>
      <c r="DK7" s="67">
        <f t="shared" si="23"/>
        <v>35.799999999999997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47.2</v>
      </c>
      <c r="DS7" s="67">
        <f t="shared" ref="DS7:EA7" si="24">DS8</f>
        <v>48.4</v>
      </c>
      <c r="DT7" s="67">
        <f t="shared" si="24"/>
        <v>42.6</v>
      </c>
      <c r="DU7" s="67">
        <f t="shared" si="24"/>
        <v>44.9</v>
      </c>
      <c r="DV7" s="67">
        <f t="shared" si="24"/>
        <v>48.7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63.7</v>
      </c>
      <c r="ED7" s="67">
        <f t="shared" ref="ED7:EL7" si="25">ED8</f>
        <v>63.4</v>
      </c>
      <c r="EE7" s="67">
        <f t="shared" si="25"/>
        <v>51.1</v>
      </c>
      <c r="EF7" s="67">
        <f t="shared" si="25"/>
        <v>55.7</v>
      </c>
      <c r="EG7" s="67">
        <f t="shared" si="25"/>
        <v>64.099999999999994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53942314</v>
      </c>
      <c r="EO7" s="68">
        <f t="shared" ref="EO7:EW7" si="26">EO8</f>
        <v>55361583</v>
      </c>
      <c r="EP7" s="68">
        <f t="shared" si="26"/>
        <v>64079894</v>
      </c>
      <c r="EQ7" s="68">
        <f t="shared" si="26"/>
        <v>63979181</v>
      </c>
      <c r="ER7" s="68">
        <f t="shared" si="26"/>
        <v>64210763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 x14ac:dyDescent="0.15">
      <c r="A8" s="50"/>
      <c r="B8" s="70">
        <v>2018</v>
      </c>
      <c r="C8" s="70">
        <v>160008</v>
      </c>
      <c r="D8" s="70">
        <v>46</v>
      </c>
      <c r="E8" s="70">
        <v>6</v>
      </c>
      <c r="F8" s="70">
        <v>0</v>
      </c>
      <c r="G8" s="70">
        <v>1</v>
      </c>
      <c r="H8" s="70" t="s">
        <v>152</v>
      </c>
      <c r="I8" s="70" t="s">
        <v>152</v>
      </c>
      <c r="J8" s="70" t="s">
        <v>153</v>
      </c>
      <c r="K8" s="70" t="s">
        <v>154</v>
      </c>
      <c r="L8" s="70" t="s">
        <v>155</v>
      </c>
      <c r="M8" s="70" t="s">
        <v>156</v>
      </c>
      <c r="N8" s="70" t="s">
        <v>157</v>
      </c>
      <c r="O8" s="70" t="s">
        <v>158</v>
      </c>
      <c r="P8" s="70" t="s">
        <v>159</v>
      </c>
      <c r="Q8" s="71">
        <v>22</v>
      </c>
      <c r="R8" s="70" t="s">
        <v>160</v>
      </c>
      <c r="S8" s="70" t="s">
        <v>161</v>
      </c>
      <c r="T8" s="70" t="s">
        <v>162</v>
      </c>
      <c r="U8" s="71">
        <v>1063293</v>
      </c>
      <c r="V8" s="71">
        <v>66174</v>
      </c>
      <c r="W8" s="70" t="s">
        <v>163</v>
      </c>
      <c r="X8" s="72" t="s">
        <v>164</v>
      </c>
      <c r="Y8" s="71">
        <v>665</v>
      </c>
      <c r="Z8" s="71" t="s">
        <v>38</v>
      </c>
      <c r="AA8" s="71">
        <v>16</v>
      </c>
      <c r="AB8" s="71">
        <v>50</v>
      </c>
      <c r="AC8" s="71">
        <v>2</v>
      </c>
      <c r="AD8" s="71">
        <v>733</v>
      </c>
      <c r="AE8" s="71">
        <v>665</v>
      </c>
      <c r="AF8" s="71" t="s">
        <v>38</v>
      </c>
      <c r="AG8" s="71">
        <v>665</v>
      </c>
      <c r="AH8" s="73">
        <v>103.9</v>
      </c>
      <c r="AI8" s="73">
        <v>103.1</v>
      </c>
      <c r="AJ8" s="73">
        <v>101.3</v>
      </c>
      <c r="AK8" s="73">
        <v>101.5</v>
      </c>
      <c r="AL8" s="73">
        <v>100.1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101</v>
      </c>
      <c r="AT8" s="73">
        <v>101.8</v>
      </c>
      <c r="AU8" s="73">
        <v>99.2</v>
      </c>
      <c r="AV8" s="73">
        <v>99</v>
      </c>
      <c r="AW8" s="73">
        <v>96.9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31.8</v>
      </c>
      <c r="BE8" s="74">
        <v>29</v>
      </c>
      <c r="BF8" s="74">
        <v>28.3</v>
      </c>
      <c r="BG8" s="74">
        <v>26.6</v>
      </c>
      <c r="BH8" s="74">
        <v>26.2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82.6</v>
      </c>
      <c r="BP8" s="73">
        <v>81</v>
      </c>
      <c r="BQ8" s="73">
        <v>80.7</v>
      </c>
      <c r="BR8" s="73">
        <v>86.3</v>
      </c>
      <c r="BS8" s="73">
        <v>82.9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66746</v>
      </c>
      <c r="CA8" s="74">
        <v>70530</v>
      </c>
      <c r="CB8" s="74">
        <v>72039</v>
      </c>
      <c r="CC8" s="74">
        <v>71258</v>
      </c>
      <c r="CD8" s="74">
        <v>73856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16395</v>
      </c>
      <c r="CL8" s="74">
        <v>17083</v>
      </c>
      <c r="CM8" s="74">
        <v>17959</v>
      </c>
      <c r="CN8" s="74">
        <v>19027</v>
      </c>
      <c r="CO8" s="74">
        <v>20044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40.9</v>
      </c>
      <c r="CW8" s="74">
        <v>42.4</v>
      </c>
      <c r="CX8" s="74">
        <v>44.1</v>
      </c>
      <c r="CY8" s="74">
        <v>42</v>
      </c>
      <c r="CZ8" s="74">
        <v>44.3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32.5</v>
      </c>
      <c r="DH8" s="74">
        <v>33</v>
      </c>
      <c r="DI8" s="74">
        <v>33.799999999999997</v>
      </c>
      <c r="DJ8" s="74">
        <v>34.200000000000003</v>
      </c>
      <c r="DK8" s="74">
        <v>35.799999999999997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47.2</v>
      </c>
      <c r="DS8" s="73">
        <v>48.4</v>
      </c>
      <c r="DT8" s="73">
        <v>42.6</v>
      </c>
      <c r="DU8" s="73">
        <v>44.9</v>
      </c>
      <c r="DV8" s="73">
        <v>48.7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63.7</v>
      </c>
      <c r="ED8" s="73">
        <v>63.4</v>
      </c>
      <c r="EE8" s="73">
        <v>51.1</v>
      </c>
      <c r="EF8" s="73">
        <v>55.7</v>
      </c>
      <c r="EG8" s="73">
        <v>64.099999999999994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53942314</v>
      </c>
      <c r="EO8" s="74">
        <v>55361583</v>
      </c>
      <c r="EP8" s="74">
        <v>64079894</v>
      </c>
      <c r="EQ8" s="74">
        <v>63979181</v>
      </c>
      <c r="ER8" s="74">
        <v>64210763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165</v>
      </c>
      <c r="C10" s="79" t="s">
        <v>166</v>
      </c>
      <c r="D10" s="79" t="s">
        <v>167</v>
      </c>
      <c r="E10" s="79" t="s">
        <v>168</v>
      </c>
      <c r="F10" s="79" t="s">
        <v>169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170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2020-01-21T02:02:55Z</cp:lastPrinted>
  <dcterms:created xsi:type="dcterms:W3CDTF">2019-12-05T07:36:22Z</dcterms:created>
  <dcterms:modified xsi:type="dcterms:W3CDTF">2020-01-21T05:46:20Z</dcterms:modified>
  <cp:category/>
</cp:coreProperties>
</file>