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3006\Desktop\"/>
    </mc:Choice>
  </mc:AlternateContent>
  <workbookProtection workbookAlgorithmName="SHA-512" workbookHashValue="zAJ+fGEcl711nKJyncRGkKqnAkpjti/bkPI/XphJpYw0ApfeEZSGeiG9WqxKL2EHA/s9Lzxi4uIqsPePq/8GeQ==" workbookSaltValue="xf07rdSXvhhPs39z7IaIn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C78" i="4" s="1"/>
  <c r="EW7" i="5"/>
  <c r="EV7" i="5"/>
  <c r="EU7" i="5"/>
  <c r="KV80" i="4" s="1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BI55" i="4"/>
  <c r="AT55" i="4"/>
  <c r="AE55" i="4"/>
  <c r="P55" i="4"/>
  <c r="KU54" i="4"/>
  <c r="MN34" i="4"/>
  <c r="LY34" i="4"/>
  <c r="LJ34" i="4"/>
  <c r="KU34" i="4"/>
  <c r="KF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BI33" i="4"/>
  <c r="AT33" i="4"/>
  <c r="AE33" i="4"/>
  <c r="P33" i="4"/>
  <c r="KU32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HM78" i="4"/>
  <c r="FL32" i="4"/>
  <c r="FL54" i="4"/>
  <c r="CS78" i="4"/>
  <c r="BX54" i="4"/>
  <c r="BX32" i="4"/>
  <c r="AE32" i="4"/>
  <c r="AE54" i="4"/>
  <c r="D11" i="5"/>
  <c r="AN78" i="4"/>
  <c r="DS32" i="4"/>
  <c r="DS54" i="4"/>
  <c r="FH78" i="4"/>
  <c r="E11" i="5"/>
  <c r="HG32" i="4"/>
  <c r="HG54" i="4"/>
  <c r="B11" i="5"/>
  <c r="BZ78" i="4" l="1"/>
  <c r="BI54" i="4"/>
  <c r="BI32" i="4"/>
  <c r="GT78" i="4"/>
  <c r="LY54" i="4"/>
  <c r="LY32" i="4"/>
  <c r="IK54" i="4"/>
  <c r="IK32" i="4"/>
  <c r="EW54" i="4"/>
  <c r="EW32" i="4"/>
  <c r="LO78" i="4"/>
  <c r="GA78" i="4"/>
  <c r="EH54" i="4"/>
  <c r="EH32" i="4"/>
  <c r="HV32" i="4"/>
  <c r="BG78" i="4"/>
  <c r="AT54" i="4"/>
  <c r="AT32" i="4"/>
  <c r="LJ54" i="4"/>
  <c r="LJ32" i="4"/>
  <c r="KV78" i="4"/>
  <c r="HV54" i="4"/>
  <c r="KF54" i="4"/>
  <c r="KF32" i="4"/>
  <c r="P54" i="4"/>
  <c r="P32" i="4"/>
  <c r="JJ78" i="4"/>
  <c r="GR54" i="4"/>
  <c r="GR32" i="4"/>
  <c r="DD54" i="4"/>
  <c r="DD32" i="4"/>
  <c r="EO78" i="4"/>
  <c r="U78" i="4"/>
</calcChain>
</file>

<file path=xl/sharedStrings.xml><?xml version="1.0" encoding="utf-8"?>
<sst xmlns="http://schemas.openxmlformats.org/spreadsheetml/2006/main" count="321" uniqueCount="179">
  <si>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</si>
  <si>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</si>
  <si>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</si>
  <si>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</si>
  <si>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</si>
  <si>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</si>
  <si>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</si>
  <si>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</si>
  <si>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</si>
  <si>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</si>
  <si>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</si>
  <si>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</si>
  <si>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</si>
  <si>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</si>
  <si>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</si>
  <si>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</si>
  <si>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</si>
  <si>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</si>
  <si>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</si>
  <si>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</si>
  <si>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</si>
  <si>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</si>
  <si>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</si>
  <si>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</si>
  <si>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</si>
  <si>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</si>
  <si>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</si>
  <si>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</si>
  <si>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</si>
  <si>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</si>
  <si>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</si>
  <si>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</si>
  <si>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</si>
  <si>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</si>
  <si>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</si>
  <si>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</si>
  <si>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</si>
  <si>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</si>
  <si>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</si>
  <si>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</si>
  <si>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</si>
  <si>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</si>
  <si>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</si>
  <si>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</si>
  <si>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</si>
  <si>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</si>
  <si>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</si>
  <si>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</si>
  <si>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</si>
  <si>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</si>
  <si>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</si>
  <si>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</si>
  <si>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</si>
  <si>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</si>
  <si>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</si>
  <si>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</si>
  <si>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</si>
  <si>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</si>
  <si>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</si>
  <si>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</si>
  <si>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</si>
  <si>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</si>
  <si>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</si>
  <si>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</si>
  <si>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</si>
  <si>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</si>
  <si>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</si>
  <si>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</si>
  <si>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</si>
  <si>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</si>
  <si>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</si>
  <si>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</si>
  <si>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</si>
  <si>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</si>
  <si>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</si>
  <si>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</si>
  <si>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</si>
  <si>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</si>
  <si>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</si>
  <si>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</si>
  <si>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</si>
  <si>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</si>
  <si>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</si>
  <si>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</si>
  <si>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</si>
  <si>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</si>
  <si>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</si>
  <si>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</si>
  <si>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</si>
  <si>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</si>
  <si>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</si>
  <si>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</si>
  <si>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</si>
  <si>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</si>
  <si>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</si>
  <si>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</si>
  <si>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</si>
  <si>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</si>
  <si>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</si>
  <si>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</si>
  <si>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</si>
  <si>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</si>
  <si>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</si>
  <si>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</si>
  <si>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</si>
  <si>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</si>
  <si>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</si>
  <si>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</si>
  <si>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</si>
  <si>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</si>
  <si>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</si>
  <si>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</si>
  <si>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</si>
  <si>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</si>
  <si>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</si>
  <si>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</si>
  <si>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</si>
  <si>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</si>
  <si>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</si>
  <si>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</si>
  <si>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</si>
  <si>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</si>
  <si>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</si>
  <si>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</si>
  <si>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</si>
  <si>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</si>
  <si>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</si>
  <si>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</si>
  <si>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</si>
  <si>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</si>
  <si>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</si>
  <si>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</si>
  <si>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</si>
  <si>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</si>
  <si>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</si>
  <si>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</si>
  <si>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</si>
  <si>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</si>
  <si>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</si>
  <si>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</si>
  <si>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</si>
  <si>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</si>
  <si>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</si>
  <si>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</si>
  <si>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</si>
  <si>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</si>
  <si>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</si>
  <si>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</si>
  <si>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</si>
  <si>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</si>
  <si>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</si>
  <si>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</si>
  <si>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</si>
  <si>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</si>
  <si>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</si>
  <si>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</si>
  <si>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</si>
  <si>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志摩病院</t>
  </si>
  <si>
    <t>条例全部</t>
  </si>
  <si>
    <t>病院事業</t>
  </si>
  <si>
    <t>一般病院</t>
  </si>
  <si>
    <t>300床以上～400床未満</t>
  </si>
  <si>
    <t>その他</t>
  </si>
  <si>
    <t>指定管理者(利用料金制)</t>
  </si>
  <si>
    <t>対象</t>
  </si>
  <si>
    <t>ド 透 I 訓</t>
  </si>
  <si>
    <t>救 臨 へ 災 地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</si>
  <si>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</si>
  <si>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</si>
  <si>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</si>
  <si>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</si>
  <si>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</si>
  <si>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</si>
  <si>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</si>
  <si>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</si>
  <si>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・志摩地域の中核病院として、三次救急医療機関
  等との連携のもと、二次救急医療や災害医療等
  を担う急性期病院としての役割を担うととも
  に、回復期機能も併せ持つ病院としての役割も
  果たしている。
・さらに、志摩地域の地域包括ケアシステムの構
　築に向けてネットワークづくりを推進してい
　る。</t>
    <phoneticPr fontId="5"/>
  </si>
  <si>
    <t>・有形固定資産減価償却率及び器械備品減価償却
  率は類似病院の平均値より高く、老朽化が進ん
  でいるため、引き続き、計画的な更新を行って
  いく必要がある。
・１床当たり有形固定資産は類似病院平均を下
  回っている。引き続き、過大な投資とならない
  よう留意していく。</t>
    <phoneticPr fontId="5"/>
  </si>
  <si>
    <t>・引き続き、志摩地域の中核病院としての役割を
　担っていけるよう、常勤医師や看護師等の充
  実、総合診療医と他の専門医の連携による幅広
  い疾患への対応、救急医療体制のさらなる拡
  充、他の急性期病院等との連携強化など、診療
  機能の回復・充実を図るとともに、一層の収支
  改善に取り組んでいく。
・建物（附属設備を含む）、機械備品の老朽化対
  策については、過大な投資とならないよう留意
  しつつ、必要な改修・更新を計画的に実施して
  いく。</t>
    <phoneticPr fontId="5"/>
  </si>
  <si>
    <t>・経常収支比率は、類似病院平均を上回っているが、100％
　を下回っており、経営改善に向けた取組が必要である。医
　業収支比率は類似病院平均を下回っている。
・病床利用率は、類似病院平均を下回っているが、患者の高
　齢化（車イス利用者の増など）により、1室あたりの病床数
　を削減した運用となっていることも影響している。
・1人1日当たりの収益は、入院・外来患者ともに平成29年度
　実績を上回ったが、類似病院平均は下回っており、今後も
　考えられ得る収益確保策に取り組んでいく必要がある。
・職員給与費対医業収益比率は、平成29年度実績を上回り、
　類似病院平均も上回っており、人員体制の見直し（退職補
　充での若年層積極採用等）等を検討していく必要がある。
・材料費対医業収益比率は、平成29年度実績を上回ったが、
　類似病院平均は下回っている。引き続き、後発品の積極的
　な導入等により低減に努めていく。</t>
    <rPh sb="9" eb="11">
      <t>ルイジ</t>
    </rPh>
    <rPh sb="38" eb="40">
      <t>ケイエイ</t>
    </rPh>
    <rPh sb="40" eb="42">
      <t>カイゼン</t>
    </rPh>
    <rPh sb="43" eb="44">
      <t>ム</t>
    </rPh>
    <rPh sb="49" eb="51">
      <t>ヒツヨウ</t>
    </rPh>
    <rPh sb="61" eb="63">
      <t>ヒリツ</t>
    </rPh>
    <rPh sb="64" eb="66">
      <t>ルイジ</t>
    </rPh>
    <rPh sb="66" eb="68">
      <t>ビョウイン</t>
    </rPh>
    <rPh sb="68" eb="70">
      <t>ヘイキン</t>
    </rPh>
    <rPh sb="174" eb="176">
      <t>ニュウイン</t>
    </rPh>
    <rPh sb="177" eb="179">
      <t>ガイライ</t>
    </rPh>
    <rPh sb="179" eb="181">
      <t>カンジャ</t>
    </rPh>
    <rPh sb="270" eb="271">
      <t>ウエ</t>
    </rPh>
    <rPh sb="344" eb="346">
      <t>ヘイセイ</t>
    </rPh>
    <rPh sb="348" eb="350">
      <t>ネンド</t>
    </rPh>
    <rPh sb="350" eb="352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</si>
</sst>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58.8</c:v>
                </c:pt>
                <c:pt idx="1">
                  <c:v>58.3</c:v>
                </c:pt>
                <c:pt idx="2">
                  <c:v>63.5</c:v>
                </c:pt>
                <c:pt idx="3">
                  <c:v>66.3</c:v>
                </c:pt>
                <c:pt idx="4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4-4DE2-8D75-F61FEFC9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4-4DE2-8D75-F61FEFC9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11176</c:v>
                </c:pt>
                <c:pt idx="1">
                  <c:v>11286</c:v>
                </c:pt>
                <c:pt idx="2">
                  <c:v>11432</c:v>
                </c:pt>
                <c:pt idx="3">
                  <c:v>11397</c:v>
                </c:pt>
                <c:pt idx="4">
                  <c:v>11804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B-4FA0-909D-1D8E9EA36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B-4FA0-909D-1D8E9EA36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28326</c:v>
                </c:pt>
                <c:pt idx="1">
                  <c:v>28444</c:v>
                </c:pt>
                <c:pt idx="2">
                  <c:v>29478</c:v>
                </c:pt>
                <c:pt idx="3">
                  <c:v>30812</c:v>
                </c:pt>
                <c:pt idx="4">
                  <c:v>32265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6-41C9-8E39-653EF59B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6-41C9-8E39-653EF59B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137.9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8-4928-86E3-D1DC3E0A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8-4928-86E3-D1DC3E0A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87.2</c:v>
                </c:pt>
                <c:pt idx="2">
                  <c:v>90.7</c:v>
                </c:pt>
                <c:pt idx="3">
                  <c:v>91.4</c:v>
                </c:pt>
                <c:pt idx="4">
                  <c:v>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E-4E68-8616-A47260A1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E-4E68-8616-A47260A1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98.9</c:v>
                </c:pt>
                <c:pt idx="2">
                  <c:v>102.3</c:v>
                </c:pt>
                <c:pt idx="3">
                  <c:v>103.8</c:v>
                </c:pt>
                <c:pt idx="4">
                  <c:v>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5-42A8-B0FD-36F16BA74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5-42A8-B0FD-36F16BA74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64.2</c:v>
                </c:pt>
                <c:pt idx="2">
                  <c:v>65.3</c:v>
                </c:pt>
                <c:pt idx="3">
                  <c:v>66.900000000000006</c:v>
                </c:pt>
                <c:pt idx="4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4-419D-9926-B0B5EB2AA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4-419D-9926-B0B5EB2AA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80.7</c:v>
                </c:pt>
                <c:pt idx="2">
                  <c:v>79.8</c:v>
                </c:pt>
                <c:pt idx="3">
                  <c:v>78.8</c:v>
                </c:pt>
                <c:pt idx="4">
                  <c:v>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2-455D-8F92-AE70CE22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2-455D-8F92-AE70CE22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31735880</c:v>
                </c:pt>
                <c:pt idx="1">
                  <c:v>31861560</c:v>
                </c:pt>
                <c:pt idx="2">
                  <c:v>31706074</c:v>
                </c:pt>
                <c:pt idx="3">
                  <c:v>33162393</c:v>
                </c:pt>
                <c:pt idx="4">
                  <c:v>33712616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5-4175-AAE2-5D21E584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5-4175-AAE2-5D21E584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17.7</c:v>
                </c:pt>
                <c:pt idx="2">
                  <c:v>17.100000000000001</c:v>
                </c:pt>
                <c:pt idx="3">
                  <c:v>17.5</c:v>
                </c:pt>
                <c:pt idx="4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C-446E-BFB1-2C56DAC7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C-446E-BFB1-2C56DAC7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54.9</c:v>
                </c:pt>
                <c:pt idx="1">
                  <c:v>62.5</c:v>
                </c:pt>
                <c:pt idx="2">
                  <c:v>60.2</c:v>
                </c:pt>
                <c:pt idx="3">
                  <c:v>59.7</c:v>
                </c:pt>
                <c:pt idx="4">
                  <c:v>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D-4AE9-8399-457E7106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D-4AE9-8399-457E7106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B2" sqref="B2:NX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.125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三重県　志摩病院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300床以上～400床未満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その他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236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指定管理者(利用料金制)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14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I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へ 災 地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>
        <f>データ!AB6</f>
        <v>100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336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1824637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26325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236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236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174</v>
      </c>
      <c r="NN18" s="113"/>
      <c r="NO18" s="108" t="s">
        <v>38</v>
      </c>
      <c r="NP18" s="109"/>
      <c r="NQ18" s="109"/>
      <c r="NR18" s="112" t="s">
        <v>174</v>
      </c>
      <c r="NS18" s="113"/>
      <c r="NT18" s="108" t="s">
        <v>68</v>
      </c>
      <c r="NU18" s="109"/>
      <c r="NV18" s="109"/>
      <c r="NW18" s="112" t="s">
        <v>174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175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101.3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98.9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102.3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103.8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98.3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98.3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87.2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90.7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91.4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85.6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137.9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2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58.8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58.3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63.5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66.3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59.1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97.7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97.2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97.8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90.2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91.1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90.1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89.6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89.7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80.7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73.099999999999994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76.3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80.7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75.900000000000006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70.599999999999994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71.3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72.599999999999994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73.5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74.099999999999994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178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176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6">
        <f>データ!BZ7</f>
        <v>28326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6">
        <f>データ!CA7</f>
        <v>28444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146">
        <f>データ!CB7</f>
        <v>29478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146">
        <f>データ!CC7</f>
        <v>30812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146">
        <f>データ!CD7</f>
        <v>32265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8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6">
        <f>データ!CK7</f>
        <v>11176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8"/>
      <c r="DS55" s="146">
        <f>データ!CL7</f>
        <v>11286</v>
      </c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>
        <f>データ!CM7</f>
        <v>11432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8"/>
      <c r="EW55" s="146">
        <f>データ!CN7</f>
        <v>11397</v>
      </c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8"/>
      <c r="FL55" s="146">
        <f>データ!CO7</f>
        <v>11804</v>
      </c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8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54.9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62.5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60.2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59.7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63.7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15.8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17.7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17.100000000000001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17.5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19.100000000000001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6">
        <f>データ!CE7</f>
        <v>48921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6">
        <f>データ!CF7</f>
        <v>50413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T56" s="146">
        <f>データ!CG7</f>
        <v>50510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146">
        <f>データ!CH7</f>
        <v>50958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146">
        <f>データ!CI7</f>
        <v>52405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6">
        <f>データ!CP7</f>
        <v>12272</v>
      </c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/>
      <c r="DS56" s="146">
        <f>データ!CQ7</f>
        <v>13096</v>
      </c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8"/>
      <c r="EH56" s="146">
        <f>データ!CR7</f>
        <v>13552</v>
      </c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8"/>
      <c r="EW56" s="146">
        <f>データ!CS7</f>
        <v>13792</v>
      </c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  <c r="FL56" s="146">
        <f>データ!CT7</f>
        <v>14290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8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55.6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54.8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55.8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56.1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23.2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23.9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23.8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23.9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23.6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9" t="s">
        <v>177</v>
      </c>
      <c r="NK70" s="150"/>
      <c r="NL70" s="150"/>
      <c r="NM70" s="150"/>
      <c r="NN70" s="150"/>
      <c r="NO70" s="150"/>
      <c r="NP70" s="150"/>
      <c r="NQ70" s="150"/>
      <c r="NR70" s="150"/>
      <c r="NS70" s="150"/>
      <c r="NT70" s="150"/>
      <c r="NU70" s="150"/>
      <c r="NV70" s="150"/>
      <c r="NW70" s="150"/>
      <c r="NX70" s="151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9"/>
      <c r="NK71" s="150"/>
      <c r="NL71" s="150"/>
      <c r="NM71" s="150"/>
      <c r="NN71" s="150"/>
      <c r="NO71" s="150"/>
      <c r="NP71" s="150"/>
      <c r="NQ71" s="150"/>
      <c r="NR71" s="150"/>
      <c r="NS71" s="150"/>
      <c r="NT71" s="150"/>
      <c r="NU71" s="150"/>
      <c r="NV71" s="150"/>
      <c r="NW71" s="150"/>
      <c r="NX71" s="151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9"/>
      <c r="NK72" s="150"/>
      <c r="NL72" s="150"/>
      <c r="NM72" s="150"/>
      <c r="NN72" s="150"/>
      <c r="NO72" s="150"/>
      <c r="NP72" s="150"/>
      <c r="NQ72" s="150"/>
      <c r="NR72" s="150"/>
      <c r="NS72" s="150"/>
      <c r="NT72" s="150"/>
      <c r="NU72" s="150"/>
      <c r="NV72" s="150"/>
      <c r="NW72" s="150"/>
      <c r="NX72" s="151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9"/>
      <c r="NK73" s="150"/>
      <c r="NL73" s="150"/>
      <c r="NM73" s="150"/>
      <c r="NN73" s="150"/>
      <c r="NO73" s="150"/>
      <c r="NP73" s="150"/>
      <c r="NQ73" s="150"/>
      <c r="NR73" s="150"/>
      <c r="NS73" s="150"/>
      <c r="NT73" s="150"/>
      <c r="NU73" s="150"/>
      <c r="NV73" s="150"/>
      <c r="NW73" s="150"/>
      <c r="NX73" s="151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9"/>
      <c r="NK74" s="150"/>
      <c r="NL74" s="150"/>
      <c r="NM74" s="150"/>
      <c r="NN74" s="150"/>
      <c r="NO74" s="150"/>
      <c r="NP74" s="150"/>
      <c r="NQ74" s="150"/>
      <c r="NR74" s="150"/>
      <c r="NS74" s="150"/>
      <c r="NT74" s="150"/>
      <c r="NU74" s="150"/>
      <c r="NV74" s="150"/>
      <c r="NW74" s="150"/>
      <c r="NX74" s="151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9"/>
      <c r="NK75" s="150"/>
      <c r="NL75" s="150"/>
      <c r="NM75" s="150"/>
      <c r="NN75" s="150"/>
      <c r="NO75" s="150"/>
      <c r="NP75" s="150"/>
      <c r="NQ75" s="150"/>
      <c r="NR75" s="150"/>
      <c r="NS75" s="150"/>
      <c r="NT75" s="150"/>
      <c r="NU75" s="150"/>
      <c r="NV75" s="150"/>
      <c r="NW75" s="150"/>
      <c r="NX75" s="151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9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1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9"/>
      <c r="NK77" s="150"/>
      <c r="NL77" s="150"/>
      <c r="NM77" s="150"/>
      <c r="NN77" s="150"/>
      <c r="NO77" s="150"/>
      <c r="NP77" s="150"/>
      <c r="NQ77" s="150"/>
      <c r="NR77" s="150"/>
      <c r="NS77" s="150"/>
      <c r="NT77" s="150"/>
      <c r="NU77" s="150"/>
      <c r="NV77" s="150"/>
      <c r="NW77" s="150"/>
      <c r="NX77" s="151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5">
        <f>データ!$B$11</f>
        <v>41640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>
        <f>データ!$C$11</f>
        <v>42005</v>
      </c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データ!$D$11</f>
        <v>42370</v>
      </c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>
        <f>データ!$E$11</f>
        <v>42736</v>
      </c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>
        <f>データ!$F$11</f>
        <v>43101</v>
      </c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5">
        <f>データ!$B$11</f>
        <v>41640</v>
      </c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>
        <f>データ!$C$11</f>
        <v>42005</v>
      </c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>
        <f>データ!$D$11</f>
        <v>42370</v>
      </c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>
        <f>データ!$E$11</f>
        <v>42736</v>
      </c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>
        <f>データ!$F$11</f>
        <v>43101</v>
      </c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5">
        <f>データ!$B$11</f>
        <v>41640</v>
      </c>
      <c r="JK78" s="155"/>
      <c r="JL78" s="155"/>
      <c r="JM78" s="155"/>
      <c r="JN78" s="155"/>
      <c r="JO78" s="155"/>
      <c r="JP78" s="155"/>
      <c r="JQ78" s="155"/>
      <c r="JR78" s="155"/>
      <c r="JS78" s="155"/>
      <c r="JT78" s="155"/>
      <c r="JU78" s="155"/>
      <c r="JV78" s="155"/>
      <c r="JW78" s="155"/>
      <c r="JX78" s="155"/>
      <c r="JY78" s="155"/>
      <c r="JZ78" s="155"/>
      <c r="KA78" s="155"/>
      <c r="KB78" s="155"/>
      <c r="KC78" s="155">
        <f>データ!$C$11</f>
        <v>42005</v>
      </c>
      <c r="KD78" s="155"/>
      <c r="KE78" s="155"/>
      <c r="KF78" s="155"/>
      <c r="KG78" s="155"/>
      <c r="KH78" s="155"/>
      <c r="KI78" s="155"/>
      <c r="KJ78" s="155"/>
      <c r="KK78" s="155"/>
      <c r="KL78" s="155"/>
      <c r="KM78" s="155"/>
      <c r="KN78" s="155"/>
      <c r="KO78" s="155"/>
      <c r="KP78" s="155"/>
      <c r="KQ78" s="155"/>
      <c r="KR78" s="155"/>
      <c r="KS78" s="155"/>
      <c r="KT78" s="155"/>
      <c r="KU78" s="155"/>
      <c r="KV78" s="155">
        <f>データ!$D$11</f>
        <v>42370</v>
      </c>
      <c r="KW78" s="155"/>
      <c r="KX78" s="155"/>
      <c r="KY78" s="155"/>
      <c r="KZ78" s="155"/>
      <c r="LA78" s="155"/>
      <c r="LB78" s="155"/>
      <c r="LC78" s="155"/>
      <c r="LD78" s="155"/>
      <c r="LE78" s="155"/>
      <c r="LF78" s="155"/>
      <c r="LG78" s="155"/>
      <c r="LH78" s="155"/>
      <c r="LI78" s="155"/>
      <c r="LJ78" s="155"/>
      <c r="LK78" s="155"/>
      <c r="LL78" s="155"/>
      <c r="LM78" s="155"/>
      <c r="LN78" s="155"/>
      <c r="LO78" s="155">
        <f>データ!$E$11</f>
        <v>42736</v>
      </c>
      <c r="LP78" s="155"/>
      <c r="LQ78" s="155"/>
      <c r="LR78" s="155"/>
      <c r="LS78" s="155"/>
      <c r="LT78" s="155"/>
      <c r="LU78" s="155"/>
      <c r="LV78" s="155"/>
      <c r="LW78" s="155"/>
      <c r="LX78" s="155"/>
      <c r="LY78" s="155"/>
      <c r="LZ78" s="155"/>
      <c r="MA78" s="155"/>
      <c r="MB78" s="155"/>
      <c r="MC78" s="155"/>
      <c r="MD78" s="155"/>
      <c r="ME78" s="155"/>
      <c r="MF78" s="155"/>
      <c r="MG78" s="155"/>
      <c r="MH78" s="155">
        <f>データ!$F$11</f>
        <v>43101</v>
      </c>
      <c r="MI78" s="155"/>
      <c r="MJ78" s="155"/>
      <c r="MK78" s="155"/>
      <c r="ML78" s="155"/>
      <c r="MM78" s="155"/>
      <c r="MN78" s="155"/>
      <c r="MO78" s="155"/>
      <c r="MP78" s="155"/>
      <c r="MQ78" s="155"/>
      <c r="MR78" s="155"/>
      <c r="MS78" s="155"/>
      <c r="MT78" s="155"/>
      <c r="MU78" s="155"/>
      <c r="MV78" s="155"/>
      <c r="MW78" s="155"/>
      <c r="MX78" s="155"/>
      <c r="MY78" s="155"/>
      <c r="MZ78" s="155"/>
      <c r="NA78" s="5"/>
      <c r="NB78" s="5"/>
      <c r="NC78" s="5"/>
      <c r="ND78" s="5"/>
      <c r="NE78" s="5"/>
      <c r="NF78" s="5"/>
      <c r="NG78" s="41"/>
      <c r="NH78" s="27"/>
      <c r="NI78" s="2"/>
      <c r="NJ78" s="149"/>
      <c r="NK78" s="150"/>
      <c r="NL78" s="150"/>
      <c r="NM78" s="150"/>
      <c r="NN78" s="150"/>
      <c r="NO78" s="150"/>
      <c r="NP78" s="150"/>
      <c r="NQ78" s="150"/>
      <c r="NR78" s="150"/>
      <c r="NS78" s="150"/>
      <c r="NT78" s="150"/>
      <c r="NU78" s="150"/>
      <c r="NV78" s="150"/>
      <c r="NW78" s="150"/>
      <c r="NX78" s="151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6" t="s">
        <v>55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9">
        <f>データ!DR7</f>
        <v>62.9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>
        <f>データ!DS7</f>
        <v>64.2</v>
      </c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>
        <f>データ!DT7</f>
        <v>65.3</v>
      </c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>
        <f>データ!DU7</f>
        <v>66.900000000000006</v>
      </c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>
        <f>データ!DV7</f>
        <v>68.099999999999994</v>
      </c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6" t="s">
        <v>55</v>
      </c>
      <c r="EE79" s="157"/>
      <c r="EF79" s="157"/>
      <c r="EG79" s="157"/>
      <c r="EH79" s="157"/>
      <c r="EI79" s="157"/>
      <c r="EJ79" s="157"/>
      <c r="EK79" s="157"/>
      <c r="EL79" s="157"/>
      <c r="EM79" s="157"/>
      <c r="EN79" s="158"/>
      <c r="EO79" s="159">
        <f>データ!EC7</f>
        <v>81.2</v>
      </c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>
        <f>データ!ED7</f>
        <v>80.7</v>
      </c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>
        <f>データ!EE7</f>
        <v>79.8</v>
      </c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>
        <f>データ!EF7</f>
        <v>78.8</v>
      </c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>
        <f>データ!EG7</f>
        <v>79.3</v>
      </c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6" t="s">
        <v>55</v>
      </c>
      <c r="IZ79" s="157"/>
      <c r="JA79" s="157"/>
      <c r="JB79" s="157"/>
      <c r="JC79" s="157"/>
      <c r="JD79" s="157"/>
      <c r="JE79" s="157"/>
      <c r="JF79" s="157"/>
      <c r="JG79" s="157"/>
      <c r="JH79" s="157"/>
      <c r="JI79" s="158"/>
      <c r="JJ79" s="160">
        <f>データ!EN7</f>
        <v>31735880</v>
      </c>
      <c r="JK79" s="160"/>
      <c r="JL79" s="160"/>
      <c r="JM79" s="160"/>
      <c r="JN79" s="160"/>
      <c r="JO79" s="160"/>
      <c r="JP79" s="160"/>
      <c r="JQ79" s="160"/>
      <c r="JR79" s="160"/>
      <c r="JS79" s="160"/>
      <c r="JT79" s="160"/>
      <c r="JU79" s="160"/>
      <c r="JV79" s="160"/>
      <c r="JW79" s="160"/>
      <c r="JX79" s="160"/>
      <c r="JY79" s="160"/>
      <c r="JZ79" s="160"/>
      <c r="KA79" s="160"/>
      <c r="KB79" s="160"/>
      <c r="KC79" s="160">
        <f>データ!EO7</f>
        <v>31861560</v>
      </c>
      <c r="KD79" s="160"/>
      <c r="KE79" s="160"/>
      <c r="KF79" s="160"/>
      <c r="KG79" s="160"/>
      <c r="KH79" s="160"/>
      <c r="KI79" s="160"/>
      <c r="KJ79" s="160"/>
      <c r="KK79" s="160"/>
      <c r="KL79" s="160"/>
      <c r="KM79" s="160"/>
      <c r="KN79" s="160"/>
      <c r="KO79" s="160"/>
      <c r="KP79" s="160"/>
      <c r="KQ79" s="160"/>
      <c r="KR79" s="160"/>
      <c r="KS79" s="160"/>
      <c r="KT79" s="160"/>
      <c r="KU79" s="160"/>
      <c r="KV79" s="160">
        <f>データ!EP7</f>
        <v>31706074</v>
      </c>
      <c r="KW79" s="160"/>
      <c r="KX79" s="160"/>
      <c r="KY79" s="160"/>
      <c r="KZ79" s="160"/>
      <c r="LA79" s="160"/>
      <c r="LB79" s="160"/>
      <c r="LC79" s="160"/>
      <c r="LD79" s="160"/>
      <c r="LE79" s="160"/>
      <c r="LF79" s="160"/>
      <c r="LG79" s="160"/>
      <c r="LH79" s="160"/>
      <c r="LI79" s="160"/>
      <c r="LJ79" s="160"/>
      <c r="LK79" s="160"/>
      <c r="LL79" s="160"/>
      <c r="LM79" s="160"/>
      <c r="LN79" s="160"/>
      <c r="LO79" s="160">
        <f>データ!EQ7</f>
        <v>33162393</v>
      </c>
      <c r="LP79" s="160"/>
      <c r="LQ79" s="160"/>
      <c r="LR79" s="160"/>
      <c r="LS79" s="160"/>
      <c r="LT79" s="160"/>
      <c r="LU79" s="160"/>
      <c r="LV79" s="160"/>
      <c r="LW79" s="160"/>
      <c r="LX79" s="160"/>
      <c r="LY79" s="160"/>
      <c r="LZ79" s="160"/>
      <c r="MA79" s="160"/>
      <c r="MB79" s="160"/>
      <c r="MC79" s="160"/>
      <c r="MD79" s="160"/>
      <c r="ME79" s="160"/>
      <c r="MF79" s="160"/>
      <c r="MG79" s="160"/>
      <c r="MH79" s="160">
        <f>データ!ER7</f>
        <v>33712616</v>
      </c>
      <c r="MI79" s="160"/>
      <c r="MJ79" s="160"/>
      <c r="MK79" s="160"/>
      <c r="ML79" s="160"/>
      <c r="MM79" s="160"/>
      <c r="MN79" s="160"/>
      <c r="MO79" s="160"/>
      <c r="MP79" s="160"/>
      <c r="MQ79" s="160"/>
      <c r="MR79" s="160"/>
      <c r="MS79" s="160"/>
      <c r="MT79" s="160"/>
      <c r="MU79" s="160"/>
      <c r="MV79" s="160"/>
      <c r="MW79" s="160"/>
      <c r="MX79" s="160"/>
      <c r="MY79" s="160"/>
      <c r="MZ79" s="160"/>
      <c r="NA79" s="5"/>
      <c r="NB79" s="5"/>
      <c r="NC79" s="5"/>
      <c r="ND79" s="5"/>
      <c r="NE79" s="5"/>
      <c r="NF79" s="5"/>
      <c r="NG79" s="41"/>
      <c r="NH79" s="27"/>
      <c r="NI79" s="2"/>
      <c r="NJ79" s="149"/>
      <c r="NK79" s="150"/>
      <c r="NL79" s="150"/>
      <c r="NM79" s="150"/>
      <c r="NN79" s="150"/>
      <c r="NO79" s="150"/>
      <c r="NP79" s="150"/>
      <c r="NQ79" s="150"/>
      <c r="NR79" s="150"/>
      <c r="NS79" s="150"/>
      <c r="NT79" s="150"/>
      <c r="NU79" s="150"/>
      <c r="NV79" s="150"/>
      <c r="NW79" s="150"/>
      <c r="NX79" s="151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6" t="s">
        <v>57</v>
      </c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9">
        <f>データ!DW7</f>
        <v>48.9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>
        <f>データ!DX7</f>
        <v>50.3</v>
      </c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>
        <f>データ!DY7</f>
        <v>49.8</v>
      </c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>
        <f>データ!DZ7</f>
        <v>50.9</v>
      </c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>
        <f>データ!EA7</f>
        <v>51.9</v>
      </c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6" t="s">
        <v>57</v>
      </c>
      <c r="EE80" s="157"/>
      <c r="EF80" s="157"/>
      <c r="EG80" s="157"/>
      <c r="EH80" s="157"/>
      <c r="EI80" s="157"/>
      <c r="EJ80" s="157"/>
      <c r="EK80" s="157"/>
      <c r="EL80" s="157"/>
      <c r="EM80" s="157"/>
      <c r="EN80" s="158"/>
      <c r="EO80" s="159">
        <f>データ!EH7</f>
        <v>65.400000000000006</v>
      </c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>
        <f>データ!EI7</f>
        <v>65.7</v>
      </c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>
        <f>データ!EJ7</f>
        <v>65</v>
      </c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>
        <f>データ!EK7</f>
        <v>66.8</v>
      </c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>
        <f>データ!EL7</f>
        <v>68.2</v>
      </c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6" t="s">
        <v>57</v>
      </c>
      <c r="IZ80" s="157"/>
      <c r="JA80" s="157"/>
      <c r="JB80" s="157"/>
      <c r="JC80" s="157"/>
      <c r="JD80" s="157"/>
      <c r="JE80" s="157"/>
      <c r="JF80" s="157"/>
      <c r="JG80" s="157"/>
      <c r="JH80" s="157"/>
      <c r="JI80" s="158"/>
      <c r="JJ80" s="160">
        <f>データ!ES7</f>
        <v>41593368</v>
      </c>
      <c r="JK80" s="160"/>
      <c r="JL80" s="160"/>
      <c r="JM80" s="160"/>
      <c r="JN80" s="160"/>
      <c r="JO80" s="160"/>
      <c r="JP80" s="160"/>
      <c r="JQ80" s="160"/>
      <c r="JR80" s="160"/>
      <c r="JS80" s="160"/>
      <c r="JT80" s="160"/>
      <c r="JU80" s="160"/>
      <c r="JV80" s="160"/>
      <c r="JW80" s="160"/>
      <c r="JX80" s="160"/>
      <c r="JY80" s="160"/>
      <c r="JZ80" s="160"/>
      <c r="KA80" s="160"/>
      <c r="KB80" s="160"/>
      <c r="KC80" s="160">
        <f>データ!ET7</f>
        <v>42578034</v>
      </c>
      <c r="KD80" s="160"/>
      <c r="KE80" s="160"/>
      <c r="KF80" s="160"/>
      <c r="KG80" s="160"/>
      <c r="KH80" s="160"/>
      <c r="KI80" s="160"/>
      <c r="KJ80" s="160"/>
      <c r="KK80" s="160"/>
      <c r="KL80" s="160"/>
      <c r="KM80" s="160"/>
      <c r="KN80" s="160"/>
      <c r="KO80" s="160"/>
      <c r="KP80" s="160"/>
      <c r="KQ80" s="160"/>
      <c r="KR80" s="160"/>
      <c r="KS80" s="160"/>
      <c r="KT80" s="160"/>
      <c r="KU80" s="160"/>
      <c r="KV80" s="160">
        <f>データ!EU7</f>
        <v>45645830</v>
      </c>
      <c r="KW80" s="160"/>
      <c r="KX80" s="160"/>
      <c r="KY80" s="160"/>
      <c r="KZ80" s="160"/>
      <c r="LA80" s="160"/>
      <c r="LB80" s="160"/>
      <c r="LC80" s="160"/>
      <c r="LD80" s="160"/>
      <c r="LE80" s="160"/>
      <c r="LF80" s="160"/>
      <c r="LG80" s="160"/>
      <c r="LH80" s="160"/>
      <c r="LI80" s="160"/>
      <c r="LJ80" s="160"/>
      <c r="LK80" s="160"/>
      <c r="LL80" s="160"/>
      <c r="LM80" s="160"/>
      <c r="LN80" s="160"/>
      <c r="LO80" s="160">
        <f>データ!EV7</f>
        <v>47082778</v>
      </c>
      <c r="LP80" s="160"/>
      <c r="LQ80" s="160"/>
      <c r="LR80" s="160"/>
      <c r="LS80" s="160"/>
      <c r="LT80" s="160"/>
      <c r="LU80" s="160"/>
      <c r="LV80" s="160"/>
      <c r="LW80" s="160"/>
      <c r="LX80" s="160"/>
      <c r="LY80" s="160"/>
      <c r="LZ80" s="160"/>
      <c r="MA80" s="160"/>
      <c r="MB80" s="160"/>
      <c r="MC80" s="160"/>
      <c r="MD80" s="160"/>
      <c r="ME80" s="160"/>
      <c r="MF80" s="160"/>
      <c r="MG80" s="160"/>
      <c r="MH80" s="160">
        <f>データ!EW7</f>
        <v>48918364</v>
      </c>
      <c r="MI80" s="160"/>
      <c r="MJ80" s="160"/>
      <c r="MK80" s="160"/>
      <c r="ML80" s="160"/>
      <c r="MM80" s="160"/>
      <c r="MN80" s="160"/>
      <c r="MO80" s="160"/>
      <c r="MP80" s="160"/>
      <c r="MQ80" s="160"/>
      <c r="MR80" s="160"/>
      <c r="MS80" s="160"/>
      <c r="MT80" s="160"/>
      <c r="MU80" s="160"/>
      <c r="MV80" s="160"/>
      <c r="MW80" s="160"/>
      <c r="MX80" s="160"/>
      <c r="MY80" s="160"/>
      <c r="MZ80" s="160"/>
      <c r="NA80" s="5"/>
      <c r="NB80" s="5"/>
      <c r="NC80" s="5"/>
      <c r="ND80" s="5"/>
      <c r="NE80" s="5"/>
      <c r="NF80" s="5"/>
      <c r="NG80" s="41"/>
      <c r="NH80" s="27"/>
      <c r="NI80" s="2"/>
      <c r="NJ80" s="149"/>
      <c r="NK80" s="150"/>
      <c r="NL80" s="150"/>
      <c r="NM80" s="150"/>
      <c r="NN80" s="150"/>
      <c r="NO80" s="150"/>
      <c r="NP80" s="150"/>
      <c r="NQ80" s="150"/>
      <c r="NR80" s="150"/>
      <c r="NS80" s="150"/>
      <c r="NT80" s="150"/>
      <c r="NU80" s="150"/>
      <c r="NV80" s="150"/>
      <c r="NW80" s="150"/>
      <c r="NX80" s="151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9"/>
      <c r="NK81" s="150"/>
      <c r="NL81" s="150"/>
      <c r="NM81" s="150"/>
      <c r="NN81" s="150"/>
      <c r="NO81" s="150"/>
      <c r="NP81" s="150"/>
      <c r="NQ81" s="150"/>
      <c r="NR81" s="150"/>
      <c r="NS81" s="150"/>
      <c r="NT81" s="150"/>
      <c r="NU81" s="150"/>
      <c r="NV81" s="150"/>
      <c r="NW81" s="150"/>
      <c r="NX81" s="151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9"/>
      <c r="NK82" s="150"/>
      <c r="NL82" s="150"/>
      <c r="NM82" s="150"/>
      <c r="NN82" s="150"/>
      <c r="NO82" s="150"/>
      <c r="NP82" s="150"/>
      <c r="NQ82" s="150"/>
      <c r="NR82" s="150"/>
      <c r="NS82" s="150"/>
      <c r="NT82" s="150"/>
      <c r="NU82" s="150"/>
      <c r="NV82" s="150"/>
      <c r="NW82" s="150"/>
      <c r="NX82" s="151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9"/>
      <c r="NK83" s="150"/>
      <c r="NL83" s="150"/>
      <c r="NM83" s="150"/>
      <c r="NN83" s="150"/>
      <c r="NO83" s="150"/>
      <c r="NP83" s="150"/>
      <c r="NQ83" s="150"/>
      <c r="NR83" s="150"/>
      <c r="NS83" s="150"/>
      <c r="NT83" s="150"/>
      <c r="NU83" s="150"/>
      <c r="NV83" s="150"/>
      <c r="NW83" s="150"/>
      <c r="NX83" s="151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2"/>
      <c r="NK84" s="153"/>
      <c r="NL84" s="153"/>
      <c r="NM84" s="153"/>
      <c r="NN84" s="153"/>
      <c r="NO84" s="153"/>
      <c r="NP84" s="153"/>
      <c r="NQ84" s="153"/>
      <c r="NR84" s="153"/>
      <c r="NS84" s="153"/>
      <c r="NT84" s="153"/>
      <c r="NU84" s="153"/>
      <c r="NV84" s="153"/>
      <c r="NW84" s="153"/>
      <c r="NX84" s="154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QBGdPj5ixNRGWo/Izx1L5+zD15XT4ORuGzv0dWyGhs1GQr6FRn/epdHfT1lwmqT+ReyK1ev0qS3LDiLi65dScw==" saltValue="bawVflxH2Lv3DPXTUXtk6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6" t="s">
        <v>103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2" t="s">
        <v>104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2" t="s">
        <v>105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6" t="s">
        <v>106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1" t="s">
        <v>107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2" t="s">
        <v>108</v>
      </c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 t="s">
        <v>109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 t="s">
        <v>110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6" t="s">
        <v>111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1" t="s">
        <v>112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 t="s">
        <v>113</v>
      </c>
      <c r="EO4" s="161"/>
      <c r="EP4" s="161"/>
      <c r="EQ4" s="161"/>
      <c r="ER4" s="161"/>
      <c r="ES4" s="161"/>
      <c r="ET4" s="161"/>
      <c r="EU4" s="161"/>
      <c r="EV4" s="161"/>
      <c r="EW4" s="161"/>
      <c r="EX4" s="161"/>
    </row>
    <row r="5" spans="1:154" x14ac:dyDescent="0.15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138</v>
      </c>
      <c r="AU5" s="64" t="s">
        <v>139</v>
      </c>
      <c r="AV5" s="64" t="s">
        <v>140</v>
      </c>
      <c r="AW5" s="64" t="s">
        <v>148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149</v>
      </c>
      <c r="BE5" s="64" t="s">
        <v>150</v>
      </c>
      <c r="BF5" s="64" t="s">
        <v>139</v>
      </c>
      <c r="BG5" s="64" t="s">
        <v>140</v>
      </c>
      <c r="BH5" s="64" t="s">
        <v>141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139</v>
      </c>
      <c r="BR5" s="64" t="s">
        <v>140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149</v>
      </c>
      <c r="CA5" s="64" t="s">
        <v>138</v>
      </c>
      <c r="CB5" s="64" t="s">
        <v>139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151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150</v>
      </c>
      <c r="CX5" s="64" t="s">
        <v>139</v>
      </c>
      <c r="CY5" s="64" t="s">
        <v>140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150</v>
      </c>
      <c r="DI5" s="64" t="s">
        <v>139</v>
      </c>
      <c r="DJ5" s="64" t="s">
        <v>140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138</v>
      </c>
      <c r="DT5" s="64" t="s">
        <v>139</v>
      </c>
      <c r="DU5" s="64" t="s">
        <v>140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137</v>
      </c>
      <c r="ED5" s="64" t="s">
        <v>138</v>
      </c>
      <c r="EE5" s="64" t="s">
        <v>139</v>
      </c>
      <c r="EF5" s="64" t="s">
        <v>152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153</v>
      </c>
      <c r="EN5" s="64" t="s">
        <v>137</v>
      </c>
      <c r="EO5" s="64" t="s">
        <v>138</v>
      </c>
      <c r="EP5" s="64" t="s">
        <v>139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 x14ac:dyDescent="0.15">
      <c r="A6" s="50" t="s">
        <v>154</v>
      </c>
      <c r="B6" s="65">
        <f>B8</f>
        <v>2018</v>
      </c>
      <c r="C6" s="65">
        <f t="shared" ref="C6:M6" si="2">C8</f>
        <v>240001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4</v>
      </c>
      <c r="H6" s="163" t="str">
        <f>IF(H8&lt;&gt;I8,H8,"")&amp;IF(I8&lt;&gt;J8,I8,"")&amp;"　"&amp;J8</f>
        <v>三重県　志摩病院</v>
      </c>
      <c r="I6" s="164"/>
      <c r="J6" s="16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300床以上～400床未満</v>
      </c>
      <c r="O6" s="65" t="str">
        <f>O8</f>
        <v>その他</v>
      </c>
      <c r="P6" s="65" t="str">
        <f>P8</f>
        <v>指定管理者(利用料金制)</v>
      </c>
      <c r="Q6" s="66">
        <f t="shared" ref="Q6:AG6" si="3">Q8</f>
        <v>14</v>
      </c>
      <c r="R6" s="65" t="str">
        <f t="shared" si="3"/>
        <v>対象</v>
      </c>
      <c r="S6" s="65" t="str">
        <f t="shared" si="3"/>
        <v>ド 透 I 訓</v>
      </c>
      <c r="T6" s="65" t="str">
        <f t="shared" si="3"/>
        <v>救 臨 へ 災 地 輪</v>
      </c>
      <c r="U6" s="66">
        <f>U8</f>
        <v>1824637</v>
      </c>
      <c r="V6" s="66">
        <f>V8</f>
        <v>26325</v>
      </c>
      <c r="W6" s="65" t="str">
        <f>W8</f>
        <v>非該当</v>
      </c>
      <c r="X6" s="65" t="str">
        <f t="shared" si="3"/>
        <v>１０：１</v>
      </c>
      <c r="Y6" s="66">
        <f t="shared" si="3"/>
        <v>236</v>
      </c>
      <c r="Z6" s="66" t="str">
        <f t="shared" si="3"/>
        <v>-</v>
      </c>
      <c r="AA6" s="66" t="str">
        <f t="shared" si="3"/>
        <v>-</v>
      </c>
      <c r="AB6" s="66">
        <f t="shared" si="3"/>
        <v>100</v>
      </c>
      <c r="AC6" s="66" t="str">
        <f t="shared" si="3"/>
        <v>-</v>
      </c>
      <c r="AD6" s="66">
        <f t="shared" si="3"/>
        <v>336</v>
      </c>
      <c r="AE6" s="66">
        <f t="shared" si="3"/>
        <v>236</v>
      </c>
      <c r="AF6" s="66" t="str">
        <f t="shared" si="3"/>
        <v>-</v>
      </c>
      <c r="AG6" s="66">
        <f t="shared" si="3"/>
        <v>236</v>
      </c>
      <c r="AH6" s="67">
        <f>IF(AH8="-",NA(),AH8)</f>
        <v>101.3</v>
      </c>
      <c r="AI6" s="67">
        <f t="shared" ref="AI6:AQ6" si="4">IF(AI8="-",NA(),AI8)</f>
        <v>98.9</v>
      </c>
      <c r="AJ6" s="67">
        <f t="shared" si="4"/>
        <v>102.3</v>
      </c>
      <c r="AK6" s="67">
        <f t="shared" si="4"/>
        <v>103.8</v>
      </c>
      <c r="AL6" s="67">
        <f t="shared" si="4"/>
        <v>98.3</v>
      </c>
      <c r="AM6" s="67">
        <f t="shared" si="4"/>
        <v>97.7</v>
      </c>
      <c r="AN6" s="67">
        <f t="shared" si="4"/>
        <v>98</v>
      </c>
      <c r="AO6" s="67">
        <f t="shared" si="4"/>
        <v>97.2</v>
      </c>
      <c r="AP6" s="67">
        <f t="shared" si="4"/>
        <v>97</v>
      </c>
      <c r="AQ6" s="67">
        <f t="shared" si="4"/>
        <v>97.8</v>
      </c>
      <c r="AR6" s="67" t="str">
        <f>IF(AR8="-","【-】","【"&amp;SUBSTITUTE(TEXT(AR8,"#,##0.0"),"-","△")&amp;"】")</f>
        <v>【98.8】</v>
      </c>
      <c r="AS6" s="67">
        <f>IF(AS8="-",NA(),AS8)</f>
        <v>98.3</v>
      </c>
      <c r="AT6" s="67">
        <f t="shared" ref="AT6:BB6" si="5">IF(AT8="-",NA(),AT8)</f>
        <v>87.2</v>
      </c>
      <c r="AU6" s="67">
        <f t="shared" si="5"/>
        <v>90.7</v>
      </c>
      <c r="AV6" s="67">
        <f t="shared" si="5"/>
        <v>91.4</v>
      </c>
      <c r="AW6" s="67">
        <f t="shared" si="5"/>
        <v>85.6</v>
      </c>
      <c r="AX6" s="67">
        <f t="shared" si="5"/>
        <v>90.2</v>
      </c>
      <c r="AY6" s="67">
        <f t="shared" si="5"/>
        <v>91.1</v>
      </c>
      <c r="AZ6" s="67">
        <f t="shared" si="5"/>
        <v>90.1</v>
      </c>
      <c r="BA6" s="67">
        <f t="shared" si="5"/>
        <v>89.6</v>
      </c>
      <c r="BB6" s="67">
        <f t="shared" si="5"/>
        <v>89.7</v>
      </c>
      <c r="BC6" s="67" t="str">
        <f>IF(BC8="-","【-】","【"&amp;SUBSTITUTE(TEXT(BC8,"#,##0.0"),"-","△")&amp;"】")</f>
        <v>【89.7】</v>
      </c>
      <c r="BD6" s="67">
        <f>IF(BD8="-",NA(),BD8)</f>
        <v>137.9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2</v>
      </c>
      <c r="BI6" s="67">
        <f t="shared" si="6"/>
        <v>80.7</v>
      </c>
      <c r="BJ6" s="67">
        <f t="shared" si="6"/>
        <v>73.099999999999994</v>
      </c>
      <c r="BK6" s="67">
        <f t="shared" si="6"/>
        <v>76.3</v>
      </c>
      <c r="BL6" s="67">
        <f t="shared" si="6"/>
        <v>80.7</v>
      </c>
      <c r="BM6" s="67">
        <f t="shared" si="6"/>
        <v>75.900000000000006</v>
      </c>
      <c r="BN6" s="67" t="str">
        <f>IF(BN8="-","【-】","【"&amp;SUBSTITUTE(TEXT(BN8,"#,##0.0"),"-","△")&amp;"】")</f>
        <v>【64.1】</v>
      </c>
      <c r="BO6" s="67">
        <f>IF(BO8="-",NA(),BO8)</f>
        <v>58.8</v>
      </c>
      <c r="BP6" s="67">
        <f t="shared" ref="BP6:BX6" si="7">IF(BP8="-",NA(),BP8)</f>
        <v>58.3</v>
      </c>
      <c r="BQ6" s="67">
        <f t="shared" si="7"/>
        <v>63.5</v>
      </c>
      <c r="BR6" s="67">
        <f t="shared" si="7"/>
        <v>66.3</v>
      </c>
      <c r="BS6" s="67">
        <f t="shared" si="7"/>
        <v>59.1</v>
      </c>
      <c r="BT6" s="67">
        <f t="shared" si="7"/>
        <v>70.599999999999994</v>
      </c>
      <c r="BU6" s="67">
        <f t="shared" si="7"/>
        <v>71.3</v>
      </c>
      <c r="BV6" s="67">
        <f t="shared" si="7"/>
        <v>72.599999999999994</v>
      </c>
      <c r="BW6" s="67">
        <f t="shared" si="7"/>
        <v>73.5</v>
      </c>
      <c r="BX6" s="67">
        <f t="shared" si="7"/>
        <v>74.099999999999994</v>
      </c>
      <c r="BY6" s="67" t="str">
        <f>IF(BY8="-","【-】","【"&amp;SUBSTITUTE(TEXT(BY8,"#,##0.0"),"-","△")&amp;"】")</f>
        <v>【74.9】</v>
      </c>
      <c r="BZ6" s="68">
        <f>IF(BZ8="-",NA(),BZ8)</f>
        <v>28326</v>
      </c>
      <c r="CA6" s="68">
        <f t="shared" ref="CA6:CI6" si="8">IF(CA8="-",NA(),CA8)</f>
        <v>28444</v>
      </c>
      <c r="CB6" s="68">
        <f t="shared" si="8"/>
        <v>29478</v>
      </c>
      <c r="CC6" s="68">
        <f t="shared" si="8"/>
        <v>30812</v>
      </c>
      <c r="CD6" s="68">
        <f t="shared" si="8"/>
        <v>32265</v>
      </c>
      <c r="CE6" s="68">
        <f t="shared" si="8"/>
        <v>48921</v>
      </c>
      <c r="CF6" s="68">
        <f t="shared" si="8"/>
        <v>50413</v>
      </c>
      <c r="CG6" s="68">
        <f t="shared" si="8"/>
        <v>50510</v>
      </c>
      <c r="CH6" s="68">
        <f t="shared" si="8"/>
        <v>50958</v>
      </c>
      <c r="CI6" s="68">
        <f t="shared" si="8"/>
        <v>52405</v>
      </c>
      <c r="CJ6" s="67" t="str">
        <f>IF(CJ8="-","【-】","【"&amp;SUBSTITUTE(TEXT(CJ8,"#,##0"),"-","△")&amp;"】")</f>
        <v>【52,412】</v>
      </c>
      <c r="CK6" s="68">
        <f>IF(CK8="-",NA(),CK8)</f>
        <v>11176</v>
      </c>
      <c r="CL6" s="68">
        <f t="shared" ref="CL6:CT6" si="9">IF(CL8="-",NA(),CL8)</f>
        <v>11286</v>
      </c>
      <c r="CM6" s="68">
        <f t="shared" si="9"/>
        <v>11432</v>
      </c>
      <c r="CN6" s="68">
        <f t="shared" si="9"/>
        <v>11397</v>
      </c>
      <c r="CO6" s="68">
        <f t="shared" si="9"/>
        <v>11804</v>
      </c>
      <c r="CP6" s="68">
        <f t="shared" si="9"/>
        <v>12272</v>
      </c>
      <c r="CQ6" s="68">
        <f t="shared" si="9"/>
        <v>13096</v>
      </c>
      <c r="CR6" s="68">
        <f t="shared" si="9"/>
        <v>13552</v>
      </c>
      <c r="CS6" s="68">
        <f t="shared" si="9"/>
        <v>13792</v>
      </c>
      <c r="CT6" s="68">
        <f t="shared" si="9"/>
        <v>14290</v>
      </c>
      <c r="CU6" s="67" t="str">
        <f>IF(CU8="-","【-】","【"&amp;SUBSTITUTE(TEXT(CU8,"#,##0"),"-","△")&amp;"】")</f>
        <v>【14,708】</v>
      </c>
      <c r="CV6" s="67">
        <f>IF(CV8="-",NA(),CV8)</f>
        <v>54.9</v>
      </c>
      <c r="CW6" s="67">
        <f t="shared" ref="CW6:DE6" si="10">IF(CW8="-",NA(),CW8)</f>
        <v>62.5</v>
      </c>
      <c r="CX6" s="67">
        <f t="shared" si="10"/>
        <v>60.2</v>
      </c>
      <c r="CY6" s="67">
        <f t="shared" si="10"/>
        <v>59.7</v>
      </c>
      <c r="CZ6" s="67">
        <f t="shared" si="10"/>
        <v>63.7</v>
      </c>
      <c r="DA6" s="67">
        <f t="shared" si="10"/>
        <v>55.6</v>
      </c>
      <c r="DB6" s="67">
        <f t="shared" si="10"/>
        <v>54.8</v>
      </c>
      <c r="DC6" s="67">
        <f t="shared" si="10"/>
        <v>55.8</v>
      </c>
      <c r="DD6" s="67">
        <f t="shared" si="10"/>
        <v>56.1</v>
      </c>
      <c r="DE6" s="67">
        <f t="shared" si="10"/>
        <v>56</v>
      </c>
      <c r="DF6" s="67" t="str">
        <f>IF(DF8="-","【-】","【"&amp;SUBSTITUTE(TEXT(DF8,"#,##0.0"),"-","△")&amp;"】")</f>
        <v>【54.8】</v>
      </c>
      <c r="DG6" s="67">
        <f>IF(DG8="-",NA(),DG8)</f>
        <v>15.8</v>
      </c>
      <c r="DH6" s="67">
        <f t="shared" ref="DH6:DP6" si="11">IF(DH8="-",NA(),DH8)</f>
        <v>17.7</v>
      </c>
      <c r="DI6" s="67">
        <f t="shared" si="11"/>
        <v>17.100000000000001</v>
      </c>
      <c r="DJ6" s="67">
        <f t="shared" si="11"/>
        <v>17.5</v>
      </c>
      <c r="DK6" s="67">
        <f t="shared" si="11"/>
        <v>19.100000000000001</v>
      </c>
      <c r="DL6" s="67">
        <f t="shared" si="11"/>
        <v>23.2</v>
      </c>
      <c r="DM6" s="67">
        <f t="shared" si="11"/>
        <v>23.9</v>
      </c>
      <c r="DN6" s="67">
        <f t="shared" si="11"/>
        <v>23.8</v>
      </c>
      <c r="DO6" s="67">
        <f t="shared" si="11"/>
        <v>23.9</v>
      </c>
      <c r="DP6" s="67">
        <f t="shared" si="11"/>
        <v>23.6</v>
      </c>
      <c r="DQ6" s="67" t="str">
        <f>IF(DQ8="-","【-】","【"&amp;SUBSTITUTE(TEXT(DQ8,"#,##0.0"),"-","△")&amp;"】")</f>
        <v>【24.3】</v>
      </c>
      <c r="DR6" s="67">
        <f>IF(DR8="-",NA(),DR8)</f>
        <v>62.9</v>
      </c>
      <c r="DS6" s="67">
        <f t="shared" ref="DS6:EA6" si="12">IF(DS8="-",NA(),DS8)</f>
        <v>64.2</v>
      </c>
      <c r="DT6" s="67">
        <f t="shared" si="12"/>
        <v>65.3</v>
      </c>
      <c r="DU6" s="67">
        <f t="shared" si="12"/>
        <v>66.900000000000006</v>
      </c>
      <c r="DV6" s="67">
        <f t="shared" si="12"/>
        <v>68.099999999999994</v>
      </c>
      <c r="DW6" s="67">
        <f t="shared" si="12"/>
        <v>48.9</v>
      </c>
      <c r="DX6" s="67">
        <f t="shared" si="12"/>
        <v>50.3</v>
      </c>
      <c r="DY6" s="67">
        <f t="shared" si="12"/>
        <v>49.8</v>
      </c>
      <c r="DZ6" s="67">
        <f t="shared" si="12"/>
        <v>50.9</v>
      </c>
      <c r="EA6" s="67">
        <f t="shared" si="12"/>
        <v>51.9</v>
      </c>
      <c r="EB6" s="67" t="str">
        <f>IF(EB8="-","【-】","【"&amp;SUBSTITUTE(TEXT(EB8,"#,##0.0"),"-","△")&amp;"】")</f>
        <v>【52.5】</v>
      </c>
      <c r="EC6" s="67">
        <f>IF(EC8="-",NA(),EC8)</f>
        <v>81.2</v>
      </c>
      <c r="ED6" s="67">
        <f t="shared" ref="ED6:EL6" si="13">IF(ED8="-",NA(),ED8)</f>
        <v>80.7</v>
      </c>
      <c r="EE6" s="67">
        <f t="shared" si="13"/>
        <v>79.8</v>
      </c>
      <c r="EF6" s="67">
        <f t="shared" si="13"/>
        <v>78.8</v>
      </c>
      <c r="EG6" s="67">
        <f t="shared" si="13"/>
        <v>79.3</v>
      </c>
      <c r="EH6" s="67">
        <f t="shared" si="13"/>
        <v>65.400000000000006</v>
      </c>
      <c r="EI6" s="67">
        <f t="shared" si="13"/>
        <v>65.7</v>
      </c>
      <c r="EJ6" s="67">
        <f t="shared" si="13"/>
        <v>65</v>
      </c>
      <c r="EK6" s="67">
        <f t="shared" si="13"/>
        <v>66.8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31735880</v>
      </c>
      <c r="EO6" s="68">
        <f t="shared" ref="EO6:EW6" si="14">IF(EO8="-",NA(),EO8)</f>
        <v>31861560</v>
      </c>
      <c r="EP6" s="68">
        <f t="shared" si="14"/>
        <v>31706074</v>
      </c>
      <c r="EQ6" s="68">
        <f t="shared" si="14"/>
        <v>33162393</v>
      </c>
      <c r="ER6" s="68">
        <f t="shared" si="14"/>
        <v>33712616</v>
      </c>
      <c r="ES6" s="68">
        <f t="shared" si="14"/>
        <v>41593368</v>
      </c>
      <c r="ET6" s="68">
        <f t="shared" si="14"/>
        <v>42578034</v>
      </c>
      <c r="EU6" s="68">
        <f t="shared" si="14"/>
        <v>45645830</v>
      </c>
      <c r="EV6" s="68">
        <f t="shared" si="14"/>
        <v>47082778</v>
      </c>
      <c r="EW6" s="68">
        <f t="shared" si="14"/>
        <v>48918364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155</v>
      </c>
      <c r="B7" s="65">
        <f t="shared" ref="B7:AG7" si="15">B8</f>
        <v>2018</v>
      </c>
      <c r="C7" s="65">
        <f t="shared" si="15"/>
        <v>240001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4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300床以上～400床未満</v>
      </c>
      <c r="O7" s="65" t="str">
        <f>O8</f>
        <v>その他</v>
      </c>
      <c r="P7" s="65" t="str">
        <f>P8</f>
        <v>指定管理者(利用料金制)</v>
      </c>
      <c r="Q7" s="66">
        <f t="shared" si="15"/>
        <v>14</v>
      </c>
      <c r="R7" s="65" t="str">
        <f t="shared" si="15"/>
        <v>対象</v>
      </c>
      <c r="S7" s="65" t="str">
        <f t="shared" si="15"/>
        <v>ド 透 I 訓</v>
      </c>
      <c r="T7" s="65" t="str">
        <f t="shared" si="15"/>
        <v>救 臨 へ 災 地 輪</v>
      </c>
      <c r="U7" s="66">
        <f>U8</f>
        <v>1824637</v>
      </c>
      <c r="V7" s="66">
        <f>V8</f>
        <v>26325</v>
      </c>
      <c r="W7" s="65" t="str">
        <f>W8</f>
        <v>非該当</v>
      </c>
      <c r="X7" s="65" t="str">
        <f t="shared" si="15"/>
        <v>１０：１</v>
      </c>
      <c r="Y7" s="66">
        <f t="shared" si="15"/>
        <v>236</v>
      </c>
      <c r="Z7" s="66" t="str">
        <f t="shared" si="15"/>
        <v>-</v>
      </c>
      <c r="AA7" s="66" t="str">
        <f t="shared" si="15"/>
        <v>-</v>
      </c>
      <c r="AB7" s="66">
        <f t="shared" si="15"/>
        <v>100</v>
      </c>
      <c r="AC7" s="66" t="str">
        <f t="shared" si="15"/>
        <v>-</v>
      </c>
      <c r="AD7" s="66">
        <f t="shared" si="15"/>
        <v>336</v>
      </c>
      <c r="AE7" s="66">
        <f t="shared" si="15"/>
        <v>236</v>
      </c>
      <c r="AF7" s="66" t="str">
        <f t="shared" si="15"/>
        <v>-</v>
      </c>
      <c r="AG7" s="66">
        <f t="shared" si="15"/>
        <v>236</v>
      </c>
      <c r="AH7" s="67">
        <f>AH8</f>
        <v>101.3</v>
      </c>
      <c r="AI7" s="67">
        <f t="shared" ref="AI7:AQ7" si="16">AI8</f>
        <v>98.9</v>
      </c>
      <c r="AJ7" s="67">
        <f t="shared" si="16"/>
        <v>102.3</v>
      </c>
      <c r="AK7" s="67">
        <f t="shared" si="16"/>
        <v>103.8</v>
      </c>
      <c r="AL7" s="67">
        <f t="shared" si="16"/>
        <v>98.3</v>
      </c>
      <c r="AM7" s="67">
        <f t="shared" si="16"/>
        <v>97.7</v>
      </c>
      <c r="AN7" s="67">
        <f t="shared" si="16"/>
        <v>98</v>
      </c>
      <c r="AO7" s="67">
        <f t="shared" si="16"/>
        <v>97.2</v>
      </c>
      <c r="AP7" s="67">
        <f t="shared" si="16"/>
        <v>97</v>
      </c>
      <c r="AQ7" s="67">
        <f t="shared" si="16"/>
        <v>97.8</v>
      </c>
      <c r="AR7" s="67"/>
      <c r="AS7" s="67">
        <f>AS8</f>
        <v>98.3</v>
      </c>
      <c r="AT7" s="67">
        <f t="shared" ref="AT7:BB7" si="17">AT8</f>
        <v>87.2</v>
      </c>
      <c r="AU7" s="67">
        <f t="shared" si="17"/>
        <v>90.7</v>
      </c>
      <c r="AV7" s="67">
        <f t="shared" si="17"/>
        <v>91.4</v>
      </c>
      <c r="AW7" s="67">
        <f t="shared" si="17"/>
        <v>85.6</v>
      </c>
      <c r="AX7" s="67">
        <f t="shared" si="17"/>
        <v>90.2</v>
      </c>
      <c r="AY7" s="67">
        <f t="shared" si="17"/>
        <v>91.1</v>
      </c>
      <c r="AZ7" s="67">
        <f t="shared" si="17"/>
        <v>90.1</v>
      </c>
      <c r="BA7" s="67">
        <f t="shared" si="17"/>
        <v>89.6</v>
      </c>
      <c r="BB7" s="67">
        <f t="shared" si="17"/>
        <v>89.7</v>
      </c>
      <c r="BC7" s="67"/>
      <c r="BD7" s="67">
        <f>BD8</f>
        <v>137.9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2</v>
      </c>
      <c r="BI7" s="67">
        <f t="shared" si="18"/>
        <v>80.7</v>
      </c>
      <c r="BJ7" s="67">
        <f t="shared" si="18"/>
        <v>73.099999999999994</v>
      </c>
      <c r="BK7" s="67">
        <f t="shared" si="18"/>
        <v>76.3</v>
      </c>
      <c r="BL7" s="67">
        <f t="shared" si="18"/>
        <v>80.7</v>
      </c>
      <c r="BM7" s="67">
        <f t="shared" si="18"/>
        <v>75.900000000000006</v>
      </c>
      <c r="BN7" s="67"/>
      <c r="BO7" s="67">
        <f>BO8</f>
        <v>58.8</v>
      </c>
      <c r="BP7" s="67">
        <f t="shared" ref="BP7:BX7" si="19">BP8</f>
        <v>58.3</v>
      </c>
      <c r="BQ7" s="67">
        <f t="shared" si="19"/>
        <v>63.5</v>
      </c>
      <c r="BR7" s="67">
        <f t="shared" si="19"/>
        <v>66.3</v>
      </c>
      <c r="BS7" s="67">
        <f t="shared" si="19"/>
        <v>59.1</v>
      </c>
      <c r="BT7" s="67">
        <f t="shared" si="19"/>
        <v>70.599999999999994</v>
      </c>
      <c r="BU7" s="67">
        <f t="shared" si="19"/>
        <v>71.3</v>
      </c>
      <c r="BV7" s="67">
        <f t="shared" si="19"/>
        <v>72.599999999999994</v>
      </c>
      <c r="BW7" s="67">
        <f t="shared" si="19"/>
        <v>73.5</v>
      </c>
      <c r="BX7" s="67">
        <f t="shared" si="19"/>
        <v>74.099999999999994</v>
      </c>
      <c r="BY7" s="67"/>
      <c r="BZ7" s="68">
        <f>BZ8</f>
        <v>28326</v>
      </c>
      <c r="CA7" s="68">
        <f t="shared" ref="CA7:CI7" si="20">CA8</f>
        <v>28444</v>
      </c>
      <c r="CB7" s="68">
        <f t="shared" si="20"/>
        <v>29478</v>
      </c>
      <c r="CC7" s="68">
        <f t="shared" si="20"/>
        <v>30812</v>
      </c>
      <c r="CD7" s="68">
        <f t="shared" si="20"/>
        <v>32265</v>
      </c>
      <c r="CE7" s="68">
        <f t="shared" si="20"/>
        <v>48921</v>
      </c>
      <c r="CF7" s="68">
        <f t="shared" si="20"/>
        <v>50413</v>
      </c>
      <c r="CG7" s="68">
        <f t="shared" si="20"/>
        <v>50510</v>
      </c>
      <c r="CH7" s="68">
        <f t="shared" si="20"/>
        <v>50958</v>
      </c>
      <c r="CI7" s="68">
        <f t="shared" si="20"/>
        <v>52405</v>
      </c>
      <c r="CJ7" s="67"/>
      <c r="CK7" s="68">
        <f>CK8</f>
        <v>11176</v>
      </c>
      <c r="CL7" s="68">
        <f t="shared" ref="CL7:CT7" si="21">CL8</f>
        <v>11286</v>
      </c>
      <c r="CM7" s="68">
        <f t="shared" si="21"/>
        <v>11432</v>
      </c>
      <c r="CN7" s="68">
        <f t="shared" si="21"/>
        <v>11397</v>
      </c>
      <c r="CO7" s="68">
        <f t="shared" si="21"/>
        <v>11804</v>
      </c>
      <c r="CP7" s="68">
        <f t="shared" si="21"/>
        <v>12272</v>
      </c>
      <c r="CQ7" s="68">
        <f t="shared" si="21"/>
        <v>13096</v>
      </c>
      <c r="CR7" s="68">
        <f t="shared" si="21"/>
        <v>13552</v>
      </c>
      <c r="CS7" s="68">
        <f t="shared" si="21"/>
        <v>13792</v>
      </c>
      <c r="CT7" s="68">
        <f t="shared" si="21"/>
        <v>14290</v>
      </c>
      <c r="CU7" s="67"/>
      <c r="CV7" s="67">
        <f>CV8</f>
        <v>54.9</v>
      </c>
      <c r="CW7" s="67">
        <f t="shared" ref="CW7:DE7" si="22">CW8</f>
        <v>62.5</v>
      </c>
      <c r="CX7" s="67">
        <f t="shared" si="22"/>
        <v>60.2</v>
      </c>
      <c r="CY7" s="67">
        <f t="shared" si="22"/>
        <v>59.7</v>
      </c>
      <c r="CZ7" s="67">
        <f t="shared" si="22"/>
        <v>63.7</v>
      </c>
      <c r="DA7" s="67">
        <f t="shared" si="22"/>
        <v>55.6</v>
      </c>
      <c r="DB7" s="67">
        <f t="shared" si="22"/>
        <v>54.8</v>
      </c>
      <c r="DC7" s="67">
        <f t="shared" si="22"/>
        <v>55.8</v>
      </c>
      <c r="DD7" s="67">
        <f t="shared" si="22"/>
        <v>56.1</v>
      </c>
      <c r="DE7" s="67">
        <f t="shared" si="22"/>
        <v>56</v>
      </c>
      <c r="DF7" s="67"/>
      <c r="DG7" s="67">
        <f>DG8</f>
        <v>15.8</v>
      </c>
      <c r="DH7" s="67">
        <f t="shared" ref="DH7:DP7" si="23">DH8</f>
        <v>17.7</v>
      </c>
      <c r="DI7" s="67">
        <f t="shared" si="23"/>
        <v>17.100000000000001</v>
      </c>
      <c r="DJ7" s="67">
        <f t="shared" si="23"/>
        <v>17.5</v>
      </c>
      <c r="DK7" s="67">
        <f t="shared" si="23"/>
        <v>19.100000000000001</v>
      </c>
      <c r="DL7" s="67">
        <f t="shared" si="23"/>
        <v>23.2</v>
      </c>
      <c r="DM7" s="67">
        <f t="shared" si="23"/>
        <v>23.9</v>
      </c>
      <c r="DN7" s="67">
        <f t="shared" si="23"/>
        <v>23.8</v>
      </c>
      <c r="DO7" s="67">
        <f t="shared" si="23"/>
        <v>23.9</v>
      </c>
      <c r="DP7" s="67">
        <f t="shared" si="23"/>
        <v>23.6</v>
      </c>
      <c r="DQ7" s="67"/>
      <c r="DR7" s="67">
        <f>DR8</f>
        <v>62.9</v>
      </c>
      <c r="DS7" s="67">
        <f t="shared" ref="DS7:EA7" si="24">DS8</f>
        <v>64.2</v>
      </c>
      <c r="DT7" s="67">
        <f t="shared" si="24"/>
        <v>65.3</v>
      </c>
      <c r="DU7" s="67">
        <f t="shared" si="24"/>
        <v>66.900000000000006</v>
      </c>
      <c r="DV7" s="67">
        <f t="shared" si="24"/>
        <v>68.099999999999994</v>
      </c>
      <c r="DW7" s="67">
        <f t="shared" si="24"/>
        <v>48.9</v>
      </c>
      <c r="DX7" s="67">
        <f t="shared" si="24"/>
        <v>50.3</v>
      </c>
      <c r="DY7" s="67">
        <f t="shared" si="24"/>
        <v>49.8</v>
      </c>
      <c r="DZ7" s="67">
        <f t="shared" si="24"/>
        <v>50.9</v>
      </c>
      <c r="EA7" s="67">
        <f t="shared" si="24"/>
        <v>51.9</v>
      </c>
      <c r="EB7" s="67"/>
      <c r="EC7" s="67">
        <f>EC8</f>
        <v>81.2</v>
      </c>
      <c r="ED7" s="67">
        <f t="shared" ref="ED7:EL7" si="25">ED8</f>
        <v>80.7</v>
      </c>
      <c r="EE7" s="67">
        <f t="shared" si="25"/>
        <v>79.8</v>
      </c>
      <c r="EF7" s="67">
        <f t="shared" si="25"/>
        <v>78.8</v>
      </c>
      <c r="EG7" s="67">
        <f t="shared" si="25"/>
        <v>79.3</v>
      </c>
      <c r="EH7" s="67">
        <f t="shared" si="25"/>
        <v>65.400000000000006</v>
      </c>
      <c r="EI7" s="67">
        <f t="shared" si="25"/>
        <v>65.7</v>
      </c>
      <c r="EJ7" s="67">
        <f t="shared" si="25"/>
        <v>65</v>
      </c>
      <c r="EK7" s="67">
        <f t="shared" si="25"/>
        <v>66.8</v>
      </c>
      <c r="EL7" s="67">
        <f t="shared" si="25"/>
        <v>68.2</v>
      </c>
      <c r="EM7" s="67"/>
      <c r="EN7" s="68">
        <f>EN8</f>
        <v>31735880</v>
      </c>
      <c r="EO7" s="68">
        <f t="shared" ref="EO7:EW7" si="26">EO8</f>
        <v>31861560</v>
      </c>
      <c r="EP7" s="68">
        <f t="shared" si="26"/>
        <v>31706074</v>
      </c>
      <c r="EQ7" s="68">
        <f t="shared" si="26"/>
        <v>33162393</v>
      </c>
      <c r="ER7" s="68">
        <f t="shared" si="26"/>
        <v>33712616</v>
      </c>
      <c r="ES7" s="68">
        <f t="shared" si="26"/>
        <v>41593368</v>
      </c>
      <c r="ET7" s="68">
        <f t="shared" si="26"/>
        <v>42578034</v>
      </c>
      <c r="EU7" s="68">
        <f t="shared" si="26"/>
        <v>45645830</v>
      </c>
      <c r="EV7" s="68">
        <f t="shared" si="26"/>
        <v>47082778</v>
      </c>
      <c r="EW7" s="68">
        <f t="shared" si="26"/>
        <v>48918364</v>
      </c>
      <c r="EX7" s="68"/>
    </row>
    <row r="8" spans="1:154" s="69" customFormat="1" x14ac:dyDescent="0.15">
      <c r="A8" s="50"/>
      <c r="B8" s="70">
        <v>2018</v>
      </c>
      <c r="C8" s="70">
        <v>240001</v>
      </c>
      <c r="D8" s="70">
        <v>46</v>
      </c>
      <c r="E8" s="70">
        <v>6</v>
      </c>
      <c r="F8" s="70">
        <v>0</v>
      </c>
      <c r="G8" s="70">
        <v>4</v>
      </c>
      <c r="H8" s="70" t="s">
        <v>156</v>
      </c>
      <c r="I8" s="70" t="s">
        <v>156</v>
      </c>
      <c r="J8" s="70" t="s">
        <v>157</v>
      </c>
      <c r="K8" s="70" t="s">
        <v>158</v>
      </c>
      <c r="L8" s="70" t="s">
        <v>159</v>
      </c>
      <c r="M8" s="70" t="s">
        <v>160</v>
      </c>
      <c r="N8" s="70" t="s">
        <v>161</v>
      </c>
      <c r="O8" s="70" t="s">
        <v>162</v>
      </c>
      <c r="P8" s="70" t="s">
        <v>163</v>
      </c>
      <c r="Q8" s="71">
        <v>14</v>
      </c>
      <c r="R8" s="70" t="s">
        <v>164</v>
      </c>
      <c r="S8" s="70" t="s">
        <v>165</v>
      </c>
      <c r="T8" s="70" t="s">
        <v>166</v>
      </c>
      <c r="U8" s="71">
        <v>1824637</v>
      </c>
      <c r="V8" s="71">
        <v>26325</v>
      </c>
      <c r="W8" s="70" t="s">
        <v>167</v>
      </c>
      <c r="X8" s="72" t="s">
        <v>168</v>
      </c>
      <c r="Y8" s="71">
        <v>236</v>
      </c>
      <c r="Z8" s="71" t="s">
        <v>38</v>
      </c>
      <c r="AA8" s="71" t="s">
        <v>38</v>
      </c>
      <c r="AB8" s="71">
        <v>100</v>
      </c>
      <c r="AC8" s="71" t="s">
        <v>38</v>
      </c>
      <c r="AD8" s="71">
        <v>336</v>
      </c>
      <c r="AE8" s="71">
        <v>236</v>
      </c>
      <c r="AF8" s="71" t="s">
        <v>38</v>
      </c>
      <c r="AG8" s="71">
        <v>236</v>
      </c>
      <c r="AH8" s="73">
        <v>101.3</v>
      </c>
      <c r="AI8" s="73">
        <v>98.9</v>
      </c>
      <c r="AJ8" s="73">
        <v>102.3</v>
      </c>
      <c r="AK8" s="73">
        <v>103.8</v>
      </c>
      <c r="AL8" s="73">
        <v>98.3</v>
      </c>
      <c r="AM8" s="73">
        <v>97.7</v>
      </c>
      <c r="AN8" s="73">
        <v>98</v>
      </c>
      <c r="AO8" s="73">
        <v>97.2</v>
      </c>
      <c r="AP8" s="73">
        <v>97</v>
      </c>
      <c r="AQ8" s="73">
        <v>97.8</v>
      </c>
      <c r="AR8" s="73">
        <v>98.8</v>
      </c>
      <c r="AS8" s="73">
        <v>98.3</v>
      </c>
      <c r="AT8" s="73">
        <v>87.2</v>
      </c>
      <c r="AU8" s="73">
        <v>90.7</v>
      </c>
      <c r="AV8" s="73">
        <v>91.4</v>
      </c>
      <c r="AW8" s="73">
        <v>85.6</v>
      </c>
      <c r="AX8" s="73">
        <v>90.2</v>
      </c>
      <c r="AY8" s="73">
        <v>91.1</v>
      </c>
      <c r="AZ8" s="73">
        <v>90.1</v>
      </c>
      <c r="BA8" s="73">
        <v>89.6</v>
      </c>
      <c r="BB8" s="73">
        <v>89.7</v>
      </c>
      <c r="BC8" s="73">
        <v>89.7</v>
      </c>
      <c r="BD8" s="74">
        <v>137.9</v>
      </c>
      <c r="BE8" s="74">
        <v>0</v>
      </c>
      <c r="BF8" s="74">
        <v>0</v>
      </c>
      <c r="BG8" s="74">
        <v>0</v>
      </c>
      <c r="BH8" s="74">
        <v>2</v>
      </c>
      <c r="BI8" s="74">
        <v>80.7</v>
      </c>
      <c r="BJ8" s="74">
        <v>73.099999999999994</v>
      </c>
      <c r="BK8" s="74">
        <v>76.3</v>
      </c>
      <c r="BL8" s="74">
        <v>80.7</v>
      </c>
      <c r="BM8" s="74">
        <v>75.900000000000006</v>
      </c>
      <c r="BN8" s="74">
        <v>64.099999999999994</v>
      </c>
      <c r="BO8" s="73">
        <v>58.8</v>
      </c>
      <c r="BP8" s="73">
        <v>58.3</v>
      </c>
      <c r="BQ8" s="73">
        <v>63.5</v>
      </c>
      <c r="BR8" s="73">
        <v>66.3</v>
      </c>
      <c r="BS8" s="73">
        <v>59.1</v>
      </c>
      <c r="BT8" s="73">
        <v>70.599999999999994</v>
      </c>
      <c r="BU8" s="73">
        <v>71.3</v>
      </c>
      <c r="BV8" s="73">
        <v>72.599999999999994</v>
      </c>
      <c r="BW8" s="73">
        <v>73.5</v>
      </c>
      <c r="BX8" s="73">
        <v>74.099999999999994</v>
      </c>
      <c r="BY8" s="73">
        <v>74.900000000000006</v>
      </c>
      <c r="BZ8" s="74">
        <v>28326</v>
      </c>
      <c r="CA8" s="74">
        <v>28444</v>
      </c>
      <c r="CB8" s="74">
        <v>29478</v>
      </c>
      <c r="CC8" s="74">
        <v>30812</v>
      </c>
      <c r="CD8" s="74">
        <v>32265</v>
      </c>
      <c r="CE8" s="74">
        <v>48921</v>
      </c>
      <c r="CF8" s="74">
        <v>50413</v>
      </c>
      <c r="CG8" s="74">
        <v>50510</v>
      </c>
      <c r="CH8" s="74">
        <v>50958</v>
      </c>
      <c r="CI8" s="74">
        <v>52405</v>
      </c>
      <c r="CJ8" s="73">
        <v>52412</v>
      </c>
      <c r="CK8" s="74">
        <v>11176</v>
      </c>
      <c r="CL8" s="74">
        <v>11286</v>
      </c>
      <c r="CM8" s="74">
        <v>11432</v>
      </c>
      <c r="CN8" s="74">
        <v>11397</v>
      </c>
      <c r="CO8" s="74">
        <v>11804</v>
      </c>
      <c r="CP8" s="74">
        <v>12272</v>
      </c>
      <c r="CQ8" s="74">
        <v>13096</v>
      </c>
      <c r="CR8" s="74">
        <v>13552</v>
      </c>
      <c r="CS8" s="74">
        <v>13792</v>
      </c>
      <c r="CT8" s="74">
        <v>14290</v>
      </c>
      <c r="CU8" s="73">
        <v>14708</v>
      </c>
      <c r="CV8" s="74">
        <v>54.9</v>
      </c>
      <c r="CW8" s="74">
        <v>62.5</v>
      </c>
      <c r="CX8" s="74">
        <v>60.2</v>
      </c>
      <c r="CY8" s="74">
        <v>59.7</v>
      </c>
      <c r="CZ8" s="74">
        <v>63.7</v>
      </c>
      <c r="DA8" s="74">
        <v>55.6</v>
      </c>
      <c r="DB8" s="74">
        <v>54.8</v>
      </c>
      <c r="DC8" s="74">
        <v>55.8</v>
      </c>
      <c r="DD8" s="74">
        <v>56.1</v>
      </c>
      <c r="DE8" s="74">
        <v>56</v>
      </c>
      <c r="DF8" s="74">
        <v>54.8</v>
      </c>
      <c r="DG8" s="74">
        <v>15.8</v>
      </c>
      <c r="DH8" s="74">
        <v>17.7</v>
      </c>
      <c r="DI8" s="74">
        <v>17.100000000000001</v>
      </c>
      <c r="DJ8" s="74">
        <v>17.5</v>
      </c>
      <c r="DK8" s="74">
        <v>19.100000000000001</v>
      </c>
      <c r="DL8" s="74">
        <v>23.2</v>
      </c>
      <c r="DM8" s="74">
        <v>23.9</v>
      </c>
      <c r="DN8" s="74">
        <v>23.8</v>
      </c>
      <c r="DO8" s="74">
        <v>23.9</v>
      </c>
      <c r="DP8" s="74">
        <v>23.6</v>
      </c>
      <c r="DQ8" s="74">
        <v>24.3</v>
      </c>
      <c r="DR8" s="73">
        <v>62.9</v>
      </c>
      <c r="DS8" s="73">
        <v>64.2</v>
      </c>
      <c r="DT8" s="73">
        <v>65.3</v>
      </c>
      <c r="DU8" s="73">
        <v>66.900000000000006</v>
      </c>
      <c r="DV8" s="73">
        <v>68.099999999999994</v>
      </c>
      <c r="DW8" s="73">
        <v>48.9</v>
      </c>
      <c r="DX8" s="73">
        <v>50.3</v>
      </c>
      <c r="DY8" s="73">
        <v>49.8</v>
      </c>
      <c r="DZ8" s="73">
        <v>50.9</v>
      </c>
      <c r="EA8" s="73">
        <v>51.9</v>
      </c>
      <c r="EB8" s="73">
        <v>52.5</v>
      </c>
      <c r="EC8" s="73">
        <v>81.2</v>
      </c>
      <c r="ED8" s="73">
        <v>80.7</v>
      </c>
      <c r="EE8" s="73">
        <v>79.8</v>
      </c>
      <c r="EF8" s="73">
        <v>78.8</v>
      </c>
      <c r="EG8" s="73">
        <v>79.3</v>
      </c>
      <c r="EH8" s="73">
        <v>65.400000000000006</v>
      </c>
      <c r="EI8" s="73">
        <v>65.7</v>
      </c>
      <c r="EJ8" s="73">
        <v>65</v>
      </c>
      <c r="EK8" s="73">
        <v>66.8</v>
      </c>
      <c r="EL8" s="73">
        <v>68.2</v>
      </c>
      <c r="EM8" s="73">
        <v>68.8</v>
      </c>
      <c r="EN8" s="74">
        <v>31735880</v>
      </c>
      <c r="EO8" s="74">
        <v>31861560</v>
      </c>
      <c r="EP8" s="74">
        <v>31706074</v>
      </c>
      <c r="EQ8" s="74">
        <v>33162393</v>
      </c>
      <c r="ER8" s="74">
        <v>33712616</v>
      </c>
      <c r="ES8" s="74">
        <v>41593368</v>
      </c>
      <c r="ET8" s="74">
        <v>42578034</v>
      </c>
      <c r="EU8" s="74">
        <v>45645830</v>
      </c>
      <c r="EV8" s="74">
        <v>47082778</v>
      </c>
      <c r="EW8" s="74">
        <v>48918364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169</v>
      </c>
      <c r="C10" s="79" t="s">
        <v>170</v>
      </c>
      <c r="D10" s="79" t="s">
        <v>171</v>
      </c>
      <c r="E10" s="79" t="s">
        <v>172</v>
      </c>
      <c r="F10" s="79" t="s">
        <v>173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174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西村 真依</cp:lastModifiedBy>
  <cp:lastPrinted>2020-01-15T06:20:21Z</cp:lastPrinted>
  <dcterms:created xsi:type="dcterms:W3CDTF">2019-12-05T07:38:21Z</dcterms:created>
  <dcterms:modified xsi:type="dcterms:W3CDTF">2020-01-20T04:17:53Z</dcterms:modified>
  <cp:category/>
</cp:coreProperties>
</file>