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企画Ｇ\01　決算統計\01　決算統計等（財政健全化法、財務４表、統一的公会計含む）\決算統計（H30年度）\4_経営比較分析表\04_回答\01_中央\"/>
    </mc:Choice>
  </mc:AlternateContent>
  <workbookProtection workbookAlgorithmName="SHA-512" workbookHashValue="BTDnad/95CyCAo1llQ7tOnXXs9AAPvT5bgpUz+dI99d4zCQBi9AAwsa+U3jjbk//VurVvuScbSVRLvypqGsWUA==" workbookSaltValue="y3+bkoBB2DtL2yILss++/A==" workbookSpinCount="100000" lockStructure="1"/>
  <bookViews>
    <workbookView xWindow="0" yWindow="0" windowWidth="20490" windowHeight="51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CN8" i="4"/>
  <c r="AU8" i="4"/>
  <c r="B8" i="4"/>
  <c r="MH78" i="4" l="1"/>
  <c r="IZ54" i="4"/>
  <c r="IZ32" i="4"/>
  <c r="FL32" i="4"/>
  <c r="MN32" i="4"/>
  <c r="HM78" i="4"/>
  <c r="FL54" i="4"/>
  <c r="CS78" i="4"/>
  <c r="BX54" i="4"/>
  <c r="BX32" i="4"/>
  <c r="MN54" i="4"/>
  <c r="C11" i="5"/>
  <c r="D11" i="5"/>
  <c r="E11" i="5"/>
  <c r="B11" i="5"/>
  <c r="FH78" i="4" l="1"/>
  <c r="DS54" i="4"/>
  <c r="DS32" i="4"/>
  <c r="AE32" i="4"/>
  <c r="HG54" i="4"/>
  <c r="AN78" i="4"/>
  <c r="AE54" i="4"/>
  <c r="KU54" i="4"/>
  <c r="KU32" i="4"/>
  <c r="KC78" i="4"/>
  <c r="HG32" i="4"/>
  <c r="JJ78" i="4"/>
  <c r="GR54" i="4"/>
  <c r="GR32" i="4"/>
  <c r="DD54" i="4"/>
  <c r="KF32" i="4"/>
  <c r="EO78" i="4"/>
  <c r="DD32" i="4"/>
  <c r="KF54" i="4"/>
  <c r="U78" i="4"/>
  <c r="P54" i="4"/>
  <c r="P32" i="4"/>
  <c r="LY54" i="4"/>
  <c r="LY32" i="4"/>
  <c r="BZ78" i="4"/>
  <c r="BI32" i="4"/>
  <c r="LO78" i="4"/>
  <c r="IK54" i="4"/>
  <c r="IK32" i="4"/>
  <c r="GT78" i="4"/>
  <c r="EW54" i="4"/>
  <c r="EW32" i="4"/>
  <c r="BI54" i="4"/>
  <c r="EH54" i="4"/>
  <c r="BG78" i="4"/>
  <c r="AT54" i="4"/>
  <c r="AT32" i="4"/>
  <c r="LJ32" i="4"/>
  <c r="LJ54" i="4"/>
  <c r="GA78" i="4"/>
  <c r="EH32" i="4"/>
  <c r="KV78" i="4"/>
  <c r="HV54" i="4"/>
  <c r="HV32" i="4"/>
</calcChain>
</file>

<file path=xl/sharedStrings.xml><?xml version="1.0" encoding="utf-8"?>
<sst xmlns="http://schemas.openxmlformats.org/spreadsheetml/2006/main" count="320" uniqueCount="178">
  <si>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</si>
  <si>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</si>
  <si>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</si>
  <si>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</si>
  <si>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</si>
  <si>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</si>
  <si>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</si>
  <si>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</si>
  <si>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</si>
  <si>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</si>
  <si>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</si>
  <si>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</si>
  <si>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</si>
  <si>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</si>
  <si>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</si>
  <si>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</si>
  <si>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</si>
  <si>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</si>
  <si>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</si>
  <si>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</si>
  <si>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</si>
  <si>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</si>
  <si>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</si>
  <si>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</si>
  <si>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</si>
  <si>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</si>
  <si>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</si>
  <si>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</si>
  <si>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</si>
  <si>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</si>
  <si>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</si>
  <si>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</si>
  <si>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</si>
  <si>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</si>
  <si>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</si>
  <si>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</si>
  <si>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</si>
  <si>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</si>
  <si>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</si>
  <si>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</si>
  <si>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</si>
  <si>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</si>
  <si>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</si>
  <si>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</si>
  <si>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</si>
  <si>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</si>
  <si>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</si>
  <si>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</si>
  <si>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</si>
  <si>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</si>
  <si>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</si>
  <si>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</si>
  <si>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</si>
  <si>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</si>
  <si>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</si>
  <si>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</si>
  <si>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</si>
  <si>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</si>
  <si>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</si>
  <si>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</si>
  <si>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</si>
  <si>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</si>
  <si>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</si>
  <si>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</si>
  <si>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</si>
  <si>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</si>
  <si>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</si>
  <si>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</si>
  <si>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</si>
  <si>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</si>
  <si>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</si>
  <si>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</si>
  <si>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</si>
  <si>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</si>
  <si>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</si>
  <si>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</si>
  <si>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</si>
  <si>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</si>
  <si>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</si>
  <si>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</si>
  <si>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</si>
  <si>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</si>
  <si>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</si>
  <si>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</si>
  <si>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</si>
  <si>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</si>
  <si>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</si>
  <si>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</si>
  <si>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</si>
  <si>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</si>
  <si>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</si>
  <si>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</si>
  <si>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</si>
  <si>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</si>
  <si>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</si>
  <si>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</si>
  <si>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</si>
  <si>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</si>
  <si>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</si>
  <si>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</si>
  <si>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</si>
  <si>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</si>
  <si>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</si>
  <si>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</si>
  <si>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</si>
  <si>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</si>
  <si>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</si>
  <si>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</si>
  <si>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</si>
  <si>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</si>
  <si>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</si>
  <si>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</si>
  <si>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</si>
  <si>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</si>
  <si>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</si>
  <si>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</si>
  <si>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</si>
  <si>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</si>
  <si>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</si>
  <si>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</si>
  <si>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</si>
  <si>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</si>
  <si>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</si>
  <si>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</si>
  <si>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</si>
  <si>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</si>
  <si>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</si>
  <si>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</si>
  <si>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</si>
  <si>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</si>
  <si>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</si>
  <si>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</si>
  <si>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</si>
  <si>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</si>
  <si>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</si>
  <si>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</si>
  <si>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</si>
  <si>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</si>
  <si>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</si>
  <si>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</si>
  <si>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</si>
  <si>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</si>
  <si>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</si>
  <si>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</si>
  <si>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</si>
  <si>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</si>
  <si>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</si>
  <si>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</si>
  <si>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</si>
  <si>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</si>
  <si>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</si>
  <si>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</si>
  <si>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</si>
  <si>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</si>
  <si>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</si>
  <si>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</si>
  <si>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中央病院</t>
  </si>
  <si>
    <t>条例全部</t>
  </si>
  <si>
    <t>病院事業</t>
  </si>
  <si>
    <t>一般病院</t>
  </si>
  <si>
    <t>500床以上</t>
  </si>
  <si>
    <t>自治体職員 民間企業出身</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</si>
  <si>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</si>
  <si>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</si>
  <si>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</si>
  <si>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</si>
  <si>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</si>
  <si>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</si>
  <si>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</si>
  <si>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</si>
  <si>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</si>
  <si>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</si>
  <si>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</si>
  <si>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</si>
  <si>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の基幹病院として、高度急性期医療に特化した機能を十分に活用し、三次救急医療や災害時医療、へき地医療、感染症医療など民間で対応困難な医療をはじめ、がん・心疾患・脳血管疾患医療など高度医療・先進的な医療に重点的に取り組み、他の医療機関との役割分担と機能連携の強化のもと、全国トップレベルの医療を提供する「県民医療最後の砦」としての役割を担う。</t>
    <phoneticPr fontId="5"/>
  </si>
  <si>
    <t>　⑤入院患者1人1日当たり収益、⑥外来患者1人1日当たり収益は類似病院平均値を上回っているにも関わらず、①経常収支比率、②医業収益比率が類似病院平均値を下回っている大きな要因は、平成26年3月に新築移転し、医療器械等を買い替えたことによる減価償却費によるものであり、今後についても厳しい状況が続くものと思われる。
　ただ、これまで人員不足等により稼働出来ていなかったHCUの稼働開始や救急患者の積極的な受け入れ等により、①経常収支比率、②医業収益比率、④病床利用率が前年度より上昇するなど、一定の成果は出てきていると考える。
  ⑦職員給与費対医業収益比率についても類似病院平均値を上回っているが、主な要因の１つとして、会計基準変更に伴い、過去の退職給付引当金を分割して計上し続けていることにより、損益計算書上、給与費が増大していることが挙げられる。
　⑧材料費対医業収益比率についても類似病院平均値を上回っている。がん・心疾患分野等での先進医療に対する積極的な取組みにより、医業収益の伸びに直結しにくい高額薬品・診療材料の使用の増加が要因の一つとして考えられる。
　なお、資本金の額の減少及び資本金剰余金の処分を行い、累積欠損金へ充当したため、③累積欠損金比率は前年度より大幅に減少している。</t>
    <phoneticPr fontId="5"/>
  </si>
  <si>
    <t>　平成26年3月に現在地に新築移転した際に整備した器械の減価償却が終了しつつあることから、①有形固定資産減価償却率は類似病院平均値を下回っているものの、近似してきており、②器械備品減価償却率は類似病院平均値を上回った。③１床当たりの有形固定資産については、類似病院平均値を下回っており、病床数と比較して過大な投資を行っているものではないといえる。</t>
    <phoneticPr fontId="5"/>
  </si>
  <si>
    <t>　上記に記載のとおり、費用の増加や新病院建設に伴う減価償却費等により、今後も厳しい経営状況が続くと考えられる。そのような中、「新公立病院改革プラン」として位置づけた「第3次県立病院中期経営目標」及び「第３次県立病院中期実施計画」（ともに計画期間：平成28年度～令和2年度）に基づき、新たな施設基準の取得やこれまで人員不足等により稼働出来ていなかったHCUの稼働開始、救急患者の積極的な受け入れ等、様々な手法で収益の増加・費用の削減に取り組み、県立3病院全体での単年度資金収支の黒字化及び新会計基準による過去の退職給付引当金を控除した上での経常収支比率100%以上を目指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</si>
</sst>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84.3</c:v>
                </c:pt>
                <c:pt idx="1">
                  <c:v>82.7</c:v>
                </c:pt>
                <c:pt idx="2">
                  <c:v>80.8</c:v>
                </c:pt>
                <c:pt idx="3">
                  <c:v>79.3</c:v>
                </c:pt>
                <c:pt idx="4">
                  <c:v>80.5</c:v>
                </c:pt>
              </c:numCache>
            </c:numRef>
          </c:val>
          <c:extLst xmlns:c16r2="http://schemas.microsoft.com/office/drawing/2015/06/chart">
            <c:ext xmlns:c16="http://schemas.microsoft.com/office/drawing/2014/chart" uri="{C3380CC4-5D6E-409C-BE32-E72D297353CC}">
              <c16:uniqueId val="{00000000-E1C7-4CB4-8596-659C11666312}"/>
            </c:ext>
          </c:extLst>
        </c:ser>
        <c:dLbls>
          <c:showLegendKey val="0"/>
          <c:showVal val="0"/>
          <c:showCatName val="0"/>
          <c:showSerName val="0"/>
          <c:showPercent val="0"/>
          <c:showBubbleSize val="0"/>
        </c:dLbls>
        <c:gapWidth val="150"/>
        <c:axId val="477399808"/>
        <c:axId val="4774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E1C7-4CB4-8596-659C11666312}"/>
            </c:ext>
          </c:extLst>
        </c:ser>
        <c:dLbls>
          <c:showLegendKey val="0"/>
          <c:showVal val="0"/>
          <c:showCatName val="0"/>
          <c:showSerName val="0"/>
          <c:showPercent val="0"/>
          <c:showBubbleSize val="0"/>
        </c:dLbls>
        <c:marker val="1"/>
        <c:smooth val="0"/>
        <c:axId val="477399808"/>
        <c:axId val="477401376"/>
      </c:lineChart>
      <c:dateAx>
        <c:axId val="477399808"/>
        <c:scaling>
          <c:orientation val="minMax"/>
        </c:scaling>
        <c:delete val="1"/>
        <c:axPos val="b"/>
        <c:numFmt formatCode="ge" sourceLinked="1"/>
        <c:majorTickMark val="none"/>
        <c:minorTickMark val="none"/>
        <c:tickLblPos val="none"/>
        <c:crossAx val="477401376"/>
        <c:crosses val="autoZero"/>
        <c:auto val="1"/>
        <c:lblOffset val="100"/>
        <c:baseTimeUnit val="years"/>
      </c:dateAx>
      <c:valAx>
        <c:axId val="4774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39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17198</c:v>
                </c:pt>
                <c:pt idx="1">
                  <c:v>18172</c:v>
                </c:pt>
                <c:pt idx="2">
                  <c:v>19282</c:v>
                </c:pt>
                <c:pt idx="3">
                  <c:v>20588</c:v>
                </c:pt>
                <c:pt idx="4">
                  <c:v>21474</c:v>
                </c:pt>
              </c:numCache>
            </c:numRef>
          </c:val>
          <c:extLst xmlns:c16r2="http://schemas.microsoft.com/office/drawing/2015/06/chart">
            <c:ext xmlns:c16="http://schemas.microsoft.com/office/drawing/2014/chart" uri="{C3380CC4-5D6E-409C-BE32-E72D297353CC}">
              <c16:uniqueId val="{00000000-DD9E-43A4-BC30-6176B2F00549}"/>
            </c:ext>
          </c:extLst>
        </c:ser>
        <c:dLbls>
          <c:showLegendKey val="0"/>
          <c:showVal val="0"/>
          <c:showCatName val="0"/>
          <c:showSerName val="0"/>
          <c:showPercent val="0"/>
          <c:showBubbleSize val="0"/>
        </c:dLbls>
        <c:gapWidth val="150"/>
        <c:axId val="609362072"/>
        <c:axId val="60936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DD9E-43A4-BC30-6176B2F00549}"/>
            </c:ext>
          </c:extLst>
        </c:ser>
        <c:dLbls>
          <c:showLegendKey val="0"/>
          <c:showVal val="0"/>
          <c:showCatName val="0"/>
          <c:showSerName val="0"/>
          <c:showPercent val="0"/>
          <c:showBubbleSize val="0"/>
        </c:dLbls>
        <c:marker val="1"/>
        <c:smooth val="0"/>
        <c:axId val="609362072"/>
        <c:axId val="609360504"/>
      </c:lineChart>
      <c:dateAx>
        <c:axId val="609362072"/>
        <c:scaling>
          <c:orientation val="minMax"/>
        </c:scaling>
        <c:delete val="1"/>
        <c:axPos val="b"/>
        <c:numFmt formatCode="ge" sourceLinked="1"/>
        <c:majorTickMark val="none"/>
        <c:minorTickMark val="none"/>
        <c:tickLblPos val="none"/>
        <c:crossAx val="609360504"/>
        <c:crosses val="autoZero"/>
        <c:auto val="1"/>
        <c:lblOffset val="100"/>
        <c:baseTimeUnit val="years"/>
      </c:dateAx>
      <c:valAx>
        <c:axId val="609360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36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67197</c:v>
                </c:pt>
                <c:pt idx="1">
                  <c:v>69270</c:v>
                </c:pt>
                <c:pt idx="2">
                  <c:v>71442</c:v>
                </c:pt>
                <c:pt idx="3">
                  <c:v>73792</c:v>
                </c:pt>
                <c:pt idx="4">
                  <c:v>75762</c:v>
                </c:pt>
              </c:numCache>
            </c:numRef>
          </c:val>
          <c:extLst xmlns:c16r2="http://schemas.microsoft.com/office/drawing/2015/06/chart">
            <c:ext xmlns:c16="http://schemas.microsoft.com/office/drawing/2014/chart" uri="{C3380CC4-5D6E-409C-BE32-E72D297353CC}">
              <c16:uniqueId val="{00000000-D51B-4305-A74B-CC83E3B0A29F}"/>
            </c:ext>
          </c:extLst>
        </c:ser>
        <c:dLbls>
          <c:showLegendKey val="0"/>
          <c:showVal val="0"/>
          <c:showCatName val="0"/>
          <c:showSerName val="0"/>
          <c:showPercent val="0"/>
          <c:showBubbleSize val="0"/>
        </c:dLbls>
        <c:gapWidth val="150"/>
        <c:axId val="609365208"/>
        <c:axId val="6093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D51B-4305-A74B-CC83E3B0A29F}"/>
            </c:ext>
          </c:extLst>
        </c:ser>
        <c:dLbls>
          <c:showLegendKey val="0"/>
          <c:showVal val="0"/>
          <c:showCatName val="0"/>
          <c:showSerName val="0"/>
          <c:showPercent val="0"/>
          <c:showBubbleSize val="0"/>
        </c:dLbls>
        <c:marker val="1"/>
        <c:smooth val="0"/>
        <c:axId val="609365208"/>
        <c:axId val="609360896"/>
      </c:lineChart>
      <c:dateAx>
        <c:axId val="609365208"/>
        <c:scaling>
          <c:orientation val="minMax"/>
        </c:scaling>
        <c:delete val="1"/>
        <c:axPos val="b"/>
        <c:numFmt formatCode="ge" sourceLinked="1"/>
        <c:majorTickMark val="none"/>
        <c:minorTickMark val="none"/>
        <c:tickLblPos val="none"/>
        <c:crossAx val="609360896"/>
        <c:crosses val="autoZero"/>
        <c:auto val="1"/>
        <c:lblOffset val="100"/>
        <c:baseTimeUnit val="years"/>
      </c:dateAx>
      <c:valAx>
        <c:axId val="60936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36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34.6</c:v>
                </c:pt>
                <c:pt idx="1">
                  <c:v>42.6</c:v>
                </c:pt>
                <c:pt idx="2">
                  <c:v>45.9</c:v>
                </c:pt>
                <c:pt idx="3">
                  <c:v>51.2</c:v>
                </c:pt>
                <c:pt idx="4">
                  <c:v>0</c:v>
                </c:pt>
              </c:numCache>
            </c:numRef>
          </c:val>
          <c:extLst xmlns:c16r2="http://schemas.microsoft.com/office/drawing/2015/06/chart">
            <c:ext xmlns:c16="http://schemas.microsoft.com/office/drawing/2014/chart" uri="{C3380CC4-5D6E-409C-BE32-E72D297353CC}">
              <c16:uniqueId val="{00000000-8C8A-454E-B4E4-02F77602F1FC}"/>
            </c:ext>
          </c:extLst>
        </c:ser>
        <c:dLbls>
          <c:showLegendKey val="0"/>
          <c:showVal val="0"/>
          <c:showCatName val="0"/>
          <c:showSerName val="0"/>
          <c:showPercent val="0"/>
          <c:showBubbleSize val="0"/>
        </c:dLbls>
        <c:gapWidth val="150"/>
        <c:axId val="477400200"/>
        <c:axId val="47740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8C8A-454E-B4E4-02F77602F1FC}"/>
            </c:ext>
          </c:extLst>
        </c:ser>
        <c:dLbls>
          <c:showLegendKey val="0"/>
          <c:showVal val="0"/>
          <c:showCatName val="0"/>
          <c:showSerName val="0"/>
          <c:showPercent val="0"/>
          <c:showBubbleSize val="0"/>
        </c:dLbls>
        <c:marker val="1"/>
        <c:smooth val="0"/>
        <c:axId val="477400200"/>
        <c:axId val="477400592"/>
      </c:lineChart>
      <c:dateAx>
        <c:axId val="477400200"/>
        <c:scaling>
          <c:orientation val="minMax"/>
        </c:scaling>
        <c:delete val="1"/>
        <c:axPos val="b"/>
        <c:numFmt formatCode="ge" sourceLinked="1"/>
        <c:majorTickMark val="none"/>
        <c:minorTickMark val="none"/>
        <c:tickLblPos val="none"/>
        <c:crossAx val="477400592"/>
        <c:crosses val="autoZero"/>
        <c:auto val="1"/>
        <c:lblOffset val="100"/>
        <c:baseTimeUnit val="years"/>
      </c:dateAx>
      <c:valAx>
        <c:axId val="47740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40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87.6</c:v>
                </c:pt>
                <c:pt idx="1">
                  <c:v>85.9</c:v>
                </c:pt>
                <c:pt idx="2">
                  <c:v>85.5</c:v>
                </c:pt>
                <c:pt idx="3">
                  <c:v>85.4</c:v>
                </c:pt>
                <c:pt idx="4">
                  <c:v>86.3</c:v>
                </c:pt>
              </c:numCache>
            </c:numRef>
          </c:val>
          <c:extLst xmlns:c16r2="http://schemas.microsoft.com/office/drawing/2015/06/chart">
            <c:ext xmlns:c16="http://schemas.microsoft.com/office/drawing/2014/chart" uri="{C3380CC4-5D6E-409C-BE32-E72D297353CC}">
              <c16:uniqueId val="{00000000-11D6-47EC-ADCE-74955549E642}"/>
            </c:ext>
          </c:extLst>
        </c:ser>
        <c:dLbls>
          <c:showLegendKey val="0"/>
          <c:showVal val="0"/>
          <c:showCatName val="0"/>
          <c:showSerName val="0"/>
          <c:showPercent val="0"/>
          <c:showBubbleSize val="0"/>
        </c:dLbls>
        <c:gapWidth val="150"/>
        <c:axId val="477401768"/>
        <c:axId val="4774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1D6-47EC-ADCE-74955549E642}"/>
            </c:ext>
          </c:extLst>
        </c:ser>
        <c:dLbls>
          <c:showLegendKey val="0"/>
          <c:showVal val="0"/>
          <c:showCatName val="0"/>
          <c:showSerName val="0"/>
          <c:showPercent val="0"/>
          <c:showBubbleSize val="0"/>
        </c:dLbls>
        <c:marker val="1"/>
        <c:smooth val="0"/>
        <c:axId val="477401768"/>
        <c:axId val="477402160"/>
      </c:lineChart>
      <c:dateAx>
        <c:axId val="477401768"/>
        <c:scaling>
          <c:orientation val="minMax"/>
        </c:scaling>
        <c:delete val="1"/>
        <c:axPos val="b"/>
        <c:numFmt formatCode="ge" sourceLinked="1"/>
        <c:majorTickMark val="none"/>
        <c:minorTickMark val="none"/>
        <c:tickLblPos val="none"/>
        <c:crossAx val="477402160"/>
        <c:crosses val="autoZero"/>
        <c:auto val="1"/>
        <c:lblOffset val="100"/>
        <c:baseTimeUnit val="years"/>
      </c:dateAx>
      <c:valAx>
        <c:axId val="47740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40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95.6</c:v>
                </c:pt>
                <c:pt idx="1">
                  <c:v>95.7</c:v>
                </c:pt>
                <c:pt idx="2">
                  <c:v>95.3</c:v>
                </c:pt>
                <c:pt idx="3">
                  <c:v>95.1</c:v>
                </c:pt>
                <c:pt idx="4">
                  <c:v>97.2</c:v>
                </c:pt>
              </c:numCache>
            </c:numRef>
          </c:val>
          <c:extLst xmlns:c16r2="http://schemas.microsoft.com/office/drawing/2015/06/chart">
            <c:ext xmlns:c16="http://schemas.microsoft.com/office/drawing/2014/chart" uri="{C3380CC4-5D6E-409C-BE32-E72D297353CC}">
              <c16:uniqueId val="{00000000-8FE7-41A4-85D5-073302E0789B}"/>
            </c:ext>
          </c:extLst>
        </c:ser>
        <c:dLbls>
          <c:showLegendKey val="0"/>
          <c:showVal val="0"/>
          <c:showCatName val="0"/>
          <c:showSerName val="0"/>
          <c:showPercent val="0"/>
          <c:showBubbleSize val="0"/>
        </c:dLbls>
        <c:gapWidth val="150"/>
        <c:axId val="476844032"/>
        <c:axId val="4768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8FE7-41A4-85D5-073302E0789B}"/>
            </c:ext>
          </c:extLst>
        </c:ser>
        <c:dLbls>
          <c:showLegendKey val="0"/>
          <c:showVal val="0"/>
          <c:showCatName val="0"/>
          <c:showSerName val="0"/>
          <c:showPercent val="0"/>
          <c:showBubbleSize val="0"/>
        </c:dLbls>
        <c:marker val="1"/>
        <c:smooth val="0"/>
        <c:axId val="476844032"/>
        <c:axId val="476844816"/>
      </c:lineChart>
      <c:dateAx>
        <c:axId val="476844032"/>
        <c:scaling>
          <c:orientation val="minMax"/>
        </c:scaling>
        <c:delete val="1"/>
        <c:axPos val="b"/>
        <c:numFmt formatCode="ge" sourceLinked="1"/>
        <c:majorTickMark val="none"/>
        <c:minorTickMark val="none"/>
        <c:tickLblPos val="none"/>
        <c:crossAx val="476844816"/>
        <c:crosses val="autoZero"/>
        <c:auto val="1"/>
        <c:lblOffset val="100"/>
        <c:baseTimeUnit val="years"/>
      </c:dateAx>
      <c:valAx>
        <c:axId val="47684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684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13.7</c:v>
                </c:pt>
                <c:pt idx="1">
                  <c:v>20.9</c:v>
                </c:pt>
                <c:pt idx="2">
                  <c:v>27.1</c:v>
                </c:pt>
                <c:pt idx="3">
                  <c:v>33.700000000000003</c:v>
                </c:pt>
                <c:pt idx="4">
                  <c:v>40.1</c:v>
                </c:pt>
              </c:numCache>
            </c:numRef>
          </c:val>
          <c:extLst xmlns:c16r2="http://schemas.microsoft.com/office/drawing/2015/06/chart">
            <c:ext xmlns:c16="http://schemas.microsoft.com/office/drawing/2014/chart" uri="{C3380CC4-5D6E-409C-BE32-E72D297353CC}">
              <c16:uniqueId val="{00000000-EC74-437E-A842-C0B984FC2B60}"/>
            </c:ext>
          </c:extLst>
        </c:ser>
        <c:dLbls>
          <c:showLegendKey val="0"/>
          <c:showVal val="0"/>
          <c:showCatName val="0"/>
          <c:showSerName val="0"/>
          <c:showPercent val="0"/>
          <c:showBubbleSize val="0"/>
        </c:dLbls>
        <c:gapWidth val="150"/>
        <c:axId val="115556168"/>
        <c:axId val="11555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EC74-437E-A842-C0B984FC2B60}"/>
            </c:ext>
          </c:extLst>
        </c:ser>
        <c:dLbls>
          <c:showLegendKey val="0"/>
          <c:showVal val="0"/>
          <c:showCatName val="0"/>
          <c:showSerName val="0"/>
          <c:showPercent val="0"/>
          <c:showBubbleSize val="0"/>
        </c:dLbls>
        <c:marker val="1"/>
        <c:smooth val="0"/>
        <c:axId val="115556168"/>
        <c:axId val="115556560"/>
      </c:lineChart>
      <c:dateAx>
        <c:axId val="115556168"/>
        <c:scaling>
          <c:orientation val="minMax"/>
        </c:scaling>
        <c:delete val="1"/>
        <c:axPos val="b"/>
        <c:numFmt formatCode="ge" sourceLinked="1"/>
        <c:majorTickMark val="none"/>
        <c:minorTickMark val="none"/>
        <c:tickLblPos val="none"/>
        <c:crossAx val="115556560"/>
        <c:crosses val="autoZero"/>
        <c:auto val="1"/>
        <c:lblOffset val="100"/>
        <c:baseTimeUnit val="years"/>
      </c:dateAx>
      <c:valAx>
        <c:axId val="11555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5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31.7</c:v>
                </c:pt>
                <c:pt idx="1">
                  <c:v>43.9</c:v>
                </c:pt>
                <c:pt idx="2">
                  <c:v>54.2</c:v>
                </c:pt>
                <c:pt idx="3">
                  <c:v>63.9</c:v>
                </c:pt>
                <c:pt idx="4">
                  <c:v>72.7</c:v>
                </c:pt>
              </c:numCache>
            </c:numRef>
          </c:val>
          <c:extLst xmlns:c16r2="http://schemas.microsoft.com/office/drawing/2015/06/chart">
            <c:ext xmlns:c16="http://schemas.microsoft.com/office/drawing/2014/chart" uri="{C3380CC4-5D6E-409C-BE32-E72D297353CC}">
              <c16:uniqueId val="{00000000-4AC4-46F3-BF70-5E70BA96EF94}"/>
            </c:ext>
          </c:extLst>
        </c:ser>
        <c:dLbls>
          <c:showLegendKey val="0"/>
          <c:showVal val="0"/>
          <c:showCatName val="0"/>
          <c:showSerName val="0"/>
          <c:showPercent val="0"/>
          <c:showBubbleSize val="0"/>
        </c:dLbls>
        <c:gapWidth val="150"/>
        <c:axId val="159634272"/>
        <c:axId val="6093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4AC4-46F3-BF70-5E70BA96EF94}"/>
            </c:ext>
          </c:extLst>
        </c:ser>
        <c:dLbls>
          <c:showLegendKey val="0"/>
          <c:showVal val="0"/>
          <c:showCatName val="0"/>
          <c:showSerName val="0"/>
          <c:showPercent val="0"/>
          <c:showBubbleSize val="0"/>
        </c:dLbls>
        <c:marker val="1"/>
        <c:smooth val="0"/>
        <c:axId val="159634272"/>
        <c:axId val="609362464"/>
      </c:lineChart>
      <c:dateAx>
        <c:axId val="159634272"/>
        <c:scaling>
          <c:orientation val="minMax"/>
        </c:scaling>
        <c:delete val="1"/>
        <c:axPos val="b"/>
        <c:numFmt formatCode="ge" sourceLinked="1"/>
        <c:majorTickMark val="none"/>
        <c:minorTickMark val="none"/>
        <c:tickLblPos val="none"/>
        <c:crossAx val="609362464"/>
        <c:crosses val="autoZero"/>
        <c:auto val="1"/>
        <c:lblOffset val="100"/>
        <c:baseTimeUnit val="years"/>
      </c:dateAx>
      <c:valAx>
        <c:axId val="60936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3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46770889</c:v>
                </c:pt>
                <c:pt idx="1">
                  <c:v>47278689</c:v>
                </c:pt>
                <c:pt idx="2">
                  <c:v>49049538</c:v>
                </c:pt>
                <c:pt idx="3">
                  <c:v>49579604</c:v>
                </c:pt>
                <c:pt idx="4">
                  <c:v>50315717</c:v>
                </c:pt>
              </c:numCache>
            </c:numRef>
          </c:val>
          <c:extLst xmlns:c16r2="http://schemas.microsoft.com/office/drawing/2015/06/chart">
            <c:ext xmlns:c16="http://schemas.microsoft.com/office/drawing/2014/chart" uri="{C3380CC4-5D6E-409C-BE32-E72D297353CC}">
              <c16:uniqueId val="{00000000-A0A6-402E-86E8-1DB8475B2DF2}"/>
            </c:ext>
          </c:extLst>
        </c:ser>
        <c:dLbls>
          <c:showLegendKey val="0"/>
          <c:showVal val="0"/>
          <c:showCatName val="0"/>
          <c:showSerName val="0"/>
          <c:showPercent val="0"/>
          <c:showBubbleSize val="0"/>
        </c:dLbls>
        <c:gapWidth val="150"/>
        <c:axId val="609359720"/>
        <c:axId val="60936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A0A6-402E-86E8-1DB8475B2DF2}"/>
            </c:ext>
          </c:extLst>
        </c:ser>
        <c:dLbls>
          <c:showLegendKey val="0"/>
          <c:showVal val="0"/>
          <c:showCatName val="0"/>
          <c:showSerName val="0"/>
          <c:showPercent val="0"/>
          <c:showBubbleSize val="0"/>
        </c:dLbls>
        <c:marker val="1"/>
        <c:smooth val="0"/>
        <c:axId val="609359720"/>
        <c:axId val="609363248"/>
      </c:lineChart>
      <c:dateAx>
        <c:axId val="609359720"/>
        <c:scaling>
          <c:orientation val="minMax"/>
        </c:scaling>
        <c:delete val="1"/>
        <c:axPos val="b"/>
        <c:numFmt formatCode="ge" sourceLinked="1"/>
        <c:majorTickMark val="none"/>
        <c:minorTickMark val="none"/>
        <c:tickLblPos val="none"/>
        <c:crossAx val="609363248"/>
        <c:crosses val="autoZero"/>
        <c:auto val="1"/>
        <c:lblOffset val="100"/>
        <c:baseTimeUnit val="years"/>
      </c:dateAx>
      <c:valAx>
        <c:axId val="60936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35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29.9</c:v>
                </c:pt>
                <c:pt idx="1">
                  <c:v>30.8</c:v>
                </c:pt>
                <c:pt idx="2">
                  <c:v>32</c:v>
                </c:pt>
                <c:pt idx="3">
                  <c:v>33.1</c:v>
                </c:pt>
                <c:pt idx="4">
                  <c:v>33.4</c:v>
                </c:pt>
              </c:numCache>
            </c:numRef>
          </c:val>
          <c:extLst xmlns:c16r2="http://schemas.microsoft.com/office/drawing/2015/06/chart">
            <c:ext xmlns:c16="http://schemas.microsoft.com/office/drawing/2014/chart" uri="{C3380CC4-5D6E-409C-BE32-E72D297353CC}">
              <c16:uniqueId val="{00000000-B2AF-4E5B-910B-4AD3B68BEF97}"/>
            </c:ext>
          </c:extLst>
        </c:ser>
        <c:dLbls>
          <c:showLegendKey val="0"/>
          <c:showVal val="0"/>
          <c:showCatName val="0"/>
          <c:showSerName val="0"/>
          <c:showPercent val="0"/>
          <c:showBubbleSize val="0"/>
        </c:dLbls>
        <c:gapWidth val="150"/>
        <c:axId val="609358544"/>
        <c:axId val="6093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B2AF-4E5B-910B-4AD3B68BEF97}"/>
            </c:ext>
          </c:extLst>
        </c:ser>
        <c:dLbls>
          <c:showLegendKey val="0"/>
          <c:showVal val="0"/>
          <c:showCatName val="0"/>
          <c:showSerName val="0"/>
          <c:showPercent val="0"/>
          <c:showBubbleSize val="0"/>
        </c:dLbls>
        <c:marker val="1"/>
        <c:smooth val="0"/>
        <c:axId val="609358544"/>
        <c:axId val="609360112"/>
      </c:lineChart>
      <c:dateAx>
        <c:axId val="609358544"/>
        <c:scaling>
          <c:orientation val="minMax"/>
        </c:scaling>
        <c:delete val="1"/>
        <c:axPos val="b"/>
        <c:numFmt formatCode="ge" sourceLinked="1"/>
        <c:majorTickMark val="none"/>
        <c:minorTickMark val="none"/>
        <c:tickLblPos val="none"/>
        <c:crossAx val="609360112"/>
        <c:crosses val="autoZero"/>
        <c:auto val="1"/>
        <c:lblOffset val="100"/>
        <c:baseTimeUnit val="years"/>
      </c:dateAx>
      <c:valAx>
        <c:axId val="60936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35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52.5</c:v>
                </c:pt>
                <c:pt idx="1">
                  <c:v>52.6</c:v>
                </c:pt>
                <c:pt idx="2">
                  <c:v>52.9</c:v>
                </c:pt>
                <c:pt idx="3">
                  <c:v>51</c:v>
                </c:pt>
                <c:pt idx="4">
                  <c:v>51.3</c:v>
                </c:pt>
              </c:numCache>
            </c:numRef>
          </c:val>
          <c:extLst xmlns:c16r2="http://schemas.microsoft.com/office/drawing/2015/06/chart">
            <c:ext xmlns:c16="http://schemas.microsoft.com/office/drawing/2014/chart" uri="{C3380CC4-5D6E-409C-BE32-E72D297353CC}">
              <c16:uniqueId val="{00000000-4158-450E-AA04-666540E4A838}"/>
            </c:ext>
          </c:extLst>
        </c:ser>
        <c:dLbls>
          <c:showLegendKey val="0"/>
          <c:showVal val="0"/>
          <c:showCatName val="0"/>
          <c:showSerName val="0"/>
          <c:showPercent val="0"/>
          <c:showBubbleSize val="0"/>
        </c:dLbls>
        <c:gapWidth val="150"/>
        <c:axId val="609363640"/>
        <c:axId val="6093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4158-450E-AA04-666540E4A838}"/>
            </c:ext>
          </c:extLst>
        </c:ser>
        <c:dLbls>
          <c:showLegendKey val="0"/>
          <c:showVal val="0"/>
          <c:showCatName val="0"/>
          <c:showSerName val="0"/>
          <c:showPercent val="0"/>
          <c:showBubbleSize val="0"/>
        </c:dLbls>
        <c:marker val="1"/>
        <c:smooth val="0"/>
        <c:axId val="609363640"/>
        <c:axId val="609364032"/>
      </c:lineChart>
      <c:dateAx>
        <c:axId val="609363640"/>
        <c:scaling>
          <c:orientation val="minMax"/>
        </c:scaling>
        <c:delete val="1"/>
        <c:axPos val="b"/>
        <c:numFmt formatCode="ge" sourceLinked="1"/>
        <c:majorTickMark val="none"/>
        <c:minorTickMark val="none"/>
        <c:tickLblPos val="none"/>
        <c:crossAx val="609364032"/>
        <c:crosses val="autoZero"/>
        <c:auto val="1"/>
        <c:lblOffset val="100"/>
        <c:baseTimeUnit val="years"/>
      </c:dateAx>
      <c:valAx>
        <c:axId val="60936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36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55"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香川県　中央病院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3" t="s">
        <v>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5"/>
      <c r="AU7" s="153" t="s">
        <v>2</v>
      </c>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5"/>
      <c r="CN7" s="153" t="s">
        <v>3</v>
      </c>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5"/>
      <c r="EG7" s="153" t="s">
        <v>4</v>
      </c>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5"/>
      <c r="FZ7" s="153" t="s">
        <v>5</v>
      </c>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5"/>
      <c r="ID7" s="153" t="s">
        <v>6</v>
      </c>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5"/>
      <c r="JW7" s="153" t="s">
        <v>7</v>
      </c>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5"/>
      <c r="LP7" s="153" t="s">
        <v>8</v>
      </c>
      <c r="LQ7" s="154"/>
      <c r="LR7" s="154"/>
      <c r="LS7" s="154"/>
      <c r="LT7" s="154"/>
      <c r="LU7" s="154"/>
      <c r="LV7" s="154"/>
      <c r="LW7" s="154"/>
      <c r="LX7" s="154"/>
      <c r="LY7" s="154"/>
      <c r="LZ7" s="154"/>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5"/>
      <c r="NI7" s="3"/>
      <c r="NJ7" s="6" t="s">
        <v>9</v>
      </c>
      <c r="NK7" s="7"/>
      <c r="NL7" s="7"/>
      <c r="NM7" s="7"/>
      <c r="NN7" s="7"/>
      <c r="NO7" s="7"/>
      <c r="NP7" s="7"/>
      <c r="NQ7" s="7"/>
      <c r="NR7" s="7"/>
      <c r="NS7" s="7"/>
      <c r="NT7" s="7"/>
      <c r="NU7" s="7"/>
      <c r="NV7" s="7"/>
      <c r="NW7" s="8"/>
      <c r="NX7" s="3"/>
    </row>
    <row r="8" spans="1:388" ht="18.75" customHeight="1">
      <c r="A8" s="2"/>
      <c r="B8" s="148" t="str">
        <f>データ!K6</f>
        <v>条例全部</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50"/>
      <c r="AU8" s="148" t="str">
        <f>データ!L6</f>
        <v>病院事業</v>
      </c>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50"/>
      <c r="CN8" s="148" t="str">
        <f>データ!M6</f>
        <v>一般病院</v>
      </c>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50"/>
      <c r="EG8" s="148" t="str">
        <f>データ!N6</f>
        <v>500床以上</v>
      </c>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49"/>
      <c r="FP8" s="149"/>
      <c r="FQ8" s="149"/>
      <c r="FR8" s="149"/>
      <c r="FS8" s="149"/>
      <c r="FT8" s="149"/>
      <c r="FU8" s="149"/>
      <c r="FV8" s="149"/>
      <c r="FW8" s="149"/>
      <c r="FX8" s="149"/>
      <c r="FY8" s="150"/>
      <c r="FZ8" s="148" t="str">
        <f>データ!O7</f>
        <v>自治体職員 民間企業出身</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137">
        <f>データ!Y6</f>
        <v>526</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t="str">
        <f>データ!Z6</f>
        <v>-</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f>データ!AA6</f>
        <v>5</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3"/>
      <c r="NJ8" s="158" t="s">
        <v>10</v>
      </c>
      <c r="NK8" s="159"/>
      <c r="NL8" s="9" t="s">
        <v>11</v>
      </c>
      <c r="NM8" s="10"/>
      <c r="NN8" s="10"/>
      <c r="NO8" s="10"/>
      <c r="NP8" s="10"/>
      <c r="NQ8" s="10"/>
      <c r="NR8" s="10"/>
      <c r="NS8" s="10"/>
      <c r="NT8" s="10"/>
      <c r="NU8" s="10"/>
      <c r="NV8" s="10"/>
      <c r="NW8" s="11"/>
      <c r="NX8" s="3"/>
    </row>
    <row r="9" spans="1:388" ht="18.75" customHeight="1">
      <c r="A9" s="2"/>
      <c r="B9" s="153" t="s">
        <v>12</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5"/>
      <c r="AU9" s="153" t="s">
        <v>13</v>
      </c>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5"/>
      <c r="CN9" s="153" t="s">
        <v>14</v>
      </c>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5"/>
      <c r="EG9" s="153" t="s">
        <v>15</v>
      </c>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5"/>
      <c r="FZ9" s="153" t="s">
        <v>16</v>
      </c>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5"/>
      <c r="ID9" s="153" t="s">
        <v>17</v>
      </c>
      <c r="IE9" s="154"/>
      <c r="IF9" s="154"/>
      <c r="IG9" s="154"/>
      <c r="IH9" s="154"/>
      <c r="II9" s="154"/>
      <c r="IJ9" s="154"/>
      <c r="IK9" s="154"/>
      <c r="IL9" s="154"/>
      <c r="IM9" s="154"/>
      <c r="IN9" s="154"/>
      <c r="IO9" s="154"/>
      <c r="IP9" s="154"/>
      <c r="IQ9" s="154"/>
      <c r="IR9" s="154"/>
      <c r="IS9" s="154"/>
      <c r="IT9" s="154"/>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5"/>
      <c r="JW9" s="153" t="s">
        <v>18</v>
      </c>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5"/>
      <c r="LP9" s="153" t="s">
        <v>19</v>
      </c>
      <c r="LQ9" s="154"/>
      <c r="LR9" s="154"/>
      <c r="LS9" s="154"/>
      <c r="LT9" s="154"/>
      <c r="LU9" s="154"/>
      <c r="LV9" s="154"/>
      <c r="LW9" s="154"/>
      <c r="LX9" s="154"/>
      <c r="LY9" s="154"/>
      <c r="LZ9" s="154"/>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5"/>
      <c r="NI9" s="3"/>
      <c r="NJ9" s="156" t="s">
        <v>20</v>
      </c>
      <c r="NK9" s="157"/>
      <c r="NL9" s="12" t="s">
        <v>21</v>
      </c>
      <c r="NM9" s="13"/>
      <c r="NN9" s="13"/>
      <c r="NO9" s="13"/>
      <c r="NP9" s="13"/>
      <c r="NQ9" s="13"/>
      <c r="NR9" s="13"/>
      <c r="NS9" s="13"/>
      <c r="NT9" s="13"/>
      <c r="NU9" s="14"/>
      <c r="NV9" s="14"/>
      <c r="NW9" s="15"/>
      <c r="NX9" s="3"/>
    </row>
    <row r="10" spans="1:388" ht="18.75" customHeight="1">
      <c r="A10" s="2"/>
      <c r="B10" s="148" t="str">
        <f>データ!P6</f>
        <v>直営</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50"/>
      <c r="AU10" s="137">
        <f>データ!Q6</f>
        <v>33</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8" t="str">
        <f>データ!R6</f>
        <v>対象</v>
      </c>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50"/>
      <c r="EG10" s="148" t="str">
        <f>データ!S6</f>
        <v>ド 透 I 未 訓 ガ</v>
      </c>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50"/>
      <c r="FZ10" s="148" t="str">
        <f>データ!T6</f>
        <v>救 臨 が 感 へ 災 地 輪</v>
      </c>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50"/>
      <c r="ID10" s="137" t="str">
        <f>データ!AB6</f>
        <v>-</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f>データ!AC6</f>
        <v>2</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533</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51" t="s">
        <v>22</v>
      </c>
      <c r="NK10" s="152"/>
      <c r="NL10" s="16" t="s">
        <v>23</v>
      </c>
      <c r="NM10" s="17"/>
      <c r="NN10" s="17"/>
      <c r="NO10" s="17"/>
      <c r="NP10" s="17"/>
      <c r="NQ10" s="17"/>
      <c r="NR10" s="17"/>
      <c r="NS10" s="17"/>
      <c r="NT10" s="17"/>
      <c r="NU10" s="17"/>
      <c r="NV10" s="17"/>
      <c r="NW10" s="18"/>
      <c r="NX10" s="3"/>
    </row>
    <row r="11" spans="1:388" ht="18.75" customHeight="1">
      <c r="A11" s="2"/>
      <c r="B11" s="153" t="s">
        <v>24</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5"/>
      <c r="AU11" s="153" t="s">
        <v>25</v>
      </c>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5"/>
      <c r="CN11" s="153" t="s">
        <v>26</v>
      </c>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5"/>
      <c r="EG11" s="153" t="s">
        <v>27</v>
      </c>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5"/>
      <c r="ID11" s="153" t="s">
        <v>28</v>
      </c>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A11" s="154"/>
      <c r="JB11" s="154"/>
      <c r="JC11" s="154"/>
      <c r="JD11" s="154"/>
      <c r="JE11" s="154"/>
      <c r="JF11" s="154"/>
      <c r="JG11" s="154"/>
      <c r="JH11" s="154"/>
      <c r="JI11" s="154"/>
      <c r="JJ11" s="154"/>
      <c r="JK11" s="154"/>
      <c r="JL11" s="154"/>
      <c r="JM11" s="154"/>
      <c r="JN11" s="154"/>
      <c r="JO11" s="154"/>
      <c r="JP11" s="154"/>
      <c r="JQ11" s="154"/>
      <c r="JR11" s="154"/>
      <c r="JS11" s="154"/>
      <c r="JT11" s="154"/>
      <c r="JU11" s="154"/>
      <c r="JV11" s="155"/>
      <c r="JW11" s="153" t="s">
        <v>29</v>
      </c>
      <c r="JX11" s="154"/>
      <c r="JY11" s="154"/>
      <c r="JZ11" s="154"/>
      <c r="KA11" s="154"/>
      <c r="KB11" s="154"/>
      <c r="KC11" s="154"/>
      <c r="KD11" s="154"/>
      <c r="KE11" s="154"/>
      <c r="KF11" s="154"/>
      <c r="KG11" s="154"/>
      <c r="KH11" s="154"/>
      <c r="KI11" s="154"/>
      <c r="KJ11" s="154"/>
      <c r="KK11" s="154"/>
      <c r="KL11" s="154"/>
      <c r="KM11" s="154"/>
      <c r="KN11" s="154"/>
      <c r="KO11" s="154"/>
      <c r="KP11" s="154"/>
      <c r="KQ11" s="154"/>
      <c r="KR11" s="154"/>
      <c r="KS11" s="154"/>
      <c r="KT11" s="154"/>
      <c r="KU11" s="154"/>
      <c r="KV11" s="154"/>
      <c r="KW11" s="154"/>
      <c r="KX11" s="154"/>
      <c r="KY11" s="154"/>
      <c r="KZ11" s="154"/>
      <c r="LA11" s="154"/>
      <c r="LB11" s="154"/>
      <c r="LC11" s="154"/>
      <c r="LD11" s="154"/>
      <c r="LE11" s="154"/>
      <c r="LF11" s="154"/>
      <c r="LG11" s="154"/>
      <c r="LH11" s="154"/>
      <c r="LI11" s="154"/>
      <c r="LJ11" s="154"/>
      <c r="LK11" s="154"/>
      <c r="LL11" s="154"/>
      <c r="LM11" s="154"/>
      <c r="LN11" s="154"/>
      <c r="LO11" s="155"/>
      <c r="LP11" s="153" t="s">
        <v>30</v>
      </c>
      <c r="LQ11" s="154"/>
      <c r="LR11" s="154"/>
      <c r="LS11" s="154"/>
      <c r="LT11" s="154"/>
      <c r="LU11" s="154"/>
      <c r="LV11" s="154"/>
      <c r="LW11" s="154"/>
      <c r="LX11" s="154"/>
      <c r="LY11" s="154"/>
      <c r="LZ11" s="154"/>
      <c r="MA11" s="154"/>
      <c r="MB11" s="154"/>
      <c r="MC11" s="154"/>
      <c r="MD11" s="154"/>
      <c r="ME11" s="154"/>
      <c r="MF11" s="154"/>
      <c r="MG11" s="154"/>
      <c r="MH11" s="154"/>
      <c r="MI11" s="154"/>
      <c r="MJ11" s="154"/>
      <c r="MK11" s="154"/>
      <c r="ML11" s="154"/>
      <c r="MM11" s="154"/>
      <c r="MN11" s="154"/>
      <c r="MO11" s="154"/>
      <c r="MP11" s="154"/>
      <c r="MQ11" s="154"/>
      <c r="MR11" s="154"/>
      <c r="MS11" s="154"/>
      <c r="MT11" s="154"/>
      <c r="MU11" s="154"/>
      <c r="MV11" s="154"/>
      <c r="MW11" s="154"/>
      <c r="MX11" s="154"/>
      <c r="MY11" s="154"/>
      <c r="MZ11" s="154"/>
      <c r="NA11" s="154"/>
      <c r="NB11" s="154"/>
      <c r="NC11" s="154"/>
      <c r="ND11" s="154"/>
      <c r="NE11" s="154"/>
      <c r="NF11" s="154"/>
      <c r="NG11" s="154"/>
      <c r="NH11" s="155"/>
      <c r="NI11" s="19"/>
      <c r="NJ11" s="3"/>
      <c r="NK11" s="3"/>
      <c r="NL11" s="3"/>
      <c r="NM11" s="3"/>
      <c r="NN11" s="3"/>
      <c r="NO11" s="3"/>
      <c r="NP11" s="3"/>
      <c r="NQ11" s="3"/>
      <c r="NR11" s="3"/>
      <c r="NS11" s="3"/>
      <c r="NT11" s="3"/>
      <c r="NU11" s="3"/>
      <c r="NV11" s="3"/>
      <c r="NW11" s="3"/>
      <c r="NX11" s="3"/>
    </row>
    <row r="12" spans="1:388" ht="18.75" customHeight="1">
      <c r="A12" s="2"/>
      <c r="B12" s="137">
        <f>データ!U6</f>
        <v>987336</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47038</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8" t="str">
        <f>データ!W6</f>
        <v>非該当</v>
      </c>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50"/>
      <c r="EG12" s="148" t="str">
        <f>データ!X6</f>
        <v>７：１</v>
      </c>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50"/>
      <c r="ID12" s="137">
        <f>データ!AE6</f>
        <v>513</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t="str">
        <f>データ!AF6</f>
        <v>-</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f>データ!AG6</f>
        <v>513</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19"/>
      <c r="NJ12" s="3"/>
      <c r="NK12" s="3"/>
      <c r="NL12" s="3"/>
      <c r="NM12" s="3"/>
      <c r="NN12" s="3"/>
      <c r="NO12" s="3"/>
      <c r="NP12" s="3"/>
      <c r="NQ12" s="3"/>
      <c r="NR12" s="3"/>
      <c r="NS12" s="3"/>
      <c r="NT12" s="3"/>
      <c r="NU12" s="3"/>
      <c r="NV12" s="3"/>
      <c r="NW12" s="3"/>
      <c r="NX12" s="3"/>
    </row>
    <row r="13" spans="1:388" ht="17.25" customHeight="1">
      <c r="A13" s="2"/>
      <c r="B13" s="140" t="s">
        <v>31</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9"/>
      <c r="NJ13" s="20"/>
      <c r="NK13" s="20"/>
      <c r="NL13" s="20"/>
      <c r="NM13" s="20"/>
      <c r="NN13" s="20"/>
      <c r="NO13" s="20"/>
      <c r="NP13" s="20"/>
      <c r="NQ13" s="20"/>
      <c r="NR13" s="20"/>
      <c r="NS13" s="20"/>
      <c r="NT13" s="20"/>
      <c r="NU13" s="20"/>
      <c r="NV13" s="20"/>
      <c r="NW13" s="20"/>
      <c r="NX13" s="20"/>
    </row>
    <row r="14" spans="1:388" ht="17.25" customHeight="1">
      <c r="A14" s="2"/>
      <c r="B14" s="140" t="s">
        <v>32</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c r="JE14" s="140"/>
      <c r="JF14" s="140"/>
      <c r="JG14" s="140"/>
      <c r="JH14" s="140"/>
      <c r="JI14" s="140"/>
      <c r="JJ14" s="140"/>
      <c r="JK14" s="140"/>
      <c r="JL14" s="140"/>
      <c r="JM14" s="140"/>
      <c r="JN14" s="140"/>
      <c r="JO14" s="140"/>
      <c r="JP14" s="140"/>
      <c r="JQ14" s="140"/>
      <c r="JR14" s="140"/>
      <c r="JS14" s="140"/>
      <c r="JT14" s="140"/>
      <c r="JU14" s="140"/>
      <c r="JV14" s="140"/>
      <c r="JW14" s="140"/>
      <c r="JX14" s="140"/>
      <c r="JY14" s="140"/>
      <c r="JZ14" s="140"/>
      <c r="KA14" s="140"/>
      <c r="KB14" s="140"/>
      <c r="KC14" s="140"/>
      <c r="KD14" s="140"/>
      <c r="KE14" s="140"/>
      <c r="KF14" s="140"/>
      <c r="KG14" s="140"/>
      <c r="KH14" s="140"/>
      <c r="KI14" s="140"/>
      <c r="KJ14" s="140"/>
      <c r="KK14" s="140"/>
      <c r="KL14" s="140"/>
      <c r="KM14" s="140"/>
      <c r="KN14" s="140"/>
      <c r="KO14" s="140"/>
      <c r="KP14" s="140"/>
      <c r="KQ14" s="140"/>
      <c r="KR14" s="140"/>
      <c r="KS14" s="140"/>
      <c r="KT14" s="140"/>
      <c r="KU14" s="140"/>
      <c r="KV14" s="140"/>
      <c r="KW14" s="140"/>
      <c r="KX14" s="140"/>
      <c r="KY14" s="140"/>
      <c r="KZ14" s="140"/>
      <c r="LA14" s="140"/>
      <c r="LB14" s="140"/>
      <c r="LC14" s="140"/>
      <c r="LD14" s="140"/>
      <c r="LE14" s="140"/>
      <c r="LF14" s="140"/>
      <c r="LG14" s="140"/>
      <c r="LH14" s="140"/>
      <c r="LI14" s="140"/>
      <c r="LJ14" s="140"/>
      <c r="LK14" s="140"/>
      <c r="LL14" s="140"/>
      <c r="LM14" s="140"/>
      <c r="LN14" s="140"/>
      <c r="LO14" s="140"/>
      <c r="LP14" s="140"/>
      <c r="LQ14" s="140"/>
      <c r="LR14" s="140"/>
      <c r="LS14" s="140"/>
      <c r="LT14" s="140"/>
      <c r="LU14" s="140"/>
      <c r="LV14" s="140"/>
      <c r="LW14" s="140"/>
      <c r="LX14" s="140"/>
      <c r="LY14" s="140"/>
      <c r="LZ14" s="140"/>
      <c r="MA14" s="140"/>
      <c r="MB14" s="140"/>
      <c r="MC14" s="140"/>
      <c r="MD14" s="140"/>
      <c r="ME14" s="140"/>
      <c r="MF14" s="140"/>
      <c r="MG14" s="140"/>
      <c r="MH14" s="140"/>
      <c r="MI14" s="140"/>
      <c r="MJ14" s="140"/>
      <c r="MK14" s="140"/>
      <c r="ML14" s="140"/>
      <c r="MM14" s="140"/>
      <c r="MN14" s="140"/>
      <c r="MO14" s="140"/>
      <c r="MP14" s="140"/>
      <c r="MQ14" s="140"/>
      <c r="MR14" s="140"/>
      <c r="MS14" s="140"/>
      <c r="MT14" s="140"/>
      <c r="MU14" s="140"/>
      <c r="MV14" s="140"/>
      <c r="MW14" s="140"/>
      <c r="MX14" s="140"/>
      <c r="MY14" s="140"/>
      <c r="MZ14" s="140"/>
      <c r="NA14" s="140"/>
      <c r="NB14" s="140"/>
      <c r="NC14" s="140"/>
      <c r="ND14" s="140"/>
      <c r="NE14" s="140"/>
      <c r="NF14" s="140"/>
      <c r="NG14" s="140"/>
      <c r="NH14" s="140"/>
      <c r="NI14" s="19"/>
      <c r="NJ14" s="141" t="s">
        <v>33</v>
      </c>
      <c r="NK14" s="141"/>
      <c r="NL14" s="141"/>
      <c r="NM14" s="141"/>
      <c r="NN14" s="141"/>
      <c r="NO14" s="141"/>
      <c r="NP14" s="141"/>
      <c r="NQ14" s="141"/>
      <c r="NR14" s="141"/>
      <c r="NS14" s="141"/>
      <c r="NT14" s="141"/>
      <c r="NU14" s="141"/>
      <c r="NV14" s="141"/>
      <c r="NW14" s="141"/>
      <c r="NX14" s="14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1"/>
      <c r="NK15" s="141"/>
      <c r="NL15" s="141"/>
      <c r="NM15" s="141"/>
      <c r="NN15" s="141"/>
      <c r="NO15" s="141"/>
      <c r="NP15" s="141"/>
      <c r="NQ15" s="141"/>
      <c r="NR15" s="141"/>
      <c r="NS15" s="141"/>
      <c r="NT15" s="141"/>
      <c r="NU15" s="141"/>
      <c r="NV15" s="141"/>
      <c r="NW15" s="141"/>
      <c r="NX15" s="141"/>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2" t="s">
        <v>35</v>
      </c>
      <c r="NK16" s="143"/>
      <c r="NL16" s="143"/>
      <c r="NM16" s="143"/>
      <c r="NN16" s="144"/>
      <c r="NO16" s="142" t="s">
        <v>36</v>
      </c>
      <c r="NP16" s="143"/>
      <c r="NQ16" s="143"/>
      <c r="NR16" s="143"/>
      <c r="NS16" s="144"/>
      <c r="NT16" s="142" t="s">
        <v>37</v>
      </c>
      <c r="NU16" s="143"/>
      <c r="NV16" s="143"/>
      <c r="NW16" s="143"/>
      <c r="NX16" s="144"/>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5"/>
      <c r="NK17" s="146"/>
      <c r="NL17" s="146"/>
      <c r="NM17" s="146"/>
      <c r="NN17" s="147"/>
      <c r="NO17" s="145"/>
      <c r="NP17" s="146"/>
      <c r="NQ17" s="146"/>
      <c r="NR17" s="146"/>
      <c r="NS17" s="147"/>
      <c r="NT17" s="145"/>
      <c r="NU17" s="146"/>
      <c r="NV17" s="146"/>
      <c r="NW17" s="146"/>
      <c r="NX17" s="14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70</v>
      </c>
      <c r="NK18" s="127"/>
      <c r="NL18" s="127"/>
      <c r="NM18" s="130" t="s">
        <v>173</v>
      </c>
      <c r="NN18" s="131"/>
      <c r="NO18" s="126" t="s">
        <v>38</v>
      </c>
      <c r="NP18" s="127"/>
      <c r="NQ18" s="127"/>
      <c r="NR18" s="130" t="s">
        <v>173</v>
      </c>
      <c r="NS18" s="131"/>
      <c r="NT18" s="126" t="s">
        <v>38</v>
      </c>
      <c r="NU18" s="127"/>
      <c r="NV18" s="127"/>
      <c r="NW18" s="130" t="s">
        <v>173</v>
      </c>
      <c r="NX18" s="131"/>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4" t="s">
        <v>174</v>
      </c>
      <c r="NK22" s="135"/>
      <c r="NL22" s="135"/>
      <c r="NM22" s="135"/>
      <c r="NN22" s="135"/>
      <c r="NO22" s="135"/>
      <c r="NP22" s="135"/>
      <c r="NQ22" s="135"/>
      <c r="NR22" s="135"/>
      <c r="NS22" s="135"/>
      <c r="NT22" s="135"/>
      <c r="NU22" s="135"/>
      <c r="NV22" s="135"/>
      <c r="NW22" s="135"/>
      <c r="NX22" s="136"/>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95.6</v>
      </c>
      <c r="Q33" s="88"/>
      <c r="R33" s="88"/>
      <c r="S33" s="88"/>
      <c r="T33" s="88"/>
      <c r="U33" s="88"/>
      <c r="V33" s="88"/>
      <c r="W33" s="88"/>
      <c r="X33" s="88"/>
      <c r="Y33" s="88"/>
      <c r="Z33" s="88"/>
      <c r="AA33" s="88"/>
      <c r="AB33" s="88"/>
      <c r="AC33" s="88"/>
      <c r="AD33" s="89"/>
      <c r="AE33" s="87">
        <f>データ!AI7</f>
        <v>95.7</v>
      </c>
      <c r="AF33" s="88"/>
      <c r="AG33" s="88"/>
      <c r="AH33" s="88"/>
      <c r="AI33" s="88"/>
      <c r="AJ33" s="88"/>
      <c r="AK33" s="88"/>
      <c r="AL33" s="88"/>
      <c r="AM33" s="88"/>
      <c r="AN33" s="88"/>
      <c r="AO33" s="88"/>
      <c r="AP33" s="88"/>
      <c r="AQ33" s="88"/>
      <c r="AR33" s="88"/>
      <c r="AS33" s="89"/>
      <c r="AT33" s="87">
        <f>データ!AJ7</f>
        <v>95.3</v>
      </c>
      <c r="AU33" s="88"/>
      <c r="AV33" s="88"/>
      <c r="AW33" s="88"/>
      <c r="AX33" s="88"/>
      <c r="AY33" s="88"/>
      <c r="AZ33" s="88"/>
      <c r="BA33" s="88"/>
      <c r="BB33" s="88"/>
      <c r="BC33" s="88"/>
      <c r="BD33" s="88"/>
      <c r="BE33" s="88"/>
      <c r="BF33" s="88"/>
      <c r="BG33" s="88"/>
      <c r="BH33" s="89"/>
      <c r="BI33" s="87">
        <f>データ!AK7</f>
        <v>95.1</v>
      </c>
      <c r="BJ33" s="88"/>
      <c r="BK33" s="88"/>
      <c r="BL33" s="88"/>
      <c r="BM33" s="88"/>
      <c r="BN33" s="88"/>
      <c r="BO33" s="88"/>
      <c r="BP33" s="88"/>
      <c r="BQ33" s="88"/>
      <c r="BR33" s="88"/>
      <c r="BS33" s="88"/>
      <c r="BT33" s="88"/>
      <c r="BU33" s="88"/>
      <c r="BV33" s="88"/>
      <c r="BW33" s="89"/>
      <c r="BX33" s="87">
        <f>データ!AL7</f>
        <v>97.2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87.6</v>
      </c>
      <c r="DE33" s="88"/>
      <c r="DF33" s="88"/>
      <c r="DG33" s="88"/>
      <c r="DH33" s="88"/>
      <c r="DI33" s="88"/>
      <c r="DJ33" s="88"/>
      <c r="DK33" s="88"/>
      <c r="DL33" s="88"/>
      <c r="DM33" s="88"/>
      <c r="DN33" s="88"/>
      <c r="DO33" s="88"/>
      <c r="DP33" s="88"/>
      <c r="DQ33" s="88"/>
      <c r="DR33" s="89"/>
      <c r="DS33" s="87">
        <f>データ!AT7</f>
        <v>85.9</v>
      </c>
      <c r="DT33" s="88"/>
      <c r="DU33" s="88"/>
      <c r="DV33" s="88"/>
      <c r="DW33" s="88"/>
      <c r="DX33" s="88"/>
      <c r="DY33" s="88"/>
      <c r="DZ33" s="88"/>
      <c r="EA33" s="88"/>
      <c r="EB33" s="88"/>
      <c r="EC33" s="88"/>
      <c r="ED33" s="88"/>
      <c r="EE33" s="88"/>
      <c r="EF33" s="88"/>
      <c r="EG33" s="89"/>
      <c r="EH33" s="87">
        <f>データ!AU7</f>
        <v>85.5</v>
      </c>
      <c r="EI33" s="88"/>
      <c r="EJ33" s="88"/>
      <c r="EK33" s="88"/>
      <c r="EL33" s="88"/>
      <c r="EM33" s="88"/>
      <c r="EN33" s="88"/>
      <c r="EO33" s="88"/>
      <c r="EP33" s="88"/>
      <c r="EQ33" s="88"/>
      <c r="ER33" s="88"/>
      <c r="ES33" s="88"/>
      <c r="ET33" s="88"/>
      <c r="EU33" s="88"/>
      <c r="EV33" s="89"/>
      <c r="EW33" s="87">
        <f>データ!AV7</f>
        <v>85.4</v>
      </c>
      <c r="EX33" s="88"/>
      <c r="EY33" s="88"/>
      <c r="EZ33" s="88"/>
      <c r="FA33" s="88"/>
      <c r="FB33" s="88"/>
      <c r="FC33" s="88"/>
      <c r="FD33" s="88"/>
      <c r="FE33" s="88"/>
      <c r="FF33" s="88"/>
      <c r="FG33" s="88"/>
      <c r="FH33" s="88"/>
      <c r="FI33" s="88"/>
      <c r="FJ33" s="88"/>
      <c r="FK33" s="89"/>
      <c r="FL33" s="87">
        <f>データ!AW7</f>
        <v>86.3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34.6</v>
      </c>
      <c r="GS33" s="88"/>
      <c r="GT33" s="88"/>
      <c r="GU33" s="88"/>
      <c r="GV33" s="88"/>
      <c r="GW33" s="88"/>
      <c r="GX33" s="88"/>
      <c r="GY33" s="88"/>
      <c r="GZ33" s="88"/>
      <c r="HA33" s="88"/>
      <c r="HB33" s="88"/>
      <c r="HC33" s="88"/>
      <c r="HD33" s="88"/>
      <c r="HE33" s="88"/>
      <c r="HF33" s="89"/>
      <c r="HG33" s="87">
        <f>データ!BE7</f>
        <v>42.6</v>
      </c>
      <c r="HH33" s="88"/>
      <c r="HI33" s="88"/>
      <c r="HJ33" s="88"/>
      <c r="HK33" s="88"/>
      <c r="HL33" s="88"/>
      <c r="HM33" s="88"/>
      <c r="HN33" s="88"/>
      <c r="HO33" s="88"/>
      <c r="HP33" s="88"/>
      <c r="HQ33" s="88"/>
      <c r="HR33" s="88"/>
      <c r="HS33" s="88"/>
      <c r="HT33" s="88"/>
      <c r="HU33" s="89"/>
      <c r="HV33" s="87">
        <f>データ!BF7</f>
        <v>45.9</v>
      </c>
      <c r="HW33" s="88"/>
      <c r="HX33" s="88"/>
      <c r="HY33" s="88"/>
      <c r="HZ33" s="88"/>
      <c r="IA33" s="88"/>
      <c r="IB33" s="88"/>
      <c r="IC33" s="88"/>
      <c r="ID33" s="88"/>
      <c r="IE33" s="88"/>
      <c r="IF33" s="88"/>
      <c r="IG33" s="88"/>
      <c r="IH33" s="88"/>
      <c r="II33" s="88"/>
      <c r="IJ33" s="89"/>
      <c r="IK33" s="87">
        <f>データ!BG7</f>
        <v>51.2</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84.3</v>
      </c>
      <c r="KG33" s="88"/>
      <c r="KH33" s="88"/>
      <c r="KI33" s="88"/>
      <c r="KJ33" s="88"/>
      <c r="KK33" s="88"/>
      <c r="KL33" s="88"/>
      <c r="KM33" s="88"/>
      <c r="KN33" s="88"/>
      <c r="KO33" s="88"/>
      <c r="KP33" s="88"/>
      <c r="KQ33" s="88"/>
      <c r="KR33" s="88"/>
      <c r="KS33" s="88"/>
      <c r="KT33" s="89"/>
      <c r="KU33" s="87">
        <f>データ!BP7</f>
        <v>82.7</v>
      </c>
      <c r="KV33" s="88"/>
      <c r="KW33" s="88"/>
      <c r="KX33" s="88"/>
      <c r="KY33" s="88"/>
      <c r="KZ33" s="88"/>
      <c r="LA33" s="88"/>
      <c r="LB33" s="88"/>
      <c r="LC33" s="88"/>
      <c r="LD33" s="88"/>
      <c r="LE33" s="88"/>
      <c r="LF33" s="88"/>
      <c r="LG33" s="88"/>
      <c r="LH33" s="88"/>
      <c r="LI33" s="89"/>
      <c r="LJ33" s="87">
        <f>データ!BQ7</f>
        <v>80.8</v>
      </c>
      <c r="LK33" s="88"/>
      <c r="LL33" s="88"/>
      <c r="LM33" s="88"/>
      <c r="LN33" s="88"/>
      <c r="LO33" s="88"/>
      <c r="LP33" s="88"/>
      <c r="LQ33" s="88"/>
      <c r="LR33" s="88"/>
      <c r="LS33" s="88"/>
      <c r="LT33" s="88"/>
      <c r="LU33" s="88"/>
      <c r="LV33" s="88"/>
      <c r="LW33" s="88"/>
      <c r="LX33" s="89"/>
      <c r="LY33" s="87">
        <f>データ!BR7</f>
        <v>79.3</v>
      </c>
      <c r="LZ33" s="88"/>
      <c r="MA33" s="88"/>
      <c r="MB33" s="88"/>
      <c r="MC33" s="88"/>
      <c r="MD33" s="88"/>
      <c r="ME33" s="88"/>
      <c r="MF33" s="88"/>
      <c r="MG33" s="88"/>
      <c r="MH33" s="88"/>
      <c r="MI33" s="88"/>
      <c r="MJ33" s="88"/>
      <c r="MK33" s="88"/>
      <c r="ML33" s="88"/>
      <c r="MM33" s="89"/>
      <c r="MN33" s="87">
        <f>データ!BS7</f>
        <v>80.5</v>
      </c>
      <c r="MO33" s="88"/>
      <c r="MP33" s="88"/>
      <c r="MQ33" s="88"/>
      <c r="MR33" s="88"/>
      <c r="MS33" s="88"/>
      <c r="MT33" s="88"/>
      <c r="MU33" s="88"/>
      <c r="MV33" s="88"/>
      <c r="MW33" s="88"/>
      <c r="MX33" s="88"/>
      <c r="MY33" s="88"/>
      <c r="MZ33" s="88"/>
      <c r="NA33" s="88"/>
      <c r="NB33" s="89"/>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20" t="s">
        <v>176</v>
      </c>
      <c r="NK54" s="121"/>
      <c r="NL54" s="121"/>
      <c r="NM54" s="121"/>
      <c r="NN54" s="121"/>
      <c r="NO54" s="121"/>
      <c r="NP54" s="121"/>
      <c r="NQ54" s="121"/>
      <c r="NR54" s="121"/>
      <c r="NS54" s="121"/>
      <c r="NT54" s="121"/>
      <c r="NU54" s="121"/>
      <c r="NV54" s="121"/>
      <c r="NW54" s="121"/>
      <c r="NX54" s="122"/>
    </row>
    <row r="55" spans="1:395" ht="13.5" customHeight="1">
      <c r="A55" s="2"/>
      <c r="B55" s="25"/>
      <c r="C55" s="5"/>
      <c r="D55" s="5"/>
      <c r="E55" s="5"/>
      <c r="F55" s="5"/>
      <c r="G55" s="104" t="s">
        <v>55</v>
      </c>
      <c r="H55" s="104"/>
      <c r="I55" s="104"/>
      <c r="J55" s="104"/>
      <c r="K55" s="104"/>
      <c r="L55" s="104"/>
      <c r="M55" s="104"/>
      <c r="N55" s="104"/>
      <c r="O55" s="104"/>
      <c r="P55" s="105">
        <f>データ!BZ7</f>
        <v>67197</v>
      </c>
      <c r="Q55" s="106"/>
      <c r="R55" s="106"/>
      <c r="S55" s="106"/>
      <c r="T55" s="106"/>
      <c r="U55" s="106"/>
      <c r="V55" s="106"/>
      <c r="W55" s="106"/>
      <c r="X55" s="106"/>
      <c r="Y55" s="106"/>
      <c r="Z55" s="106"/>
      <c r="AA55" s="106"/>
      <c r="AB55" s="106"/>
      <c r="AC55" s="106"/>
      <c r="AD55" s="107"/>
      <c r="AE55" s="105">
        <f>データ!CA7</f>
        <v>69270</v>
      </c>
      <c r="AF55" s="106"/>
      <c r="AG55" s="106"/>
      <c r="AH55" s="106"/>
      <c r="AI55" s="106"/>
      <c r="AJ55" s="106"/>
      <c r="AK55" s="106"/>
      <c r="AL55" s="106"/>
      <c r="AM55" s="106"/>
      <c r="AN55" s="106"/>
      <c r="AO55" s="106"/>
      <c r="AP55" s="106"/>
      <c r="AQ55" s="106"/>
      <c r="AR55" s="106"/>
      <c r="AS55" s="107"/>
      <c r="AT55" s="105">
        <f>データ!CB7</f>
        <v>71442</v>
      </c>
      <c r="AU55" s="106"/>
      <c r="AV55" s="106"/>
      <c r="AW55" s="106"/>
      <c r="AX55" s="106"/>
      <c r="AY55" s="106"/>
      <c r="AZ55" s="106"/>
      <c r="BA55" s="106"/>
      <c r="BB55" s="106"/>
      <c r="BC55" s="106"/>
      <c r="BD55" s="106"/>
      <c r="BE55" s="106"/>
      <c r="BF55" s="106"/>
      <c r="BG55" s="106"/>
      <c r="BH55" s="107"/>
      <c r="BI55" s="105">
        <f>データ!CC7</f>
        <v>73792</v>
      </c>
      <c r="BJ55" s="106"/>
      <c r="BK55" s="106"/>
      <c r="BL55" s="106"/>
      <c r="BM55" s="106"/>
      <c r="BN55" s="106"/>
      <c r="BO55" s="106"/>
      <c r="BP55" s="106"/>
      <c r="BQ55" s="106"/>
      <c r="BR55" s="106"/>
      <c r="BS55" s="106"/>
      <c r="BT55" s="106"/>
      <c r="BU55" s="106"/>
      <c r="BV55" s="106"/>
      <c r="BW55" s="107"/>
      <c r="BX55" s="105">
        <f>データ!CD7</f>
        <v>75762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17198</v>
      </c>
      <c r="DE55" s="106"/>
      <c r="DF55" s="106"/>
      <c r="DG55" s="106"/>
      <c r="DH55" s="106"/>
      <c r="DI55" s="106"/>
      <c r="DJ55" s="106"/>
      <c r="DK55" s="106"/>
      <c r="DL55" s="106"/>
      <c r="DM55" s="106"/>
      <c r="DN55" s="106"/>
      <c r="DO55" s="106"/>
      <c r="DP55" s="106"/>
      <c r="DQ55" s="106"/>
      <c r="DR55" s="107"/>
      <c r="DS55" s="105">
        <f>データ!CL7</f>
        <v>18172</v>
      </c>
      <c r="DT55" s="106"/>
      <c r="DU55" s="106"/>
      <c r="DV55" s="106"/>
      <c r="DW55" s="106"/>
      <c r="DX55" s="106"/>
      <c r="DY55" s="106"/>
      <c r="DZ55" s="106"/>
      <c r="EA55" s="106"/>
      <c r="EB55" s="106"/>
      <c r="EC55" s="106"/>
      <c r="ED55" s="106"/>
      <c r="EE55" s="106"/>
      <c r="EF55" s="106"/>
      <c r="EG55" s="107"/>
      <c r="EH55" s="105">
        <f>データ!CM7</f>
        <v>19282</v>
      </c>
      <c r="EI55" s="106"/>
      <c r="EJ55" s="106"/>
      <c r="EK55" s="106"/>
      <c r="EL55" s="106"/>
      <c r="EM55" s="106"/>
      <c r="EN55" s="106"/>
      <c r="EO55" s="106"/>
      <c r="EP55" s="106"/>
      <c r="EQ55" s="106"/>
      <c r="ER55" s="106"/>
      <c r="ES55" s="106"/>
      <c r="ET55" s="106"/>
      <c r="EU55" s="106"/>
      <c r="EV55" s="107"/>
      <c r="EW55" s="105">
        <f>データ!CN7</f>
        <v>20588</v>
      </c>
      <c r="EX55" s="106"/>
      <c r="EY55" s="106"/>
      <c r="EZ55" s="106"/>
      <c r="FA55" s="106"/>
      <c r="FB55" s="106"/>
      <c r="FC55" s="106"/>
      <c r="FD55" s="106"/>
      <c r="FE55" s="106"/>
      <c r="FF55" s="106"/>
      <c r="FG55" s="106"/>
      <c r="FH55" s="106"/>
      <c r="FI55" s="106"/>
      <c r="FJ55" s="106"/>
      <c r="FK55" s="107"/>
      <c r="FL55" s="105">
        <f>データ!CO7</f>
        <v>21474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52.5</v>
      </c>
      <c r="GS55" s="88"/>
      <c r="GT55" s="88"/>
      <c r="GU55" s="88"/>
      <c r="GV55" s="88"/>
      <c r="GW55" s="88"/>
      <c r="GX55" s="88"/>
      <c r="GY55" s="88"/>
      <c r="GZ55" s="88"/>
      <c r="HA55" s="88"/>
      <c r="HB55" s="88"/>
      <c r="HC55" s="88"/>
      <c r="HD55" s="88"/>
      <c r="HE55" s="88"/>
      <c r="HF55" s="89"/>
      <c r="HG55" s="87">
        <f>データ!CW7</f>
        <v>52.6</v>
      </c>
      <c r="HH55" s="88"/>
      <c r="HI55" s="88"/>
      <c r="HJ55" s="88"/>
      <c r="HK55" s="88"/>
      <c r="HL55" s="88"/>
      <c r="HM55" s="88"/>
      <c r="HN55" s="88"/>
      <c r="HO55" s="88"/>
      <c r="HP55" s="88"/>
      <c r="HQ55" s="88"/>
      <c r="HR55" s="88"/>
      <c r="HS55" s="88"/>
      <c r="HT55" s="88"/>
      <c r="HU55" s="89"/>
      <c r="HV55" s="87">
        <f>データ!CX7</f>
        <v>52.9</v>
      </c>
      <c r="HW55" s="88"/>
      <c r="HX55" s="88"/>
      <c r="HY55" s="88"/>
      <c r="HZ55" s="88"/>
      <c r="IA55" s="88"/>
      <c r="IB55" s="88"/>
      <c r="IC55" s="88"/>
      <c r="ID55" s="88"/>
      <c r="IE55" s="88"/>
      <c r="IF55" s="88"/>
      <c r="IG55" s="88"/>
      <c r="IH55" s="88"/>
      <c r="II55" s="88"/>
      <c r="IJ55" s="89"/>
      <c r="IK55" s="87">
        <f>データ!CY7</f>
        <v>51</v>
      </c>
      <c r="IL55" s="88"/>
      <c r="IM55" s="88"/>
      <c r="IN55" s="88"/>
      <c r="IO55" s="88"/>
      <c r="IP55" s="88"/>
      <c r="IQ55" s="88"/>
      <c r="IR55" s="88"/>
      <c r="IS55" s="88"/>
      <c r="IT55" s="88"/>
      <c r="IU55" s="88"/>
      <c r="IV55" s="88"/>
      <c r="IW55" s="88"/>
      <c r="IX55" s="88"/>
      <c r="IY55" s="89"/>
      <c r="IZ55" s="87">
        <f>データ!CZ7</f>
        <v>51.3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29.9</v>
      </c>
      <c r="KG55" s="88"/>
      <c r="KH55" s="88"/>
      <c r="KI55" s="88"/>
      <c r="KJ55" s="88"/>
      <c r="KK55" s="88"/>
      <c r="KL55" s="88"/>
      <c r="KM55" s="88"/>
      <c r="KN55" s="88"/>
      <c r="KO55" s="88"/>
      <c r="KP55" s="88"/>
      <c r="KQ55" s="88"/>
      <c r="KR55" s="88"/>
      <c r="KS55" s="88"/>
      <c r="KT55" s="89"/>
      <c r="KU55" s="87">
        <f>データ!DH7</f>
        <v>30.8</v>
      </c>
      <c r="KV55" s="88"/>
      <c r="KW55" s="88"/>
      <c r="KX55" s="88"/>
      <c r="KY55" s="88"/>
      <c r="KZ55" s="88"/>
      <c r="LA55" s="88"/>
      <c r="LB55" s="88"/>
      <c r="LC55" s="88"/>
      <c r="LD55" s="88"/>
      <c r="LE55" s="88"/>
      <c r="LF55" s="88"/>
      <c r="LG55" s="88"/>
      <c r="LH55" s="88"/>
      <c r="LI55" s="89"/>
      <c r="LJ55" s="87">
        <f>データ!DI7</f>
        <v>32</v>
      </c>
      <c r="LK55" s="88"/>
      <c r="LL55" s="88"/>
      <c r="LM55" s="88"/>
      <c r="LN55" s="88"/>
      <c r="LO55" s="88"/>
      <c r="LP55" s="88"/>
      <c r="LQ55" s="88"/>
      <c r="LR55" s="88"/>
      <c r="LS55" s="88"/>
      <c r="LT55" s="88"/>
      <c r="LU55" s="88"/>
      <c r="LV55" s="88"/>
      <c r="LW55" s="88"/>
      <c r="LX55" s="89"/>
      <c r="LY55" s="87">
        <f>データ!DJ7</f>
        <v>33.1</v>
      </c>
      <c r="LZ55" s="88"/>
      <c r="MA55" s="88"/>
      <c r="MB55" s="88"/>
      <c r="MC55" s="88"/>
      <c r="MD55" s="88"/>
      <c r="ME55" s="88"/>
      <c r="MF55" s="88"/>
      <c r="MG55" s="88"/>
      <c r="MH55" s="88"/>
      <c r="MI55" s="88"/>
      <c r="MJ55" s="88"/>
      <c r="MK55" s="88"/>
      <c r="ML55" s="88"/>
      <c r="MM55" s="89"/>
      <c r="MN55" s="87">
        <f>データ!DK7</f>
        <v>33.4</v>
      </c>
      <c r="MO55" s="88"/>
      <c r="MP55" s="88"/>
      <c r="MQ55" s="88"/>
      <c r="MR55" s="88"/>
      <c r="MS55" s="88"/>
      <c r="MT55" s="88"/>
      <c r="MU55" s="88"/>
      <c r="MV55" s="88"/>
      <c r="MW55" s="88"/>
      <c r="MX55" s="88"/>
      <c r="MY55" s="88"/>
      <c r="MZ55" s="88"/>
      <c r="NA55" s="88"/>
      <c r="NB55" s="89"/>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21"/>
      <c r="NL58" s="121"/>
      <c r="NM58" s="121"/>
      <c r="NN58" s="121"/>
      <c r="NO58" s="121"/>
      <c r="NP58" s="121"/>
      <c r="NQ58" s="121"/>
      <c r="NR58" s="121"/>
      <c r="NS58" s="121"/>
      <c r="NT58" s="121"/>
      <c r="NU58" s="121"/>
      <c r="NV58" s="121"/>
      <c r="NW58" s="121"/>
      <c r="NX58" s="12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21"/>
      <c r="NL59" s="121"/>
      <c r="NM59" s="121"/>
      <c r="NN59" s="121"/>
      <c r="NO59" s="121"/>
      <c r="NP59" s="121"/>
      <c r="NQ59" s="121"/>
      <c r="NR59" s="121"/>
      <c r="NS59" s="121"/>
      <c r="NT59" s="121"/>
      <c r="NU59" s="121"/>
      <c r="NV59" s="121"/>
      <c r="NW59" s="121"/>
      <c r="NX59" s="12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0"/>
      <c r="NK60" s="121"/>
      <c r="NL60" s="121"/>
      <c r="NM60" s="121"/>
      <c r="NN60" s="121"/>
      <c r="NO60" s="121"/>
      <c r="NP60" s="121"/>
      <c r="NQ60" s="121"/>
      <c r="NR60" s="121"/>
      <c r="NS60" s="121"/>
      <c r="NT60" s="121"/>
      <c r="NU60" s="121"/>
      <c r="NV60" s="121"/>
      <c r="NW60" s="121"/>
      <c r="NX60" s="12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0"/>
      <c r="NK61" s="121"/>
      <c r="NL61" s="121"/>
      <c r="NM61" s="121"/>
      <c r="NN61" s="121"/>
      <c r="NO61" s="121"/>
      <c r="NP61" s="121"/>
      <c r="NQ61" s="121"/>
      <c r="NR61" s="121"/>
      <c r="NS61" s="121"/>
      <c r="NT61" s="121"/>
      <c r="NU61" s="121"/>
      <c r="NV61" s="121"/>
      <c r="NW61" s="121"/>
      <c r="NX61" s="122"/>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0"/>
      <c r="NK62" s="121"/>
      <c r="NL62" s="121"/>
      <c r="NM62" s="121"/>
      <c r="NN62" s="121"/>
      <c r="NO62" s="121"/>
      <c r="NP62" s="121"/>
      <c r="NQ62" s="121"/>
      <c r="NR62" s="121"/>
      <c r="NS62" s="121"/>
      <c r="NT62" s="121"/>
      <c r="NU62" s="121"/>
      <c r="NV62" s="121"/>
      <c r="NW62" s="121"/>
      <c r="NX62" s="122"/>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0"/>
      <c r="NK63" s="121"/>
      <c r="NL63" s="121"/>
      <c r="NM63" s="121"/>
      <c r="NN63" s="121"/>
      <c r="NO63" s="121"/>
      <c r="NP63" s="121"/>
      <c r="NQ63" s="121"/>
      <c r="NR63" s="121"/>
      <c r="NS63" s="121"/>
      <c r="NT63" s="121"/>
      <c r="NU63" s="121"/>
      <c r="NV63" s="121"/>
      <c r="NW63" s="121"/>
      <c r="NX63" s="12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21"/>
      <c r="NL66" s="121"/>
      <c r="NM66" s="121"/>
      <c r="NN66" s="121"/>
      <c r="NO66" s="121"/>
      <c r="NP66" s="121"/>
      <c r="NQ66" s="121"/>
      <c r="NR66" s="121"/>
      <c r="NS66" s="121"/>
      <c r="NT66" s="121"/>
      <c r="NU66" s="121"/>
      <c r="NV66" s="121"/>
      <c r="NW66" s="121"/>
      <c r="NX66" s="12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13.7</v>
      </c>
      <c r="V79" s="82"/>
      <c r="W79" s="82"/>
      <c r="X79" s="82"/>
      <c r="Y79" s="82"/>
      <c r="Z79" s="82"/>
      <c r="AA79" s="82"/>
      <c r="AB79" s="82"/>
      <c r="AC79" s="82"/>
      <c r="AD79" s="82"/>
      <c r="AE79" s="82"/>
      <c r="AF79" s="82"/>
      <c r="AG79" s="82"/>
      <c r="AH79" s="82"/>
      <c r="AI79" s="82"/>
      <c r="AJ79" s="82"/>
      <c r="AK79" s="82"/>
      <c r="AL79" s="82"/>
      <c r="AM79" s="82"/>
      <c r="AN79" s="82">
        <f>データ!DS7</f>
        <v>20.9</v>
      </c>
      <c r="AO79" s="82"/>
      <c r="AP79" s="82"/>
      <c r="AQ79" s="82"/>
      <c r="AR79" s="82"/>
      <c r="AS79" s="82"/>
      <c r="AT79" s="82"/>
      <c r="AU79" s="82"/>
      <c r="AV79" s="82"/>
      <c r="AW79" s="82"/>
      <c r="AX79" s="82"/>
      <c r="AY79" s="82"/>
      <c r="AZ79" s="82"/>
      <c r="BA79" s="82"/>
      <c r="BB79" s="82"/>
      <c r="BC79" s="82"/>
      <c r="BD79" s="82"/>
      <c r="BE79" s="82"/>
      <c r="BF79" s="82"/>
      <c r="BG79" s="82">
        <f>データ!DT7</f>
        <v>27.1</v>
      </c>
      <c r="BH79" s="82"/>
      <c r="BI79" s="82"/>
      <c r="BJ79" s="82"/>
      <c r="BK79" s="82"/>
      <c r="BL79" s="82"/>
      <c r="BM79" s="82"/>
      <c r="BN79" s="82"/>
      <c r="BO79" s="82"/>
      <c r="BP79" s="82"/>
      <c r="BQ79" s="82"/>
      <c r="BR79" s="82"/>
      <c r="BS79" s="82"/>
      <c r="BT79" s="82"/>
      <c r="BU79" s="82"/>
      <c r="BV79" s="82"/>
      <c r="BW79" s="82"/>
      <c r="BX79" s="82"/>
      <c r="BY79" s="82"/>
      <c r="BZ79" s="82">
        <f>データ!DU7</f>
        <v>33.700000000000003</v>
      </c>
      <c r="CA79" s="82"/>
      <c r="CB79" s="82"/>
      <c r="CC79" s="82"/>
      <c r="CD79" s="82"/>
      <c r="CE79" s="82"/>
      <c r="CF79" s="82"/>
      <c r="CG79" s="82"/>
      <c r="CH79" s="82"/>
      <c r="CI79" s="82"/>
      <c r="CJ79" s="82"/>
      <c r="CK79" s="82"/>
      <c r="CL79" s="82"/>
      <c r="CM79" s="82"/>
      <c r="CN79" s="82"/>
      <c r="CO79" s="82"/>
      <c r="CP79" s="82"/>
      <c r="CQ79" s="82"/>
      <c r="CR79" s="82"/>
      <c r="CS79" s="82">
        <f>データ!DV7</f>
        <v>40.1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31.7</v>
      </c>
      <c r="EP79" s="82"/>
      <c r="EQ79" s="82"/>
      <c r="ER79" s="82"/>
      <c r="ES79" s="82"/>
      <c r="ET79" s="82"/>
      <c r="EU79" s="82"/>
      <c r="EV79" s="82"/>
      <c r="EW79" s="82"/>
      <c r="EX79" s="82"/>
      <c r="EY79" s="82"/>
      <c r="EZ79" s="82"/>
      <c r="FA79" s="82"/>
      <c r="FB79" s="82"/>
      <c r="FC79" s="82"/>
      <c r="FD79" s="82"/>
      <c r="FE79" s="82"/>
      <c r="FF79" s="82"/>
      <c r="FG79" s="82"/>
      <c r="FH79" s="82">
        <f>データ!ED7</f>
        <v>43.9</v>
      </c>
      <c r="FI79" s="82"/>
      <c r="FJ79" s="82"/>
      <c r="FK79" s="82"/>
      <c r="FL79" s="82"/>
      <c r="FM79" s="82"/>
      <c r="FN79" s="82"/>
      <c r="FO79" s="82"/>
      <c r="FP79" s="82"/>
      <c r="FQ79" s="82"/>
      <c r="FR79" s="82"/>
      <c r="FS79" s="82"/>
      <c r="FT79" s="82"/>
      <c r="FU79" s="82"/>
      <c r="FV79" s="82"/>
      <c r="FW79" s="82"/>
      <c r="FX79" s="82"/>
      <c r="FY79" s="82"/>
      <c r="FZ79" s="82"/>
      <c r="GA79" s="82">
        <f>データ!EE7</f>
        <v>54.2</v>
      </c>
      <c r="GB79" s="82"/>
      <c r="GC79" s="82"/>
      <c r="GD79" s="82"/>
      <c r="GE79" s="82"/>
      <c r="GF79" s="82"/>
      <c r="GG79" s="82"/>
      <c r="GH79" s="82"/>
      <c r="GI79" s="82"/>
      <c r="GJ79" s="82"/>
      <c r="GK79" s="82"/>
      <c r="GL79" s="82"/>
      <c r="GM79" s="82"/>
      <c r="GN79" s="82"/>
      <c r="GO79" s="82"/>
      <c r="GP79" s="82"/>
      <c r="GQ79" s="82"/>
      <c r="GR79" s="82"/>
      <c r="GS79" s="82"/>
      <c r="GT79" s="82">
        <f>データ!EF7</f>
        <v>63.9</v>
      </c>
      <c r="GU79" s="82"/>
      <c r="GV79" s="82"/>
      <c r="GW79" s="82"/>
      <c r="GX79" s="82"/>
      <c r="GY79" s="82"/>
      <c r="GZ79" s="82"/>
      <c r="HA79" s="82"/>
      <c r="HB79" s="82"/>
      <c r="HC79" s="82"/>
      <c r="HD79" s="82"/>
      <c r="HE79" s="82"/>
      <c r="HF79" s="82"/>
      <c r="HG79" s="82"/>
      <c r="HH79" s="82"/>
      <c r="HI79" s="82"/>
      <c r="HJ79" s="82"/>
      <c r="HK79" s="82"/>
      <c r="HL79" s="82"/>
      <c r="HM79" s="82">
        <f>データ!EG7</f>
        <v>72.7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46770889</v>
      </c>
      <c r="JK79" s="81"/>
      <c r="JL79" s="81"/>
      <c r="JM79" s="81"/>
      <c r="JN79" s="81"/>
      <c r="JO79" s="81"/>
      <c r="JP79" s="81"/>
      <c r="JQ79" s="81"/>
      <c r="JR79" s="81"/>
      <c r="JS79" s="81"/>
      <c r="JT79" s="81"/>
      <c r="JU79" s="81"/>
      <c r="JV79" s="81"/>
      <c r="JW79" s="81"/>
      <c r="JX79" s="81"/>
      <c r="JY79" s="81"/>
      <c r="JZ79" s="81"/>
      <c r="KA79" s="81"/>
      <c r="KB79" s="81"/>
      <c r="KC79" s="81">
        <f>データ!EO7</f>
        <v>47278689</v>
      </c>
      <c r="KD79" s="81"/>
      <c r="KE79" s="81"/>
      <c r="KF79" s="81"/>
      <c r="KG79" s="81"/>
      <c r="KH79" s="81"/>
      <c r="KI79" s="81"/>
      <c r="KJ79" s="81"/>
      <c r="KK79" s="81"/>
      <c r="KL79" s="81"/>
      <c r="KM79" s="81"/>
      <c r="KN79" s="81"/>
      <c r="KO79" s="81"/>
      <c r="KP79" s="81"/>
      <c r="KQ79" s="81"/>
      <c r="KR79" s="81"/>
      <c r="KS79" s="81"/>
      <c r="KT79" s="81"/>
      <c r="KU79" s="81"/>
      <c r="KV79" s="81">
        <f>データ!EP7</f>
        <v>49049538</v>
      </c>
      <c r="KW79" s="81"/>
      <c r="KX79" s="81"/>
      <c r="KY79" s="81"/>
      <c r="KZ79" s="81"/>
      <c r="LA79" s="81"/>
      <c r="LB79" s="81"/>
      <c r="LC79" s="81"/>
      <c r="LD79" s="81"/>
      <c r="LE79" s="81"/>
      <c r="LF79" s="81"/>
      <c r="LG79" s="81"/>
      <c r="LH79" s="81"/>
      <c r="LI79" s="81"/>
      <c r="LJ79" s="81"/>
      <c r="LK79" s="81"/>
      <c r="LL79" s="81"/>
      <c r="LM79" s="81"/>
      <c r="LN79" s="81"/>
      <c r="LO79" s="81">
        <f>データ!EQ7</f>
        <v>49579604</v>
      </c>
      <c r="LP79" s="81"/>
      <c r="LQ79" s="81"/>
      <c r="LR79" s="81"/>
      <c r="LS79" s="81"/>
      <c r="LT79" s="81"/>
      <c r="LU79" s="81"/>
      <c r="LV79" s="81"/>
      <c r="LW79" s="81"/>
      <c r="LX79" s="81"/>
      <c r="LY79" s="81"/>
      <c r="LZ79" s="81"/>
      <c r="MA79" s="81"/>
      <c r="MB79" s="81"/>
      <c r="MC79" s="81"/>
      <c r="MD79" s="81"/>
      <c r="ME79" s="81"/>
      <c r="MF79" s="81"/>
      <c r="MG79" s="81"/>
      <c r="MH79" s="81">
        <f>データ!ER7</f>
        <v>50315717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NnFUkb7M563T+X987hem8rUSTc1hTh3DwOtwCwQkFfsogVvAB0eYDFS6ecuBd2RSnGA1kIouo5ukAva9/KJ0A==" saltValue="irZXObCB1khsgShB6QMS2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3" t="s">
        <v>104</v>
      </c>
      <c r="AI4" s="164"/>
      <c r="AJ4" s="164"/>
      <c r="AK4" s="164"/>
      <c r="AL4" s="164"/>
      <c r="AM4" s="164"/>
      <c r="AN4" s="164"/>
      <c r="AO4" s="164"/>
      <c r="AP4" s="164"/>
      <c r="AQ4" s="164"/>
      <c r="AR4" s="165"/>
      <c r="AS4" s="166" t="s">
        <v>105</v>
      </c>
      <c r="AT4" s="162"/>
      <c r="AU4" s="162"/>
      <c r="AV4" s="162"/>
      <c r="AW4" s="162"/>
      <c r="AX4" s="162"/>
      <c r="AY4" s="162"/>
      <c r="AZ4" s="162"/>
      <c r="BA4" s="162"/>
      <c r="BB4" s="162"/>
      <c r="BC4" s="162"/>
      <c r="BD4" s="166" t="s">
        <v>106</v>
      </c>
      <c r="BE4" s="162"/>
      <c r="BF4" s="162"/>
      <c r="BG4" s="162"/>
      <c r="BH4" s="162"/>
      <c r="BI4" s="162"/>
      <c r="BJ4" s="162"/>
      <c r="BK4" s="162"/>
      <c r="BL4" s="162"/>
      <c r="BM4" s="162"/>
      <c r="BN4" s="162"/>
      <c r="BO4" s="163" t="s">
        <v>107</v>
      </c>
      <c r="BP4" s="164"/>
      <c r="BQ4" s="164"/>
      <c r="BR4" s="164"/>
      <c r="BS4" s="164"/>
      <c r="BT4" s="164"/>
      <c r="BU4" s="164"/>
      <c r="BV4" s="164"/>
      <c r="BW4" s="164"/>
      <c r="BX4" s="164"/>
      <c r="BY4" s="165"/>
      <c r="BZ4" s="162" t="s">
        <v>108</v>
      </c>
      <c r="CA4" s="162"/>
      <c r="CB4" s="162"/>
      <c r="CC4" s="162"/>
      <c r="CD4" s="162"/>
      <c r="CE4" s="162"/>
      <c r="CF4" s="162"/>
      <c r="CG4" s="162"/>
      <c r="CH4" s="162"/>
      <c r="CI4" s="162"/>
      <c r="CJ4" s="162"/>
      <c r="CK4" s="166" t="s">
        <v>109</v>
      </c>
      <c r="CL4" s="162"/>
      <c r="CM4" s="162"/>
      <c r="CN4" s="162"/>
      <c r="CO4" s="162"/>
      <c r="CP4" s="162"/>
      <c r="CQ4" s="162"/>
      <c r="CR4" s="162"/>
      <c r="CS4" s="162"/>
      <c r="CT4" s="162"/>
      <c r="CU4" s="162"/>
      <c r="CV4" s="162" t="s">
        <v>110</v>
      </c>
      <c r="CW4" s="162"/>
      <c r="CX4" s="162"/>
      <c r="CY4" s="162"/>
      <c r="CZ4" s="162"/>
      <c r="DA4" s="162"/>
      <c r="DB4" s="162"/>
      <c r="DC4" s="162"/>
      <c r="DD4" s="162"/>
      <c r="DE4" s="162"/>
      <c r="DF4" s="162"/>
      <c r="DG4" s="162" t="s">
        <v>111</v>
      </c>
      <c r="DH4" s="162"/>
      <c r="DI4" s="162"/>
      <c r="DJ4" s="162"/>
      <c r="DK4" s="162"/>
      <c r="DL4" s="162"/>
      <c r="DM4" s="162"/>
      <c r="DN4" s="162"/>
      <c r="DO4" s="162"/>
      <c r="DP4" s="162"/>
      <c r="DQ4" s="162"/>
      <c r="DR4" s="163" t="s">
        <v>112</v>
      </c>
      <c r="DS4" s="164"/>
      <c r="DT4" s="164"/>
      <c r="DU4" s="164"/>
      <c r="DV4" s="164"/>
      <c r="DW4" s="164"/>
      <c r="DX4" s="164"/>
      <c r="DY4" s="164"/>
      <c r="DZ4" s="164"/>
      <c r="EA4" s="164"/>
      <c r="EB4" s="165"/>
      <c r="EC4" s="162" t="s">
        <v>113</v>
      </c>
      <c r="ED4" s="162"/>
      <c r="EE4" s="162"/>
      <c r="EF4" s="162"/>
      <c r="EG4" s="162"/>
      <c r="EH4" s="162"/>
      <c r="EI4" s="162"/>
      <c r="EJ4" s="162"/>
      <c r="EK4" s="162"/>
      <c r="EL4" s="162"/>
      <c r="EM4" s="162"/>
      <c r="EN4" s="162" t="s">
        <v>114</v>
      </c>
      <c r="EO4" s="162"/>
      <c r="EP4" s="162"/>
      <c r="EQ4" s="162"/>
      <c r="ER4" s="162"/>
      <c r="ES4" s="162"/>
      <c r="ET4" s="162"/>
      <c r="EU4" s="162"/>
      <c r="EV4" s="162"/>
      <c r="EW4" s="162"/>
      <c r="EX4" s="162"/>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150</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151</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152</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153</v>
      </c>
      <c r="B6" s="65">
        <f>B8</f>
        <v>2018</v>
      </c>
      <c r="C6" s="65">
        <f t="shared" ref="C6:M6" si="2">C8</f>
        <v>370002</v>
      </c>
      <c r="D6" s="65">
        <f t="shared" si="2"/>
        <v>46</v>
      </c>
      <c r="E6" s="65">
        <f t="shared" si="2"/>
        <v>6</v>
      </c>
      <c r="F6" s="65">
        <f t="shared" si="2"/>
        <v>0</v>
      </c>
      <c r="G6" s="65">
        <f t="shared" si="2"/>
        <v>1</v>
      </c>
      <c r="H6" s="167" t="str">
        <f>IF(H8&lt;&gt;I8,H8,"")&amp;IF(I8&lt;&gt;J8,I8,"")&amp;"　"&amp;J8</f>
        <v>香川県　中央病院</v>
      </c>
      <c r="I6" s="168"/>
      <c r="J6" s="169"/>
      <c r="K6" s="65" t="str">
        <f t="shared" si="2"/>
        <v>条例全部</v>
      </c>
      <c r="L6" s="65" t="str">
        <f t="shared" si="2"/>
        <v>病院事業</v>
      </c>
      <c r="M6" s="65" t="str">
        <f t="shared" si="2"/>
        <v>一般病院</v>
      </c>
      <c r="N6" s="65" t="str">
        <f>N8</f>
        <v>500床以上</v>
      </c>
      <c r="O6" s="65" t="str">
        <f>O8</f>
        <v>自治体職員 民間企業出身</v>
      </c>
      <c r="P6" s="65" t="str">
        <f>P8</f>
        <v>直営</v>
      </c>
      <c r="Q6" s="66">
        <f t="shared" ref="Q6:AG6" si="3">Q8</f>
        <v>33</v>
      </c>
      <c r="R6" s="65" t="str">
        <f t="shared" si="3"/>
        <v>対象</v>
      </c>
      <c r="S6" s="65" t="str">
        <f t="shared" si="3"/>
        <v>ド 透 I 未 訓 ガ</v>
      </c>
      <c r="T6" s="65" t="str">
        <f t="shared" si="3"/>
        <v>救 臨 が 感 へ 災 地 輪</v>
      </c>
      <c r="U6" s="66">
        <f>U8</f>
        <v>987336</v>
      </c>
      <c r="V6" s="66">
        <f>V8</f>
        <v>47038</v>
      </c>
      <c r="W6" s="65" t="str">
        <f>W8</f>
        <v>非該当</v>
      </c>
      <c r="X6" s="65" t="str">
        <f t="shared" si="3"/>
        <v>７：１</v>
      </c>
      <c r="Y6" s="66">
        <f t="shared" si="3"/>
        <v>526</v>
      </c>
      <c r="Z6" s="66" t="str">
        <f t="shared" si="3"/>
        <v>-</v>
      </c>
      <c r="AA6" s="66">
        <f t="shared" si="3"/>
        <v>5</v>
      </c>
      <c r="AB6" s="66" t="str">
        <f t="shared" si="3"/>
        <v>-</v>
      </c>
      <c r="AC6" s="66">
        <f t="shared" si="3"/>
        <v>2</v>
      </c>
      <c r="AD6" s="66">
        <f t="shared" si="3"/>
        <v>533</v>
      </c>
      <c r="AE6" s="66">
        <f t="shared" si="3"/>
        <v>513</v>
      </c>
      <c r="AF6" s="66" t="str">
        <f t="shared" si="3"/>
        <v>-</v>
      </c>
      <c r="AG6" s="66">
        <f t="shared" si="3"/>
        <v>513</v>
      </c>
      <c r="AH6" s="67">
        <f>IF(AH8="-",NA(),AH8)</f>
        <v>95.6</v>
      </c>
      <c r="AI6" s="67">
        <f t="shared" ref="AI6:AQ6" si="4">IF(AI8="-",NA(),AI8)</f>
        <v>95.7</v>
      </c>
      <c r="AJ6" s="67">
        <f t="shared" si="4"/>
        <v>95.3</v>
      </c>
      <c r="AK6" s="67">
        <f t="shared" si="4"/>
        <v>95.1</v>
      </c>
      <c r="AL6" s="67">
        <f t="shared" si="4"/>
        <v>97.2</v>
      </c>
      <c r="AM6" s="67">
        <f t="shared" si="4"/>
        <v>101.1</v>
      </c>
      <c r="AN6" s="67">
        <f t="shared" si="4"/>
        <v>100.3</v>
      </c>
      <c r="AO6" s="67">
        <f t="shared" si="4"/>
        <v>99.8</v>
      </c>
      <c r="AP6" s="67">
        <f t="shared" si="4"/>
        <v>100.1</v>
      </c>
      <c r="AQ6" s="67">
        <f t="shared" si="4"/>
        <v>100</v>
      </c>
      <c r="AR6" s="67" t="str">
        <f>IF(AR8="-","【-】","【"&amp;SUBSTITUTE(TEXT(AR8,"#,##0.0"),"-","△")&amp;"】")</f>
        <v>【98.8】</v>
      </c>
      <c r="AS6" s="67">
        <f>IF(AS8="-",NA(),AS8)</f>
        <v>87.6</v>
      </c>
      <c r="AT6" s="67">
        <f t="shared" ref="AT6:BB6" si="5">IF(AT8="-",NA(),AT8)</f>
        <v>85.9</v>
      </c>
      <c r="AU6" s="67">
        <f t="shared" si="5"/>
        <v>85.5</v>
      </c>
      <c r="AV6" s="67">
        <f t="shared" si="5"/>
        <v>85.4</v>
      </c>
      <c r="AW6" s="67">
        <f t="shared" si="5"/>
        <v>86.3</v>
      </c>
      <c r="AX6" s="67">
        <f t="shared" si="5"/>
        <v>94.6</v>
      </c>
      <c r="AY6" s="67">
        <f t="shared" si="5"/>
        <v>94.4</v>
      </c>
      <c r="AZ6" s="67">
        <f t="shared" si="5"/>
        <v>93.6</v>
      </c>
      <c r="BA6" s="67">
        <f t="shared" si="5"/>
        <v>94</v>
      </c>
      <c r="BB6" s="67">
        <f t="shared" si="5"/>
        <v>94.1</v>
      </c>
      <c r="BC6" s="67" t="str">
        <f>IF(BC8="-","【-】","【"&amp;SUBSTITUTE(TEXT(BC8,"#,##0.0"),"-","△")&amp;"】")</f>
        <v>【89.7】</v>
      </c>
      <c r="BD6" s="67">
        <f>IF(BD8="-",NA(),BD8)</f>
        <v>34.6</v>
      </c>
      <c r="BE6" s="67">
        <f t="shared" ref="BE6:BM6" si="6">IF(BE8="-",NA(),BE8)</f>
        <v>42.6</v>
      </c>
      <c r="BF6" s="67">
        <f t="shared" si="6"/>
        <v>45.9</v>
      </c>
      <c r="BG6" s="67">
        <f t="shared" si="6"/>
        <v>51.2</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84.3</v>
      </c>
      <c r="BP6" s="67">
        <f t="shared" ref="BP6:BX6" si="7">IF(BP8="-",NA(),BP8)</f>
        <v>82.7</v>
      </c>
      <c r="BQ6" s="67">
        <f t="shared" si="7"/>
        <v>80.8</v>
      </c>
      <c r="BR6" s="67">
        <f t="shared" si="7"/>
        <v>79.3</v>
      </c>
      <c r="BS6" s="67">
        <f t="shared" si="7"/>
        <v>80.5</v>
      </c>
      <c r="BT6" s="67">
        <f t="shared" si="7"/>
        <v>80.7</v>
      </c>
      <c r="BU6" s="67">
        <f t="shared" si="7"/>
        <v>80.7</v>
      </c>
      <c r="BV6" s="67">
        <f t="shared" si="7"/>
        <v>79.5</v>
      </c>
      <c r="BW6" s="67">
        <f t="shared" si="7"/>
        <v>79.900000000000006</v>
      </c>
      <c r="BX6" s="67">
        <f t="shared" si="7"/>
        <v>80.2</v>
      </c>
      <c r="BY6" s="67" t="str">
        <f>IF(BY8="-","【-】","【"&amp;SUBSTITUTE(TEXT(BY8,"#,##0.0"),"-","△")&amp;"】")</f>
        <v>【74.9】</v>
      </c>
      <c r="BZ6" s="68">
        <f>IF(BZ8="-",NA(),BZ8)</f>
        <v>67197</v>
      </c>
      <c r="CA6" s="68">
        <f t="shared" ref="CA6:CI6" si="8">IF(CA8="-",NA(),CA8)</f>
        <v>69270</v>
      </c>
      <c r="CB6" s="68">
        <f t="shared" si="8"/>
        <v>71442</v>
      </c>
      <c r="CC6" s="68">
        <f t="shared" si="8"/>
        <v>73792</v>
      </c>
      <c r="CD6" s="68">
        <f t="shared" si="8"/>
        <v>75762</v>
      </c>
      <c r="CE6" s="68">
        <f t="shared" si="8"/>
        <v>60787</v>
      </c>
      <c r="CF6" s="68">
        <f t="shared" si="8"/>
        <v>62913</v>
      </c>
      <c r="CG6" s="68">
        <f t="shared" si="8"/>
        <v>64765</v>
      </c>
      <c r="CH6" s="68">
        <f t="shared" si="8"/>
        <v>66228</v>
      </c>
      <c r="CI6" s="68">
        <f t="shared" si="8"/>
        <v>68751</v>
      </c>
      <c r="CJ6" s="67" t="str">
        <f>IF(CJ8="-","【-】","【"&amp;SUBSTITUTE(TEXT(CJ8,"#,##0"),"-","△")&amp;"】")</f>
        <v>【52,412】</v>
      </c>
      <c r="CK6" s="68">
        <f>IF(CK8="-",NA(),CK8)</f>
        <v>17198</v>
      </c>
      <c r="CL6" s="68">
        <f t="shared" ref="CL6:CT6" si="9">IF(CL8="-",NA(),CL8)</f>
        <v>18172</v>
      </c>
      <c r="CM6" s="68">
        <f t="shared" si="9"/>
        <v>19282</v>
      </c>
      <c r="CN6" s="68">
        <f t="shared" si="9"/>
        <v>20588</v>
      </c>
      <c r="CO6" s="68">
        <f t="shared" si="9"/>
        <v>21474</v>
      </c>
      <c r="CP6" s="68">
        <f t="shared" si="9"/>
        <v>15610</v>
      </c>
      <c r="CQ6" s="68">
        <f t="shared" si="9"/>
        <v>16993</v>
      </c>
      <c r="CR6" s="68">
        <f t="shared" si="9"/>
        <v>17680</v>
      </c>
      <c r="CS6" s="68">
        <f t="shared" si="9"/>
        <v>18393</v>
      </c>
      <c r="CT6" s="68">
        <f t="shared" si="9"/>
        <v>19207</v>
      </c>
      <c r="CU6" s="67" t="str">
        <f>IF(CU8="-","【-】","【"&amp;SUBSTITUTE(TEXT(CU8,"#,##0"),"-","△")&amp;"】")</f>
        <v>【14,708】</v>
      </c>
      <c r="CV6" s="67">
        <f>IF(CV8="-",NA(),CV8)</f>
        <v>52.5</v>
      </c>
      <c r="CW6" s="67">
        <f t="shared" ref="CW6:DE6" si="10">IF(CW8="-",NA(),CW8)</f>
        <v>52.6</v>
      </c>
      <c r="CX6" s="67">
        <f t="shared" si="10"/>
        <v>52.9</v>
      </c>
      <c r="CY6" s="67">
        <f t="shared" si="10"/>
        <v>51</v>
      </c>
      <c r="CZ6" s="67">
        <f t="shared" si="10"/>
        <v>51.3</v>
      </c>
      <c r="DA6" s="67">
        <f t="shared" si="10"/>
        <v>48.7</v>
      </c>
      <c r="DB6" s="67">
        <f t="shared" si="10"/>
        <v>48.5</v>
      </c>
      <c r="DC6" s="67">
        <f t="shared" si="10"/>
        <v>49.2</v>
      </c>
      <c r="DD6" s="67">
        <f t="shared" si="10"/>
        <v>48.7</v>
      </c>
      <c r="DE6" s="67">
        <f t="shared" si="10"/>
        <v>48.3</v>
      </c>
      <c r="DF6" s="67" t="str">
        <f>IF(DF8="-","【-】","【"&amp;SUBSTITUTE(TEXT(DF8,"#,##0.0"),"-","△")&amp;"】")</f>
        <v>【54.8】</v>
      </c>
      <c r="DG6" s="67">
        <f>IF(DG8="-",NA(),DG8)</f>
        <v>29.9</v>
      </c>
      <c r="DH6" s="67">
        <f t="shared" ref="DH6:DP6" si="11">IF(DH8="-",NA(),DH8)</f>
        <v>30.8</v>
      </c>
      <c r="DI6" s="67">
        <f t="shared" si="11"/>
        <v>32</v>
      </c>
      <c r="DJ6" s="67">
        <f t="shared" si="11"/>
        <v>33.1</v>
      </c>
      <c r="DK6" s="67">
        <f t="shared" si="11"/>
        <v>33.4</v>
      </c>
      <c r="DL6" s="67">
        <f t="shared" si="11"/>
        <v>26.3</v>
      </c>
      <c r="DM6" s="67">
        <f t="shared" si="11"/>
        <v>27.5</v>
      </c>
      <c r="DN6" s="67">
        <f t="shared" si="11"/>
        <v>27.4</v>
      </c>
      <c r="DO6" s="67">
        <f t="shared" si="11"/>
        <v>27.8</v>
      </c>
      <c r="DP6" s="67">
        <f t="shared" si="11"/>
        <v>28.1</v>
      </c>
      <c r="DQ6" s="67" t="str">
        <f>IF(DQ8="-","【-】","【"&amp;SUBSTITUTE(TEXT(DQ8,"#,##0.0"),"-","△")&amp;"】")</f>
        <v>【24.3】</v>
      </c>
      <c r="DR6" s="67">
        <f>IF(DR8="-",NA(),DR8)</f>
        <v>13.7</v>
      </c>
      <c r="DS6" s="67">
        <f t="shared" ref="DS6:EA6" si="12">IF(DS8="-",NA(),DS8)</f>
        <v>20.9</v>
      </c>
      <c r="DT6" s="67">
        <f t="shared" si="12"/>
        <v>27.1</v>
      </c>
      <c r="DU6" s="67">
        <f t="shared" si="12"/>
        <v>33.700000000000003</v>
      </c>
      <c r="DV6" s="67">
        <f t="shared" si="12"/>
        <v>40.1</v>
      </c>
      <c r="DW6" s="67">
        <f t="shared" si="12"/>
        <v>50.7</v>
      </c>
      <c r="DX6" s="67">
        <f t="shared" si="12"/>
        <v>51.3</v>
      </c>
      <c r="DY6" s="67">
        <f t="shared" si="12"/>
        <v>51.2</v>
      </c>
      <c r="DZ6" s="67">
        <f t="shared" si="12"/>
        <v>52</v>
      </c>
      <c r="EA6" s="67">
        <f t="shared" si="12"/>
        <v>52.5</v>
      </c>
      <c r="EB6" s="67" t="str">
        <f>IF(EB8="-","【-】","【"&amp;SUBSTITUTE(TEXT(EB8,"#,##0.0"),"-","△")&amp;"】")</f>
        <v>【52.5】</v>
      </c>
      <c r="EC6" s="67">
        <f>IF(EC8="-",NA(),EC8)</f>
        <v>31.7</v>
      </c>
      <c r="ED6" s="67">
        <f t="shared" ref="ED6:EL6" si="13">IF(ED8="-",NA(),ED8)</f>
        <v>43.9</v>
      </c>
      <c r="EE6" s="67">
        <f t="shared" si="13"/>
        <v>54.2</v>
      </c>
      <c r="EF6" s="67">
        <f t="shared" si="13"/>
        <v>63.9</v>
      </c>
      <c r="EG6" s="67">
        <f t="shared" si="13"/>
        <v>72.7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46770889</v>
      </c>
      <c r="EO6" s="68">
        <f t="shared" ref="EO6:EW6" si="14">IF(EO8="-",NA(),EO8)</f>
        <v>47278689</v>
      </c>
      <c r="EP6" s="68">
        <f t="shared" si="14"/>
        <v>49049538</v>
      </c>
      <c r="EQ6" s="68">
        <f t="shared" si="14"/>
        <v>49579604</v>
      </c>
      <c r="ER6" s="68">
        <f t="shared" si="14"/>
        <v>50315717</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154</v>
      </c>
      <c r="B7" s="65">
        <f t="shared" ref="B7:AG7" si="15">B8</f>
        <v>2018</v>
      </c>
      <c r="C7" s="65">
        <f t="shared" si="15"/>
        <v>370002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民間企業出身</v>
      </c>
      <c r="P7" s="65" t="str">
        <f>P8</f>
        <v>直営</v>
      </c>
      <c r="Q7" s="66">
        <f t="shared" si="15"/>
        <v>33</v>
      </c>
      <c r="R7" s="65" t="str">
        <f t="shared" si="15"/>
        <v>対象</v>
      </c>
      <c r="S7" s="65" t="str">
        <f t="shared" si="15"/>
        <v>ド 透 I 未 訓 ガ</v>
      </c>
      <c r="T7" s="65" t="str">
        <f t="shared" si="15"/>
        <v>救 臨 が 感 へ 災 地 輪</v>
      </c>
      <c r="U7" s="66">
        <f>U8</f>
        <v>987336</v>
      </c>
      <c r="V7" s="66">
        <f>V8</f>
        <v>47038</v>
      </c>
      <c r="W7" s="65" t="str">
        <f>W8</f>
        <v>非該当</v>
      </c>
      <c r="X7" s="65" t="str">
        <f t="shared" si="15"/>
        <v>７：１</v>
      </c>
      <c r="Y7" s="66">
        <f t="shared" si="15"/>
        <v>526</v>
      </c>
      <c r="Z7" s="66" t="str">
        <f t="shared" si="15"/>
        <v>-</v>
      </c>
      <c r="AA7" s="66">
        <f t="shared" si="15"/>
        <v>5</v>
      </c>
      <c r="AB7" s="66" t="str">
        <f t="shared" si="15"/>
        <v>-</v>
      </c>
      <c r="AC7" s="66">
        <f t="shared" si="15"/>
        <v>2</v>
      </c>
      <c r="AD7" s="66">
        <f t="shared" si="15"/>
        <v>533</v>
      </c>
      <c r="AE7" s="66">
        <f t="shared" si="15"/>
        <v>513</v>
      </c>
      <c r="AF7" s="66" t="str">
        <f t="shared" si="15"/>
        <v>-</v>
      </c>
      <c r="AG7" s="66">
        <f t="shared" si="15"/>
        <v>513</v>
      </c>
      <c r="AH7" s="67">
        <f>AH8</f>
        <v>95.6</v>
      </c>
      <c r="AI7" s="67">
        <f t="shared" ref="AI7:AQ7" si="16">AI8</f>
        <v>95.7</v>
      </c>
      <c r="AJ7" s="67">
        <f t="shared" si="16"/>
        <v>95.3</v>
      </c>
      <c r="AK7" s="67">
        <f t="shared" si="16"/>
        <v>95.1</v>
      </c>
      <c r="AL7" s="67">
        <f t="shared" si="16"/>
        <v>97.2</v>
      </c>
      <c r="AM7" s="67">
        <f t="shared" si="16"/>
        <v>101.1</v>
      </c>
      <c r="AN7" s="67">
        <f t="shared" si="16"/>
        <v>100.3</v>
      </c>
      <c r="AO7" s="67">
        <f t="shared" si="16"/>
        <v>99.8</v>
      </c>
      <c r="AP7" s="67">
        <f t="shared" si="16"/>
        <v>100.1</v>
      </c>
      <c r="AQ7" s="67">
        <f t="shared" si="16"/>
        <v>100</v>
      </c>
      <c r="AR7" s="67"/>
      <c r="AS7" s="67">
        <f>AS8</f>
        <v>87.6</v>
      </c>
      <c r="AT7" s="67">
        <f t="shared" ref="AT7:BB7" si="17">AT8</f>
        <v>85.9</v>
      </c>
      <c r="AU7" s="67">
        <f t="shared" si="17"/>
        <v>85.5</v>
      </c>
      <c r="AV7" s="67">
        <f t="shared" si="17"/>
        <v>85.4</v>
      </c>
      <c r="AW7" s="67">
        <f t="shared" si="17"/>
        <v>86.3</v>
      </c>
      <c r="AX7" s="67">
        <f t="shared" si="17"/>
        <v>94.6</v>
      </c>
      <c r="AY7" s="67">
        <f t="shared" si="17"/>
        <v>94.4</v>
      </c>
      <c r="AZ7" s="67">
        <f t="shared" si="17"/>
        <v>93.6</v>
      </c>
      <c r="BA7" s="67">
        <f t="shared" si="17"/>
        <v>94</v>
      </c>
      <c r="BB7" s="67">
        <f t="shared" si="17"/>
        <v>94.1</v>
      </c>
      <c r="BC7" s="67"/>
      <c r="BD7" s="67">
        <f>BD8</f>
        <v>34.6</v>
      </c>
      <c r="BE7" s="67">
        <f t="shared" ref="BE7:BM7" si="18">BE8</f>
        <v>42.6</v>
      </c>
      <c r="BF7" s="67">
        <f t="shared" si="18"/>
        <v>45.9</v>
      </c>
      <c r="BG7" s="67">
        <f t="shared" si="18"/>
        <v>51.2</v>
      </c>
      <c r="BH7" s="67">
        <f t="shared" si="18"/>
        <v>0</v>
      </c>
      <c r="BI7" s="67">
        <f t="shared" si="18"/>
        <v>37.700000000000003</v>
      </c>
      <c r="BJ7" s="67">
        <f t="shared" si="18"/>
        <v>36.799999999999997</v>
      </c>
      <c r="BK7" s="67">
        <f t="shared" si="18"/>
        <v>33.9</v>
      </c>
      <c r="BL7" s="67">
        <f t="shared" si="18"/>
        <v>34.9</v>
      </c>
      <c r="BM7" s="67">
        <f t="shared" si="18"/>
        <v>32.6</v>
      </c>
      <c r="BN7" s="67"/>
      <c r="BO7" s="67">
        <f>BO8</f>
        <v>84.3</v>
      </c>
      <c r="BP7" s="67">
        <f t="shared" ref="BP7:BX7" si="19">BP8</f>
        <v>82.7</v>
      </c>
      <c r="BQ7" s="67">
        <f t="shared" si="19"/>
        <v>80.8</v>
      </c>
      <c r="BR7" s="67">
        <f t="shared" si="19"/>
        <v>79.3</v>
      </c>
      <c r="BS7" s="67">
        <f t="shared" si="19"/>
        <v>80.5</v>
      </c>
      <c r="BT7" s="67">
        <f t="shared" si="19"/>
        <v>80.7</v>
      </c>
      <c r="BU7" s="67">
        <f t="shared" si="19"/>
        <v>80.7</v>
      </c>
      <c r="BV7" s="67">
        <f t="shared" si="19"/>
        <v>79.5</v>
      </c>
      <c r="BW7" s="67">
        <f t="shared" si="19"/>
        <v>79.900000000000006</v>
      </c>
      <c r="BX7" s="67">
        <f t="shared" si="19"/>
        <v>80.2</v>
      </c>
      <c r="BY7" s="67"/>
      <c r="BZ7" s="68">
        <f>BZ8</f>
        <v>67197</v>
      </c>
      <c r="CA7" s="68">
        <f t="shared" ref="CA7:CI7" si="20">CA8</f>
        <v>69270</v>
      </c>
      <c r="CB7" s="68">
        <f t="shared" si="20"/>
        <v>71442</v>
      </c>
      <c r="CC7" s="68">
        <f t="shared" si="20"/>
        <v>73792</v>
      </c>
      <c r="CD7" s="68">
        <f t="shared" si="20"/>
        <v>75762</v>
      </c>
      <c r="CE7" s="68">
        <f t="shared" si="20"/>
        <v>60787</v>
      </c>
      <c r="CF7" s="68">
        <f t="shared" si="20"/>
        <v>62913</v>
      </c>
      <c r="CG7" s="68">
        <f t="shared" si="20"/>
        <v>64765</v>
      </c>
      <c r="CH7" s="68">
        <f t="shared" si="20"/>
        <v>66228</v>
      </c>
      <c r="CI7" s="68">
        <f t="shared" si="20"/>
        <v>68751</v>
      </c>
      <c r="CJ7" s="67"/>
      <c r="CK7" s="68">
        <f>CK8</f>
        <v>17198</v>
      </c>
      <c r="CL7" s="68">
        <f t="shared" ref="CL7:CT7" si="21">CL8</f>
        <v>18172</v>
      </c>
      <c r="CM7" s="68">
        <f t="shared" si="21"/>
        <v>19282</v>
      </c>
      <c r="CN7" s="68">
        <f t="shared" si="21"/>
        <v>20588</v>
      </c>
      <c r="CO7" s="68">
        <f t="shared" si="21"/>
        <v>21474</v>
      </c>
      <c r="CP7" s="68">
        <f t="shared" si="21"/>
        <v>15610</v>
      </c>
      <c r="CQ7" s="68">
        <f t="shared" si="21"/>
        <v>16993</v>
      </c>
      <c r="CR7" s="68">
        <f t="shared" si="21"/>
        <v>17680</v>
      </c>
      <c r="CS7" s="68">
        <f t="shared" si="21"/>
        <v>18393</v>
      </c>
      <c r="CT7" s="68">
        <f t="shared" si="21"/>
        <v>19207</v>
      </c>
      <c r="CU7" s="67"/>
      <c r="CV7" s="67">
        <f>CV8</f>
        <v>52.5</v>
      </c>
      <c r="CW7" s="67">
        <f t="shared" ref="CW7:DE7" si="22">CW8</f>
        <v>52.6</v>
      </c>
      <c r="CX7" s="67">
        <f t="shared" si="22"/>
        <v>52.9</v>
      </c>
      <c r="CY7" s="67">
        <f t="shared" si="22"/>
        <v>51</v>
      </c>
      <c r="CZ7" s="67">
        <f t="shared" si="22"/>
        <v>51.3</v>
      </c>
      <c r="DA7" s="67">
        <f t="shared" si="22"/>
        <v>48.7</v>
      </c>
      <c r="DB7" s="67">
        <f t="shared" si="22"/>
        <v>48.5</v>
      </c>
      <c r="DC7" s="67">
        <f t="shared" si="22"/>
        <v>49.2</v>
      </c>
      <c r="DD7" s="67">
        <f t="shared" si="22"/>
        <v>48.7</v>
      </c>
      <c r="DE7" s="67">
        <f t="shared" si="22"/>
        <v>48.3</v>
      </c>
      <c r="DF7" s="67"/>
      <c r="DG7" s="67">
        <f>DG8</f>
        <v>29.9</v>
      </c>
      <c r="DH7" s="67">
        <f t="shared" ref="DH7:DP7" si="23">DH8</f>
        <v>30.8</v>
      </c>
      <c r="DI7" s="67">
        <f t="shared" si="23"/>
        <v>32</v>
      </c>
      <c r="DJ7" s="67">
        <f t="shared" si="23"/>
        <v>33.1</v>
      </c>
      <c r="DK7" s="67">
        <f t="shared" si="23"/>
        <v>33.4</v>
      </c>
      <c r="DL7" s="67">
        <f t="shared" si="23"/>
        <v>26.3</v>
      </c>
      <c r="DM7" s="67">
        <f t="shared" si="23"/>
        <v>27.5</v>
      </c>
      <c r="DN7" s="67">
        <f t="shared" si="23"/>
        <v>27.4</v>
      </c>
      <c r="DO7" s="67">
        <f t="shared" si="23"/>
        <v>27.8</v>
      </c>
      <c r="DP7" s="67">
        <f t="shared" si="23"/>
        <v>28.1</v>
      </c>
      <c r="DQ7" s="67"/>
      <c r="DR7" s="67">
        <f>DR8</f>
        <v>13.7</v>
      </c>
      <c r="DS7" s="67">
        <f t="shared" ref="DS7:EA7" si="24">DS8</f>
        <v>20.9</v>
      </c>
      <c r="DT7" s="67">
        <f t="shared" si="24"/>
        <v>27.1</v>
      </c>
      <c r="DU7" s="67">
        <f t="shared" si="24"/>
        <v>33.700000000000003</v>
      </c>
      <c r="DV7" s="67">
        <f t="shared" si="24"/>
        <v>40.1</v>
      </c>
      <c r="DW7" s="67">
        <f t="shared" si="24"/>
        <v>50.7</v>
      </c>
      <c r="DX7" s="67">
        <f t="shared" si="24"/>
        <v>51.3</v>
      </c>
      <c r="DY7" s="67">
        <f t="shared" si="24"/>
        <v>51.2</v>
      </c>
      <c r="DZ7" s="67">
        <f t="shared" si="24"/>
        <v>52</v>
      </c>
      <c r="EA7" s="67">
        <f t="shared" si="24"/>
        <v>52.5</v>
      </c>
      <c r="EB7" s="67"/>
      <c r="EC7" s="67">
        <f>EC8</f>
        <v>31.7</v>
      </c>
      <c r="ED7" s="67">
        <f t="shared" ref="ED7:EL7" si="25">ED8</f>
        <v>43.9</v>
      </c>
      <c r="EE7" s="67">
        <f t="shared" si="25"/>
        <v>54.2</v>
      </c>
      <c r="EF7" s="67">
        <f t="shared" si="25"/>
        <v>63.9</v>
      </c>
      <c r="EG7" s="67">
        <f t="shared" si="25"/>
        <v>72.7</v>
      </c>
      <c r="EH7" s="67">
        <f t="shared" si="25"/>
        <v>62.6</v>
      </c>
      <c r="EI7" s="67">
        <f t="shared" si="25"/>
        <v>64.099999999999994</v>
      </c>
      <c r="EJ7" s="67">
        <f t="shared" si="25"/>
        <v>64.3</v>
      </c>
      <c r="EK7" s="67">
        <f t="shared" si="25"/>
        <v>66</v>
      </c>
      <c r="EL7" s="67">
        <f t="shared" si="25"/>
        <v>67.099999999999994</v>
      </c>
      <c r="EM7" s="67"/>
      <c r="EN7" s="68">
        <f>EN8</f>
        <v>46770889</v>
      </c>
      <c r="EO7" s="68">
        <f t="shared" ref="EO7:EW7" si="26">EO8</f>
        <v>47278689</v>
      </c>
      <c r="EP7" s="68">
        <f t="shared" si="26"/>
        <v>49049538</v>
      </c>
      <c r="EQ7" s="68">
        <f t="shared" si="26"/>
        <v>49579604</v>
      </c>
      <c r="ER7" s="68">
        <f t="shared" si="26"/>
        <v>50315717</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370002</v>
      </c>
      <c r="D8" s="70">
        <v>46</v>
      </c>
      <c r="E8" s="70">
        <v>6</v>
      </c>
      <c r="F8" s="70">
        <v>0</v>
      </c>
      <c r="G8" s="70">
        <v>1</v>
      </c>
      <c r="H8" s="70" t="s">
        <v>155</v>
      </c>
      <c r="I8" s="70" t="s">
        <v>155</v>
      </c>
      <c r="J8" s="70" t="s">
        <v>156</v>
      </c>
      <c r="K8" s="70" t="s">
        <v>157</v>
      </c>
      <c r="L8" s="70" t="s">
        <v>158</v>
      </c>
      <c r="M8" s="70" t="s">
        <v>159</v>
      </c>
      <c r="N8" s="70" t="s">
        <v>160</v>
      </c>
      <c r="O8" s="70" t="s">
        <v>161</v>
      </c>
      <c r="P8" s="70" t="s">
        <v>162</v>
      </c>
      <c r="Q8" s="71">
        <v>33</v>
      </c>
      <c r="R8" s="70" t="s">
        <v>163</v>
      </c>
      <c r="S8" s="70" t="s">
        <v>164</v>
      </c>
      <c r="T8" s="70" t="s">
        <v>165</v>
      </c>
      <c r="U8" s="71">
        <v>987336</v>
      </c>
      <c r="V8" s="71">
        <v>47038</v>
      </c>
      <c r="W8" s="70" t="s">
        <v>166</v>
      </c>
      <c r="X8" s="72" t="s">
        <v>167</v>
      </c>
      <c r="Y8" s="71">
        <v>526</v>
      </c>
      <c r="Z8" s="71" t="s">
        <v>38</v>
      </c>
      <c r="AA8" s="71">
        <v>5</v>
      </c>
      <c r="AB8" s="71" t="s">
        <v>38</v>
      </c>
      <c r="AC8" s="71">
        <v>2</v>
      </c>
      <c r="AD8" s="71">
        <v>533</v>
      </c>
      <c r="AE8" s="71">
        <v>513</v>
      </c>
      <c r="AF8" s="71" t="s">
        <v>38</v>
      </c>
      <c r="AG8" s="71">
        <v>513</v>
      </c>
      <c r="AH8" s="73">
        <v>95.6</v>
      </c>
      <c r="AI8" s="73">
        <v>95.7</v>
      </c>
      <c r="AJ8" s="73">
        <v>95.3</v>
      </c>
      <c r="AK8" s="73">
        <v>95.1</v>
      </c>
      <c r="AL8" s="73">
        <v>97.2</v>
      </c>
      <c r="AM8" s="73">
        <v>101.1</v>
      </c>
      <c r="AN8" s="73">
        <v>100.3</v>
      </c>
      <c r="AO8" s="73">
        <v>99.8</v>
      </c>
      <c r="AP8" s="73">
        <v>100.1</v>
      </c>
      <c r="AQ8" s="73">
        <v>100</v>
      </c>
      <c r="AR8" s="73">
        <v>98.8</v>
      </c>
      <c r="AS8" s="73">
        <v>87.6</v>
      </c>
      <c r="AT8" s="73">
        <v>85.9</v>
      </c>
      <c r="AU8" s="73">
        <v>85.5</v>
      </c>
      <c r="AV8" s="73">
        <v>85.4</v>
      </c>
      <c r="AW8" s="73">
        <v>86.3</v>
      </c>
      <c r="AX8" s="73">
        <v>94.6</v>
      </c>
      <c r="AY8" s="73">
        <v>94.4</v>
      </c>
      <c r="AZ8" s="73">
        <v>93.6</v>
      </c>
      <c r="BA8" s="73">
        <v>94</v>
      </c>
      <c r="BB8" s="73">
        <v>94.1</v>
      </c>
      <c r="BC8" s="73">
        <v>89.7</v>
      </c>
      <c r="BD8" s="74">
        <v>34.6</v>
      </c>
      <c r="BE8" s="74">
        <v>42.6</v>
      </c>
      <c r="BF8" s="74">
        <v>45.9</v>
      </c>
      <c r="BG8" s="74">
        <v>51.2</v>
      </c>
      <c r="BH8" s="74">
        <v>0</v>
      </c>
      <c r="BI8" s="74">
        <v>37.700000000000003</v>
      </c>
      <c r="BJ8" s="74">
        <v>36.799999999999997</v>
      </c>
      <c r="BK8" s="74">
        <v>33.9</v>
      </c>
      <c r="BL8" s="74">
        <v>34.9</v>
      </c>
      <c r="BM8" s="74">
        <v>32.6</v>
      </c>
      <c r="BN8" s="74">
        <v>64.099999999999994</v>
      </c>
      <c r="BO8" s="73">
        <v>84.3</v>
      </c>
      <c r="BP8" s="73">
        <v>82.7</v>
      </c>
      <c r="BQ8" s="73">
        <v>80.8</v>
      </c>
      <c r="BR8" s="73">
        <v>79.3</v>
      </c>
      <c r="BS8" s="73">
        <v>80.5</v>
      </c>
      <c r="BT8" s="73">
        <v>80.7</v>
      </c>
      <c r="BU8" s="73">
        <v>80.7</v>
      </c>
      <c r="BV8" s="73">
        <v>79.5</v>
      </c>
      <c r="BW8" s="73">
        <v>79.900000000000006</v>
      </c>
      <c r="BX8" s="73">
        <v>80.2</v>
      </c>
      <c r="BY8" s="73">
        <v>74.900000000000006</v>
      </c>
      <c r="BZ8" s="74">
        <v>67197</v>
      </c>
      <c r="CA8" s="74">
        <v>69270</v>
      </c>
      <c r="CB8" s="74">
        <v>71442</v>
      </c>
      <c r="CC8" s="74">
        <v>73792</v>
      </c>
      <c r="CD8" s="74">
        <v>75762</v>
      </c>
      <c r="CE8" s="74">
        <v>60787</v>
      </c>
      <c r="CF8" s="74">
        <v>62913</v>
      </c>
      <c r="CG8" s="74">
        <v>64765</v>
      </c>
      <c r="CH8" s="74">
        <v>66228</v>
      </c>
      <c r="CI8" s="74">
        <v>68751</v>
      </c>
      <c r="CJ8" s="73">
        <v>52412</v>
      </c>
      <c r="CK8" s="74">
        <v>17198</v>
      </c>
      <c r="CL8" s="74">
        <v>18172</v>
      </c>
      <c r="CM8" s="74">
        <v>19282</v>
      </c>
      <c r="CN8" s="74">
        <v>20588</v>
      </c>
      <c r="CO8" s="74">
        <v>21474</v>
      </c>
      <c r="CP8" s="74">
        <v>15610</v>
      </c>
      <c r="CQ8" s="74">
        <v>16993</v>
      </c>
      <c r="CR8" s="74">
        <v>17680</v>
      </c>
      <c r="CS8" s="74">
        <v>18393</v>
      </c>
      <c r="CT8" s="74">
        <v>19207</v>
      </c>
      <c r="CU8" s="73">
        <v>14708</v>
      </c>
      <c r="CV8" s="74">
        <v>52.5</v>
      </c>
      <c r="CW8" s="74">
        <v>52.6</v>
      </c>
      <c r="CX8" s="74">
        <v>52.9</v>
      </c>
      <c r="CY8" s="74">
        <v>51</v>
      </c>
      <c r="CZ8" s="74">
        <v>51.3</v>
      </c>
      <c r="DA8" s="74">
        <v>48.7</v>
      </c>
      <c r="DB8" s="74">
        <v>48.5</v>
      </c>
      <c r="DC8" s="74">
        <v>49.2</v>
      </c>
      <c r="DD8" s="74">
        <v>48.7</v>
      </c>
      <c r="DE8" s="74">
        <v>48.3</v>
      </c>
      <c r="DF8" s="74">
        <v>54.8</v>
      </c>
      <c r="DG8" s="74">
        <v>29.9</v>
      </c>
      <c r="DH8" s="74">
        <v>30.8</v>
      </c>
      <c r="DI8" s="74">
        <v>32</v>
      </c>
      <c r="DJ8" s="74">
        <v>33.1</v>
      </c>
      <c r="DK8" s="74">
        <v>33.4</v>
      </c>
      <c r="DL8" s="74">
        <v>26.3</v>
      </c>
      <c r="DM8" s="74">
        <v>27.5</v>
      </c>
      <c r="DN8" s="74">
        <v>27.4</v>
      </c>
      <c r="DO8" s="74">
        <v>27.8</v>
      </c>
      <c r="DP8" s="74">
        <v>28.1</v>
      </c>
      <c r="DQ8" s="74">
        <v>24.3</v>
      </c>
      <c r="DR8" s="73">
        <v>13.7</v>
      </c>
      <c r="DS8" s="73">
        <v>20.9</v>
      </c>
      <c r="DT8" s="73">
        <v>27.1</v>
      </c>
      <c r="DU8" s="73">
        <v>33.700000000000003</v>
      </c>
      <c r="DV8" s="73">
        <v>40.1</v>
      </c>
      <c r="DW8" s="73">
        <v>50.7</v>
      </c>
      <c r="DX8" s="73">
        <v>51.3</v>
      </c>
      <c r="DY8" s="73">
        <v>51.2</v>
      </c>
      <c r="DZ8" s="73">
        <v>52</v>
      </c>
      <c r="EA8" s="73">
        <v>52.5</v>
      </c>
      <c r="EB8" s="73">
        <v>52.5</v>
      </c>
      <c r="EC8" s="73">
        <v>31.7</v>
      </c>
      <c r="ED8" s="73">
        <v>43.9</v>
      </c>
      <c r="EE8" s="73">
        <v>54.2</v>
      </c>
      <c r="EF8" s="73">
        <v>63.9</v>
      </c>
      <c r="EG8" s="73">
        <v>72.7</v>
      </c>
      <c r="EH8" s="73">
        <v>62.6</v>
      </c>
      <c r="EI8" s="73">
        <v>64.099999999999994</v>
      </c>
      <c r="EJ8" s="73">
        <v>64.3</v>
      </c>
      <c r="EK8" s="73">
        <v>66</v>
      </c>
      <c r="EL8" s="73">
        <v>67.099999999999994</v>
      </c>
      <c r="EM8" s="73">
        <v>68.8</v>
      </c>
      <c r="EN8" s="74">
        <v>46770889</v>
      </c>
      <c r="EO8" s="74">
        <v>47278689</v>
      </c>
      <c r="EP8" s="74">
        <v>49049538</v>
      </c>
      <c r="EQ8" s="74">
        <v>49579604</v>
      </c>
      <c r="ER8" s="74">
        <v>50315717</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C14-3573</cp:lastModifiedBy>
  <cp:lastPrinted>2020-01-17T13:58:54Z</cp:lastPrinted>
  <dcterms:created xsi:type="dcterms:W3CDTF">2019-12-05T07:42:24Z</dcterms:created>
  <dcterms:modified xsi:type="dcterms:W3CDTF">2020-01-27T06:59:57Z</dcterms:modified>
  <cp:category/>
</cp:coreProperties>
</file>