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8DMLeDmJyMp/eFirdmlQuNgdyQhemtVFq9Vmf4nY8QFHR39As4FBSQUox5vAtP3RxgrC2nxSfSGQczTrMeouQ==" workbookSaltValue="7s5rQYJg1BFvSjdtuhDts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<sst xmlns="http://schemas.openxmlformats.org/spreadsheetml/2006/main" count="262" uniqueCount="107">
  <si>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</si>
  <si>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</si>
  <si>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</si>
  <si>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</si>
  <si>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</si>
  <si>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</si>
  <si>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</si>
  <si>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</si>
  <si>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</si>
  <si>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</si>
  <si>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</si>
  <si>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</si>
  <si>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</si>
  <si>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</si>
  <si>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</si>
  <si>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</si>
  <si>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</si>
  <si>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</si>
  <si>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</si>
  <si>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</si>
  <si>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</si>
  <si>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</si>
  <si>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</si>
  <si>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</si>
  <si>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</si>
  <si>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</si>
  <si>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</si>
  <si>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</si>
  <si>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</si>
  <si>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</si>
  <si>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</si>
  <si>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</si>
  <si>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</si>
  <si>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</si>
  <si>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</si>
  <si>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</si>
  <si>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</si>
  <si>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</si>
  <si>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</si>
  <si>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</si>
  <si>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</si>
  <si>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</si>
  <si>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</si>
  <si>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</si>
  <si>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</si>
  <si>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</si>
  <si>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</si>
  <si>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</si>
  <si>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</si>
  <si>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</si>
  <si>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</si>
  <si>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</si>
  <si>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</si>
  <si>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</si>
  <si>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</si>
  <si>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</si>
  <si>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</si>
  <si>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</si>
  <si>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</si>
  <si>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</si>
  <si>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</si>
  <si>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</si>
  <si>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</si>
  <si>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</si>
  <si>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</si>
  <si>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</si>
  <si>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</si>
  <si>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</si>
  <si>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</si>
  <si>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</si>
  <si>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</si>
  <si>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</si>
  <si>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</si>
  <si>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</si>
  <si>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</si>
  <si>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</si>
  <si>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</si>
  <si>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</si>
  <si>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</si>
  <si>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</si>
  <si>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</si>
  <si>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</si>
  <si>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</si>
  <si>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</si>
  <si>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</si>
  <si>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</si>
  <si>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</si>
  <si>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</si>
  <si>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030007</t>
  </si>
  <si>
    <t>46</t>
  </si>
  <si>
    <t>02</t>
  </si>
  <si>
    <t>0</t>
  </si>
  <si>
    <t>000</t>
  </si>
  <si>
    <t>岩手県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</si>
  <si>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</si>
  <si>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</si>
  <si>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</si>
  <si>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</si>
  <si>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</si>
  <si>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</si>
  <si>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</si>
  <si>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</si>
  <si>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</si>
  <si>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</si>
  <si>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経営は厳しい状況にあるものの、一定の利益を確保し、経常収支比率は100％を超え、累積欠損金も無い状況です。
　流動比率が減少しているのは、施設整備等に係る未払金の増加によるものです。
　企業債残高対給水収益比率や給水原価については、水源をダムとしたことなどにより設備投資が多額だったため、企業債残高や減価償却費等が高額となっており、類似団体平均値よりも高くなっている状況です。
　また、水需要の伸び悩みにより、施設利用率が低い状況が続いています。</t>
    <rPh sb="1" eb="3">
      <t>ケイエイ</t>
    </rPh>
    <rPh sb="4" eb="5">
      <t>キビ</t>
    </rPh>
    <rPh sb="7" eb="9">
      <t>ジョウキョウ</t>
    </rPh>
    <rPh sb="16" eb="18">
      <t>イッテイ</t>
    </rPh>
    <rPh sb="19" eb="21">
      <t>リエキ</t>
    </rPh>
    <rPh sb="22" eb="24">
      <t>カクホ</t>
    </rPh>
    <rPh sb="26" eb="28">
      <t>ケイジョウ</t>
    </rPh>
    <rPh sb="28" eb="30">
      <t>シュウシ</t>
    </rPh>
    <rPh sb="30" eb="32">
      <t>ヒリツ</t>
    </rPh>
    <rPh sb="38" eb="39">
      <t>コ</t>
    </rPh>
    <rPh sb="41" eb="43">
      <t>ルイセキ</t>
    </rPh>
    <rPh sb="43" eb="45">
      <t>ケッソン</t>
    </rPh>
    <rPh sb="45" eb="46">
      <t>キン</t>
    </rPh>
    <rPh sb="47" eb="48">
      <t>ナ</t>
    </rPh>
    <rPh sb="49" eb="51">
      <t>ジョウキョウ</t>
    </rPh>
    <rPh sb="56" eb="58">
      <t>リュウドウ</t>
    </rPh>
    <rPh sb="58" eb="60">
      <t>ヒリツ</t>
    </rPh>
    <rPh sb="61" eb="63">
      <t>ゲンショウ</t>
    </rPh>
    <rPh sb="70" eb="72">
      <t>シセツ</t>
    </rPh>
    <rPh sb="72" eb="74">
      <t>セイビ</t>
    </rPh>
    <rPh sb="74" eb="75">
      <t>トウ</t>
    </rPh>
    <rPh sb="76" eb="77">
      <t>カカ</t>
    </rPh>
    <rPh sb="78" eb="81">
      <t>ミハライキン</t>
    </rPh>
    <rPh sb="82" eb="84">
      <t>ゾウカ</t>
    </rPh>
    <rPh sb="117" eb="119">
      <t>スイゲン</t>
    </rPh>
    <rPh sb="132" eb="134">
      <t>セツビ</t>
    </rPh>
    <rPh sb="134" eb="136">
      <t>トウシ</t>
    </rPh>
    <rPh sb="137" eb="139">
      <t>タガク</t>
    </rPh>
    <rPh sb="145" eb="147">
      <t>キギョウ</t>
    </rPh>
    <rPh sb="147" eb="148">
      <t>サイ</t>
    </rPh>
    <rPh sb="148" eb="150">
      <t>ザンダカ</t>
    </rPh>
    <rPh sb="151" eb="153">
      <t>ゲンカ</t>
    </rPh>
    <rPh sb="153" eb="155">
      <t>ショウキャク</t>
    </rPh>
    <rPh sb="155" eb="156">
      <t>ヒ</t>
    </rPh>
    <rPh sb="156" eb="157">
      <t>トウ</t>
    </rPh>
    <rPh sb="158" eb="160">
      <t>コウガク</t>
    </rPh>
    <rPh sb="167" eb="169">
      <t>ルイジ</t>
    </rPh>
    <rPh sb="169" eb="171">
      <t>ダンタイ</t>
    </rPh>
    <rPh sb="171" eb="173">
      <t>ヘイキン</t>
    </rPh>
    <rPh sb="173" eb="174">
      <t>チ</t>
    </rPh>
    <rPh sb="177" eb="178">
      <t>タカ</t>
    </rPh>
    <rPh sb="184" eb="186">
      <t>ジョウキョウ</t>
    </rPh>
    <rPh sb="194" eb="195">
      <t>ミズ</t>
    </rPh>
    <rPh sb="195" eb="197">
      <t>ジュヨウ</t>
    </rPh>
    <rPh sb="198" eb="199">
      <t>ノ</t>
    </rPh>
    <rPh sb="200" eb="201">
      <t>ナヤ</t>
    </rPh>
    <rPh sb="206" eb="208">
      <t>シセツ</t>
    </rPh>
    <rPh sb="208" eb="210">
      <t>リヨウ</t>
    </rPh>
    <rPh sb="210" eb="211">
      <t>リツ</t>
    </rPh>
    <rPh sb="212" eb="213">
      <t>ヒク</t>
    </rPh>
    <rPh sb="214" eb="216">
      <t>ジョウキョウ</t>
    </rPh>
    <rPh sb="217" eb="218">
      <t>ツヅ</t>
    </rPh>
    <phoneticPr fontId="5"/>
  </si>
  <si>
    <t>　管路は法定耐用年数に到達していない状況ですが、施設の劣化状況やアセットマネジメント計画を的確に反映しながら、計画的な修繕・改良に取り組んでいます。</t>
    <rPh sb="1" eb="3">
      <t>カンロ</t>
    </rPh>
    <rPh sb="4" eb="6">
      <t>ホウテイ</t>
    </rPh>
    <rPh sb="6" eb="8">
      <t>タイヨウ</t>
    </rPh>
    <rPh sb="8" eb="10">
      <t>ネンスウ</t>
    </rPh>
    <rPh sb="11" eb="13">
      <t>トウタツ</t>
    </rPh>
    <rPh sb="18" eb="20">
      <t>ジョウキョウ</t>
    </rPh>
    <rPh sb="24" eb="26">
      <t>シセツ</t>
    </rPh>
    <rPh sb="27" eb="29">
      <t>レッカ</t>
    </rPh>
    <rPh sb="29" eb="31">
      <t>ジョウキョウ</t>
    </rPh>
    <rPh sb="42" eb="44">
      <t>ケイカク</t>
    </rPh>
    <rPh sb="45" eb="47">
      <t>テキカク</t>
    </rPh>
    <rPh sb="48" eb="50">
      <t>ハンエイ</t>
    </rPh>
    <rPh sb="55" eb="58">
      <t>ケイカクテキ</t>
    </rPh>
    <rPh sb="59" eb="61">
      <t>シュウゼン</t>
    </rPh>
    <rPh sb="62" eb="64">
      <t>カイリョウ</t>
    </rPh>
    <rPh sb="65" eb="66">
      <t>ト</t>
    </rPh>
    <rPh sb="67" eb="68">
      <t>ク</t>
    </rPh>
    <phoneticPr fontId="5"/>
  </si>
  <si>
    <t>　経営は厳しい状況にあるものの、一定の利益を確保し、安定経営に努めているところです。
　一方で、既存施設について、施設利用率が低い状況で推移していることから、令和２年度からの新たな長期経営方針等に基づき、水需要に応じた施設規模の検討や民間ノウハウの活用など、効率的な経営のあり方の検討とともに、効率的な事業運営に取り組むこととしています。</t>
    <rPh sb="26" eb="28">
      <t>アンテイ</t>
    </rPh>
    <rPh sb="28" eb="30">
      <t>ケイエイ</t>
    </rPh>
    <rPh sb="31" eb="32">
      <t>ツト</t>
    </rPh>
    <rPh sb="44" eb="46">
      <t>イッポウ</t>
    </rPh>
    <rPh sb="48" eb="50">
      <t>キソン</t>
    </rPh>
    <rPh sb="50" eb="52">
      <t>シセツ</t>
    </rPh>
    <rPh sb="57" eb="59">
      <t>シセツ</t>
    </rPh>
    <rPh sb="59" eb="61">
      <t>リヨウ</t>
    </rPh>
    <rPh sb="61" eb="62">
      <t>リツ</t>
    </rPh>
    <rPh sb="63" eb="64">
      <t>ヒク</t>
    </rPh>
    <rPh sb="65" eb="67">
      <t>ジョウキョウ</t>
    </rPh>
    <rPh sb="68" eb="70">
      <t>スイイ</t>
    </rPh>
    <rPh sb="79" eb="81">
      <t>レイワ</t>
    </rPh>
    <rPh sb="82" eb="84">
      <t>ネンド</t>
    </rPh>
    <rPh sb="87" eb="88">
      <t>アラ</t>
    </rPh>
    <rPh sb="90" eb="92">
      <t>チョウキ</t>
    </rPh>
    <rPh sb="92" eb="94">
      <t>ケイエイ</t>
    </rPh>
    <rPh sb="94" eb="96">
      <t>ホウシン</t>
    </rPh>
    <rPh sb="96" eb="97">
      <t>トウ</t>
    </rPh>
    <rPh sb="98" eb="99">
      <t>モト</t>
    </rPh>
    <rPh sb="102" eb="103">
      <t>ミズ</t>
    </rPh>
    <rPh sb="103" eb="105">
      <t>ジュヨウ</t>
    </rPh>
    <rPh sb="106" eb="107">
      <t>オウ</t>
    </rPh>
    <rPh sb="109" eb="111">
      <t>シセツ</t>
    </rPh>
    <rPh sb="111" eb="113">
      <t>キボ</t>
    </rPh>
    <rPh sb="114" eb="116">
      <t>ケントウ</t>
    </rPh>
    <rPh sb="117" eb="119">
      <t>ミンカン</t>
    </rPh>
    <rPh sb="124" eb="126">
      <t>カツヨウ</t>
    </rPh>
    <rPh sb="129" eb="132">
      <t>コウリツテキ</t>
    </rPh>
    <rPh sb="133" eb="135">
      <t>ケイエイ</t>
    </rPh>
    <rPh sb="138" eb="139">
      <t>カタ</t>
    </rPh>
    <rPh sb="140" eb="142">
      <t>ケントウ</t>
    </rPh>
    <rPh sb="147" eb="150">
      <t>コウリツテキ</t>
    </rPh>
    <rPh sb="151" eb="153">
      <t>ジギョウ</t>
    </rPh>
    <rPh sb="153" eb="155">
      <t>ウンエイ</t>
    </rPh>
    <rPh sb="156" eb="157">
      <t>ト</t>
    </rPh>
    <rPh sb="158" eb="15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</si>
</sst>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45.32</c:v>
                </c:pt>
                <c:pt idx="1">
                  <c:v>46.53</c:v>
                </c:pt>
                <c:pt idx="2">
                  <c:v>46.41</c:v>
                </c:pt>
                <c:pt idx="3">
                  <c:v>45.77</c:v>
                </c:pt>
                <c:pt idx="4">
                  <c:v>47.47</c:v>
                </c:pt>
              </c:numCache>
            </c:numRef>
          </c:val>
          <c:extLst xmlns:c16r2="http://schemas.microsoft.com/office/drawing/2015/06/chart">
            <c:ext xmlns:c16="http://schemas.microsoft.com/office/drawing/2014/chart" uri="{C3380CC4-5D6E-409C-BE32-E72D297353CC}">
              <c16:uniqueId val="{00000000-D3B3-44ED-A12A-2BFE61E7CF44}"/>
            </c:ext>
          </c:extLst>
        </c:ser>
        <c:dLbls>
          <c:showLegendKey val="0"/>
          <c:showVal val="0"/>
          <c:showCatName val="0"/>
          <c:showSerName val="0"/>
          <c:showPercent val="0"/>
          <c:showBubbleSize val="0"/>
        </c:dLbls>
        <c:gapWidth val="150"/>
        <c:axId val="141899648"/>
        <c:axId val="1419100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xmlns:c16r2="http://schemas.microsoft.com/office/drawing/2015/06/chart">
            <c:ext xmlns:c16="http://schemas.microsoft.com/office/drawing/2014/chart" uri="{C3380CC4-5D6E-409C-BE32-E72D297353CC}">
              <c16:uniqueId val="{00000001-D3B3-44ED-A12A-2BFE61E7CF44}"/>
            </c:ext>
          </c:extLst>
        </c:ser>
        <c:dLbls>
          <c:showLegendKey val="0"/>
          <c:showVal val="0"/>
          <c:showCatName val="0"/>
          <c:showSerName val="0"/>
          <c:showPercent val="0"/>
          <c:showBubbleSize val="0"/>
        </c:dLbls>
        <c:marker val="1"/>
        <c:smooth val="0"/>
        <c:axId val="141899648"/>
        <c:axId val="141910016"/>
      </c:lineChart>
      <c:dateAx>
        <c:axId val="141899648"/>
        <c:scaling>
          <c:orientation val="minMax"/>
        </c:scaling>
        <c:delete val="1"/>
        <c:axPos val="b"/>
        <c:numFmt formatCode="ge" sourceLinked="1"/>
        <c:majorTickMark val="none"/>
        <c:minorTickMark val="none"/>
        <c:tickLblPos val="none"/>
        <c:crossAx val="141910016"/>
        <c:crosses val="autoZero"/>
        <c:auto val="1"/>
        <c:lblOffset val="100"/>
        <c:baseTimeUnit val="years"/>
      </c:dateAx>
      <c:valAx>
        <c:axId val="141910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18996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C5-4925-914F-0EF4533EC615}"/>
            </c:ext>
          </c:extLst>
        </c:ser>
        <c:dLbls>
          <c:showLegendKey val="0"/>
          <c:showVal val="0"/>
          <c:showCatName val="0"/>
          <c:showSerName val="0"/>
          <c:showPercent val="0"/>
          <c:showBubbleSize val="0"/>
        </c:dLbls>
        <c:gapWidth val="150"/>
        <c:axId val="169360000"/>
        <c:axId val="1693703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xmlns:c16r2="http://schemas.microsoft.com/office/drawing/2015/06/chart">
            <c:ext xmlns:c16="http://schemas.microsoft.com/office/drawing/2014/chart" uri="{C3380CC4-5D6E-409C-BE32-E72D297353CC}">
              <c16:uniqueId val="{00000001-43C5-4925-914F-0EF4533EC615}"/>
            </c:ext>
          </c:extLst>
        </c:ser>
        <c:dLbls>
          <c:showLegendKey val="0"/>
          <c:showVal val="0"/>
          <c:showCatName val="0"/>
          <c:showSerName val="0"/>
          <c:showPercent val="0"/>
          <c:showBubbleSize val="0"/>
        </c:dLbls>
        <c:marker val="1"/>
        <c:smooth val="0"/>
        <c:axId val="169360000"/>
        <c:axId val="169370368"/>
      </c:lineChart>
      <c:dateAx>
        <c:axId val="169360000"/>
        <c:scaling>
          <c:orientation val="minMax"/>
        </c:scaling>
        <c:delete val="1"/>
        <c:axPos val="b"/>
        <c:numFmt formatCode="ge" sourceLinked="1"/>
        <c:majorTickMark val="none"/>
        <c:minorTickMark val="none"/>
        <c:tickLblPos val="none"/>
        <c:crossAx val="169370368"/>
        <c:crosses val="autoZero"/>
        <c:auto val="1"/>
        <c:lblOffset val="100"/>
        <c:baseTimeUnit val="years"/>
      </c:dateAx>
      <c:valAx>
        <c:axId val="169370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360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119.25</c:v>
                </c:pt>
                <c:pt idx="1">
                  <c:v>117.6</c:v>
                </c:pt>
                <c:pt idx="2">
                  <c:v>107.09</c:v>
                </c:pt>
                <c:pt idx="3">
                  <c:v>108.57</c:v>
                </c:pt>
                <c:pt idx="4">
                  <c:v>112.98</c:v>
                </c:pt>
              </c:numCache>
            </c:numRef>
          </c:val>
          <c:extLst xmlns:c16r2="http://schemas.microsoft.com/office/drawing/2015/06/chart">
            <c:ext xmlns:c16="http://schemas.microsoft.com/office/drawing/2014/chart" uri="{C3380CC4-5D6E-409C-BE32-E72D297353CC}">
              <c16:uniqueId val="{00000000-4228-48FE-9BCD-3BAE8797ECCE}"/>
            </c:ext>
          </c:extLst>
        </c:ser>
        <c:dLbls>
          <c:showLegendKey val="0"/>
          <c:showVal val="0"/>
          <c:showCatName val="0"/>
          <c:showSerName val="0"/>
          <c:showPercent val="0"/>
          <c:showBubbleSize val="0"/>
        </c:dLbls>
        <c:gapWidth val="150"/>
        <c:axId val="169400576"/>
        <c:axId val="1695543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xmlns:c16r2="http://schemas.microsoft.com/office/drawing/2015/06/chart">
            <c:ext xmlns:c16="http://schemas.microsoft.com/office/drawing/2014/chart" uri="{C3380CC4-5D6E-409C-BE32-E72D297353CC}">
              <c16:uniqueId val="{00000001-4228-48FE-9BCD-3BAE8797ECCE}"/>
            </c:ext>
          </c:extLst>
        </c:ser>
        <c:dLbls>
          <c:showLegendKey val="0"/>
          <c:showVal val="0"/>
          <c:showCatName val="0"/>
          <c:showSerName val="0"/>
          <c:showPercent val="0"/>
          <c:showBubbleSize val="0"/>
        </c:dLbls>
        <c:marker val="1"/>
        <c:smooth val="0"/>
        <c:axId val="169400576"/>
        <c:axId val="169554304"/>
      </c:lineChart>
      <c:dateAx>
        <c:axId val="169400576"/>
        <c:scaling>
          <c:orientation val="minMax"/>
        </c:scaling>
        <c:delete val="1"/>
        <c:axPos val="b"/>
        <c:numFmt formatCode="ge" sourceLinked="1"/>
        <c:majorTickMark val="none"/>
        <c:minorTickMark val="none"/>
        <c:tickLblPos val="none"/>
        <c:crossAx val="169554304"/>
        <c:crosses val="autoZero"/>
        <c:auto val="1"/>
        <c:lblOffset val="100"/>
        <c:baseTimeUnit val="years"/>
      </c:dateAx>
      <c:valAx>
        <c:axId val="169554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400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B1-4784-93A3-E4CD9CB6A918}"/>
            </c:ext>
          </c:extLst>
        </c:ser>
        <c:dLbls>
          <c:showLegendKey val="0"/>
          <c:showVal val="0"/>
          <c:showCatName val="0"/>
          <c:showSerName val="0"/>
          <c:showPercent val="0"/>
          <c:showBubbleSize val="0"/>
        </c:dLbls>
        <c:gapWidth val="150"/>
        <c:axId val="149464960"/>
        <c:axId val="14947123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xmlns:c16r2="http://schemas.microsoft.com/office/drawing/2015/06/chart">
            <c:ext xmlns:c16="http://schemas.microsoft.com/office/drawing/2014/chart" uri="{C3380CC4-5D6E-409C-BE32-E72D297353CC}">
              <c16:uniqueId val="{00000001-69B1-4784-93A3-E4CD9CB6A918}"/>
            </c:ext>
          </c:extLst>
        </c:ser>
        <c:dLbls>
          <c:showLegendKey val="0"/>
          <c:showVal val="0"/>
          <c:showCatName val="0"/>
          <c:showSerName val="0"/>
          <c:showPercent val="0"/>
          <c:showBubbleSize val="0"/>
        </c:dLbls>
        <c:marker val="1"/>
        <c:smooth val="0"/>
        <c:axId val="149464960"/>
        <c:axId val="149471232"/>
      </c:lineChart>
      <c:dateAx>
        <c:axId val="149464960"/>
        <c:scaling>
          <c:orientation val="minMax"/>
        </c:scaling>
        <c:delete val="1"/>
        <c:axPos val="b"/>
        <c:numFmt formatCode="ge" sourceLinked="1"/>
        <c:majorTickMark val="none"/>
        <c:minorTickMark val="none"/>
        <c:tickLblPos val="none"/>
        <c:crossAx val="149471232"/>
        <c:crosses val="autoZero"/>
        <c:auto val="1"/>
        <c:lblOffset val="100"/>
        <c:baseTimeUnit val="years"/>
      </c:dateAx>
      <c:valAx>
        <c:axId val="149471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464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4.8499999999999996</c:v>
                </c:pt>
                <c:pt idx="2">
                  <c:v>3.18</c:v>
                </c:pt>
                <c:pt idx="3">
                  <c:v>3.25</c:v>
                </c:pt>
                <c:pt idx="4">
                  <c:v>0</c:v>
                </c:pt>
              </c:numCache>
            </c:numRef>
          </c:val>
          <c:extLst xmlns:c16r2="http://schemas.microsoft.com/office/drawing/2015/06/chart">
            <c:ext xmlns:c16="http://schemas.microsoft.com/office/drawing/2014/chart" uri="{C3380CC4-5D6E-409C-BE32-E72D297353CC}">
              <c16:uniqueId val="{00000000-677F-434E-9868-2979C8147212}"/>
            </c:ext>
          </c:extLst>
        </c:ser>
        <c:dLbls>
          <c:showLegendKey val="0"/>
          <c:showVal val="0"/>
          <c:showCatName val="0"/>
          <c:showSerName val="0"/>
          <c:showPercent val="0"/>
          <c:showBubbleSize val="0"/>
        </c:dLbls>
        <c:gapWidth val="150"/>
        <c:axId val="169035264"/>
        <c:axId val="16903718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xmlns:c16r2="http://schemas.microsoft.com/office/drawing/2015/06/chart">
            <c:ext xmlns:c16="http://schemas.microsoft.com/office/drawing/2014/chart" uri="{C3380CC4-5D6E-409C-BE32-E72D297353CC}">
              <c16:uniqueId val="{00000001-677F-434E-9868-2979C8147212}"/>
            </c:ext>
          </c:extLst>
        </c:ser>
        <c:dLbls>
          <c:showLegendKey val="0"/>
          <c:showVal val="0"/>
          <c:showCatName val="0"/>
          <c:showSerName val="0"/>
          <c:showPercent val="0"/>
          <c:showBubbleSize val="0"/>
        </c:dLbls>
        <c:marker val="1"/>
        <c:smooth val="0"/>
        <c:axId val="169035264"/>
        <c:axId val="169037184"/>
      </c:lineChart>
      <c:dateAx>
        <c:axId val="169035264"/>
        <c:scaling>
          <c:orientation val="minMax"/>
        </c:scaling>
        <c:delete val="1"/>
        <c:axPos val="b"/>
        <c:numFmt formatCode="ge" sourceLinked="1"/>
        <c:majorTickMark val="none"/>
        <c:minorTickMark val="none"/>
        <c:tickLblPos val="none"/>
        <c:crossAx val="169037184"/>
        <c:crosses val="autoZero"/>
        <c:auto val="1"/>
        <c:lblOffset val="100"/>
        <c:baseTimeUnit val="years"/>
      </c:dateAx>
      <c:valAx>
        <c:axId val="169037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035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113.26</c:v>
                </c:pt>
                <c:pt idx="1">
                  <c:v>109.28</c:v>
                </c:pt>
                <c:pt idx="2">
                  <c:v>115.76</c:v>
                </c:pt>
                <c:pt idx="3">
                  <c:v>127.93</c:v>
                </c:pt>
                <c:pt idx="4">
                  <c:v>84</c:v>
                </c:pt>
              </c:numCache>
            </c:numRef>
          </c:val>
          <c:extLst xmlns:c16r2="http://schemas.microsoft.com/office/drawing/2015/06/chart">
            <c:ext xmlns:c16="http://schemas.microsoft.com/office/drawing/2014/chart" uri="{C3380CC4-5D6E-409C-BE32-E72D297353CC}">
              <c16:uniqueId val="{00000000-B022-4AE6-AD0B-2ED720C5CBF1}"/>
            </c:ext>
          </c:extLst>
        </c:ser>
        <c:dLbls>
          <c:showLegendKey val="0"/>
          <c:showVal val="0"/>
          <c:showCatName val="0"/>
          <c:showSerName val="0"/>
          <c:showPercent val="0"/>
          <c:showBubbleSize val="0"/>
        </c:dLbls>
        <c:gapWidth val="150"/>
        <c:axId val="169092224"/>
        <c:axId val="16909414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xmlns:c16r2="http://schemas.microsoft.com/office/drawing/2015/06/chart">
            <c:ext xmlns:c16="http://schemas.microsoft.com/office/drawing/2014/chart" uri="{C3380CC4-5D6E-409C-BE32-E72D297353CC}">
              <c16:uniqueId val="{00000001-B022-4AE6-AD0B-2ED720C5CBF1}"/>
            </c:ext>
          </c:extLst>
        </c:ser>
        <c:dLbls>
          <c:showLegendKey val="0"/>
          <c:showVal val="0"/>
          <c:showCatName val="0"/>
          <c:showSerName val="0"/>
          <c:showPercent val="0"/>
          <c:showBubbleSize val="0"/>
        </c:dLbls>
        <c:marker val="1"/>
        <c:smooth val="0"/>
        <c:axId val="169092224"/>
        <c:axId val="169094144"/>
      </c:lineChart>
      <c:dateAx>
        <c:axId val="169092224"/>
        <c:scaling>
          <c:orientation val="minMax"/>
        </c:scaling>
        <c:delete val="1"/>
        <c:axPos val="b"/>
        <c:numFmt formatCode="ge" sourceLinked="1"/>
        <c:majorTickMark val="none"/>
        <c:minorTickMark val="none"/>
        <c:tickLblPos val="none"/>
        <c:crossAx val="169094144"/>
        <c:crosses val="autoZero"/>
        <c:auto val="1"/>
        <c:lblOffset val="100"/>
        <c:baseTimeUnit val="years"/>
      </c:dateAx>
      <c:valAx>
        <c:axId val="169094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092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453.83</c:v>
                </c:pt>
                <c:pt idx="1">
                  <c:v>472.73</c:v>
                </c:pt>
                <c:pt idx="2">
                  <c:v>485.52</c:v>
                </c:pt>
                <c:pt idx="3">
                  <c:v>491.14</c:v>
                </c:pt>
                <c:pt idx="4">
                  <c:v>499.82</c:v>
                </c:pt>
              </c:numCache>
            </c:numRef>
          </c:val>
          <c:extLst xmlns:c16r2="http://schemas.microsoft.com/office/drawing/2015/06/chart">
            <c:ext xmlns:c16="http://schemas.microsoft.com/office/drawing/2014/chart" uri="{C3380CC4-5D6E-409C-BE32-E72D297353CC}">
              <c16:uniqueId val="{00000000-DEDD-4B17-BAE5-2D66D46C0BD4}"/>
            </c:ext>
          </c:extLst>
        </c:ser>
        <c:dLbls>
          <c:showLegendKey val="0"/>
          <c:showVal val="0"/>
          <c:showCatName val="0"/>
          <c:showSerName val="0"/>
          <c:showPercent val="0"/>
          <c:showBubbleSize val="0"/>
        </c:dLbls>
        <c:gapWidth val="150"/>
        <c:axId val="169146624"/>
        <c:axId val="16914880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xmlns:c16r2="http://schemas.microsoft.com/office/drawing/2015/06/chart">
            <c:ext xmlns:c16="http://schemas.microsoft.com/office/drawing/2014/chart" uri="{C3380CC4-5D6E-409C-BE32-E72D297353CC}">
              <c16:uniqueId val="{00000001-DEDD-4B17-BAE5-2D66D46C0BD4}"/>
            </c:ext>
          </c:extLst>
        </c:ser>
        <c:dLbls>
          <c:showLegendKey val="0"/>
          <c:showVal val="0"/>
          <c:showCatName val="0"/>
          <c:showSerName val="0"/>
          <c:showPercent val="0"/>
          <c:showBubbleSize val="0"/>
        </c:dLbls>
        <c:marker val="1"/>
        <c:smooth val="0"/>
        <c:axId val="169146624"/>
        <c:axId val="169148800"/>
      </c:lineChart>
      <c:dateAx>
        <c:axId val="169146624"/>
        <c:scaling>
          <c:orientation val="minMax"/>
        </c:scaling>
        <c:delete val="1"/>
        <c:axPos val="b"/>
        <c:numFmt formatCode="ge" sourceLinked="1"/>
        <c:majorTickMark val="none"/>
        <c:minorTickMark val="none"/>
        <c:tickLblPos val="none"/>
        <c:crossAx val="169148800"/>
        <c:crosses val="autoZero"/>
        <c:auto val="1"/>
        <c:lblOffset val="100"/>
        <c:baseTimeUnit val="years"/>
      </c:dateAx>
      <c:valAx>
        <c:axId val="169148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1466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119.71</c:v>
                </c:pt>
                <c:pt idx="1">
                  <c:v>113.33</c:v>
                </c:pt>
                <c:pt idx="2">
                  <c:v>102.94</c:v>
                </c:pt>
                <c:pt idx="3">
                  <c:v>104.78</c:v>
                </c:pt>
                <c:pt idx="4">
                  <c:v>108.58</c:v>
                </c:pt>
              </c:numCache>
            </c:numRef>
          </c:val>
          <c:extLst xmlns:c16r2="http://schemas.microsoft.com/office/drawing/2015/06/chart">
            <c:ext xmlns:c16="http://schemas.microsoft.com/office/drawing/2014/chart" uri="{C3380CC4-5D6E-409C-BE32-E72D297353CC}">
              <c16:uniqueId val="{00000000-D8AA-43CA-8B6B-A345BE543315}"/>
            </c:ext>
          </c:extLst>
        </c:ser>
        <c:dLbls>
          <c:showLegendKey val="0"/>
          <c:showVal val="0"/>
          <c:showCatName val="0"/>
          <c:showSerName val="0"/>
          <c:showPercent val="0"/>
          <c:showBubbleSize val="0"/>
        </c:dLbls>
        <c:gapWidth val="150"/>
        <c:axId val="169181568"/>
        <c:axId val="16918348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xmlns:c16r2="http://schemas.microsoft.com/office/drawing/2015/06/chart">
            <c:ext xmlns:c16="http://schemas.microsoft.com/office/drawing/2014/chart" uri="{C3380CC4-5D6E-409C-BE32-E72D297353CC}">
              <c16:uniqueId val="{00000001-D8AA-43CA-8B6B-A345BE543315}"/>
            </c:ext>
          </c:extLst>
        </c:ser>
        <c:dLbls>
          <c:showLegendKey val="0"/>
          <c:showVal val="0"/>
          <c:showCatName val="0"/>
          <c:showSerName val="0"/>
          <c:showPercent val="0"/>
          <c:showBubbleSize val="0"/>
        </c:dLbls>
        <c:marker val="1"/>
        <c:smooth val="0"/>
        <c:axId val="169181568"/>
        <c:axId val="169183488"/>
      </c:lineChart>
      <c:dateAx>
        <c:axId val="169181568"/>
        <c:scaling>
          <c:orientation val="minMax"/>
        </c:scaling>
        <c:delete val="1"/>
        <c:axPos val="b"/>
        <c:numFmt formatCode="ge" sourceLinked="1"/>
        <c:majorTickMark val="none"/>
        <c:minorTickMark val="none"/>
        <c:tickLblPos val="none"/>
        <c:crossAx val="169183488"/>
        <c:crosses val="autoZero"/>
        <c:auto val="1"/>
        <c:lblOffset val="100"/>
        <c:baseTimeUnit val="years"/>
      </c:dateAx>
      <c:valAx>
        <c:axId val="169183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1815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49.62</c:v>
                </c:pt>
                <c:pt idx="1">
                  <c:v>51.8</c:v>
                </c:pt>
                <c:pt idx="2">
                  <c:v>56.88</c:v>
                </c:pt>
                <c:pt idx="3">
                  <c:v>55.74</c:v>
                </c:pt>
                <c:pt idx="4">
                  <c:v>54.09</c:v>
                </c:pt>
              </c:numCache>
            </c:numRef>
          </c:val>
          <c:extLst xmlns:c16r2="http://schemas.microsoft.com/office/drawing/2015/06/chart">
            <c:ext xmlns:c16="http://schemas.microsoft.com/office/drawing/2014/chart" uri="{C3380CC4-5D6E-409C-BE32-E72D297353CC}">
              <c16:uniqueId val="{00000000-3643-413E-8843-0F295BFBA911}"/>
            </c:ext>
          </c:extLst>
        </c:ser>
        <c:dLbls>
          <c:showLegendKey val="0"/>
          <c:showVal val="0"/>
          <c:showCatName val="0"/>
          <c:showSerName val="0"/>
          <c:showPercent val="0"/>
          <c:showBubbleSize val="0"/>
        </c:dLbls>
        <c:gapWidth val="150"/>
        <c:axId val="169496576"/>
        <c:axId val="16949849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xmlns:c16r2="http://schemas.microsoft.com/office/drawing/2015/06/chart">
            <c:ext xmlns:c16="http://schemas.microsoft.com/office/drawing/2014/chart" uri="{C3380CC4-5D6E-409C-BE32-E72D297353CC}">
              <c16:uniqueId val="{00000001-3643-413E-8843-0F295BFBA911}"/>
            </c:ext>
          </c:extLst>
        </c:ser>
        <c:dLbls>
          <c:showLegendKey val="0"/>
          <c:showVal val="0"/>
          <c:showCatName val="0"/>
          <c:showSerName val="0"/>
          <c:showPercent val="0"/>
          <c:showBubbleSize val="0"/>
        </c:dLbls>
        <c:marker val="1"/>
        <c:smooth val="0"/>
        <c:axId val="169496576"/>
        <c:axId val="169498496"/>
      </c:lineChart>
      <c:dateAx>
        <c:axId val="169496576"/>
        <c:scaling>
          <c:orientation val="minMax"/>
        </c:scaling>
        <c:delete val="1"/>
        <c:axPos val="b"/>
        <c:numFmt formatCode="ge" sourceLinked="1"/>
        <c:majorTickMark val="none"/>
        <c:minorTickMark val="none"/>
        <c:tickLblPos val="none"/>
        <c:crossAx val="169498496"/>
        <c:crosses val="autoZero"/>
        <c:auto val="1"/>
        <c:lblOffset val="100"/>
        <c:baseTimeUnit val="years"/>
      </c:dateAx>
      <c:valAx>
        <c:axId val="169498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496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37.54</c:v>
                </c:pt>
                <c:pt idx="1">
                  <c:v>36.22</c:v>
                </c:pt>
                <c:pt idx="2">
                  <c:v>35.53</c:v>
                </c:pt>
                <c:pt idx="3">
                  <c:v>34.82</c:v>
                </c:pt>
                <c:pt idx="4">
                  <c:v>36.369999999999997</c:v>
                </c:pt>
              </c:numCache>
            </c:numRef>
          </c:val>
          <c:extLst xmlns:c16r2="http://schemas.microsoft.com/office/drawing/2015/06/chart">
            <c:ext xmlns:c16="http://schemas.microsoft.com/office/drawing/2014/chart" uri="{C3380CC4-5D6E-409C-BE32-E72D297353CC}">
              <c16:uniqueId val="{00000000-1CA6-4ACB-B4EB-D480F6C33603}"/>
            </c:ext>
          </c:extLst>
        </c:ser>
        <c:dLbls>
          <c:showLegendKey val="0"/>
          <c:showVal val="0"/>
          <c:showCatName val="0"/>
          <c:showSerName val="0"/>
          <c:showPercent val="0"/>
          <c:showBubbleSize val="0"/>
        </c:dLbls>
        <c:gapWidth val="150"/>
        <c:axId val="169524608"/>
        <c:axId val="16952678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xmlns:c16r2="http://schemas.microsoft.com/office/drawing/2015/06/chart">
            <c:ext xmlns:c16="http://schemas.microsoft.com/office/drawing/2014/chart" uri="{C3380CC4-5D6E-409C-BE32-E72D297353CC}">
              <c16:uniqueId val="{00000001-1CA6-4ACB-B4EB-D480F6C33603}"/>
            </c:ext>
          </c:extLst>
        </c:ser>
        <c:dLbls>
          <c:showLegendKey val="0"/>
          <c:showVal val="0"/>
          <c:showCatName val="0"/>
          <c:showSerName val="0"/>
          <c:showPercent val="0"/>
          <c:showBubbleSize val="0"/>
        </c:dLbls>
        <c:marker val="1"/>
        <c:smooth val="0"/>
        <c:axId val="169524608"/>
        <c:axId val="169526784"/>
      </c:lineChart>
      <c:dateAx>
        <c:axId val="169524608"/>
        <c:scaling>
          <c:orientation val="minMax"/>
        </c:scaling>
        <c:delete val="1"/>
        <c:axPos val="b"/>
        <c:numFmt formatCode="ge" sourceLinked="1"/>
        <c:majorTickMark val="none"/>
        <c:minorTickMark val="none"/>
        <c:tickLblPos val="none"/>
        <c:crossAx val="169526784"/>
        <c:crosses val="autoZero"/>
        <c:auto val="1"/>
        <c:lblOffset val="100"/>
        <c:baseTimeUnit val="years"/>
      </c:dateAx>
      <c:valAx>
        <c:axId val="1695267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524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70.52</c:v>
                </c:pt>
                <c:pt idx="1">
                  <c:v>71.989999999999995</c:v>
                </c:pt>
                <c:pt idx="2">
                  <c:v>71.989999999999995</c:v>
                </c:pt>
                <c:pt idx="3">
                  <c:v>71.989999999999995</c:v>
                </c:pt>
                <c:pt idx="4">
                  <c:v>72.63</c:v>
                </c:pt>
              </c:numCache>
            </c:numRef>
          </c:val>
          <c:extLst xmlns:c16r2="http://schemas.microsoft.com/office/drawing/2015/06/chart">
            <c:ext xmlns:c16="http://schemas.microsoft.com/office/drawing/2014/chart" uri="{C3380CC4-5D6E-409C-BE32-E72D297353CC}">
              <c16:uniqueId val="{00000000-5B9D-448A-93B9-190D5BE8FE03}"/>
            </c:ext>
          </c:extLst>
        </c:ser>
        <c:dLbls>
          <c:showLegendKey val="0"/>
          <c:showVal val="0"/>
          <c:showCatName val="0"/>
          <c:showSerName val="0"/>
          <c:showPercent val="0"/>
          <c:showBubbleSize val="0"/>
        </c:dLbls>
        <c:gapWidth val="150"/>
        <c:axId val="169311232"/>
        <c:axId val="16931340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xmlns:c16r2="http://schemas.microsoft.com/office/drawing/2015/06/chart">
            <c:ext xmlns:c16="http://schemas.microsoft.com/office/drawing/2014/chart" uri="{C3380CC4-5D6E-409C-BE32-E72D297353CC}">
              <c16:uniqueId val="{00000001-5B9D-448A-93B9-190D5BE8FE03}"/>
            </c:ext>
          </c:extLst>
        </c:ser>
        <c:dLbls>
          <c:showLegendKey val="0"/>
          <c:showVal val="0"/>
          <c:showCatName val="0"/>
          <c:showSerName val="0"/>
          <c:showPercent val="0"/>
          <c:showBubbleSize val="0"/>
        </c:dLbls>
        <c:marker val="1"/>
        <c:smooth val="0"/>
        <c:axId val="169311232"/>
        <c:axId val="169313408"/>
      </c:lineChart>
      <c:dateAx>
        <c:axId val="169311232"/>
        <c:scaling>
          <c:orientation val="minMax"/>
        </c:scaling>
        <c:delete val="1"/>
        <c:axPos val="b"/>
        <c:numFmt formatCode="ge" sourceLinked="1"/>
        <c:majorTickMark val="none"/>
        <c:minorTickMark val="none"/>
        <c:tickLblPos val="none"/>
        <c:crossAx val="169313408"/>
        <c:crosses val="autoZero"/>
        <c:auto val="1"/>
        <c:lblOffset val="100"/>
        <c:baseTimeUnit val="years"/>
      </c:dateAx>
      <c:valAx>
        <c:axId val="169313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9311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26" zoomScale="75" zoomScaleNormal="75"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岩手県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54498</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19821</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51.3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20</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39581</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104</v>
      </c>
      <c r="SN16" s="80"/>
      <c r="SO16" s="80"/>
      <c r="SP16" s="80"/>
      <c r="SQ16" s="80"/>
      <c r="SR16" s="80"/>
      <c r="SS16" s="80"/>
      <c r="ST16" s="80"/>
      <c r="SU16" s="80"/>
      <c r="SV16" s="80"/>
      <c r="SW16" s="80"/>
      <c r="SX16" s="80"/>
      <c r="SY16" s="80"/>
      <c r="SZ16" s="80"/>
      <c r="TA16" s="81"/>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119.25</v>
      </c>
      <c r="Y32" s="106"/>
      <c r="Z32" s="106"/>
      <c r="AA32" s="106"/>
      <c r="AB32" s="106"/>
      <c r="AC32" s="106"/>
      <c r="AD32" s="106"/>
      <c r="AE32" s="106"/>
      <c r="AF32" s="106"/>
      <c r="AG32" s="106"/>
      <c r="AH32" s="106"/>
      <c r="AI32" s="106"/>
      <c r="AJ32" s="106"/>
      <c r="AK32" s="106"/>
      <c r="AL32" s="106"/>
      <c r="AM32" s="106"/>
      <c r="AN32" s="106"/>
      <c r="AO32" s="106"/>
      <c r="AP32" s="106"/>
      <c r="AQ32" s="107"/>
      <c r="AR32" s="105">
        <f>データ!U6</f>
        <v>117.6</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107.09</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108.57</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112.98</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113.26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109.28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115.76</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127.93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84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453.83</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472.73</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485.52</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491.14</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499.82</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105</v>
      </c>
      <c r="SN48" s="80"/>
      <c r="SO48" s="80"/>
      <c r="SP48" s="80"/>
      <c r="SQ48" s="80"/>
      <c r="SR48" s="80"/>
      <c r="SS48" s="80"/>
      <c r="ST48" s="80"/>
      <c r="SU48" s="80"/>
      <c r="SV48" s="80"/>
      <c r="SW48" s="80"/>
      <c r="SX48" s="80"/>
      <c r="SY48" s="80"/>
      <c r="SZ48" s="80"/>
      <c r="TA48" s="81"/>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119.71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113.33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102.94</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104.78</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108.58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49.62</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51.8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56.88</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55.74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54.09</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37.54</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36.22</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35.53</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34.82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36.369999999999997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70.52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71.989999999999995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71.989999999999995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71.989999999999995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72.63</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106</v>
      </c>
      <c r="SN68" s="80"/>
      <c r="SO68" s="80"/>
      <c r="SP68" s="80"/>
      <c r="SQ68" s="80"/>
      <c r="SR68" s="80"/>
      <c r="SS68" s="80"/>
      <c r="ST68" s="80"/>
      <c r="SU68" s="80"/>
      <c r="SV68" s="80"/>
      <c r="SW68" s="80"/>
      <c r="SX68" s="80"/>
      <c r="SY68" s="80"/>
      <c r="SZ68" s="80"/>
      <c r="TA68" s="81"/>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45.32</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46.53</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46.41</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45.77</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47.47</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0</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0</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0</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4.8499999999999996</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3.18</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3.25</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53.38</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54.49</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55.39</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55.25</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57.11</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39.6</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42</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43.33</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44.05</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51.87</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0.41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0.48</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0.52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0.28000000000000003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2jdHsoFpGrXnrbefMH/yb5j7SY47tYaWo85hq3ef/P7hOhcYKAPsy+KN3tSrcx8BCwWwbsET7DjvpNHNvUACQ==" saltValue="vKwNbAcw31e7uMRFl+bgP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119.25</v>
      </c>
      <c r="U6" s="52">
        <f>U7</f>
        <v>117.6</v>
      </c>
      <c r="V6" s="52">
        <f>V7</f>
        <v>107.09</v>
      </c>
      <c r="W6" s="52">
        <f>W7</f>
        <v>108.57</v>
      </c>
      <c r="X6" s="52">
        <f t="shared" si="3"/>
        <v>112.98</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113.26</v>
      </c>
      <c r="AQ6" s="52">
        <f>AQ7</f>
        <v>109.28</v>
      </c>
      <c r="AR6" s="52">
        <f>AR7</f>
        <v>115.76</v>
      </c>
      <c r="AS6" s="52">
        <f>AS7</f>
        <v>127.93</v>
      </c>
      <c r="AT6" s="52">
        <f t="shared" si="3"/>
        <v>84</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453.83</v>
      </c>
      <c r="BB6" s="52">
        <f>BB7</f>
        <v>472.73</v>
      </c>
      <c r="BC6" s="52">
        <f>BC7</f>
        <v>485.52</v>
      </c>
      <c r="BD6" s="52">
        <f>BD7</f>
        <v>491.14</v>
      </c>
      <c r="BE6" s="52">
        <f t="shared" si="3"/>
        <v>499.82</v>
      </c>
      <c r="BF6" s="52">
        <f t="shared" si="3"/>
        <v>235.11</v>
      </c>
      <c r="BG6" s="52">
        <f t="shared" si="3"/>
        <v>222.22</v>
      </c>
      <c r="BH6" s="52">
        <f t="shared" si="3"/>
        <v>216.41</v>
      </c>
      <c r="BI6" s="52">
        <f t="shared" si="3"/>
        <v>208.47</v>
      </c>
      <c r="BJ6" s="52">
        <f t="shared" si="3"/>
        <v>193.85</v>
      </c>
      <c r="BK6" s="50" t="str">
        <f>IF(BK7="-","【-】","【"&amp;SUBSTITUTE(TEXT(BK7,"#,##0.00"),"-","△")&amp;"】")</f>
        <v>【246.04】</v>
      </c>
      <c r="BL6" s="52">
        <f t="shared" si="3"/>
        <v>119.71</v>
      </c>
      <c r="BM6" s="52">
        <f>BM7</f>
        <v>113.33</v>
      </c>
      <c r="BN6" s="52">
        <f>BN7</f>
        <v>102.94</v>
      </c>
      <c r="BO6" s="52">
        <f>BO7</f>
        <v>104.78</v>
      </c>
      <c r="BP6" s="52">
        <f t="shared" si="3"/>
        <v>108.58</v>
      </c>
      <c r="BQ6" s="52">
        <f t="shared" si="3"/>
        <v>109.11</v>
      </c>
      <c r="BR6" s="52">
        <f t="shared" si="3"/>
        <v>109.19</v>
      </c>
      <c r="BS6" s="52">
        <f t="shared" si="3"/>
        <v>105.24</v>
      </c>
      <c r="BT6" s="52">
        <f t="shared" si="3"/>
        <v>105.71</v>
      </c>
      <c r="BU6" s="52">
        <f t="shared" si="3"/>
        <v>105.06</v>
      </c>
      <c r="BV6" s="50" t="str">
        <f>IF(BV7="-","【-】","【"&amp;SUBSTITUTE(TEXT(BV7,"#,##0.00"),"-","△")&amp;"】")</f>
        <v>【114.16】</v>
      </c>
      <c r="BW6" s="52">
        <f t="shared" si="3"/>
        <v>49.62</v>
      </c>
      <c r="BX6" s="52">
        <f>BX7</f>
        <v>51.8</v>
      </c>
      <c r="BY6" s="52">
        <f>BY7</f>
        <v>56.88</v>
      </c>
      <c r="BZ6" s="52">
        <f>BZ7</f>
        <v>55.74</v>
      </c>
      <c r="CA6" s="52">
        <f t="shared" si="3"/>
        <v>54.09</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37.54</v>
      </c>
      <c r="CI6" s="52">
        <f>CI7</f>
        <v>36.22</v>
      </c>
      <c r="CJ6" s="52">
        <f>CJ7</f>
        <v>35.53</v>
      </c>
      <c r="CK6" s="52">
        <f>CK7</f>
        <v>34.82</v>
      </c>
      <c r="CL6" s="52">
        <f t="shared" si="5"/>
        <v>36.369999999999997</v>
      </c>
      <c r="CM6" s="52">
        <f t="shared" si="5"/>
        <v>41.77</v>
      </c>
      <c r="CN6" s="52">
        <f t="shared" si="5"/>
        <v>40.97</v>
      </c>
      <c r="CO6" s="52">
        <f t="shared" si="5"/>
        <v>40.69</v>
      </c>
      <c r="CP6" s="52">
        <f t="shared" si="5"/>
        <v>40.67</v>
      </c>
      <c r="CQ6" s="52">
        <f t="shared" si="5"/>
        <v>40.89</v>
      </c>
      <c r="CR6" s="50" t="str">
        <f>IF(CR7="-","【-】","【"&amp;SUBSTITUTE(TEXT(CR7,"#,##0.00"),"-","△")&amp;"】")</f>
        <v>【55.52】</v>
      </c>
      <c r="CS6" s="52">
        <f t="shared" ref="CS6:DB6" si="6">CS7</f>
        <v>70.52</v>
      </c>
      <c r="CT6" s="52">
        <f>CT7</f>
        <v>71.989999999999995</v>
      </c>
      <c r="CU6" s="52">
        <f>CU7</f>
        <v>71.989999999999995</v>
      </c>
      <c r="CV6" s="52">
        <f>CV7</f>
        <v>71.989999999999995</v>
      </c>
      <c r="CW6" s="52">
        <f t="shared" si="6"/>
        <v>72.63</v>
      </c>
      <c r="CX6" s="52">
        <f t="shared" si="6"/>
        <v>64.95</v>
      </c>
      <c r="CY6" s="52">
        <f t="shared" si="6"/>
        <v>63.26</v>
      </c>
      <c r="CZ6" s="52">
        <f t="shared" si="6"/>
        <v>62.7</v>
      </c>
      <c r="DA6" s="52">
        <f t="shared" si="6"/>
        <v>62.59</v>
      </c>
      <c r="DB6" s="52">
        <f t="shared" si="6"/>
        <v>61.76</v>
      </c>
      <c r="DC6" s="50" t="str">
        <f>IF(DC7="-","【-】","【"&amp;SUBSTITUTE(TEXT(DC7,"#,##0.00"),"-","△")&amp;"】")</f>
        <v>【77.10】</v>
      </c>
      <c r="DD6" s="52">
        <f t="shared" ref="DD6:DM6" si="7">DD7</f>
        <v>45.32</v>
      </c>
      <c r="DE6" s="52">
        <f>DE7</f>
        <v>46.53</v>
      </c>
      <c r="DF6" s="52">
        <f>DF7</f>
        <v>46.41</v>
      </c>
      <c r="DG6" s="52">
        <f>DG7</f>
        <v>45.77</v>
      </c>
      <c r="DH6" s="52">
        <f t="shared" si="7"/>
        <v>47.47</v>
      </c>
      <c r="DI6" s="52">
        <f t="shared" si="7"/>
        <v>53.38</v>
      </c>
      <c r="DJ6" s="52">
        <f t="shared" si="7"/>
        <v>54.49</v>
      </c>
      <c r="DK6" s="52">
        <f t="shared" si="7"/>
        <v>55.39</v>
      </c>
      <c r="DL6" s="52">
        <f t="shared" si="7"/>
        <v>55.25</v>
      </c>
      <c r="DM6" s="52">
        <f t="shared" si="7"/>
        <v>57.11</v>
      </c>
      <c r="DN6" s="50" t="str">
        <f>IF(DN7="-","【-】","【"&amp;SUBSTITUTE(TEXT(DN7,"#,##0.00"),"-","△")&amp;"】")</f>
        <v>【58.53】</v>
      </c>
      <c r="DO6" s="52">
        <f t="shared" ref="DO6:DX6" si="8">DO7</f>
        <v>0</v>
      </c>
      <c r="DP6" s="52">
        <f>DP7</f>
        <v>0</v>
      </c>
      <c r="DQ6" s="52">
        <f>DQ7</f>
        <v>0</v>
      </c>
      <c r="DR6" s="52">
        <f>DR7</f>
        <v>0</v>
      </c>
      <c r="DS6" s="52">
        <f t="shared" si="8"/>
        <v>0</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4.8499999999999996</v>
      </c>
      <c r="EB6" s="52">
        <f>EB7</f>
        <v>3.18</v>
      </c>
      <c r="EC6" s="52">
        <f>EC7</f>
        <v>3.25</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54498</v>
      </c>
      <c r="L7" s="54" t="s">
        <v>96</v>
      </c>
      <c r="M7" s="55">
        <v>2</v>
      </c>
      <c r="N7" s="55">
        <v>19821</v>
      </c>
      <c r="O7" s="56" t="s">
        <v>97</v>
      </c>
      <c r="P7" s="56">
        <v>51.3</v>
      </c>
      <c r="Q7" s="55">
        <v>20</v>
      </c>
      <c r="R7" s="55">
        <v>39581</v>
      </c>
      <c r="S7" s="54" t="s">
        <v>98</v>
      </c>
      <c r="T7" s="57">
        <v>119.25</v>
      </c>
      <c r="U7" s="57">
        <v>117.6</v>
      </c>
      <c r="V7" s="57">
        <v>107.09</v>
      </c>
      <c r="W7" s="57">
        <v>108.57</v>
      </c>
      <c r="X7" s="57">
        <v>112.98</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113.26</v>
      </c>
      <c r="AQ7" s="57">
        <v>109.28</v>
      </c>
      <c r="AR7" s="57">
        <v>115.76</v>
      </c>
      <c r="AS7" s="57">
        <v>127.93</v>
      </c>
      <c r="AT7" s="57">
        <v>84</v>
      </c>
      <c r="AU7" s="57">
        <v>577.44000000000005</v>
      </c>
      <c r="AV7" s="57">
        <v>605.5</v>
      </c>
      <c r="AW7" s="57">
        <v>551.42999999999995</v>
      </c>
      <c r="AX7" s="57">
        <v>687.99</v>
      </c>
      <c r="AY7" s="57">
        <v>655.75</v>
      </c>
      <c r="AZ7" s="57">
        <v>450.05</v>
      </c>
      <c r="BA7" s="57">
        <v>453.83</v>
      </c>
      <c r="BB7" s="57">
        <v>472.73</v>
      </c>
      <c r="BC7" s="57">
        <v>485.52</v>
      </c>
      <c r="BD7" s="57">
        <v>491.14</v>
      </c>
      <c r="BE7" s="57">
        <v>499.82</v>
      </c>
      <c r="BF7" s="57">
        <v>235.11</v>
      </c>
      <c r="BG7" s="57">
        <v>222.22</v>
      </c>
      <c r="BH7" s="57">
        <v>216.41</v>
      </c>
      <c r="BI7" s="57">
        <v>208.47</v>
      </c>
      <c r="BJ7" s="57">
        <v>193.85</v>
      </c>
      <c r="BK7" s="57">
        <v>246.04</v>
      </c>
      <c r="BL7" s="57">
        <v>119.71</v>
      </c>
      <c r="BM7" s="57">
        <v>113.33</v>
      </c>
      <c r="BN7" s="57">
        <v>102.94</v>
      </c>
      <c r="BO7" s="57">
        <v>104.78</v>
      </c>
      <c r="BP7" s="57">
        <v>108.58</v>
      </c>
      <c r="BQ7" s="57">
        <v>109.11</v>
      </c>
      <c r="BR7" s="57">
        <v>109.19</v>
      </c>
      <c r="BS7" s="57">
        <v>105.24</v>
      </c>
      <c r="BT7" s="57">
        <v>105.71</v>
      </c>
      <c r="BU7" s="57">
        <v>105.06</v>
      </c>
      <c r="BV7" s="57">
        <v>114.16</v>
      </c>
      <c r="BW7" s="57">
        <v>49.62</v>
      </c>
      <c r="BX7" s="57">
        <v>51.8</v>
      </c>
      <c r="BY7" s="57">
        <v>56.88</v>
      </c>
      <c r="BZ7" s="57">
        <v>55.74</v>
      </c>
      <c r="CA7" s="57">
        <v>54.09</v>
      </c>
      <c r="CB7" s="57">
        <v>25</v>
      </c>
      <c r="CC7" s="57">
        <v>25.13</v>
      </c>
      <c r="CD7" s="57">
        <v>26.03</v>
      </c>
      <c r="CE7" s="57">
        <v>25.98</v>
      </c>
      <c r="CF7" s="57">
        <v>26.84</v>
      </c>
      <c r="CG7" s="57">
        <v>18.71</v>
      </c>
      <c r="CH7" s="57">
        <v>37.54</v>
      </c>
      <c r="CI7" s="57">
        <v>36.22</v>
      </c>
      <c r="CJ7" s="57">
        <v>35.53</v>
      </c>
      <c r="CK7" s="57">
        <v>34.82</v>
      </c>
      <c r="CL7" s="57">
        <v>36.369999999999997</v>
      </c>
      <c r="CM7" s="57">
        <v>41.77</v>
      </c>
      <c r="CN7" s="57">
        <v>40.97</v>
      </c>
      <c r="CO7" s="57">
        <v>40.69</v>
      </c>
      <c r="CP7" s="57">
        <v>40.67</v>
      </c>
      <c r="CQ7" s="57">
        <v>40.89</v>
      </c>
      <c r="CR7" s="57">
        <v>55.52</v>
      </c>
      <c r="CS7" s="57">
        <v>70.52</v>
      </c>
      <c r="CT7" s="57">
        <v>71.989999999999995</v>
      </c>
      <c r="CU7" s="57">
        <v>71.989999999999995</v>
      </c>
      <c r="CV7" s="57">
        <v>71.989999999999995</v>
      </c>
      <c r="CW7" s="57">
        <v>72.63</v>
      </c>
      <c r="CX7" s="57">
        <v>64.95</v>
      </c>
      <c r="CY7" s="57">
        <v>63.26</v>
      </c>
      <c r="CZ7" s="57">
        <v>62.7</v>
      </c>
      <c r="DA7" s="57">
        <v>62.59</v>
      </c>
      <c r="DB7" s="57">
        <v>61.76</v>
      </c>
      <c r="DC7" s="57">
        <v>77.099999999999994</v>
      </c>
      <c r="DD7" s="57">
        <v>45.32</v>
      </c>
      <c r="DE7" s="57">
        <v>46.53</v>
      </c>
      <c r="DF7" s="57">
        <v>46.41</v>
      </c>
      <c r="DG7" s="57">
        <v>45.77</v>
      </c>
      <c r="DH7" s="57">
        <v>47.47</v>
      </c>
      <c r="DI7" s="57">
        <v>53.38</v>
      </c>
      <c r="DJ7" s="57">
        <v>54.49</v>
      </c>
      <c r="DK7" s="57">
        <v>55.39</v>
      </c>
      <c r="DL7" s="57">
        <v>55.25</v>
      </c>
      <c r="DM7" s="57">
        <v>57.11</v>
      </c>
      <c r="DN7" s="57">
        <v>58.53</v>
      </c>
      <c r="DO7" s="57">
        <v>0</v>
      </c>
      <c r="DP7" s="57">
        <v>0</v>
      </c>
      <c r="DQ7" s="57">
        <v>0</v>
      </c>
      <c r="DR7" s="57">
        <v>0</v>
      </c>
      <c r="DS7" s="57">
        <v>0</v>
      </c>
      <c r="DT7" s="57">
        <v>39.6</v>
      </c>
      <c r="DU7" s="57">
        <v>42</v>
      </c>
      <c r="DV7" s="57">
        <v>43.33</v>
      </c>
      <c r="DW7" s="57">
        <v>44.05</v>
      </c>
      <c r="DX7" s="57">
        <v>51.87</v>
      </c>
      <c r="DY7" s="57">
        <v>45.47</v>
      </c>
      <c r="DZ7" s="57">
        <v>0</v>
      </c>
      <c r="EA7" s="57">
        <v>4.8499999999999996</v>
      </c>
      <c r="EB7" s="57">
        <v>3.18</v>
      </c>
      <c r="EC7" s="57">
        <v>3.25</v>
      </c>
      <c r="ED7" s="57">
        <v>0</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119.25</v>
      </c>
      <c r="V11" s="64">
        <f>IF(U6="-",NA(),U6)</f>
        <v>117.6</v>
      </c>
      <c r="W11" s="64">
        <f>IF(V6="-",NA(),V6)</f>
        <v>107.09</v>
      </c>
      <c r="X11" s="64">
        <f>IF(W6="-",NA(),W6)</f>
        <v>108.57</v>
      </c>
      <c r="Y11" s="64">
        <f>IF(X6="-",NA(),X6)</f>
        <v>112.98</v>
      </c>
      <c r="AE11" s="63" t="s">
        <v>23</v>
      </c>
      <c r="AF11" s="64">
        <f>IF(AE6="-",NA(),AE6)</f>
        <v>0</v>
      </c>
      <c r="AG11" s="64">
        <f>IF(AF6="-",NA(),AF6)</f>
        <v>0</v>
      </c>
      <c r="AH11" s="64">
        <f>IF(AG6="-",NA(),AG6)</f>
        <v>0</v>
      </c>
      <c r="AI11" s="64">
        <f>IF(AH6="-",NA(),AH6)</f>
        <v>0</v>
      </c>
      <c r="AJ11" s="64">
        <f>IF(AI6="-",NA(),AI6)</f>
        <v>0</v>
      </c>
      <c r="AP11" s="63" t="s">
        <v>23</v>
      </c>
      <c r="AQ11" s="64">
        <f>IF(AP6="-",NA(),AP6)</f>
        <v>113.26</v>
      </c>
      <c r="AR11" s="64">
        <f>IF(AQ6="-",NA(),AQ6)</f>
        <v>109.28</v>
      </c>
      <c r="AS11" s="64">
        <f>IF(AR6="-",NA(),AR6)</f>
        <v>115.76</v>
      </c>
      <c r="AT11" s="64">
        <f>IF(AS6="-",NA(),AS6)</f>
        <v>127.93</v>
      </c>
      <c r="AU11" s="64">
        <f>IF(AT6="-",NA(),AT6)</f>
        <v>84</v>
      </c>
      <c r="BA11" s="63" t="s">
        <v>23</v>
      </c>
      <c r="BB11" s="64">
        <f>IF(BA6="-",NA(),BA6)</f>
        <v>453.83</v>
      </c>
      <c r="BC11" s="64">
        <f>IF(BB6="-",NA(),BB6)</f>
        <v>472.73</v>
      </c>
      <c r="BD11" s="64">
        <f>IF(BC6="-",NA(),BC6)</f>
        <v>485.52</v>
      </c>
      <c r="BE11" s="64">
        <f>IF(BD6="-",NA(),BD6)</f>
        <v>491.14</v>
      </c>
      <c r="BF11" s="64">
        <f>IF(BE6="-",NA(),BE6)</f>
        <v>499.82</v>
      </c>
      <c r="BL11" s="63" t="s">
        <v>23</v>
      </c>
      <c r="BM11" s="64">
        <f>IF(BL6="-",NA(),BL6)</f>
        <v>119.71</v>
      </c>
      <c r="BN11" s="64">
        <f>IF(BM6="-",NA(),BM6)</f>
        <v>113.33</v>
      </c>
      <c r="BO11" s="64">
        <f>IF(BN6="-",NA(),BN6)</f>
        <v>102.94</v>
      </c>
      <c r="BP11" s="64">
        <f>IF(BO6="-",NA(),BO6)</f>
        <v>104.78</v>
      </c>
      <c r="BQ11" s="64">
        <f>IF(BP6="-",NA(),BP6)</f>
        <v>108.58</v>
      </c>
      <c r="BW11" s="63" t="s">
        <v>23</v>
      </c>
      <c r="BX11" s="64">
        <f>IF(BW6="-",NA(),BW6)</f>
        <v>49.62</v>
      </c>
      <c r="BY11" s="64">
        <f>IF(BX6="-",NA(),BX6)</f>
        <v>51.8</v>
      </c>
      <c r="BZ11" s="64">
        <f>IF(BY6="-",NA(),BY6)</f>
        <v>56.88</v>
      </c>
      <c r="CA11" s="64">
        <f>IF(BZ6="-",NA(),BZ6)</f>
        <v>55.74</v>
      </c>
      <c r="CB11" s="64">
        <f>IF(CA6="-",NA(),CA6)</f>
        <v>54.09</v>
      </c>
      <c r="CH11" s="63" t="s">
        <v>23</v>
      </c>
      <c r="CI11" s="64">
        <f>IF(CH6="-",NA(),CH6)</f>
        <v>37.54</v>
      </c>
      <c r="CJ11" s="64">
        <f>IF(CI6="-",NA(),CI6)</f>
        <v>36.22</v>
      </c>
      <c r="CK11" s="64">
        <f>IF(CJ6="-",NA(),CJ6)</f>
        <v>35.53</v>
      </c>
      <c r="CL11" s="64">
        <f>IF(CK6="-",NA(),CK6)</f>
        <v>34.82</v>
      </c>
      <c r="CM11" s="64">
        <f>IF(CL6="-",NA(),CL6)</f>
        <v>36.369999999999997</v>
      </c>
      <c r="CS11" s="63" t="s">
        <v>23</v>
      </c>
      <c r="CT11" s="64">
        <f>IF(CS6="-",NA(),CS6)</f>
        <v>70.52</v>
      </c>
      <c r="CU11" s="64">
        <f>IF(CT6="-",NA(),CT6)</f>
        <v>71.989999999999995</v>
      </c>
      <c r="CV11" s="64">
        <f>IF(CU6="-",NA(),CU6)</f>
        <v>71.989999999999995</v>
      </c>
      <c r="CW11" s="64">
        <f>IF(CV6="-",NA(),CV6)</f>
        <v>71.989999999999995</v>
      </c>
      <c r="CX11" s="64">
        <f>IF(CW6="-",NA(),CW6)</f>
        <v>72.63</v>
      </c>
      <c r="DD11" s="63" t="s">
        <v>23</v>
      </c>
      <c r="DE11" s="64">
        <f>IF(DD6="-",NA(),DD6)</f>
        <v>45.32</v>
      </c>
      <c r="DF11" s="64">
        <f>IF(DE6="-",NA(),DE6)</f>
        <v>46.53</v>
      </c>
      <c r="DG11" s="64">
        <f>IF(DF6="-",NA(),DF6)</f>
        <v>46.41</v>
      </c>
      <c r="DH11" s="64">
        <f>IF(DG6="-",NA(),DG6)</f>
        <v>45.77</v>
      </c>
      <c r="DI11" s="64">
        <f>IF(DH6="-",NA(),DH6)</f>
        <v>47.47</v>
      </c>
      <c r="DO11" s="63" t="s">
        <v>23</v>
      </c>
      <c r="DP11" s="64">
        <f>IF(DO6="-",NA(),DO6)</f>
        <v>0</v>
      </c>
      <c r="DQ11" s="64">
        <f>IF(DP6="-",NA(),DP6)</f>
        <v>0</v>
      </c>
      <c r="DR11" s="64">
        <f>IF(DQ6="-",NA(),DQ6)</f>
        <v>0</v>
      </c>
      <c r="DS11" s="64">
        <f>IF(DR6="-",NA(),DR6)</f>
        <v>0</v>
      </c>
      <c r="DT11" s="64">
        <f>IF(DS6="-",NA(),DS6)</f>
        <v>0</v>
      </c>
      <c r="DZ11" s="63" t="s">
        <v>23</v>
      </c>
      <c r="EA11" s="64">
        <f>IF(DZ6="-",NA(),DZ6)</f>
        <v>0</v>
      </c>
      <c r="EB11" s="64">
        <f>IF(EA6="-",NA(),EA6)</f>
        <v>4.8499999999999996</v>
      </c>
      <c r="EC11" s="64">
        <f>IF(EB6="-",NA(),EB6)</f>
        <v>3.18</v>
      </c>
      <c r="ED11" s="64">
        <f>IF(EC6="-",NA(),EC6)</f>
        <v>3.25</v>
      </c>
      <c r="EE11" s="64">
        <f>IF(ED6="-",NA(),ED6)</f>
        <v>0</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2020-01-24T05:59:35Z</cp:lastPrinted>
  <dcterms:created xsi:type="dcterms:W3CDTF">2019-12-05T07:45:38Z</dcterms:created>
  <dcterms:modified xsi:type="dcterms:W3CDTF">2020-01-27T00:08:48Z</dcterms:modified>
  <cp:category/>
</cp:coreProperties>
</file>