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5.84\disk1\04　水道班\06 菊池主事\し 照会関係\３＿企業局内\03 予算・出納班\R010121【予算】経営比較分析表\"/>
    </mc:Choice>
  </mc:AlternateContent>
  <workbookProtection workbookAlgorithmName="SHA-512" workbookHashValue="oa9fDGUgdM2dhyRHxahlsYONRaXQsU+mB092FSDOVlGAirpmOAHX7Mt6Z+cs5sA18D2SZ1NvMHsEdhcNmiIvZQ==" workbookSaltValue="xIx83Z2pOiVYXkNDFk/0iQ==" workbookSpinCount="100000" lockStructure="1"/>
  <bookViews>
    <workbookView xWindow="0" yWindow="0" windowWidth="20490" windowHeight="792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<sst xmlns="http://schemas.openxmlformats.org/spreadsheetml/2006/main" count="262" uniqueCount="107">
  <si>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</si>
  <si>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</si>
  <si>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</si>
  <si>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</si>
  <si>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</si>
  <si>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</si>
  <si>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</si>
  <si>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</si>
  <si>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</si>
  <si>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</si>
  <si>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</si>
  <si>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</si>
  <si>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</si>
  <si>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</si>
  <si>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</si>
  <si>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</si>
  <si>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</si>
  <si>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</si>
  <si>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</si>
  <si>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</si>
  <si>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</si>
  <si>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</si>
  <si>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</si>
  <si>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</si>
  <si>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</si>
  <si>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</si>
  <si>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</si>
  <si>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</si>
  <si>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</si>
  <si>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</si>
  <si>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</si>
  <si>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</si>
  <si>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</si>
  <si>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</si>
  <si>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</si>
  <si>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</si>
  <si>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</si>
  <si>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</si>
  <si>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</si>
  <si>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</si>
  <si>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</si>
  <si>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</si>
  <si>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</si>
  <si>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</si>
  <si>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</si>
  <si>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</si>
  <si>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</si>
  <si>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</si>
  <si>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</si>
  <si>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</si>
  <si>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</si>
  <si>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</si>
  <si>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</si>
  <si>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</si>
  <si>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</si>
  <si>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</si>
  <si>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</si>
  <si>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</si>
  <si>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</si>
  <si>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</si>
  <si>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</si>
  <si>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</si>
  <si>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</si>
  <si>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</si>
  <si>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</si>
  <si>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</si>
  <si>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</si>
  <si>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</si>
  <si>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</si>
  <si>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</si>
  <si>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</si>
  <si>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</si>
  <si>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</si>
  <si>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</si>
  <si>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</si>
  <si>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</si>
  <si>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</si>
  <si>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</si>
  <si>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</si>
  <si>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</si>
  <si>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</si>
  <si>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</si>
  <si>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</si>
  <si>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</si>
  <si>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</si>
  <si>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</si>
  <si>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</si>
  <si>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</si>
  <si>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040002</t>
  </si>
  <si>
    <t>46</t>
  </si>
  <si>
    <t>02</t>
  </si>
  <si>
    <t>0</t>
  </si>
  <si>
    <t>000</t>
  </si>
  <si>
    <t>宮城県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</si>
  <si>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</si>
  <si>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</si>
  <si>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</si>
  <si>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</si>
  <si>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</si>
  <si>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</si>
  <si>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</si>
  <si>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</si>
  <si>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</si>
  <si>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</si>
  <si>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等は長寿命化の措置を講じることにより耐用年数以上の期間の使用が可能になることから，劣化・老朽化等の状況を調査しながら，適宜長寿命化及び更新の措置を講じています。管路の強靱化対策については，耐震化の必要性に関する現況調査を行い，耐震化が必要と判断された箇所に関しては，工業用水道事業費補助金を利用した伸縮可とう管補強工事等を実施しています。</t>
    <rPh sb="97" eb="99">
      <t>タイシン</t>
    </rPh>
    <rPh sb="99" eb="100">
      <t>カ</t>
    </rPh>
    <rPh sb="101" eb="103">
      <t>ヒツヨウ</t>
    </rPh>
    <rPh sb="103" eb="104">
      <t>セイ</t>
    </rPh>
    <rPh sb="105" eb="106">
      <t>カン</t>
    </rPh>
    <rPh sb="108" eb="110">
      <t>ゲンキョウ</t>
    </rPh>
    <rPh sb="110" eb="112">
      <t>チョウサ</t>
    </rPh>
    <rPh sb="113" eb="114">
      <t>オコナ</t>
    </rPh>
    <rPh sb="116" eb="119">
      <t>タイシンカ</t>
    </rPh>
    <rPh sb="120" eb="122">
      <t>ヒツヨウ</t>
    </rPh>
    <rPh sb="123" eb="125">
      <t>ハンダン</t>
    </rPh>
    <rPh sb="128" eb="130">
      <t>カショ</t>
    </rPh>
    <rPh sb="131" eb="132">
      <t>カン</t>
    </rPh>
    <rPh sb="136" eb="138">
      <t>コウギョウ</t>
    </rPh>
    <rPh sb="138" eb="140">
      <t>ヨウスイ</t>
    </rPh>
    <rPh sb="140" eb="141">
      <t>ドウ</t>
    </rPh>
    <rPh sb="141" eb="143">
      <t>ジギョウ</t>
    </rPh>
    <rPh sb="143" eb="144">
      <t>ヒ</t>
    </rPh>
    <rPh sb="144" eb="147">
      <t>ホジョキン</t>
    </rPh>
    <rPh sb="148" eb="150">
      <t>リヨウ</t>
    </rPh>
    <rPh sb="152" eb="155">
      <t>シンシュクカ</t>
    </rPh>
    <rPh sb="160" eb="162">
      <t>コウジ</t>
    </rPh>
    <rPh sb="162" eb="163">
      <t>トウ</t>
    </rPh>
    <rPh sb="164" eb="166">
      <t>ジッシ</t>
    </rPh>
    <phoneticPr fontId="5"/>
  </si>
  <si>
    <t>　経常収支比率は100％を超え，累積欠損金もなく，経営は安定しています。
　企業債残高対給水収益比率や料金回収率についても全国平均を上回っていますが，全国平均と比べて約２倍の給水原価や，平均と比べて低い契約率から生じる高料金が課題となっています。
　今後は，施設・管路の老朽化に伴う更新費用や修繕費等の維持管理コストが増加することが予想されることから，今後は管路のダウンサイジングやコンセッション（みやぎ型管理運営方式）の導入による維持管理コストの削減による経営改善を図っていくことが，課題解決には不可欠となっています。
　加えて，低い契約率を解消するために，産業立地担当部署と連携した企業立地セミナーでの広報活動や新規立地企業への情報提供等，一層の経営努力を実施する必要があります。
　</t>
    <rPh sb="75" eb="77">
      <t>ゼンコク</t>
    </rPh>
    <rPh sb="77" eb="79">
      <t>ヘイキン</t>
    </rPh>
    <rPh sb="80" eb="81">
      <t>クラ</t>
    </rPh>
    <rPh sb="83" eb="84">
      <t>ヤク</t>
    </rPh>
    <rPh sb="85" eb="86">
      <t>バイ</t>
    </rPh>
    <rPh sb="87" eb="89">
      <t>キュウスイ</t>
    </rPh>
    <rPh sb="89" eb="91">
      <t>ゲンカ</t>
    </rPh>
    <rPh sb="93" eb="95">
      <t>ヘイキン</t>
    </rPh>
    <rPh sb="96" eb="97">
      <t>クラ</t>
    </rPh>
    <rPh sb="99" eb="100">
      <t>ヒク</t>
    </rPh>
    <rPh sb="101" eb="103">
      <t>ケイヤク</t>
    </rPh>
    <rPh sb="103" eb="104">
      <t>リツ</t>
    </rPh>
    <rPh sb="106" eb="107">
      <t>ショウ</t>
    </rPh>
    <rPh sb="109" eb="112">
      <t>コウリョウキン</t>
    </rPh>
    <rPh sb="113" eb="115">
      <t>カダイ</t>
    </rPh>
    <rPh sb="125" eb="127">
      <t>コンゴ</t>
    </rPh>
    <rPh sb="129" eb="131">
      <t>シセツ</t>
    </rPh>
    <rPh sb="132" eb="134">
      <t>カンロ</t>
    </rPh>
    <rPh sb="135" eb="137">
      <t>ロウキュウ</t>
    </rPh>
    <rPh sb="137" eb="138">
      <t>カ</t>
    </rPh>
    <rPh sb="139" eb="140">
      <t>トモナ</t>
    </rPh>
    <rPh sb="141" eb="143">
      <t>コウシン</t>
    </rPh>
    <rPh sb="143" eb="145">
      <t>ヒヨウ</t>
    </rPh>
    <rPh sb="146" eb="149">
      <t>シュウゼンヒ</t>
    </rPh>
    <rPh sb="149" eb="150">
      <t>トウ</t>
    </rPh>
    <rPh sb="151" eb="153">
      <t>イジ</t>
    </rPh>
    <rPh sb="153" eb="155">
      <t>カンリ</t>
    </rPh>
    <rPh sb="159" eb="161">
      <t>ゾウカ</t>
    </rPh>
    <rPh sb="166" eb="168">
      <t>ヨソウ</t>
    </rPh>
    <rPh sb="176" eb="178">
      <t>コンゴ</t>
    </rPh>
    <rPh sb="179" eb="181">
      <t>カンロ</t>
    </rPh>
    <rPh sb="202" eb="203">
      <t>ガタ</t>
    </rPh>
    <rPh sb="203" eb="205">
      <t>カンリ</t>
    </rPh>
    <rPh sb="205" eb="207">
      <t>ウンエイ</t>
    </rPh>
    <rPh sb="207" eb="209">
      <t>ホウシキ</t>
    </rPh>
    <rPh sb="211" eb="213">
      <t>ドウニュウ</t>
    </rPh>
    <rPh sb="216" eb="218">
      <t>イジ</t>
    </rPh>
    <rPh sb="218" eb="220">
      <t>カンリ</t>
    </rPh>
    <rPh sb="224" eb="226">
      <t>サクゲン</t>
    </rPh>
    <rPh sb="229" eb="231">
      <t>ケイエイ</t>
    </rPh>
    <rPh sb="231" eb="233">
      <t>カイゼン</t>
    </rPh>
    <rPh sb="234" eb="235">
      <t>ハカ</t>
    </rPh>
    <rPh sb="243" eb="245">
      <t>カダイ</t>
    </rPh>
    <rPh sb="245" eb="247">
      <t>カイケツ</t>
    </rPh>
    <rPh sb="249" eb="252">
      <t>フカケツ</t>
    </rPh>
    <rPh sb="262" eb="263">
      <t>クワ</t>
    </rPh>
    <rPh sb="266" eb="267">
      <t>ヒク</t>
    </rPh>
    <rPh sb="268" eb="270">
      <t>ケイヤク</t>
    </rPh>
    <rPh sb="270" eb="271">
      <t>リツ</t>
    </rPh>
    <rPh sb="272" eb="274">
      <t>カイショウ</t>
    </rPh>
    <rPh sb="280" eb="282">
      <t>サンギョウ</t>
    </rPh>
    <rPh sb="282" eb="284">
      <t>リッチ</t>
    </rPh>
    <rPh sb="284" eb="286">
      <t>タントウ</t>
    </rPh>
    <rPh sb="286" eb="288">
      <t>ブショ</t>
    </rPh>
    <rPh sb="289" eb="291">
      <t>レンケイ</t>
    </rPh>
    <rPh sb="293" eb="295">
      <t>キギョウ</t>
    </rPh>
    <rPh sb="295" eb="297">
      <t>リッチ</t>
    </rPh>
    <rPh sb="303" eb="305">
      <t>コウホウ</t>
    </rPh>
    <rPh sb="305" eb="307">
      <t>カツドウ</t>
    </rPh>
    <rPh sb="308" eb="310">
      <t>シンキ</t>
    </rPh>
    <rPh sb="310" eb="312">
      <t>リッチ</t>
    </rPh>
    <rPh sb="312" eb="314">
      <t>キギョウ</t>
    </rPh>
    <rPh sb="316" eb="318">
      <t>ジョウホウ</t>
    </rPh>
    <rPh sb="318" eb="320">
      <t>テイキョウ</t>
    </rPh>
    <rPh sb="320" eb="321">
      <t>トウ</t>
    </rPh>
    <rPh sb="322" eb="324">
      <t>イッソウ</t>
    </rPh>
    <rPh sb="325" eb="327">
      <t>ケイエイ</t>
    </rPh>
    <rPh sb="327" eb="329">
      <t>ドリョク</t>
    </rPh>
    <rPh sb="330" eb="332">
      <t>ジッシ</t>
    </rPh>
    <rPh sb="334" eb="336">
      <t>ヒツヨウ</t>
    </rPh>
    <phoneticPr fontId="5"/>
  </si>
  <si>
    <t>　工業用水道事業の現在の経営状況は，健全性が確保され安定して推移していると思料されますが，管路更新を実施しておらず，将来の莫大な管路更新費用支出に備えた経営を行う必要があります。
　しかしながら，今後は節水型社会がより進んでいくため，ユーザー企業の水需要増加は見込めず，また全国トップクラスである工業用水道料金の更なる値上げは困難という状況にあります。
　このように経営を取り巻く環境は厳しさを増してくることから，これらの諸課題に対応するため，「宮城県企業局水道事業経営管理戦略プラン」に掲げた各施策を計画的に取り組んでいくとともに「民の力を最大限活用」した最適な管理運営方式について検討を進めていくこととしています。</t>
    <rPh sb="1" eb="4">
      <t>コウギョウヨウ</t>
    </rPh>
    <rPh sb="9" eb="11">
      <t>ゲンザイ</t>
    </rPh>
    <rPh sb="37" eb="39">
      <t>シリョウ</t>
    </rPh>
    <rPh sb="45" eb="47">
      <t>カンロ</t>
    </rPh>
    <rPh sb="47" eb="49">
      <t>コウシン</t>
    </rPh>
    <rPh sb="50" eb="52">
      <t>ジッシ</t>
    </rPh>
    <rPh sb="58" eb="60">
      <t>ショウライ</t>
    </rPh>
    <rPh sb="61" eb="63">
      <t>バクダイ</t>
    </rPh>
    <rPh sb="64" eb="66">
      <t>カンロ</t>
    </rPh>
    <rPh sb="66" eb="68">
      <t>コウシン</t>
    </rPh>
    <rPh sb="68" eb="70">
      <t>ヒヨウ</t>
    </rPh>
    <rPh sb="70" eb="72">
      <t>シシュツ</t>
    </rPh>
    <rPh sb="73" eb="74">
      <t>ソナ</t>
    </rPh>
    <rPh sb="76" eb="78">
      <t>ケイエイ</t>
    </rPh>
    <rPh sb="79" eb="80">
      <t>オコナ</t>
    </rPh>
    <rPh sb="81" eb="83">
      <t>ヒツヨウ</t>
    </rPh>
    <rPh sb="101" eb="104">
      <t>セッスイガタ</t>
    </rPh>
    <rPh sb="104" eb="106">
      <t>シャカイ</t>
    </rPh>
    <rPh sb="109" eb="110">
      <t>スス</t>
    </rPh>
    <rPh sb="121" eb="123">
      <t>キギョウ</t>
    </rPh>
    <rPh sb="127" eb="129">
      <t>ゾウカ</t>
    </rPh>
    <rPh sb="130" eb="132">
      <t>ミコ</t>
    </rPh>
    <rPh sb="137" eb="139">
      <t>ゼンコク</t>
    </rPh>
    <rPh sb="148" eb="150">
      <t>コウギョウ</t>
    </rPh>
    <rPh sb="150" eb="152">
      <t>ヨウスイ</t>
    </rPh>
    <rPh sb="152" eb="153">
      <t>ドウ</t>
    </rPh>
    <rPh sb="153" eb="155">
      <t>リョウキン</t>
    </rPh>
    <rPh sb="156" eb="157">
      <t>サラ</t>
    </rPh>
    <rPh sb="159" eb="161">
      <t>ネア</t>
    </rPh>
    <rPh sb="163" eb="165">
      <t>コンナン</t>
    </rPh>
    <rPh sb="168" eb="170">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</si>
</sst>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61.65</c:v>
                </c:pt>
                <c:pt idx="1">
                  <c:v>63.24</c:v>
                </c:pt>
                <c:pt idx="2">
                  <c:v>64.8</c:v>
                </c:pt>
                <c:pt idx="3">
                  <c:v>65.86</c:v>
                </c:pt>
                <c:pt idx="4">
                  <c:v>65.97</c:v>
                </c:pt>
              </c:numCache>
            </c:numRef>
          </c:val>
          <c:extLst xmlns:c16r2="http://schemas.microsoft.com/office/drawing/2015/06/chart">
            <c:ext xmlns:c16="http://schemas.microsoft.com/office/drawing/2014/chart" uri="{C3380CC4-5D6E-409C-BE32-E72D297353CC}">
              <c16:uniqueId val="{00000000-46F3-47F8-9DE9-081AF7B94CE2}"/>
            </c:ext>
          </c:extLst>
        </c:ser>
        <c:dLbls>
          <c:showLegendKey val="0"/>
          <c:showVal val="0"/>
          <c:showCatName val="0"/>
          <c:showSerName val="0"/>
          <c:showPercent val="0"/>
          <c:showBubbleSize val="0"/>
        </c:dLbls>
        <c:gapWidth val="150"/>
        <c:axId val="357611952"/>
        <c:axId val="35761273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46F3-47F8-9DE9-081AF7B94CE2}"/>
            </c:ext>
          </c:extLst>
        </c:ser>
        <c:dLbls>
          <c:showLegendKey val="0"/>
          <c:showVal val="0"/>
          <c:showCatName val="0"/>
          <c:showSerName val="0"/>
          <c:showPercent val="0"/>
          <c:showBubbleSize val="0"/>
        </c:dLbls>
        <c:marker val="1"/>
        <c:smooth val="0"/>
        <c:axId val="357611952"/>
        <c:axId val="357612736"/>
      </c:lineChart>
      <c:dateAx>
        <c:axId val="357611952"/>
        <c:scaling>
          <c:orientation val="minMax"/>
        </c:scaling>
        <c:delete val="1"/>
        <c:axPos val="b"/>
        <c:numFmt formatCode="ge" sourceLinked="1"/>
        <c:majorTickMark val="none"/>
        <c:minorTickMark val="none"/>
        <c:tickLblPos val="none"/>
        <c:crossAx val="357612736"/>
        <c:crosses val="autoZero"/>
        <c:auto val="1"/>
        <c:lblOffset val="100"/>
        <c:baseTimeUnit val="years"/>
      </c:dateAx>
      <c:valAx>
        <c:axId val="357612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6119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C0-4A2D-AFBC-984BBDD640F7}"/>
            </c:ext>
          </c:extLst>
        </c:ser>
        <c:dLbls>
          <c:showLegendKey val="0"/>
          <c:showVal val="0"/>
          <c:showCatName val="0"/>
          <c:showSerName val="0"/>
          <c:showPercent val="0"/>
          <c:showBubbleSize val="0"/>
        </c:dLbls>
        <c:gapWidth val="150"/>
        <c:axId val="422898184"/>
        <c:axId val="42289857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CFC0-4A2D-AFBC-984BBDD640F7}"/>
            </c:ext>
          </c:extLst>
        </c:ser>
        <c:dLbls>
          <c:showLegendKey val="0"/>
          <c:showVal val="0"/>
          <c:showCatName val="0"/>
          <c:showSerName val="0"/>
          <c:showPercent val="0"/>
          <c:showBubbleSize val="0"/>
        </c:dLbls>
        <c:marker val="1"/>
        <c:smooth val="0"/>
        <c:axId val="422898184"/>
        <c:axId val="422898576"/>
      </c:lineChart>
      <c:dateAx>
        <c:axId val="422898184"/>
        <c:scaling>
          <c:orientation val="minMax"/>
        </c:scaling>
        <c:delete val="1"/>
        <c:axPos val="b"/>
        <c:numFmt formatCode="ge" sourceLinked="1"/>
        <c:majorTickMark val="none"/>
        <c:minorTickMark val="none"/>
        <c:tickLblPos val="none"/>
        <c:crossAx val="422898576"/>
        <c:crosses val="autoZero"/>
        <c:auto val="1"/>
        <c:lblOffset val="100"/>
        <c:baseTimeUnit val="years"/>
      </c:dateAx>
      <c:valAx>
        <c:axId val="4228985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28981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104.15</c:v>
                </c:pt>
                <c:pt idx="1">
                  <c:v>114.83</c:v>
                </c:pt>
                <c:pt idx="2">
                  <c:v>106.75</c:v>
                </c:pt>
                <c:pt idx="3">
                  <c:v>118.87</c:v>
                </c:pt>
                <c:pt idx="4">
                  <c:v>118.5</c:v>
                </c:pt>
              </c:numCache>
            </c:numRef>
          </c:val>
          <c:extLst xmlns:c16r2="http://schemas.microsoft.com/office/drawing/2015/06/chart">
            <c:ext xmlns:c16="http://schemas.microsoft.com/office/drawing/2014/chart" uri="{C3380CC4-5D6E-409C-BE32-E72D297353CC}">
              <c16:uniqueId val="{00000000-8125-4969-8CC0-9774DE6A45F1}"/>
            </c:ext>
          </c:extLst>
        </c:ser>
        <c:dLbls>
          <c:showLegendKey val="0"/>
          <c:showVal val="0"/>
          <c:showCatName val="0"/>
          <c:showSerName val="0"/>
          <c:showPercent val="0"/>
          <c:showBubbleSize val="0"/>
        </c:dLbls>
        <c:gapWidth val="150"/>
        <c:axId val="422902888"/>
        <c:axId val="42290092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8125-4969-8CC0-9774DE6A45F1}"/>
            </c:ext>
          </c:extLst>
        </c:ser>
        <c:dLbls>
          <c:showLegendKey val="0"/>
          <c:showVal val="0"/>
          <c:showCatName val="0"/>
          <c:showSerName val="0"/>
          <c:showPercent val="0"/>
          <c:showBubbleSize val="0"/>
        </c:dLbls>
        <c:marker val="1"/>
        <c:smooth val="0"/>
        <c:axId val="422902888"/>
        <c:axId val="422900928"/>
      </c:lineChart>
      <c:dateAx>
        <c:axId val="422902888"/>
        <c:scaling>
          <c:orientation val="minMax"/>
        </c:scaling>
        <c:delete val="1"/>
        <c:axPos val="b"/>
        <c:numFmt formatCode="ge" sourceLinked="1"/>
        <c:majorTickMark val="none"/>
        <c:minorTickMark val="none"/>
        <c:tickLblPos val="none"/>
        <c:crossAx val="422900928"/>
        <c:crosses val="autoZero"/>
        <c:auto val="1"/>
        <c:lblOffset val="100"/>
        <c:baseTimeUnit val="years"/>
      </c:dateAx>
      <c:valAx>
        <c:axId val="4229009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29028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22.51</c:v>
                </c:pt>
                <c:pt idx="1">
                  <c:v>20.55</c:v>
                </c:pt>
                <c:pt idx="2">
                  <c:v>21.97</c:v>
                </c:pt>
                <c:pt idx="3">
                  <c:v>28.98</c:v>
                </c:pt>
                <c:pt idx="4">
                  <c:v>34.57</c:v>
                </c:pt>
              </c:numCache>
            </c:numRef>
          </c:val>
          <c:extLst xmlns:c16r2="http://schemas.microsoft.com/office/drawing/2015/06/chart">
            <c:ext xmlns:c16="http://schemas.microsoft.com/office/drawing/2014/chart" uri="{C3380CC4-5D6E-409C-BE32-E72D297353CC}">
              <c16:uniqueId val="{00000000-CCE0-4DD6-B4FC-62A27EBF6BC9}"/>
            </c:ext>
          </c:extLst>
        </c:ser>
        <c:dLbls>
          <c:showLegendKey val="0"/>
          <c:showVal val="0"/>
          <c:showCatName val="0"/>
          <c:showSerName val="0"/>
          <c:showPercent val="0"/>
          <c:showBubbleSize val="0"/>
        </c:dLbls>
        <c:gapWidth val="150"/>
        <c:axId val="357613520"/>
        <c:axId val="35760881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CCE0-4DD6-B4FC-62A27EBF6BC9}"/>
            </c:ext>
          </c:extLst>
        </c:ser>
        <c:dLbls>
          <c:showLegendKey val="0"/>
          <c:showVal val="0"/>
          <c:showCatName val="0"/>
          <c:showSerName val="0"/>
          <c:showPercent val="0"/>
          <c:showBubbleSize val="0"/>
        </c:dLbls>
        <c:marker val="1"/>
        <c:smooth val="0"/>
        <c:axId val="357613520"/>
        <c:axId val="357608816"/>
      </c:lineChart>
      <c:dateAx>
        <c:axId val="357613520"/>
        <c:scaling>
          <c:orientation val="minMax"/>
        </c:scaling>
        <c:delete val="1"/>
        <c:axPos val="b"/>
        <c:numFmt formatCode="ge" sourceLinked="1"/>
        <c:majorTickMark val="none"/>
        <c:minorTickMark val="none"/>
        <c:tickLblPos val="none"/>
        <c:crossAx val="357608816"/>
        <c:crosses val="autoZero"/>
        <c:auto val="1"/>
        <c:lblOffset val="100"/>
        <c:baseTimeUnit val="years"/>
      </c:dateAx>
      <c:valAx>
        <c:axId val="357608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6135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3F-4951-A9B2-E8830384B73E}"/>
            </c:ext>
          </c:extLst>
        </c:ser>
        <c:dLbls>
          <c:showLegendKey val="0"/>
          <c:showVal val="0"/>
          <c:showCatName val="0"/>
          <c:showSerName val="0"/>
          <c:showPercent val="0"/>
          <c:showBubbleSize val="0"/>
        </c:dLbls>
        <c:gapWidth val="150"/>
        <c:axId val="357613912"/>
        <c:axId val="35594863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053F-4951-A9B2-E8830384B73E}"/>
            </c:ext>
          </c:extLst>
        </c:ser>
        <c:dLbls>
          <c:showLegendKey val="0"/>
          <c:showVal val="0"/>
          <c:showCatName val="0"/>
          <c:showSerName val="0"/>
          <c:showPercent val="0"/>
          <c:showBubbleSize val="0"/>
        </c:dLbls>
        <c:marker val="1"/>
        <c:smooth val="0"/>
        <c:axId val="357613912"/>
        <c:axId val="355948632"/>
      </c:lineChart>
      <c:dateAx>
        <c:axId val="357613912"/>
        <c:scaling>
          <c:orientation val="minMax"/>
        </c:scaling>
        <c:delete val="1"/>
        <c:axPos val="b"/>
        <c:numFmt formatCode="ge" sourceLinked="1"/>
        <c:majorTickMark val="none"/>
        <c:minorTickMark val="none"/>
        <c:tickLblPos val="none"/>
        <c:crossAx val="355948632"/>
        <c:crosses val="autoZero"/>
        <c:auto val="1"/>
        <c:lblOffset val="100"/>
        <c:baseTimeUnit val="years"/>
      </c:dateAx>
      <c:valAx>
        <c:axId val="355948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6139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264.88</c:v>
                </c:pt>
                <c:pt idx="1">
                  <c:v>326.22000000000003</c:v>
                </c:pt>
                <c:pt idx="2">
                  <c:v>580.91999999999996</c:v>
                </c:pt>
                <c:pt idx="3">
                  <c:v>656.06</c:v>
                </c:pt>
                <c:pt idx="4">
                  <c:v>780.16</c:v>
                </c:pt>
              </c:numCache>
            </c:numRef>
          </c:val>
          <c:extLst xmlns:c16r2="http://schemas.microsoft.com/office/drawing/2015/06/chart">
            <c:ext xmlns:c16="http://schemas.microsoft.com/office/drawing/2014/chart" uri="{C3380CC4-5D6E-409C-BE32-E72D297353CC}">
              <c16:uniqueId val="{00000000-D2A9-4848-9D1F-339F762B0F07}"/>
            </c:ext>
          </c:extLst>
        </c:ser>
        <c:dLbls>
          <c:showLegendKey val="0"/>
          <c:showVal val="0"/>
          <c:showCatName val="0"/>
          <c:showSerName val="0"/>
          <c:showPercent val="0"/>
          <c:showBubbleSize val="0"/>
        </c:dLbls>
        <c:gapWidth val="150"/>
        <c:axId val="423395288"/>
        <c:axId val="4233968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D2A9-4848-9D1F-339F762B0F07}"/>
            </c:ext>
          </c:extLst>
        </c:ser>
        <c:dLbls>
          <c:showLegendKey val="0"/>
          <c:showVal val="0"/>
          <c:showCatName val="0"/>
          <c:showSerName val="0"/>
          <c:showPercent val="0"/>
          <c:showBubbleSize val="0"/>
        </c:dLbls>
        <c:marker val="1"/>
        <c:smooth val="0"/>
        <c:axId val="423395288"/>
        <c:axId val="423396856"/>
      </c:lineChart>
      <c:dateAx>
        <c:axId val="423395288"/>
        <c:scaling>
          <c:orientation val="minMax"/>
        </c:scaling>
        <c:delete val="1"/>
        <c:axPos val="b"/>
        <c:numFmt formatCode="ge" sourceLinked="1"/>
        <c:majorTickMark val="none"/>
        <c:minorTickMark val="none"/>
        <c:tickLblPos val="none"/>
        <c:crossAx val="423396856"/>
        <c:crosses val="autoZero"/>
        <c:auto val="1"/>
        <c:lblOffset val="100"/>
        <c:baseTimeUnit val="years"/>
      </c:dateAx>
      <c:valAx>
        <c:axId val="423396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3395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105.1</c:v>
                </c:pt>
                <c:pt idx="1">
                  <c:v>84.98</c:v>
                </c:pt>
                <c:pt idx="2">
                  <c:v>77.239999999999995</c:v>
                </c:pt>
                <c:pt idx="3">
                  <c:v>78.88</c:v>
                </c:pt>
                <c:pt idx="4">
                  <c:v>99.17</c:v>
                </c:pt>
              </c:numCache>
            </c:numRef>
          </c:val>
          <c:extLst xmlns:c16r2="http://schemas.microsoft.com/office/drawing/2015/06/chart">
            <c:ext xmlns:c16="http://schemas.microsoft.com/office/drawing/2014/chart" uri="{C3380CC4-5D6E-409C-BE32-E72D297353CC}">
              <c16:uniqueId val="{00000000-5144-4D00-AB03-ACCB16F34A19}"/>
            </c:ext>
          </c:extLst>
        </c:ser>
        <c:dLbls>
          <c:showLegendKey val="0"/>
          <c:showVal val="0"/>
          <c:showCatName val="0"/>
          <c:showSerName val="0"/>
          <c:showPercent val="0"/>
          <c:showBubbleSize val="0"/>
        </c:dLbls>
        <c:gapWidth val="150"/>
        <c:axId val="423394112"/>
        <c:axId val="42339764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5144-4D00-AB03-ACCB16F34A19}"/>
            </c:ext>
          </c:extLst>
        </c:ser>
        <c:dLbls>
          <c:showLegendKey val="0"/>
          <c:showVal val="0"/>
          <c:showCatName val="0"/>
          <c:showSerName val="0"/>
          <c:showPercent val="0"/>
          <c:showBubbleSize val="0"/>
        </c:dLbls>
        <c:marker val="1"/>
        <c:smooth val="0"/>
        <c:axId val="423394112"/>
        <c:axId val="423397640"/>
      </c:lineChart>
      <c:dateAx>
        <c:axId val="423394112"/>
        <c:scaling>
          <c:orientation val="minMax"/>
        </c:scaling>
        <c:delete val="1"/>
        <c:axPos val="b"/>
        <c:numFmt formatCode="ge" sourceLinked="1"/>
        <c:majorTickMark val="none"/>
        <c:minorTickMark val="none"/>
        <c:tickLblPos val="none"/>
        <c:crossAx val="423397640"/>
        <c:crosses val="autoZero"/>
        <c:auto val="1"/>
        <c:lblOffset val="100"/>
        <c:baseTimeUnit val="years"/>
      </c:dateAx>
      <c:valAx>
        <c:axId val="4233976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3394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103.22</c:v>
                </c:pt>
                <c:pt idx="1">
                  <c:v>114.35</c:v>
                </c:pt>
                <c:pt idx="2">
                  <c:v>104.44</c:v>
                </c:pt>
                <c:pt idx="3">
                  <c:v>121.8</c:v>
                </c:pt>
                <c:pt idx="4">
                  <c:v>121.77</c:v>
                </c:pt>
              </c:numCache>
            </c:numRef>
          </c:val>
          <c:extLst xmlns:c16r2="http://schemas.microsoft.com/office/drawing/2015/06/chart">
            <c:ext xmlns:c16="http://schemas.microsoft.com/office/drawing/2014/chart" uri="{C3380CC4-5D6E-409C-BE32-E72D297353CC}">
              <c16:uniqueId val="{00000000-6B68-4BF8-A79F-401C4E0420C4}"/>
            </c:ext>
          </c:extLst>
        </c:ser>
        <c:dLbls>
          <c:showLegendKey val="0"/>
          <c:showVal val="0"/>
          <c:showCatName val="0"/>
          <c:showSerName val="0"/>
          <c:showPercent val="0"/>
          <c:showBubbleSize val="0"/>
        </c:dLbls>
        <c:gapWidth val="150"/>
        <c:axId val="423394504"/>
        <c:axId val="42340038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6B68-4BF8-A79F-401C4E0420C4}"/>
            </c:ext>
          </c:extLst>
        </c:ser>
        <c:dLbls>
          <c:showLegendKey val="0"/>
          <c:showVal val="0"/>
          <c:showCatName val="0"/>
          <c:showSerName val="0"/>
          <c:showPercent val="0"/>
          <c:showBubbleSize val="0"/>
        </c:dLbls>
        <c:marker val="1"/>
        <c:smooth val="0"/>
        <c:axId val="423394504"/>
        <c:axId val="423400384"/>
      </c:lineChart>
      <c:dateAx>
        <c:axId val="423394504"/>
        <c:scaling>
          <c:orientation val="minMax"/>
        </c:scaling>
        <c:delete val="1"/>
        <c:axPos val="b"/>
        <c:numFmt formatCode="ge" sourceLinked="1"/>
        <c:majorTickMark val="none"/>
        <c:minorTickMark val="none"/>
        <c:tickLblPos val="none"/>
        <c:crossAx val="423400384"/>
        <c:crosses val="autoZero"/>
        <c:auto val="1"/>
        <c:lblOffset val="100"/>
        <c:baseTimeUnit val="years"/>
      </c:dateAx>
      <c:valAx>
        <c:axId val="423400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33945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41.46</c:v>
                </c:pt>
                <c:pt idx="1">
                  <c:v>37.67</c:v>
                </c:pt>
                <c:pt idx="2">
                  <c:v>41.8</c:v>
                </c:pt>
                <c:pt idx="3">
                  <c:v>37.06</c:v>
                </c:pt>
                <c:pt idx="4">
                  <c:v>37.01</c:v>
                </c:pt>
              </c:numCache>
            </c:numRef>
          </c:val>
          <c:extLst xmlns:c16r2="http://schemas.microsoft.com/office/drawing/2015/06/chart">
            <c:ext xmlns:c16="http://schemas.microsoft.com/office/drawing/2014/chart" uri="{C3380CC4-5D6E-409C-BE32-E72D297353CC}">
              <c16:uniqueId val="{00000000-1B2C-4FFE-B89D-FFD925FE1F4C}"/>
            </c:ext>
          </c:extLst>
        </c:ser>
        <c:dLbls>
          <c:showLegendKey val="0"/>
          <c:showVal val="0"/>
          <c:showCatName val="0"/>
          <c:showSerName val="0"/>
          <c:showPercent val="0"/>
          <c:showBubbleSize val="0"/>
        </c:dLbls>
        <c:gapWidth val="150"/>
        <c:axId val="423395680"/>
        <c:axId val="42339803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1B2C-4FFE-B89D-FFD925FE1F4C}"/>
            </c:ext>
          </c:extLst>
        </c:ser>
        <c:dLbls>
          <c:showLegendKey val="0"/>
          <c:showVal val="0"/>
          <c:showCatName val="0"/>
          <c:showSerName val="0"/>
          <c:showPercent val="0"/>
          <c:showBubbleSize val="0"/>
        </c:dLbls>
        <c:marker val="1"/>
        <c:smooth val="0"/>
        <c:axId val="423395680"/>
        <c:axId val="423398032"/>
      </c:lineChart>
      <c:dateAx>
        <c:axId val="423395680"/>
        <c:scaling>
          <c:orientation val="minMax"/>
        </c:scaling>
        <c:delete val="1"/>
        <c:axPos val="b"/>
        <c:numFmt formatCode="ge" sourceLinked="1"/>
        <c:majorTickMark val="none"/>
        <c:minorTickMark val="none"/>
        <c:tickLblPos val="none"/>
        <c:crossAx val="423398032"/>
        <c:crosses val="autoZero"/>
        <c:auto val="1"/>
        <c:lblOffset val="100"/>
        <c:baseTimeUnit val="years"/>
      </c:dateAx>
      <c:valAx>
        <c:axId val="423398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33956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21</c:v>
                </c:pt>
                <c:pt idx="1">
                  <c:v>21.65</c:v>
                </c:pt>
                <c:pt idx="2">
                  <c:v>21.58</c:v>
                </c:pt>
                <c:pt idx="3">
                  <c:v>22.66</c:v>
                </c:pt>
                <c:pt idx="4">
                  <c:v>24.43</c:v>
                </c:pt>
              </c:numCache>
            </c:numRef>
          </c:val>
          <c:extLst xmlns:c16r2="http://schemas.microsoft.com/office/drawing/2015/06/chart">
            <c:ext xmlns:c16="http://schemas.microsoft.com/office/drawing/2014/chart" uri="{C3380CC4-5D6E-409C-BE32-E72D297353CC}">
              <c16:uniqueId val="{00000000-4FB0-47AC-93D8-EDD82F84436F}"/>
            </c:ext>
          </c:extLst>
        </c:ser>
        <c:dLbls>
          <c:showLegendKey val="0"/>
          <c:showVal val="0"/>
          <c:showCatName val="0"/>
          <c:showSerName val="0"/>
          <c:showPercent val="0"/>
          <c:showBubbleSize val="0"/>
        </c:dLbls>
        <c:gapWidth val="150"/>
        <c:axId val="423399992"/>
        <c:axId val="42339960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4FB0-47AC-93D8-EDD82F84436F}"/>
            </c:ext>
          </c:extLst>
        </c:ser>
        <c:dLbls>
          <c:showLegendKey val="0"/>
          <c:showVal val="0"/>
          <c:showCatName val="0"/>
          <c:showSerName val="0"/>
          <c:showPercent val="0"/>
          <c:showBubbleSize val="0"/>
        </c:dLbls>
        <c:marker val="1"/>
        <c:smooth val="0"/>
        <c:axId val="423399992"/>
        <c:axId val="423399600"/>
      </c:lineChart>
      <c:dateAx>
        <c:axId val="423399992"/>
        <c:scaling>
          <c:orientation val="minMax"/>
        </c:scaling>
        <c:delete val="1"/>
        <c:axPos val="b"/>
        <c:numFmt formatCode="ge" sourceLinked="1"/>
        <c:majorTickMark val="none"/>
        <c:minorTickMark val="none"/>
        <c:tickLblPos val="none"/>
        <c:crossAx val="423399600"/>
        <c:crosses val="autoZero"/>
        <c:auto val="1"/>
        <c:lblOffset val="100"/>
        <c:baseTimeUnit val="years"/>
      </c:dateAx>
      <c:valAx>
        <c:axId val="423399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3399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31.86</c:v>
                </c:pt>
                <c:pt idx="1">
                  <c:v>32.020000000000003</c:v>
                </c:pt>
                <c:pt idx="2">
                  <c:v>31.55</c:v>
                </c:pt>
                <c:pt idx="3">
                  <c:v>34.520000000000003</c:v>
                </c:pt>
                <c:pt idx="4">
                  <c:v>34.64</c:v>
                </c:pt>
              </c:numCache>
            </c:numRef>
          </c:val>
          <c:extLst xmlns:c16r2="http://schemas.microsoft.com/office/drawing/2015/06/chart">
            <c:ext xmlns:c16="http://schemas.microsoft.com/office/drawing/2014/chart" uri="{C3380CC4-5D6E-409C-BE32-E72D297353CC}">
              <c16:uniqueId val="{00000000-2B60-4852-AD03-0F46E83FB941}"/>
            </c:ext>
          </c:extLst>
        </c:ser>
        <c:dLbls>
          <c:showLegendKey val="0"/>
          <c:showVal val="0"/>
          <c:showCatName val="0"/>
          <c:showSerName val="0"/>
          <c:showPercent val="0"/>
          <c:showBubbleSize val="0"/>
        </c:dLbls>
        <c:gapWidth val="150"/>
        <c:axId val="422902496"/>
        <c:axId val="42289779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2B60-4852-AD03-0F46E83FB941}"/>
            </c:ext>
          </c:extLst>
        </c:ser>
        <c:dLbls>
          <c:showLegendKey val="0"/>
          <c:showVal val="0"/>
          <c:showCatName val="0"/>
          <c:showSerName val="0"/>
          <c:showPercent val="0"/>
          <c:showBubbleSize val="0"/>
        </c:dLbls>
        <c:marker val="1"/>
        <c:smooth val="0"/>
        <c:axId val="422902496"/>
        <c:axId val="422897792"/>
      </c:lineChart>
      <c:dateAx>
        <c:axId val="422902496"/>
        <c:scaling>
          <c:orientation val="minMax"/>
        </c:scaling>
        <c:delete val="1"/>
        <c:axPos val="b"/>
        <c:numFmt formatCode="ge" sourceLinked="1"/>
        <c:majorTickMark val="none"/>
        <c:minorTickMark val="none"/>
        <c:tickLblPos val="none"/>
        <c:crossAx val="422897792"/>
        <c:crosses val="autoZero"/>
        <c:auto val="1"/>
        <c:lblOffset val="100"/>
        <c:baseTimeUnit val="years"/>
      </c:dateAx>
      <c:valAx>
        <c:axId val="422897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2902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T61" zoomScaleNormal="10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宮城県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258500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大規模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3</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63144</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69.599999999999994</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69</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89540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105</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104.15</v>
      </c>
      <c r="Y32" s="106"/>
      <c r="Z32" s="106"/>
      <c r="AA32" s="106"/>
      <c r="AB32" s="106"/>
      <c r="AC32" s="106"/>
      <c r="AD32" s="106"/>
      <c r="AE32" s="106"/>
      <c r="AF32" s="106"/>
      <c r="AG32" s="106"/>
      <c r="AH32" s="106"/>
      <c r="AI32" s="106"/>
      <c r="AJ32" s="106"/>
      <c r="AK32" s="106"/>
      <c r="AL32" s="106"/>
      <c r="AM32" s="106"/>
      <c r="AN32" s="106"/>
      <c r="AO32" s="106"/>
      <c r="AP32" s="106"/>
      <c r="AQ32" s="107"/>
      <c r="AR32" s="105">
        <f>データ!U6</f>
        <v>114.83</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106.75</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118.87</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118.5</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264.88</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326.22000000000003</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580.91999999999996</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656.06</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780.16</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105.1</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84.98</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77.239999999999995</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78.88</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99.17</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103.22</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114.35</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104.44</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121.8</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121.77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41.46</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37.67</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41.8</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37.06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37.01</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21</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21.65</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21.58</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22.66</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24.43</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31.86</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32.020000000000003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31.55</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34.520000000000003</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34.64</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61.65</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63.24</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64.8</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65.86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65.97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22.51</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20.55</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21.97</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28.98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34.57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56.41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57.35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57.93</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58.88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59.48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40.61</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37.619999999999997</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41.79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43.44</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48.09</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0.12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0.32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cOhDoCQv7FEMKS6NRF5cKZ6S59IKBh4T07PHOV5s6Ka4ONkLoxrkwZZ3vKSo+8cnO8YFs3mPyikpWfb9DLefw==" saltValue="qaQ3+ylRDLeJ/5O0tYvQP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104.15</v>
      </c>
      <c r="U6" s="52">
        <f>U7</f>
        <v>114.83</v>
      </c>
      <c r="V6" s="52">
        <f>V7</f>
        <v>106.75</v>
      </c>
      <c r="W6" s="52">
        <f>W7</f>
        <v>118.87</v>
      </c>
      <c r="X6" s="52">
        <f t="shared" si="3"/>
        <v>118.5</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264.88</v>
      </c>
      <c r="AQ6" s="52">
        <f>AQ7</f>
        <v>326.22000000000003</v>
      </c>
      <c r="AR6" s="52">
        <f>AR7</f>
        <v>580.91999999999996</v>
      </c>
      <c r="AS6" s="52">
        <f>AS7</f>
        <v>656.06</v>
      </c>
      <c r="AT6" s="52">
        <f t="shared" si="3"/>
        <v>780.16</v>
      </c>
      <c r="AU6" s="52">
        <f t="shared" si="3"/>
        <v>221.79</v>
      </c>
      <c r="AV6" s="52">
        <f t="shared" si="3"/>
        <v>312.67</v>
      </c>
      <c r="AW6" s="52">
        <f t="shared" si="3"/>
        <v>345.05</v>
      </c>
      <c r="AX6" s="52">
        <f t="shared" si="3"/>
        <v>379.14</v>
      </c>
      <c r="AY6" s="52">
        <f t="shared" si="3"/>
        <v>394.58</v>
      </c>
      <c r="AZ6" s="50" t="str">
        <f>IF(AZ7="-","【-】","【"&amp;SUBSTITUTE(TEXT(AZ7,"#,##0.00"),"-","△")&amp;"】")</f>
        <v>【450.05】</v>
      </c>
      <c r="BA6" s="52">
        <f t="shared" si="3"/>
        <v>105.1</v>
      </c>
      <c r="BB6" s="52">
        <f>BB7</f>
        <v>84.98</v>
      </c>
      <c r="BC6" s="52">
        <f>BC7</f>
        <v>77.239999999999995</v>
      </c>
      <c r="BD6" s="52">
        <f>BD7</f>
        <v>78.88</v>
      </c>
      <c r="BE6" s="52">
        <f t="shared" si="3"/>
        <v>99.17</v>
      </c>
      <c r="BF6" s="52">
        <f t="shared" si="3"/>
        <v>297.23</v>
      </c>
      <c r="BG6" s="52">
        <f t="shared" si="3"/>
        <v>272.8</v>
      </c>
      <c r="BH6" s="52">
        <f t="shared" si="3"/>
        <v>255.89</v>
      </c>
      <c r="BI6" s="52">
        <f t="shared" si="3"/>
        <v>242.57</v>
      </c>
      <c r="BJ6" s="52">
        <f t="shared" si="3"/>
        <v>235.79</v>
      </c>
      <c r="BK6" s="50" t="str">
        <f>IF(BK7="-","【-】","【"&amp;SUBSTITUTE(TEXT(BK7,"#,##0.00"),"-","△")&amp;"】")</f>
        <v>【246.04】</v>
      </c>
      <c r="BL6" s="52">
        <f t="shared" si="3"/>
        <v>103.22</v>
      </c>
      <c r="BM6" s="52">
        <f>BM7</f>
        <v>114.35</v>
      </c>
      <c r="BN6" s="52">
        <f>BN7</f>
        <v>104.44</v>
      </c>
      <c r="BO6" s="52">
        <f>BO7</f>
        <v>121.8</v>
      </c>
      <c r="BP6" s="52">
        <f t="shared" si="3"/>
        <v>121.77</v>
      </c>
      <c r="BQ6" s="52">
        <f t="shared" si="3"/>
        <v>118.2</v>
      </c>
      <c r="BR6" s="52">
        <f t="shared" si="3"/>
        <v>119.5</v>
      </c>
      <c r="BS6" s="52">
        <f t="shared" si="3"/>
        <v>118.99</v>
      </c>
      <c r="BT6" s="52">
        <f t="shared" si="3"/>
        <v>119.17</v>
      </c>
      <c r="BU6" s="52">
        <f t="shared" si="3"/>
        <v>117.72</v>
      </c>
      <c r="BV6" s="50" t="str">
        <f>IF(BV7="-","【-】","【"&amp;SUBSTITUTE(TEXT(BV7,"#,##0.00"),"-","△")&amp;"】")</f>
        <v>【114.16】</v>
      </c>
      <c r="BW6" s="52">
        <f t="shared" si="3"/>
        <v>41.46</v>
      </c>
      <c r="BX6" s="52">
        <f>BX7</f>
        <v>37.67</v>
      </c>
      <c r="BY6" s="52">
        <f>BY7</f>
        <v>41.8</v>
      </c>
      <c r="BZ6" s="52">
        <f>BZ7</f>
        <v>37.06</v>
      </c>
      <c r="CA6" s="52">
        <f t="shared" si="3"/>
        <v>37.01</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21</v>
      </c>
      <c r="CI6" s="52">
        <f>CI7</f>
        <v>21.65</v>
      </c>
      <c r="CJ6" s="52">
        <f>CJ7</f>
        <v>21.58</v>
      </c>
      <c r="CK6" s="52">
        <f>CK7</f>
        <v>22.66</v>
      </c>
      <c r="CL6" s="52">
        <f t="shared" si="5"/>
        <v>24.43</v>
      </c>
      <c r="CM6" s="52">
        <f t="shared" si="5"/>
        <v>57.65</v>
      </c>
      <c r="CN6" s="52">
        <f t="shared" si="5"/>
        <v>57.52</v>
      </c>
      <c r="CO6" s="52">
        <f t="shared" si="5"/>
        <v>57.55</v>
      </c>
      <c r="CP6" s="52">
        <f t="shared" si="5"/>
        <v>57.69</v>
      </c>
      <c r="CQ6" s="52">
        <f t="shared" si="5"/>
        <v>58.56</v>
      </c>
      <c r="CR6" s="50" t="str">
        <f>IF(CR7="-","【-】","【"&amp;SUBSTITUTE(TEXT(CR7,"#,##0.00"),"-","△")&amp;"】")</f>
        <v>【55.52】</v>
      </c>
      <c r="CS6" s="52">
        <f t="shared" ref="CS6:DB6" si="6">CS7</f>
        <v>31.86</v>
      </c>
      <c r="CT6" s="52">
        <f>CT7</f>
        <v>32.020000000000003</v>
      </c>
      <c r="CU6" s="52">
        <f>CU7</f>
        <v>31.55</v>
      </c>
      <c r="CV6" s="52">
        <f>CV7</f>
        <v>34.520000000000003</v>
      </c>
      <c r="CW6" s="52">
        <f t="shared" si="6"/>
        <v>34.64</v>
      </c>
      <c r="CX6" s="52">
        <f t="shared" si="6"/>
        <v>79.72</v>
      </c>
      <c r="CY6" s="52">
        <f t="shared" si="6"/>
        <v>79.7</v>
      </c>
      <c r="CZ6" s="52">
        <f t="shared" si="6"/>
        <v>79.42</v>
      </c>
      <c r="DA6" s="52">
        <f t="shared" si="6"/>
        <v>79.2</v>
      </c>
      <c r="DB6" s="52">
        <f t="shared" si="6"/>
        <v>80.5</v>
      </c>
      <c r="DC6" s="50" t="str">
        <f>IF(DC7="-","【-】","【"&amp;SUBSTITUTE(TEXT(DC7,"#,##0.00"),"-","△")&amp;"】")</f>
        <v>【77.10】</v>
      </c>
      <c r="DD6" s="52">
        <f t="shared" ref="DD6:DM6" si="7">DD7</f>
        <v>61.65</v>
      </c>
      <c r="DE6" s="52">
        <f>DE7</f>
        <v>63.24</v>
      </c>
      <c r="DF6" s="52">
        <f>DF7</f>
        <v>64.8</v>
      </c>
      <c r="DG6" s="52">
        <f>DG7</f>
        <v>65.86</v>
      </c>
      <c r="DH6" s="52">
        <f t="shared" si="7"/>
        <v>65.97</v>
      </c>
      <c r="DI6" s="52">
        <f t="shared" si="7"/>
        <v>56.41</v>
      </c>
      <c r="DJ6" s="52">
        <f t="shared" si="7"/>
        <v>57.35</v>
      </c>
      <c r="DK6" s="52">
        <f t="shared" si="7"/>
        <v>57.93</v>
      </c>
      <c r="DL6" s="52">
        <f t="shared" si="7"/>
        <v>58.88</v>
      </c>
      <c r="DM6" s="52">
        <f t="shared" si="7"/>
        <v>59.48</v>
      </c>
      <c r="DN6" s="50" t="str">
        <f>IF(DN7="-","【-】","【"&amp;SUBSTITUTE(TEXT(DN7,"#,##0.00"),"-","△")&amp;"】")</f>
        <v>【58.53】</v>
      </c>
      <c r="DO6" s="52">
        <f t="shared" ref="DO6:DX6" si="8">DO7</f>
        <v>22.51</v>
      </c>
      <c r="DP6" s="52">
        <f>DP7</f>
        <v>20.55</v>
      </c>
      <c r="DQ6" s="52">
        <f>DQ7</f>
        <v>21.97</v>
      </c>
      <c r="DR6" s="52">
        <f>DR7</f>
        <v>28.98</v>
      </c>
      <c r="DS6" s="52">
        <f t="shared" si="8"/>
        <v>34.57</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258500</v>
      </c>
      <c r="L7" s="54" t="s">
        <v>96</v>
      </c>
      <c r="M7" s="55">
        <v>3</v>
      </c>
      <c r="N7" s="55">
        <v>63144</v>
      </c>
      <c r="O7" s="56" t="s">
        <v>97</v>
      </c>
      <c r="P7" s="56">
        <v>69.599999999999994</v>
      </c>
      <c r="Q7" s="55">
        <v>69</v>
      </c>
      <c r="R7" s="55">
        <v>89540</v>
      </c>
      <c r="S7" s="54" t="s">
        <v>98</v>
      </c>
      <c r="T7" s="57">
        <v>104.15</v>
      </c>
      <c r="U7" s="57">
        <v>114.83</v>
      </c>
      <c r="V7" s="57">
        <v>106.75</v>
      </c>
      <c r="W7" s="57">
        <v>118.87</v>
      </c>
      <c r="X7" s="57">
        <v>118.5</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264.88</v>
      </c>
      <c r="AQ7" s="57">
        <v>326.22000000000003</v>
      </c>
      <c r="AR7" s="57">
        <v>580.91999999999996</v>
      </c>
      <c r="AS7" s="57">
        <v>656.06</v>
      </c>
      <c r="AT7" s="57">
        <v>780.16</v>
      </c>
      <c r="AU7" s="57">
        <v>221.79</v>
      </c>
      <c r="AV7" s="57">
        <v>312.67</v>
      </c>
      <c r="AW7" s="57">
        <v>345.05</v>
      </c>
      <c r="AX7" s="57">
        <v>379.14</v>
      </c>
      <c r="AY7" s="57">
        <v>394.58</v>
      </c>
      <c r="AZ7" s="57">
        <v>450.05</v>
      </c>
      <c r="BA7" s="57">
        <v>105.1</v>
      </c>
      <c r="BB7" s="57">
        <v>84.98</v>
      </c>
      <c r="BC7" s="57">
        <v>77.239999999999995</v>
      </c>
      <c r="BD7" s="57">
        <v>78.88</v>
      </c>
      <c r="BE7" s="57">
        <v>99.17</v>
      </c>
      <c r="BF7" s="57">
        <v>297.23</v>
      </c>
      <c r="BG7" s="57">
        <v>272.8</v>
      </c>
      <c r="BH7" s="57">
        <v>255.89</v>
      </c>
      <c r="BI7" s="57">
        <v>242.57</v>
      </c>
      <c r="BJ7" s="57">
        <v>235.79</v>
      </c>
      <c r="BK7" s="57">
        <v>246.04</v>
      </c>
      <c r="BL7" s="57">
        <v>103.22</v>
      </c>
      <c r="BM7" s="57">
        <v>114.35</v>
      </c>
      <c r="BN7" s="57">
        <v>104.44</v>
      </c>
      <c r="BO7" s="57">
        <v>121.8</v>
      </c>
      <c r="BP7" s="57">
        <v>121.77</v>
      </c>
      <c r="BQ7" s="57">
        <v>118.2</v>
      </c>
      <c r="BR7" s="57">
        <v>119.5</v>
      </c>
      <c r="BS7" s="57">
        <v>118.99</v>
      </c>
      <c r="BT7" s="57">
        <v>119.17</v>
      </c>
      <c r="BU7" s="57">
        <v>117.72</v>
      </c>
      <c r="BV7" s="57">
        <v>114.16</v>
      </c>
      <c r="BW7" s="57">
        <v>41.46</v>
      </c>
      <c r="BX7" s="57">
        <v>37.67</v>
      </c>
      <c r="BY7" s="57">
        <v>41.8</v>
      </c>
      <c r="BZ7" s="57">
        <v>37.06</v>
      </c>
      <c r="CA7" s="57">
        <v>37.01</v>
      </c>
      <c r="CB7" s="57">
        <v>17.100000000000001</v>
      </c>
      <c r="CC7" s="57">
        <v>16.91</v>
      </c>
      <c r="CD7" s="57">
        <v>16.850000000000001</v>
      </c>
      <c r="CE7" s="57">
        <v>16.8</v>
      </c>
      <c r="CF7" s="57">
        <v>17.03</v>
      </c>
      <c r="CG7" s="57">
        <v>18.71</v>
      </c>
      <c r="CH7" s="57">
        <v>21</v>
      </c>
      <c r="CI7" s="57">
        <v>21.65</v>
      </c>
      <c r="CJ7" s="57">
        <v>21.58</v>
      </c>
      <c r="CK7" s="57">
        <v>22.66</v>
      </c>
      <c r="CL7" s="57">
        <v>24.43</v>
      </c>
      <c r="CM7" s="57">
        <v>57.65</v>
      </c>
      <c r="CN7" s="57">
        <v>57.52</v>
      </c>
      <c r="CO7" s="57">
        <v>57.55</v>
      </c>
      <c r="CP7" s="57">
        <v>57.69</v>
      </c>
      <c r="CQ7" s="57">
        <v>58.56</v>
      </c>
      <c r="CR7" s="57">
        <v>55.52</v>
      </c>
      <c r="CS7" s="57">
        <v>31.86</v>
      </c>
      <c r="CT7" s="57">
        <v>32.020000000000003</v>
      </c>
      <c r="CU7" s="57">
        <v>31.55</v>
      </c>
      <c r="CV7" s="57">
        <v>34.520000000000003</v>
      </c>
      <c r="CW7" s="57">
        <v>34.64</v>
      </c>
      <c r="CX7" s="57">
        <v>79.72</v>
      </c>
      <c r="CY7" s="57">
        <v>79.7</v>
      </c>
      <c r="CZ7" s="57">
        <v>79.42</v>
      </c>
      <c r="DA7" s="57">
        <v>79.2</v>
      </c>
      <c r="DB7" s="57">
        <v>80.5</v>
      </c>
      <c r="DC7" s="57">
        <v>77.099999999999994</v>
      </c>
      <c r="DD7" s="57">
        <v>61.65</v>
      </c>
      <c r="DE7" s="57">
        <v>63.24</v>
      </c>
      <c r="DF7" s="57">
        <v>64.8</v>
      </c>
      <c r="DG7" s="57">
        <v>65.86</v>
      </c>
      <c r="DH7" s="57">
        <v>65.97</v>
      </c>
      <c r="DI7" s="57">
        <v>56.41</v>
      </c>
      <c r="DJ7" s="57">
        <v>57.35</v>
      </c>
      <c r="DK7" s="57">
        <v>57.93</v>
      </c>
      <c r="DL7" s="57">
        <v>58.88</v>
      </c>
      <c r="DM7" s="57">
        <v>59.48</v>
      </c>
      <c r="DN7" s="57">
        <v>58.53</v>
      </c>
      <c r="DO7" s="57">
        <v>22.51</v>
      </c>
      <c r="DP7" s="57">
        <v>20.55</v>
      </c>
      <c r="DQ7" s="57">
        <v>21.97</v>
      </c>
      <c r="DR7" s="57">
        <v>28.98</v>
      </c>
      <c r="DS7" s="57">
        <v>34.57</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104.15</v>
      </c>
      <c r="V11" s="64">
        <f>IF(U6="-",NA(),U6)</f>
        <v>114.83</v>
      </c>
      <c r="W11" s="64">
        <f>IF(V6="-",NA(),V6)</f>
        <v>106.75</v>
      </c>
      <c r="X11" s="64">
        <f>IF(W6="-",NA(),W6)</f>
        <v>118.87</v>
      </c>
      <c r="Y11" s="64">
        <f>IF(X6="-",NA(),X6)</f>
        <v>118.5</v>
      </c>
      <c r="AE11" s="63" t="s">
        <v>23</v>
      </c>
      <c r="AF11" s="64">
        <f>IF(AE6="-",NA(),AE6)</f>
        <v>0</v>
      </c>
      <c r="AG11" s="64">
        <f>IF(AF6="-",NA(),AF6)</f>
        <v>0</v>
      </c>
      <c r="AH11" s="64">
        <f>IF(AG6="-",NA(),AG6)</f>
        <v>0</v>
      </c>
      <c r="AI11" s="64">
        <f>IF(AH6="-",NA(),AH6)</f>
        <v>0</v>
      </c>
      <c r="AJ11" s="64">
        <f>IF(AI6="-",NA(),AI6)</f>
        <v>0</v>
      </c>
      <c r="AP11" s="63" t="s">
        <v>23</v>
      </c>
      <c r="AQ11" s="64">
        <f>IF(AP6="-",NA(),AP6)</f>
        <v>264.88</v>
      </c>
      <c r="AR11" s="64">
        <f>IF(AQ6="-",NA(),AQ6)</f>
        <v>326.22000000000003</v>
      </c>
      <c r="AS11" s="64">
        <f>IF(AR6="-",NA(),AR6)</f>
        <v>580.91999999999996</v>
      </c>
      <c r="AT11" s="64">
        <f>IF(AS6="-",NA(),AS6)</f>
        <v>656.06</v>
      </c>
      <c r="AU11" s="64">
        <f>IF(AT6="-",NA(),AT6)</f>
        <v>780.16</v>
      </c>
      <c r="BA11" s="63" t="s">
        <v>23</v>
      </c>
      <c r="BB11" s="64">
        <f>IF(BA6="-",NA(),BA6)</f>
        <v>105.1</v>
      </c>
      <c r="BC11" s="64">
        <f>IF(BB6="-",NA(),BB6)</f>
        <v>84.98</v>
      </c>
      <c r="BD11" s="64">
        <f>IF(BC6="-",NA(),BC6)</f>
        <v>77.239999999999995</v>
      </c>
      <c r="BE11" s="64">
        <f>IF(BD6="-",NA(),BD6)</f>
        <v>78.88</v>
      </c>
      <c r="BF11" s="64">
        <f>IF(BE6="-",NA(),BE6)</f>
        <v>99.17</v>
      </c>
      <c r="BL11" s="63" t="s">
        <v>23</v>
      </c>
      <c r="BM11" s="64">
        <f>IF(BL6="-",NA(),BL6)</f>
        <v>103.22</v>
      </c>
      <c r="BN11" s="64">
        <f>IF(BM6="-",NA(),BM6)</f>
        <v>114.35</v>
      </c>
      <c r="BO11" s="64">
        <f>IF(BN6="-",NA(),BN6)</f>
        <v>104.44</v>
      </c>
      <c r="BP11" s="64">
        <f>IF(BO6="-",NA(),BO6)</f>
        <v>121.8</v>
      </c>
      <c r="BQ11" s="64">
        <f>IF(BP6="-",NA(),BP6)</f>
        <v>121.77</v>
      </c>
      <c r="BW11" s="63" t="s">
        <v>23</v>
      </c>
      <c r="BX11" s="64">
        <f>IF(BW6="-",NA(),BW6)</f>
        <v>41.46</v>
      </c>
      <c r="BY11" s="64">
        <f>IF(BX6="-",NA(),BX6)</f>
        <v>37.67</v>
      </c>
      <c r="BZ11" s="64">
        <f>IF(BY6="-",NA(),BY6)</f>
        <v>41.8</v>
      </c>
      <c r="CA11" s="64">
        <f>IF(BZ6="-",NA(),BZ6)</f>
        <v>37.06</v>
      </c>
      <c r="CB11" s="64">
        <f>IF(CA6="-",NA(),CA6)</f>
        <v>37.01</v>
      </c>
      <c r="CH11" s="63" t="s">
        <v>23</v>
      </c>
      <c r="CI11" s="64">
        <f>IF(CH6="-",NA(),CH6)</f>
        <v>21</v>
      </c>
      <c r="CJ11" s="64">
        <f>IF(CI6="-",NA(),CI6)</f>
        <v>21.65</v>
      </c>
      <c r="CK11" s="64">
        <f>IF(CJ6="-",NA(),CJ6)</f>
        <v>21.58</v>
      </c>
      <c r="CL11" s="64">
        <f>IF(CK6="-",NA(),CK6)</f>
        <v>22.66</v>
      </c>
      <c r="CM11" s="64">
        <f>IF(CL6="-",NA(),CL6)</f>
        <v>24.43</v>
      </c>
      <c r="CS11" s="63" t="s">
        <v>23</v>
      </c>
      <c r="CT11" s="64">
        <f>IF(CS6="-",NA(),CS6)</f>
        <v>31.86</v>
      </c>
      <c r="CU11" s="64">
        <f>IF(CT6="-",NA(),CT6)</f>
        <v>32.020000000000003</v>
      </c>
      <c r="CV11" s="64">
        <f>IF(CU6="-",NA(),CU6)</f>
        <v>31.55</v>
      </c>
      <c r="CW11" s="64">
        <f>IF(CV6="-",NA(),CV6)</f>
        <v>34.520000000000003</v>
      </c>
      <c r="CX11" s="64">
        <f>IF(CW6="-",NA(),CW6)</f>
        <v>34.64</v>
      </c>
      <c r="DD11" s="63" t="s">
        <v>23</v>
      </c>
      <c r="DE11" s="64">
        <f>IF(DD6="-",NA(),DD6)</f>
        <v>61.65</v>
      </c>
      <c r="DF11" s="64">
        <f>IF(DE6="-",NA(),DE6)</f>
        <v>63.24</v>
      </c>
      <c r="DG11" s="64">
        <f>IF(DF6="-",NA(),DF6)</f>
        <v>64.8</v>
      </c>
      <c r="DH11" s="64">
        <f>IF(DG6="-",NA(),DG6)</f>
        <v>65.86</v>
      </c>
      <c r="DI11" s="64">
        <f>IF(DH6="-",NA(),DH6)</f>
        <v>65.97</v>
      </c>
      <c r="DO11" s="63" t="s">
        <v>23</v>
      </c>
      <c r="DP11" s="64">
        <f>IF(DO6="-",NA(),DO6)</f>
        <v>22.51</v>
      </c>
      <c r="DQ11" s="64">
        <f>IF(DP6="-",NA(),DP6)</f>
        <v>20.55</v>
      </c>
      <c r="DR11" s="64">
        <f>IF(DQ6="-",NA(),DQ6)</f>
        <v>21.97</v>
      </c>
      <c r="DS11" s="64">
        <f>IF(DR6="-",NA(),DR6)</f>
        <v>28.98</v>
      </c>
      <c r="DT11" s="64">
        <f>IF(DS6="-",NA(),DS6)</f>
        <v>34.57</v>
      </c>
      <c r="DZ11" s="63" t="s">
        <v>23</v>
      </c>
      <c r="EA11" s="64">
        <f>IF(DZ6="-",NA(),DZ6)</f>
        <v>0</v>
      </c>
      <c r="EB11" s="64">
        <f>IF(EA6="-",NA(),EA6)</f>
        <v>0</v>
      </c>
      <c r="EC11" s="64">
        <f>IF(EB6="-",NA(),EB6)</f>
        <v>0</v>
      </c>
      <c r="ED11" s="64">
        <f>IF(EC6="-",NA(),EC6)</f>
        <v>0</v>
      </c>
      <c r="EE11" s="64">
        <f>IF(ED6="-",NA(),ED6)</f>
        <v>0</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亜紀</cp:lastModifiedBy>
  <cp:lastPrinted>2020-01-17T05:13:47Z</cp:lastPrinted>
  <dcterms:created xsi:type="dcterms:W3CDTF">2019-12-05T07:45:40Z</dcterms:created>
  <dcterms:modified xsi:type="dcterms:W3CDTF">2020-01-22T00:06:49Z</dcterms:modified>
  <cp:category/>
</cp:coreProperties>
</file>