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assomu\common-somu\05 財務担当\16 各種調査・照会\31年度\財政課\R020110_公営企業に係る経営比較分析表（平成30年度決算）の分析等について\工水\"/>
    </mc:Choice>
  </mc:AlternateContent>
  <xr:revisionPtr revIDLastSave="0" documentId="13_ncr:1_{925FA081-8EE7-41F5-8E3A-33C87089511B}" xr6:coauthVersionLast="36" xr6:coauthVersionMax="36" xr10:uidLastSave="{00000000-0000-0000-0000-000000000000}"/>
  <workbookProtection workbookAlgorithmName="SHA-512" workbookHashValue="IBdVv43HkWFhljA9SqeIgLV3CleeoWbpmWUjx7wKMQLKlcmCfsmi0YiLwowUD9D36j3+dR0D9xZ8VVIsTlmLWg==" workbookSaltValue="g49iPI/Sx2WbivH4z6Uyy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CF90" i="4"/>
  <c r="BE90" i="4"/>
  <c r="RA81" i="4"/>
  <c r="PZ81" i="4"/>
  <c r="OY81" i="4"/>
  <c r="NX81" i="4"/>
  <c r="MW81" i="4"/>
  <c r="KO81" i="4"/>
  <c r="JN81" i="4"/>
  <c r="GK81" i="4"/>
  <c r="EC81" i="4"/>
  <c r="DB81" i="4"/>
  <c r="CA81" i="4"/>
  <c r="AZ81" i="4"/>
  <c r="Y81" i="4"/>
  <c r="OY80" i="4"/>
  <c r="NX80" i="4"/>
  <c r="KO80" i="4"/>
  <c r="JN80" i="4"/>
  <c r="IM80" i="4"/>
  <c r="HL80" i="4"/>
  <c r="GK80" i="4"/>
  <c r="EC80" i="4"/>
  <c r="DB80" i="4"/>
  <c r="Y80" i="4"/>
  <c r="RA79" i="4"/>
  <c r="PZ79" i="4"/>
  <c r="MW79" i="4"/>
  <c r="KO79" i="4"/>
  <c r="JN79" i="4"/>
  <c r="IM79" i="4"/>
  <c r="HL79" i="4"/>
  <c r="GK79" i="4"/>
  <c r="EC79" i="4"/>
  <c r="DB79" i="4"/>
  <c r="CA79" i="4"/>
  <c r="Y79" i="4"/>
  <c r="RH56" i="4"/>
  <c r="QN56" i="4"/>
  <c r="PT56" i="4"/>
  <c r="OZ56" i="4"/>
  <c r="OF56" i="4"/>
  <c r="MN56" i="4"/>
  <c r="KF56" i="4"/>
  <c r="JL56" i="4"/>
  <c r="HT56" i="4"/>
  <c r="GZ56" i="4"/>
  <c r="GF56" i="4"/>
  <c r="ER56" i="4"/>
  <c r="CF56" i="4"/>
  <c r="BL56" i="4"/>
  <c r="AR56" i="4"/>
  <c r="QN55" i="4"/>
  <c r="PT55" i="4"/>
  <c r="MN55" i="4"/>
  <c r="LT55" i="4"/>
  <c r="KZ55" i="4"/>
  <c r="KF55" i="4"/>
  <c r="JL55" i="4"/>
  <c r="HT55" i="4"/>
  <c r="ER55" i="4"/>
  <c r="CZ55" i="4"/>
  <c r="CF55" i="4"/>
  <c r="X55" i="4"/>
  <c r="RH54" i="4"/>
  <c r="QN54" i="4"/>
  <c r="PT54" i="4"/>
  <c r="OZ54" i="4"/>
  <c r="OF54" i="4"/>
  <c r="MN54" i="4"/>
  <c r="LT54" i="4"/>
  <c r="KZ54" i="4"/>
  <c r="JL54" i="4"/>
  <c r="HT54" i="4"/>
  <c r="GZ54" i="4"/>
  <c r="GF54" i="4"/>
  <c r="ER54" i="4"/>
  <c r="CZ54" i="4"/>
  <c r="CF54" i="4"/>
  <c r="X54" i="4"/>
  <c r="PT33" i="4"/>
  <c r="OZ33" i="4"/>
  <c r="OF33" i="4"/>
  <c r="MN33" i="4"/>
  <c r="KF33" i="4"/>
  <c r="JL33" i="4"/>
  <c r="GZ33" i="4"/>
  <c r="GF33" i="4"/>
  <c r="CZ33" i="4"/>
  <c r="CF33" i="4"/>
  <c r="BL33" i="4"/>
  <c r="AR33" i="4"/>
  <c r="X33" i="4"/>
  <c r="PT32" i="4"/>
  <c r="OZ32" i="4"/>
  <c r="OF32" i="4"/>
  <c r="KF32" i="4"/>
  <c r="JL32" i="4"/>
  <c r="HT32" i="4"/>
  <c r="ER32" i="4"/>
  <c r="CF32" i="4"/>
  <c r="RH31" i="4"/>
  <c r="QN31" i="4"/>
  <c r="PT31" i="4"/>
  <c r="OF31" i="4"/>
  <c r="MN31" i="4"/>
  <c r="LT31" i="4"/>
  <c r="JL31" i="4"/>
  <c r="HT31" i="4"/>
  <c r="GZ31" i="4"/>
  <c r="GF31" i="4"/>
  <c r="FL31" i="4"/>
  <c r="ER31" i="4"/>
  <c r="CZ31" i="4"/>
  <c r="CF31" i="4"/>
  <c r="BL31" i="4"/>
  <c r="X31" i="4"/>
  <c r="LZ10" i="4"/>
  <c r="IT10" i="4"/>
  <c r="FN10" i="4"/>
  <c r="CH10" i="4"/>
  <c r="B10" i="4"/>
  <c r="PF8" i="4"/>
  <c r="LZ8" i="4"/>
  <c r="IT8" i="4"/>
  <c r="FN8" i="4"/>
  <c r="CH8" i="4"/>
  <c r="B8" i="4"/>
  <c r="B5" i="4"/>
  <c r="GF32" i="4" l="1"/>
  <c r="AR55" i="4"/>
  <c r="NX79" i="4"/>
  <c r="KZ31" i="4"/>
  <c r="OZ31" i="4"/>
  <c r="BL32" i="4"/>
  <c r="GZ32" i="4"/>
  <c r="LT32" i="4"/>
  <c r="LT33" i="4"/>
  <c r="BL54" i="4"/>
  <c r="FL54" i="4"/>
  <c r="BL55" i="4"/>
  <c r="GF55" i="4"/>
  <c r="OF55" i="4"/>
  <c r="RH55" i="4"/>
  <c r="KZ56" i="4"/>
  <c r="OY79" i="4"/>
  <c r="AZ80" i="4"/>
  <c r="PZ80" i="4"/>
  <c r="HL81" i="4"/>
  <c r="KF31" i="4"/>
  <c r="KZ33" i="4"/>
  <c r="AR54" i="4"/>
  <c r="AR31" i="4"/>
  <c r="MN32" i="4"/>
  <c r="RH32" i="4"/>
  <c r="RH33" i="4"/>
  <c r="KF54" i="4"/>
  <c r="GZ55" i="4"/>
  <c r="OZ55" i="4"/>
  <c r="X56" i="4"/>
  <c r="CZ56" i="4"/>
  <c r="LT56" i="4"/>
  <c r="AZ79" i="4"/>
  <c r="CA80" i="4"/>
  <c r="MW80" i="4"/>
  <c r="RA80" i="4"/>
  <c r="IM81" i="4"/>
  <c r="X32" i="4"/>
  <c r="AR32" i="4"/>
  <c r="V10" i="5"/>
  <c r="AF10" i="5"/>
  <c r="AJ10" i="5"/>
  <c r="AT10" i="5"/>
  <c r="BD10" i="5"/>
  <c r="BN10" i="5"/>
  <c r="BX10" i="5"/>
  <c r="CB10" i="5"/>
  <c r="CL10" i="5"/>
  <c r="CV10" i="5"/>
  <c r="DF10" i="5"/>
  <c r="DP10" i="5"/>
  <c r="DT10" i="5"/>
  <c r="ED10" i="5"/>
  <c r="AG11" i="5"/>
  <c r="BE11" i="5"/>
  <c r="BY11" i="5"/>
  <c r="CZ32" i="4"/>
  <c r="KZ32" i="4"/>
  <c r="ER33" i="4"/>
  <c r="HT33" i="4"/>
  <c r="FL33" i="4"/>
  <c r="QN33" i="4"/>
  <c r="FL56"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<sst xmlns="http://schemas.openxmlformats.org/spreadsheetml/2006/main" count="262" uniqueCount="106">
  <si>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</si>
  <si>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</si>
  <si>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</si>
  <si>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</si>
  <si>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</si>
  <si>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</si>
  <si>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</si>
  <si>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</si>
  <si>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</si>
  <si>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</si>
  <si>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</si>
  <si>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</si>
  <si>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</si>
  <si>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</si>
  <si>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</si>
  <si>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</si>
  <si>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</si>
  <si>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</si>
  <si>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</si>
  <si>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</si>
  <si>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</si>
  <si>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</si>
  <si>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</si>
  <si>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</si>
  <si>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</si>
  <si>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</si>
  <si>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</si>
  <si>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</si>
  <si>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</si>
  <si>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</si>
  <si>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</si>
  <si>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</si>
  <si>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</si>
  <si>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</si>
  <si>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</si>
  <si>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</si>
  <si>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</si>
  <si>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</si>
  <si>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</si>
  <si>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</si>
  <si>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</si>
  <si>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</si>
  <si>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</si>
  <si>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</si>
  <si>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</si>
  <si>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</si>
  <si>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</si>
  <si>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</si>
  <si>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</si>
  <si>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</si>
  <si>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</si>
  <si>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</si>
  <si>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</si>
  <si>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</si>
  <si>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</si>
  <si>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</si>
  <si>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</si>
  <si>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</si>
  <si>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</si>
  <si>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</si>
  <si>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</si>
  <si>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</si>
  <si>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</si>
  <si>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</si>
  <si>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</si>
  <si>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</si>
  <si>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</si>
  <si>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</si>
  <si>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</si>
  <si>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</si>
  <si>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</si>
  <si>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</si>
  <si>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</si>
  <si>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</si>
  <si>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</si>
  <si>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</si>
  <si>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</si>
  <si>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</si>
  <si>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</si>
  <si>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</si>
  <si>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</si>
  <si>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</si>
  <si>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</si>
  <si>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</si>
  <si>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</si>
  <si>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</si>
  <si>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</si>
  <si>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060003</t>
  </si>
  <si>
    <t>46</t>
  </si>
  <si>
    <t>02</t>
  </si>
  <si>
    <t>0</t>
  </si>
  <si>
    <t>000</t>
  </si>
  <si>
    <t>山形県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</si>
  <si>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</si>
  <si>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</si>
  <si>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</si>
  <si>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</si>
  <si>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</si>
  <si>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</si>
  <si>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</si>
  <si>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</si>
  <si>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</si>
  <si>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</si>
  <si>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新規企業への給水開始等により、近年の経常収支比率は全国平均を上回っており、累積欠損金も生じていない。
　流動比率は、全国平均を下回っているが、現金預金で全ての流動負債を賄える状況であり、短期的な債務に対する支払い能力を有している。
　施設利用率や契約率は、全国平均を下回っており、施設を有効活用できていない状況にあることから、県や市町村等の関係機関と連携しながら需要の拡大に努めていく必要がある。
</t>
    <rPh sb="1" eb="3">
      <t>シンキ</t>
    </rPh>
    <rPh sb="3" eb="5">
      <t>キギョウ</t>
    </rPh>
    <rPh sb="7" eb="9">
      <t>キュウスイ</t>
    </rPh>
    <rPh sb="9" eb="11">
      <t>カイシ</t>
    </rPh>
    <rPh sb="11" eb="12">
      <t>トウ</t>
    </rPh>
    <rPh sb="16" eb="18">
      <t>キンネン</t>
    </rPh>
    <rPh sb="19" eb="21">
      <t>ケイジョウ</t>
    </rPh>
    <rPh sb="21" eb="23">
      <t>シュウシ</t>
    </rPh>
    <rPh sb="23" eb="25">
      <t>ヒリツ</t>
    </rPh>
    <rPh sb="26" eb="28">
      <t>ゼンコク</t>
    </rPh>
    <rPh sb="28" eb="30">
      <t>ヘイキン</t>
    </rPh>
    <rPh sb="31" eb="33">
      <t>ウワマワ</t>
    </rPh>
    <rPh sb="38" eb="40">
      <t>ルイセキ</t>
    </rPh>
    <rPh sb="40" eb="42">
      <t>ケッソン</t>
    </rPh>
    <rPh sb="42" eb="43">
      <t>キン</t>
    </rPh>
    <rPh sb="44" eb="45">
      <t>ショウ</t>
    </rPh>
    <rPh sb="53" eb="55">
      <t>リュウドウ</t>
    </rPh>
    <rPh sb="55" eb="57">
      <t>ヒリツ</t>
    </rPh>
    <rPh sb="59" eb="61">
      <t>ゼンコク</t>
    </rPh>
    <rPh sb="61" eb="63">
      <t>ヘイキン</t>
    </rPh>
    <rPh sb="64" eb="66">
      <t>シタマワ</t>
    </rPh>
    <rPh sb="72" eb="74">
      <t>ゲンキン</t>
    </rPh>
    <rPh sb="74" eb="76">
      <t>ヨキン</t>
    </rPh>
    <rPh sb="77" eb="78">
      <t>スベ</t>
    </rPh>
    <rPh sb="80" eb="82">
      <t>リュウドウ</t>
    </rPh>
    <rPh sb="82" eb="84">
      <t>フサイ</t>
    </rPh>
    <rPh sb="85" eb="86">
      <t>マカナ</t>
    </rPh>
    <rPh sb="88" eb="90">
      <t>ジョウキョウ</t>
    </rPh>
    <rPh sb="94" eb="97">
      <t>タンキテキ</t>
    </rPh>
    <rPh sb="98" eb="100">
      <t>サイム</t>
    </rPh>
    <rPh sb="101" eb="102">
      <t>タイ</t>
    </rPh>
    <rPh sb="104" eb="106">
      <t>シハラ</t>
    </rPh>
    <rPh sb="107" eb="109">
      <t>ノウリョク</t>
    </rPh>
    <rPh sb="110" eb="111">
      <t>ユウ</t>
    </rPh>
    <rPh sb="118" eb="120">
      <t>シセツ</t>
    </rPh>
    <rPh sb="120" eb="122">
      <t>リヨウ</t>
    </rPh>
    <rPh sb="122" eb="123">
      <t>リツ</t>
    </rPh>
    <rPh sb="124" eb="127">
      <t>ケイヤクリツ</t>
    </rPh>
    <rPh sb="129" eb="131">
      <t>ゼンコク</t>
    </rPh>
    <rPh sb="131" eb="133">
      <t>ヘイキン</t>
    </rPh>
    <rPh sb="134" eb="136">
      <t>シタマワ</t>
    </rPh>
    <rPh sb="141" eb="143">
      <t>シセツ</t>
    </rPh>
    <rPh sb="144" eb="146">
      <t>ユウコウ</t>
    </rPh>
    <rPh sb="146" eb="148">
      <t>カツヨウ</t>
    </rPh>
    <rPh sb="164" eb="165">
      <t>ケン</t>
    </rPh>
    <rPh sb="166" eb="169">
      <t>シチョウソン</t>
    </rPh>
    <rPh sb="169" eb="170">
      <t>トウ</t>
    </rPh>
    <rPh sb="171" eb="173">
      <t>カンケイ</t>
    </rPh>
    <rPh sb="173" eb="175">
      <t>キカン</t>
    </rPh>
    <rPh sb="176" eb="178">
      <t>レンケイ</t>
    </rPh>
    <rPh sb="182" eb="184">
      <t>ジュヨウ</t>
    </rPh>
    <rPh sb="185" eb="187">
      <t>カクダイ</t>
    </rPh>
    <rPh sb="188" eb="189">
      <t>ツト</t>
    </rPh>
    <rPh sb="193" eb="195">
      <t>ヒツヨウ</t>
    </rPh>
    <phoneticPr fontId="5"/>
  </si>
  <si>
    <t xml:space="preserve">　老朽化を示す各指標は全国平均を下回っているが、今後、耐用年数に達し更新時期を迎える管路が増加することが見込まれることから、耐震化等を含め計画的な更新を図っていく必要がある。
</t>
    <rPh sb="1" eb="4">
      <t>ロウキュウカ</t>
    </rPh>
    <rPh sb="5" eb="6">
      <t>シメ</t>
    </rPh>
    <rPh sb="7" eb="10">
      <t>カクシヒョウ</t>
    </rPh>
    <rPh sb="11" eb="13">
      <t>ゼンコク</t>
    </rPh>
    <rPh sb="13" eb="15">
      <t>ヘイキン</t>
    </rPh>
    <rPh sb="16" eb="18">
      <t>シタマワ</t>
    </rPh>
    <rPh sb="24" eb="26">
      <t>コンゴ</t>
    </rPh>
    <rPh sb="27" eb="29">
      <t>タイヨウ</t>
    </rPh>
    <rPh sb="29" eb="31">
      <t>ネンスウ</t>
    </rPh>
    <rPh sb="32" eb="33">
      <t>タッ</t>
    </rPh>
    <rPh sb="34" eb="36">
      <t>コウシン</t>
    </rPh>
    <rPh sb="36" eb="38">
      <t>ジキ</t>
    </rPh>
    <rPh sb="39" eb="40">
      <t>ムカ</t>
    </rPh>
    <rPh sb="42" eb="44">
      <t>カンロ</t>
    </rPh>
    <rPh sb="45" eb="47">
      <t>ゾウカ</t>
    </rPh>
    <rPh sb="52" eb="54">
      <t>ミコ</t>
    </rPh>
    <rPh sb="62" eb="65">
      <t>タイシンカ</t>
    </rPh>
    <rPh sb="65" eb="66">
      <t>トウ</t>
    </rPh>
    <rPh sb="67" eb="68">
      <t>フク</t>
    </rPh>
    <rPh sb="69" eb="72">
      <t>ケイカクテキ</t>
    </rPh>
    <rPh sb="73" eb="75">
      <t>コウシン</t>
    </rPh>
    <rPh sb="76" eb="77">
      <t>ハカ</t>
    </rPh>
    <rPh sb="81" eb="83">
      <t>ヒツヨウ</t>
    </rPh>
    <phoneticPr fontId="5"/>
  </si>
  <si>
    <r>
      <t>　施設の老朽化対策や耐震化対策を計画的に行い、施設の強靭化を図っていく必要がある。
　また、ユーザーからの給水申し込みが営業収益に直結することから、関係機関と連携しながら更なる需要の拡大に努めていく必要がある。</t>
    </r>
    <r>
      <rPr>
        <sz val="11"/>
        <color theme="1"/>
        <rFont val="ＭＳ ゴシック"/>
        <family val="3"/>
        <charset val="128"/>
      </rPr>
      <t xml:space="preserve">
</t>
    </r>
    <r>
      <rPr>
        <sz val="12"/>
        <color theme="1"/>
        <rFont val="ＭＳ ゴシック"/>
        <family val="3"/>
        <charset val="128"/>
      </rPr>
      <t xml:space="preserve">　こうした課題に対し、平成30年3月に策定した「山形県企業局経営戦略」に基づき中長期的な視野による計画的な事業運営に取り組んでいく。
</t>
    </r>
    <rPh sb="1" eb="3">
      <t>シセツ</t>
    </rPh>
    <rPh sb="4" eb="7">
      <t>ロウキュウカ</t>
    </rPh>
    <rPh sb="7" eb="9">
      <t>タイサク</t>
    </rPh>
    <rPh sb="10" eb="13">
      <t>タイシンカ</t>
    </rPh>
    <rPh sb="13" eb="15">
      <t>タイサク</t>
    </rPh>
    <rPh sb="16" eb="19">
      <t>ケイカクテキ</t>
    </rPh>
    <rPh sb="20" eb="21">
      <t>オコナ</t>
    </rPh>
    <rPh sb="23" eb="25">
      <t>シセツ</t>
    </rPh>
    <rPh sb="26" eb="28">
      <t>キョウジン</t>
    </rPh>
    <rPh sb="28" eb="29">
      <t>カ</t>
    </rPh>
    <rPh sb="30" eb="31">
      <t>ハカ</t>
    </rPh>
    <rPh sb="35" eb="37">
      <t>ヒツヨウ</t>
    </rPh>
    <rPh sb="53" eb="55">
      <t>キュウスイ</t>
    </rPh>
    <rPh sb="55" eb="56">
      <t>モウ</t>
    </rPh>
    <rPh sb="57" eb="58">
      <t>コ</t>
    </rPh>
    <rPh sb="60" eb="62">
      <t>エイギョウ</t>
    </rPh>
    <rPh sb="62" eb="64">
      <t>シュウエキ</t>
    </rPh>
    <rPh sb="65" eb="67">
      <t>チョッケツ</t>
    </rPh>
    <rPh sb="74" eb="76">
      <t>カンケイ</t>
    </rPh>
    <rPh sb="76" eb="78">
      <t>キカン</t>
    </rPh>
    <rPh sb="79" eb="81">
      <t>レンケイ</t>
    </rPh>
    <rPh sb="85" eb="86">
      <t>サラ</t>
    </rPh>
    <rPh sb="88" eb="90">
      <t>ジュヨウ</t>
    </rPh>
    <rPh sb="91" eb="93">
      <t>カクダイ</t>
    </rPh>
    <rPh sb="94" eb="95">
      <t>ツト</t>
    </rPh>
    <rPh sb="99" eb="101">
      <t>ヒツヨウ</t>
    </rPh>
    <rPh sb="111" eb="113">
      <t>カダイ</t>
    </rPh>
    <rPh sb="114" eb="115">
      <t>タイ</t>
    </rPh>
    <rPh sb="117" eb="119">
      <t>ヘイセイ</t>
    </rPh>
    <rPh sb="121" eb="122">
      <t>ネン</t>
    </rPh>
    <rPh sb="123" eb="124">
      <t>ガツ</t>
    </rPh>
    <rPh sb="125" eb="127">
      <t>サクテイ</t>
    </rPh>
    <rPh sb="130" eb="133">
      <t>ヤマガタケン</t>
    </rPh>
    <rPh sb="133" eb="135">
      <t>キギョウ</t>
    </rPh>
    <rPh sb="135" eb="136">
      <t>キョク</t>
    </rPh>
    <rPh sb="136" eb="138">
      <t>ケイエイ</t>
    </rPh>
    <rPh sb="138" eb="140">
      <t>センリャク</t>
    </rPh>
    <rPh sb="142" eb="143">
      <t>モト</t>
    </rPh>
    <rPh sb="145" eb="148">
      <t>チュウチョウキ</t>
    </rPh>
    <rPh sb="148" eb="149">
      <t>テキ</t>
    </rPh>
    <rPh sb="150" eb="152">
      <t>シヤ</t>
    </rPh>
    <rPh sb="155" eb="158">
      <t>ケイカクテキ</t>
    </rPh>
    <rPh sb="159" eb="161">
      <t>ジギョウ</t>
    </rPh>
    <rPh sb="161" eb="163">
      <t>ウンエイ</t>
    </rPh>
    <rPh sb="164" eb="165">
      <t>ト</t>
    </rPh>
    <rPh sb="166" eb="16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</si>
</sst>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distributed" wrapText="1"/>
      <protection locked="0"/>
    </xf>
    <xf numFmtId="0" fontId="22" fillId="0" borderId="0" xfId="0" applyFont="1" applyAlignment="1" applyProtection="1">
      <alignment horizontal="left" vertical="distributed" wrapText="1"/>
      <protection locked="0"/>
    </xf>
    <xf numFmtId="0" fontId="22" fillId="0" borderId="9" xfId="0" applyFont="1" applyBorder="1" applyAlignment="1" applyProtection="1">
      <alignment horizontal="left" vertical="distributed" wrapText="1"/>
      <protection locked="0"/>
    </xf>
    <xf numFmtId="0" fontId="22" fillId="0" borderId="10" xfId="0" applyFont="1" applyBorder="1" applyAlignment="1" applyProtection="1">
      <alignment horizontal="left" vertical="distributed" wrapText="1"/>
      <protection locked="0"/>
    </xf>
    <xf numFmtId="0" fontId="22" fillId="0" borderId="1" xfId="0" applyFont="1" applyBorder="1" applyAlignment="1" applyProtection="1">
      <alignment horizontal="left" vertical="distributed" wrapText="1"/>
      <protection locked="0"/>
    </xf>
    <xf numFmtId="0" fontId="22" fillId="0" borderId="11" xfId="0" applyFont="1" applyBorder="1" applyAlignment="1" applyProtection="1">
      <alignment horizontal="left" vertical="distributed"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46.38</c:v>
                </c:pt>
                <c:pt idx="1">
                  <c:v>48.15</c:v>
                </c:pt>
                <c:pt idx="2">
                  <c:v>49.61</c:v>
                </c:pt>
                <c:pt idx="3">
                  <c:v>50.43</c:v>
                </c:pt>
                <c:pt idx="4">
                  <c:v>52.29</c:v>
                </c:pt>
              </c:numCache>
            </c:numRef>
          </c:val>
          <c:extLst>
            <c:ext xmlns:c16="http://schemas.microsoft.com/office/drawing/2014/chart" uri="{C3380CC4-5D6E-409C-BE32-E72D297353CC}">
              <c16:uniqueId val="{00000000-B67F-4108-8879-9651949DA0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B67F-4108-8879-9651949DA0A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63-496A-AC66-55448CB1D0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2163-496A-AC66-55448CB1D06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118.42</c:v>
                </c:pt>
                <c:pt idx="1">
                  <c:v>107.91</c:v>
                </c:pt>
                <c:pt idx="2">
                  <c:v>109.67</c:v>
                </c:pt>
                <c:pt idx="3">
                  <c:v>126.02</c:v>
                </c:pt>
                <c:pt idx="4">
                  <c:v>124.85</c:v>
                </c:pt>
              </c:numCache>
            </c:numRef>
          </c:val>
          <c:extLst>
            <c:ext xmlns:c16="http://schemas.microsoft.com/office/drawing/2014/chart" uri="{C3380CC4-5D6E-409C-BE32-E72D297353CC}">
              <c16:uniqueId val="{00000000-6B86-4546-A4EE-BAFD6DC52C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6B86-4546-A4EE-BAFD6DC52C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3.94</c:v>
                </c:pt>
                <c:pt idx="1">
                  <c:v>13.75</c:v>
                </c:pt>
                <c:pt idx="2">
                  <c:v>13.53</c:v>
                </c:pt>
                <c:pt idx="3">
                  <c:v>15.43</c:v>
                </c:pt>
                <c:pt idx="4">
                  <c:v>15.82</c:v>
                </c:pt>
              </c:numCache>
            </c:numRef>
          </c:val>
          <c:extLst>
            <c:ext xmlns:c16="http://schemas.microsoft.com/office/drawing/2014/chart" uri="{C3380CC4-5D6E-409C-BE32-E72D297353CC}">
              <c16:uniqueId val="{00000000-D609-41CC-B7BD-72442EA41C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D609-41CC-B7BD-72442EA41CD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7.0000000000000007E-2</c:v>
                </c:pt>
                <c:pt idx="1">
                  <c:v>0</c:v>
                </c:pt>
                <c:pt idx="2">
                  <c:v>0.46</c:v>
                </c:pt>
                <c:pt idx="3">
                  <c:v>0.08</c:v>
                </c:pt>
                <c:pt idx="4">
                  <c:v>0.19</c:v>
                </c:pt>
              </c:numCache>
            </c:numRef>
          </c:val>
          <c:extLst>
            <c:ext xmlns:c16="http://schemas.microsoft.com/office/drawing/2014/chart" uri="{C3380CC4-5D6E-409C-BE32-E72D297353CC}">
              <c16:uniqueId val="{00000000-92BB-41FC-8444-C48B2C5934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92BB-41FC-8444-C48B2C59344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239.81</c:v>
                </c:pt>
                <c:pt idx="1">
                  <c:v>314.08</c:v>
                </c:pt>
                <c:pt idx="2">
                  <c:v>439.82</c:v>
                </c:pt>
                <c:pt idx="3">
                  <c:v>345.74</c:v>
                </c:pt>
                <c:pt idx="4">
                  <c:v>412.61</c:v>
                </c:pt>
              </c:numCache>
            </c:numRef>
          </c:val>
          <c:extLst>
            <c:ext xmlns:c16="http://schemas.microsoft.com/office/drawing/2014/chart" uri="{C3380CC4-5D6E-409C-BE32-E72D297353CC}">
              <c16:uniqueId val="{00000000-C6FA-4B8A-A0D8-87668983DC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C6FA-4B8A-A0D8-87668983DC1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0A-400C-A350-AA301EC3A5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B10A-400C-A350-AA301EC3A51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122.13</c:v>
                </c:pt>
                <c:pt idx="1">
                  <c:v>108.41</c:v>
                </c:pt>
                <c:pt idx="2">
                  <c:v>108.02</c:v>
                </c:pt>
                <c:pt idx="3">
                  <c:v>127.75</c:v>
                </c:pt>
                <c:pt idx="4">
                  <c:v>128.75</c:v>
                </c:pt>
              </c:numCache>
            </c:numRef>
          </c:val>
          <c:extLst>
            <c:ext xmlns:c16="http://schemas.microsoft.com/office/drawing/2014/chart" uri="{C3380CC4-5D6E-409C-BE32-E72D297353CC}">
              <c16:uniqueId val="{00000000-D4C6-4702-BA4B-1B57891FBA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D4C6-4702-BA4B-1B57891FBAC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24.78</c:v>
                </c:pt>
                <c:pt idx="1">
                  <c:v>27.86</c:v>
                </c:pt>
                <c:pt idx="2">
                  <c:v>27.95</c:v>
                </c:pt>
                <c:pt idx="3">
                  <c:v>23.68</c:v>
                </c:pt>
                <c:pt idx="4">
                  <c:v>23.5</c:v>
                </c:pt>
              </c:numCache>
            </c:numRef>
          </c:val>
          <c:extLst>
            <c:ext xmlns:c16="http://schemas.microsoft.com/office/drawing/2014/chart" uri="{C3380CC4-5D6E-409C-BE32-E72D297353CC}">
              <c16:uniqueId val="{00000000-9BB5-4D3D-9E3C-2F69FB03E8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9BB5-4D3D-9E3C-2F69FB03E8D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33.61</c:v>
                </c:pt>
                <c:pt idx="1">
                  <c:v>32.35</c:v>
                </c:pt>
                <c:pt idx="2">
                  <c:v>32.340000000000003</c:v>
                </c:pt>
                <c:pt idx="3">
                  <c:v>32.99</c:v>
                </c:pt>
                <c:pt idx="4">
                  <c:v>35.85</c:v>
                </c:pt>
              </c:numCache>
            </c:numRef>
          </c:val>
          <c:extLst>
            <c:ext xmlns:c16="http://schemas.microsoft.com/office/drawing/2014/chart" uri="{C3380CC4-5D6E-409C-BE32-E72D297353CC}">
              <c16:uniqueId val="{00000000-548C-458C-B2CB-667430E931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548C-458C-B2CB-667430E9314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41.75</c:v>
                </c:pt>
                <c:pt idx="1">
                  <c:v>41.6</c:v>
                </c:pt>
                <c:pt idx="2">
                  <c:v>41.97</c:v>
                </c:pt>
                <c:pt idx="3">
                  <c:v>45.11</c:v>
                </c:pt>
                <c:pt idx="4">
                  <c:v>46.79</c:v>
                </c:pt>
              </c:numCache>
            </c:numRef>
          </c:val>
          <c:extLst>
            <c:ext xmlns:c16="http://schemas.microsoft.com/office/drawing/2014/chart" uri="{C3380CC4-5D6E-409C-BE32-E72D297353CC}">
              <c16:uniqueId val="{00000000-0F94-4455-B889-0EC07299C9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0F94-4455-B889-0EC07299C9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LR62"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山形県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92500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3</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33163</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84.6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60</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43283</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103</v>
      </c>
      <c r="SN16" s="80"/>
      <c r="SO16" s="80"/>
      <c r="SP16" s="80"/>
      <c r="SQ16" s="80"/>
      <c r="SR16" s="80"/>
      <c r="SS16" s="80"/>
      <c r="ST16" s="80"/>
      <c r="SU16" s="80"/>
      <c r="SV16" s="80"/>
      <c r="SW16" s="80"/>
      <c r="SX16" s="80"/>
      <c r="SY16" s="80"/>
      <c r="SZ16" s="80"/>
      <c r="TA16" s="8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118.42</v>
      </c>
      <c r="Y32" s="106"/>
      <c r="Z32" s="106"/>
      <c r="AA32" s="106"/>
      <c r="AB32" s="106"/>
      <c r="AC32" s="106"/>
      <c r="AD32" s="106"/>
      <c r="AE32" s="106"/>
      <c r="AF32" s="106"/>
      <c r="AG32" s="106"/>
      <c r="AH32" s="106"/>
      <c r="AI32" s="106"/>
      <c r="AJ32" s="106"/>
      <c r="AK32" s="106"/>
      <c r="AL32" s="106"/>
      <c r="AM32" s="106"/>
      <c r="AN32" s="106"/>
      <c r="AO32" s="106"/>
      <c r="AP32" s="106"/>
      <c r="AQ32" s="107"/>
      <c r="AR32" s="105">
        <f>データ!U6</f>
        <v>107.91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109.67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126.02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124.85</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239.81</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314.08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439.82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345.74</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412.61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104</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122.13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108.41</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108.02</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127.75</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128.75</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24.78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27.86</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27.95</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23.68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23.5</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33.61</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32.35</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32.340000000000003</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32.99</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35.85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41.75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41.6</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41.97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45.11</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46.79</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105</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46.38</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48.15</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49.61</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50.43</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52.29</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3.94</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13.75</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13.53</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15.43</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15.82</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7.0000000000000007E-2</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0.46</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0.08</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0.19</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53.38</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54.49</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55.39</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55.25</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57.11</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39.6</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42</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43.33</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44.05</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51.87</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0.41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0.48</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0.52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0.28000000000000003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XPfioTuMin9CoioW/WxWTo2spv0M8bjYv0CfGZZOyWwc1PmUXk/L6wZ+MqcsGv5ralipseGyZIX3JtaO/5xkA==" saltValue="uwIHBkL99Tx1btnS1Mwcq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118.42</v>
      </c>
      <c r="U6" s="52">
        <f>U7</f>
        <v>107.91</v>
      </c>
      <c r="V6" s="52">
        <f>V7</f>
        <v>109.67</v>
      </c>
      <c r="W6" s="52">
        <f>W7</f>
        <v>126.02</v>
      </c>
      <c r="X6" s="52">
        <f t="shared" si="3"/>
        <v>124.85</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239.81</v>
      </c>
      <c r="AQ6" s="52">
        <f>AQ7</f>
        <v>314.08</v>
      </c>
      <c r="AR6" s="52">
        <f>AR7</f>
        <v>439.82</v>
      </c>
      <c r="AS6" s="52">
        <f>AS7</f>
        <v>345.74</v>
      </c>
      <c r="AT6" s="52">
        <f t="shared" si="3"/>
        <v>412.61</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0</v>
      </c>
      <c r="BB6" s="52">
        <f>BB7</f>
        <v>0</v>
      </c>
      <c r="BC6" s="52">
        <f>BC7</f>
        <v>0</v>
      </c>
      <c r="BD6" s="52">
        <f>BD7</f>
        <v>0</v>
      </c>
      <c r="BE6" s="52">
        <f t="shared" si="3"/>
        <v>0</v>
      </c>
      <c r="BF6" s="52">
        <f t="shared" si="3"/>
        <v>235.11</v>
      </c>
      <c r="BG6" s="52">
        <f t="shared" si="3"/>
        <v>222.22</v>
      </c>
      <c r="BH6" s="52">
        <f t="shared" si="3"/>
        <v>216.41</v>
      </c>
      <c r="BI6" s="52">
        <f t="shared" si="3"/>
        <v>208.47</v>
      </c>
      <c r="BJ6" s="52">
        <f t="shared" si="3"/>
        <v>193.85</v>
      </c>
      <c r="BK6" s="50" t="str">
        <f>IF(BK7="-","【-】","【"&amp;SUBSTITUTE(TEXT(BK7,"#,##0.00"),"-","△")&amp;"】")</f>
        <v>【246.04】</v>
      </c>
      <c r="BL6" s="52">
        <f t="shared" si="3"/>
        <v>122.13</v>
      </c>
      <c r="BM6" s="52">
        <f>BM7</f>
        <v>108.41</v>
      </c>
      <c r="BN6" s="52">
        <f>BN7</f>
        <v>108.02</v>
      </c>
      <c r="BO6" s="52">
        <f>BO7</f>
        <v>127.75</v>
      </c>
      <c r="BP6" s="52">
        <f t="shared" si="3"/>
        <v>128.75</v>
      </c>
      <c r="BQ6" s="52">
        <f t="shared" si="3"/>
        <v>109.11</v>
      </c>
      <c r="BR6" s="52">
        <f t="shared" si="3"/>
        <v>109.19</v>
      </c>
      <c r="BS6" s="52">
        <f t="shared" si="3"/>
        <v>105.24</v>
      </c>
      <c r="BT6" s="52">
        <f t="shared" si="3"/>
        <v>105.71</v>
      </c>
      <c r="BU6" s="52">
        <f t="shared" si="3"/>
        <v>105.06</v>
      </c>
      <c r="BV6" s="50" t="str">
        <f>IF(BV7="-","【-】","【"&amp;SUBSTITUTE(TEXT(BV7,"#,##0.00"),"-","△")&amp;"】")</f>
        <v>【114.16】</v>
      </c>
      <c r="BW6" s="52">
        <f t="shared" si="3"/>
        <v>24.78</v>
      </c>
      <c r="BX6" s="52">
        <f>BX7</f>
        <v>27.86</v>
      </c>
      <c r="BY6" s="52">
        <f>BY7</f>
        <v>27.95</v>
      </c>
      <c r="BZ6" s="52">
        <f>BZ7</f>
        <v>23.68</v>
      </c>
      <c r="CA6" s="52">
        <f t="shared" si="3"/>
        <v>23.5</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33.61</v>
      </c>
      <c r="CI6" s="52">
        <f>CI7</f>
        <v>32.35</v>
      </c>
      <c r="CJ6" s="52">
        <f>CJ7</f>
        <v>32.340000000000003</v>
      </c>
      <c r="CK6" s="52">
        <f>CK7</f>
        <v>32.99</v>
      </c>
      <c r="CL6" s="52">
        <f t="shared" si="5"/>
        <v>35.85</v>
      </c>
      <c r="CM6" s="52">
        <f t="shared" si="5"/>
        <v>41.77</v>
      </c>
      <c r="CN6" s="52">
        <f t="shared" si="5"/>
        <v>40.97</v>
      </c>
      <c r="CO6" s="52">
        <f t="shared" si="5"/>
        <v>40.69</v>
      </c>
      <c r="CP6" s="52">
        <f t="shared" si="5"/>
        <v>40.67</v>
      </c>
      <c r="CQ6" s="52">
        <f t="shared" si="5"/>
        <v>40.89</v>
      </c>
      <c r="CR6" s="50" t="str">
        <f>IF(CR7="-","【-】","【"&amp;SUBSTITUTE(TEXT(CR7,"#,##0.00"),"-","△")&amp;"】")</f>
        <v>【55.52】</v>
      </c>
      <c r="CS6" s="52">
        <f t="shared" ref="CS6:DB6" si="6">CS7</f>
        <v>41.75</v>
      </c>
      <c r="CT6" s="52">
        <f>CT7</f>
        <v>41.6</v>
      </c>
      <c r="CU6" s="52">
        <f>CU7</f>
        <v>41.97</v>
      </c>
      <c r="CV6" s="52">
        <f>CV7</f>
        <v>45.11</v>
      </c>
      <c r="CW6" s="52">
        <f t="shared" si="6"/>
        <v>46.79</v>
      </c>
      <c r="CX6" s="52">
        <f t="shared" si="6"/>
        <v>64.95</v>
      </c>
      <c r="CY6" s="52">
        <f t="shared" si="6"/>
        <v>63.26</v>
      </c>
      <c r="CZ6" s="52">
        <f t="shared" si="6"/>
        <v>62.7</v>
      </c>
      <c r="DA6" s="52">
        <f t="shared" si="6"/>
        <v>62.59</v>
      </c>
      <c r="DB6" s="52">
        <f t="shared" si="6"/>
        <v>61.76</v>
      </c>
      <c r="DC6" s="50" t="str">
        <f>IF(DC7="-","【-】","【"&amp;SUBSTITUTE(TEXT(DC7,"#,##0.00"),"-","△")&amp;"】")</f>
        <v>【77.10】</v>
      </c>
      <c r="DD6" s="52">
        <f t="shared" ref="DD6:DM6" si="7">DD7</f>
        <v>46.38</v>
      </c>
      <c r="DE6" s="52">
        <f>DE7</f>
        <v>48.15</v>
      </c>
      <c r="DF6" s="52">
        <f>DF7</f>
        <v>49.61</v>
      </c>
      <c r="DG6" s="52">
        <f>DG7</f>
        <v>50.43</v>
      </c>
      <c r="DH6" s="52">
        <f t="shared" si="7"/>
        <v>52.29</v>
      </c>
      <c r="DI6" s="52">
        <f t="shared" si="7"/>
        <v>53.38</v>
      </c>
      <c r="DJ6" s="52">
        <f t="shared" si="7"/>
        <v>54.49</v>
      </c>
      <c r="DK6" s="52">
        <f t="shared" si="7"/>
        <v>55.39</v>
      </c>
      <c r="DL6" s="52">
        <f t="shared" si="7"/>
        <v>55.25</v>
      </c>
      <c r="DM6" s="52">
        <f t="shared" si="7"/>
        <v>57.11</v>
      </c>
      <c r="DN6" s="50" t="str">
        <f>IF(DN7="-","【-】","【"&amp;SUBSTITUTE(TEXT(DN7,"#,##0.00"),"-","△")&amp;"】")</f>
        <v>【58.53】</v>
      </c>
      <c r="DO6" s="52">
        <f t="shared" ref="DO6:DX6" si="8">DO7</f>
        <v>3.94</v>
      </c>
      <c r="DP6" s="52">
        <f>DP7</f>
        <v>13.75</v>
      </c>
      <c r="DQ6" s="52">
        <f>DQ7</f>
        <v>13.53</v>
      </c>
      <c r="DR6" s="52">
        <f>DR7</f>
        <v>15.43</v>
      </c>
      <c r="DS6" s="52">
        <f t="shared" si="8"/>
        <v>15.82</v>
      </c>
      <c r="DT6" s="52">
        <f t="shared" si="8"/>
        <v>39.6</v>
      </c>
      <c r="DU6" s="52">
        <f t="shared" si="8"/>
        <v>42</v>
      </c>
      <c r="DV6" s="52">
        <f t="shared" si="8"/>
        <v>43.33</v>
      </c>
      <c r="DW6" s="52">
        <f t="shared" si="8"/>
        <v>44.05</v>
      </c>
      <c r="DX6" s="52">
        <f t="shared" si="8"/>
        <v>51.87</v>
      </c>
      <c r="DY6" s="50" t="str">
        <f>IF(DY7="-","【-】","【"&amp;SUBSTITUTE(TEXT(DY7,"#,##0.00"),"-","△")&amp;"】")</f>
        <v>【45.47】</v>
      </c>
      <c r="DZ6" s="52">
        <f t="shared" ref="DZ6:EI6" si="9">DZ7</f>
        <v>7.0000000000000007E-2</v>
      </c>
      <c r="EA6" s="52">
        <f>EA7</f>
        <v>0</v>
      </c>
      <c r="EB6" s="52">
        <f>EB7</f>
        <v>0.46</v>
      </c>
      <c r="EC6" s="52">
        <f>EC7</f>
        <v>0.08</v>
      </c>
      <c r="ED6" s="52">
        <f t="shared" si="9"/>
        <v>0.19</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92500</v>
      </c>
      <c r="L7" s="54" t="s">
        <v>95</v>
      </c>
      <c r="M7" s="55">
        <v>3</v>
      </c>
      <c r="N7" s="55">
        <v>33163</v>
      </c>
      <c r="O7" s="56" t="s">
        <v>96</v>
      </c>
      <c r="P7" s="56">
        <v>84.6</v>
      </c>
      <c r="Q7" s="55">
        <v>60</v>
      </c>
      <c r="R7" s="55">
        <v>43283</v>
      </c>
      <c r="S7" s="54" t="s">
        <v>97</v>
      </c>
      <c r="T7" s="57">
        <v>118.42</v>
      </c>
      <c r="U7" s="57">
        <v>107.91</v>
      </c>
      <c r="V7" s="57">
        <v>109.67</v>
      </c>
      <c r="W7" s="57">
        <v>126.02</v>
      </c>
      <c r="X7" s="57">
        <v>124.85</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239.81</v>
      </c>
      <c r="AQ7" s="57">
        <v>314.08</v>
      </c>
      <c r="AR7" s="57">
        <v>439.82</v>
      </c>
      <c r="AS7" s="57">
        <v>345.74</v>
      </c>
      <c r="AT7" s="57">
        <v>412.61</v>
      </c>
      <c r="AU7" s="57">
        <v>577.44000000000005</v>
      </c>
      <c r="AV7" s="57">
        <v>605.5</v>
      </c>
      <c r="AW7" s="57">
        <v>551.42999999999995</v>
      </c>
      <c r="AX7" s="57">
        <v>687.99</v>
      </c>
      <c r="AY7" s="57">
        <v>655.75</v>
      </c>
      <c r="AZ7" s="57">
        <v>450.05</v>
      </c>
      <c r="BA7" s="57">
        <v>0</v>
      </c>
      <c r="BB7" s="57">
        <v>0</v>
      </c>
      <c r="BC7" s="57">
        <v>0</v>
      </c>
      <c r="BD7" s="57">
        <v>0</v>
      </c>
      <c r="BE7" s="57">
        <v>0</v>
      </c>
      <c r="BF7" s="57">
        <v>235.11</v>
      </c>
      <c r="BG7" s="57">
        <v>222.22</v>
      </c>
      <c r="BH7" s="57">
        <v>216.41</v>
      </c>
      <c r="BI7" s="57">
        <v>208.47</v>
      </c>
      <c r="BJ7" s="57">
        <v>193.85</v>
      </c>
      <c r="BK7" s="57">
        <v>246.04</v>
      </c>
      <c r="BL7" s="57">
        <v>122.13</v>
      </c>
      <c r="BM7" s="57">
        <v>108.41</v>
      </c>
      <c r="BN7" s="57">
        <v>108.02</v>
      </c>
      <c r="BO7" s="57">
        <v>127.75</v>
      </c>
      <c r="BP7" s="57">
        <v>128.75</v>
      </c>
      <c r="BQ7" s="57">
        <v>109.11</v>
      </c>
      <c r="BR7" s="57">
        <v>109.19</v>
      </c>
      <c r="BS7" s="57">
        <v>105.24</v>
      </c>
      <c r="BT7" s="57">
        <v>105.71</v>
      </c>
      <c r="BU7" s="57">
        <v>105.06</v>
      </c>
      <c r="BV7" s="57">
        <v>114.16</v>
      </c>
      <c r="BW7" s="57">
        <v>24.78</v>
      </c>
      <c r="BX7" s="57">
        <v>27.86</v>
      </c>
      <c r="BY7" s="57">
        <v>27.95</v>
      </c>
      <c r="BZ7" s="57">
        <v>23.68</v>
      </c>
      <c r="CA7" s="57">
        <v>23.5</v>
      </c>
      <c r="CB7" s="57">
        <v>25</v>
      </c>
      <c r="CC7" s="57">
        <v>25.13</v>
      </c>
      <c r="CD7" s="57">
        <v>26.03</v>
      </c>
      <c r="CE7" s="57">
        <v>25.98</v>
      </c>
      <c r="CF7" s="57">
        <v>26.84</v>
      </c>
      <c r="CG7" s="57">
        <v>18.71</v>
      </c>
      <c r="CH7" s="57">
        <v>33.61</v>
      </c>
      <c r="CI7" s="57">
        <v>32.35</v>
      </c>
      <c r="CJ7" s="57">
        <v>32.340000000000003</v>
      </c>
      <c r="CK7" s="57">
        <v>32.99</v>
      </c>
      <c r="CL7" s="57">
        <v>35.85</v>
      </c>
      <c r="CM7" s="57">
        <v>41.77</v>
      </c>
      <c r="CN7" s="57">
        <v>40.97</v>
      </c>
      <c r="CO7" s="57">
        <v>40.69</v>
      </c>
      <c r="CP7" s="57">
        <v>40.67</v>
      </c>
      <c r="CQ7" s="57">
        <v>40.89</v>
      </c>
      <c r="CR7" s="57">
        <v>55.52</v>
      </c>
      <c r="CS7" s="57">
        <v>41.75</v>
      </c>
      <c r="CT7" s="57">
        <v>41.6</v>
      </c>
      <c r="CU7" s="57">
        <v>41.97</v>
      </c>
      <c r="CV7" s="57">
        <v>45.11</v>
      </c>
      <c r="CW7" s="57">
        <v>46.79</v>
      </c>
      <c r="CX7" s="57">
        <v>64.95</v>
      </c>
      <c r="CY7" s="57">
        <v>63.26</v>
      </c>
      <c r="CZ7" s="57">
        <v>62.7</v>
      </c>
      <c r="DA7" s="57">
        <v>62.59</v>
      </c>
      <c r="DB7" s="57">
        <v>61.76</v>
      </c>
      <c r="DC7" s="57">
        <v>77.099999999999994</v>
      </c>
      <c r="DD7" s="57">
        <v>46.38</v>
      </c>
      <c r="DE7" s="57">
        <v>48.15</v>
      </c>
      <c r="DF7" s="57">
        <v>49.61</v>
      </c>
      <c r="DG7" s="57">
        <v>50.43</v>
      </c>
      <c r="DH7" s="57">
        <v>52.29</v>
      </c>
      <c r="DI7" s="57">
        <v>53.38</v>
      </c>
      <c r="DJ7" s="57">
        <v>54.49</v>
      </c>
      <c r="DK7" s="57">
        <v>55.39</v>
      </c>
      <c r="DL7" s="57">
        <v>55.25</v>
      </c>
      <c r="DM7" s="57">
        <v>57.11</v>
      </c>
      <c r="DN7" s="57">
        <v>58.53</v>
      </c>
      <c r="DO7" s="57">
        <v>3.94</v>
      </c>
      <c r="DP7" s="57">
        <v>13.75</v>
      </c>
      <c r="DQ7" s="57">
        <v>13.53</v>
      </c>
      <c r="DR7" s="57">
        <v>15.43</v>
      </c>
      <c r="DS7" s="57">
        <v>15.82</v>
      </c>
      <c r="DT7" s="57">
        <v>39.6</v>
      </c>
      <c r="DU7" s="57">
        <v>42</v>
      </c>
      <c r="DV7" s="57">
        <v>43.33</v>
      </c>
      <c r="DW7" s="57">
        <v>44.05</v>
      </c>
      <c r="DX7" s="57">
        <v>51.87</v>
      </c>
      <c r="DY7" s="57">
        <v>45.47</v>
      </c>
      <c r="DZ7" s="57">
        <v>7.0000000000000007E-2</v>
      </c>
      <c r="EA7" s="57">
        <v>0</v>
      </c>
      <c r="EB7" s="57">
        <v>0.46</v>
      </c>
      <c r="EC7" s="57">
        <v>0.08</v>
      </c>
      <c r="ED7" s="57">
        <v>0.19</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118.42</v>
      </c>
      <c r="V11" s="64">
        <f>IF(U6="-",NA(),U6)</f>
        <v>107.91</v>
      </c>
      <c r="W11" s="64">
        <f>IF(V6="-",NA(),V6)</f>
        <v>109.67</v>
      </c>
      <c r="X11" s="64">
        <f>IF(W6="-",NA(),W6)</f>
        <v>126.02</v>
      </c>
      <c r="Y11" s="64">
        <f>IF(X6="-",NA(),X6)</f>
        <v>124.85</v>
      </c>
      <c r="AE11" s="63" t="s">
        <v>23</v>
      </c>
      <c r="AF11" s="64">
        <f>IF(AE6="-",NA(),AE6)</f>
        <v>0</v>
      </c>
      <c r="AG11" s="64">
        <f>IF(AF6="-",NA(),AF6)</f>
        <v>0</v>
      </c>
      <c r="AH11" s="64">
        <f>IF(AG6="-",NA(),AG6)</f>
        <v>0</v>
      </c>
      <c r="AI11" s="64">
        <f>IF(AH6="-",NA(),AH6)</f>
        <v>0</v>
      </c>
      <c r="AJ11" s="64">
        <f>IF(AI6="-",NA(),AI6)</f>
        <v>0</v>
      </c>
      <c r="AP11" s="63" t="s">
        <v>23</v>
      </c>
      <c r="AQ11" s="64">
        <f>IF(AP6="-",NA(),AP6)</f>
        <v>239.81</v>
      </c>
      <c r="AR11" s="64">
        <f>IF(AQ6="-",NA(),AQ6)</f>
        <v>314.08</v>
      </c>
      <c r="AS11" s="64">
        <f>IF(AR6="-",NA(),AR6)</f>
        <v>439.82</v>
      </c>
      <c r="AT11" s="64">
        <f>IF(AS6="-",NA(),AS6)</f>
        <v>345.74</v>
      </c>
      <c r="AU11" s="64">
        <f>IF(AT6="-",NA(),AT6)</f>
        <v>412.61</v>
      </c>
      <c r="BA11" s="63" t="s">
        <v>23</v>
      </c>
      <c r="BB11" s="64">
        <f>IF(BA6="-",NA(),BA6)</f>
        <v>0</v>
      </c>
      <c r="BC11" s="64">
        <f>IF(BB6="-",NA(),BB6)</f>
        <v>0</v>
      </c>
      <c r="BD11" s="64">
        <f>IF(BC6="-",NA(),BC6)</f>
        <v>0</v>
      </c>
      <c r="BE11" s="64">
        <f>IF(BD6="-",NA(),BD6)</f>
        <v>0</v>
      </c>
      <c r="BF11" s="64">
        <f>IF(BE6="-",NA(),BE6)</f>
        <v>0</v>
      </c>
      <c r="BL11" s="63" t="s">
        <v>23</v>
      </c>
      <c r="BM11" s="64">
        <f>IF(BL6="-",NA(),BL6)</f>
        <v>122.13</v>
      </c>
      <c r="BN11" s="64">
        <f>IF(BM6="-",NA(),BM6)</f>
        <v>108.41</v>
      </c>
      <c r="BO11" s="64">
        <f>IF(BN6="-",NA(),BN6)</f>
        <v>108.02</v>
      </c>
      <c r="BP11" s="64">
        <f>IF(BO6="-",NA(),BO6)</f>
        <v>127.75</v>
      </c>
      <c r="BQ11" s="64">
        <f>IF(BP6="-",NA(),BP6)</f>
        <v>128.75</v>
      </c>
      <c r="BW11" s="63" t="s">
        <v>23</v>
      </c>
      <c r="BX11" s="64">
        <f>IF(BW6="-",NA(),BW6)</f>
        <v>24.78</v>
      </c>
      <c r="BY11" s="64">
        <f>IF(BX6="-",NA(),BX6)</f>
        <v>27.86</v>
      </c>
      <c r="BZ11" s="64">
        <f>IF(BY6="-",NA(),BY6)</f>
        <v>27.95</v>
      </c>
      <c r="CA11" s="64">
        <f>IF(BZ6="-",NA(),BZ6)</f>
        <v>23.68</v>
      </c>
      <c r="CB11" s="64">
        <f>IF(CA6="-",NA(),CA6)</f>
        <v>23.5</v>
      </c>
      <c r="CH11" s="63" t="s">
        <v>23</v>
      </c>
      <c r="CI11" s="64">
        <f>IF(CH6="-",NA(),CH6)</f>
        <v>33.61</v>
      </c>
      <c r="CJ11" s="64">
        <f>IF(CI6="-",NA(),CI6)</f>
        <v>32.35</v>
      </c>
      <c r="CK11" s="64">
        <f>IF(CJ6="-",NA(),CJ6)</f>
        <v>32.340000000000003</v>
      </c>
      <c r="CL11" s="64">
        <f>IF(CK6="-",NA(),CK6)</f>
        <v>32.99</v>
      </c>
      <c r="CM11" s="64">
        <f>IF(CL6="-",NA(),CL6)</f>
        <v>35.85</v>
      </c>
      <c r="CS11" s="63" t="s">
        <v>23</v>
      </c>
      <c r="CT11" s="64">
        <f>IF(CS6="-",NA(),CS6)</f>
        <v>41.75</v>
      </c>
      <c r="CU11" s="64">
        <f>IF(CT6="-",NA(),CT6)</f>
        <v>41.6</v>
      </c>
      <c r="CV11" s="64">
        <f>IF(CU6="-",NA(),CU6)</f>
        <v>41.97</v>
      </c>
      <c r="CW11" s="64">
        <f>IF(CV6="-",NA(),CV6)</f>
        <v>45.11</v>
      </c>
      <c r="CX11" s="64">
        <f>IF(CW6="-",NA(),CW6)</f>
        <v>46.79</v>
      </c>
      <c r="DD11" s="63" t="s">
        <v>23</v>
      </c>
      <c r="DE11" s="64">
        <f>IF(DD6="-",NA(),DD6)</f>
        <v>46.38</v>
      </c>
      <c r="DF11" s="64">
        <f>IF(DE6="-",NA(),DE6)</f>
        <v>48.15</v>
      </c>
      <c r="DG11" s="64">
        <f>IF(DF6="-",NA(),DF6)</f>
        <v>49.61</v>
      </c>
      <c r="DH11" s="64">
        <f>IF(DG6="-",NA(),DG6)</f>
        <v>50.43</v>
      </c>
      <c r="DI11" s="64">
        <f>IF(DH6="-",NA(),DH6)</f>
        <v>52.29</v>
      </c>
      <c r="DO11" s="63" t="s">
        <v>23</v>
      </c>
      <c r="DP11" s="64">
        <f>IF(DO6="-",NA(),DO6)</f>
        <v>3.94</v>
      </c>
      <c r="DQ11" s="64">
        <f>IF(DP6="-",NA(),DP6)</f>
        <v>13.75</v>
      </c>
      <c r="DR11" s="64">
        <f>IF(DQ6="-",NA(),DQ6)</f>
        <v>13.53</v>
      </c>
      <c r="DS11" s="64">
        <f>IF(DR6="-",NA(),DR6)</f>
        <v>15.43</v>
      </c>
      <c r="DT11" s="64">
        <f>IF(DS6="-",NA(),DS6)</f>
        <v>15.82</v>
      </c>
      <c r="DZ11" s="63" t="s">
        <v>23</v>
      </c>
      <c r="EA11" s="64">
        <f>IF(DZ6="-",NA(),DZ6)</f>
        <v>7.0000000000000007E-2</v>
      </c>
      <c r="EB11" s="64">
        <f>IF(EA6="-",NA(),EA6)</f>
        <v>0</v>
      </c>
      <c r="EC11" s="64">
        <f>IF(EB6="-",NA(),EB6)</f>
        <v>0.46</v>
      </c>
      <c r="ED11" s="64">
        <f>IF(EC6="-",NA(),EC6)</f>
        <v>0.08</v>
      </c>
      <c r="EE11" s="64">
        <f>IF(ED6="-",NA(),ED6)</f>
        <v>0.19</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2020-01-23T07:13:55Z</cp:lastPrinted>
  <dcterms:created xsi:type="dcterms:W3CDTF">2019-12-05T07:45:43Z</dcterms:created>
  <dcterms:modified xsi:type="dcterms:W3CDTF">2020-01-23T07:13:57Z</dcterms:modified>
  <cp:category/>
</cp:coreProperties>
</file>