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AZU\disk1\22 公営企業会計決算\H30年度決算状況調査\05 経営比較分析表\05 総務省回答\"/>
    </mc:Choice>
  </mc:AlternateContent>
  <workbookProtection workbookAlgorithmName="SHA-512" workbookHashValue="vPwupNosBBFxo50/n0a32PsyCNt4lQQuizVw2LfWBt90zP1Cm/F1dbw5qWkRyd9efl7tIDXJBb2N5G4HAuoDZw==" workbookSaltValue="WSurF4LfN62V4i5Lxkwfew=="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RH55" i="4" s="1"/>
  <c r="CV6" i="5"/>
  <c r="CW11" i="5" s="1"/>
  <c r="CU6" i="5"/>
  <c r="CV11" i="5" s="1"/>
  <c r="CT6" i="5"/>
  <c r="OZ55" i="4" s="1"/>
  <c r="CS6" i="5"/>
  <c r="OF55" i="4" s="1"/>
  <c r="CR6" i="5"/>
  <c r="CQ6" i="5"/>
  <c r="CM12" i="5" s="1"/>
  <c r="CP6" i="5"/>
  <c r="CL12" i="5" s="1"/>
  <c r="CO6" i="5"/>
  <c r="CK12" i="5" s="1"/>
  <c r="CN6" i="5"/>
  <c r="CJ12" i="5" s="1"/>
  <c r="CM6" i="5"/>
  <c r="CI12" i="5" s="1"/>
  <c r="CL6" i="5"/>
  <c r="MN55" i="4" s="1"/>
  <c r="CK6" i="5"/>
  <c r="CL11" i="5" s="1"/>
  <c r="CJ6" i="5"/>
  <c r="CK11" i="5" s="1"/>
  <c r="CI6" i="5"/>
  <c r="KF55" i="4" s="1"/>
  <c r="CH6" i="5"/>
  <c r="JL55" i="4" s="1"/>
  <c r="CG6" i="5"/>
  <c r="CF6" i="5"/>
  <c r="CB12" i="5" s="1"/>
  <c r="CE6" i="5"/>
  <c r="CA12" i="5" s="1"/>
  <c r="CD6" i="5"/>
  <c r="GF56" i="4" s="1"/>
  <c r="CC6" i="5"/>
  <c r="BY12" i="5" s="1"/>
  <c r="CB6" i="5"/>
  <c r="BX12" i="5" s="1"/>
  <c r="CA6" i="5"/>
  <c r="CB11" i="5" s="1"/>
  <c r="BZ6" i="5"/>
  <c r="GZ55" i="4" s="1"/>
  <c r="BY6" i="5"/>
  <c r="GF55" i="4" s="1"/>
  <c r="BX6" i="5"/>
  <c r="BY11" i="5" s="1"/>
  <c r="BW6" i="5"/>
  <c r="BX11" i="5" s="1"/>
  <c r="BV6" i="5"/>
  <c r="BU6" i="5"/>
  <c r="BQ12" i="5" s="1"/>
  <c r="BT6" i="5"/>
  <c r="BP12" i="5" s="1"/>
  <c r="BS6" i="5"/>
  <c r="BO12" i="5" s="1"/>
  <c r="BR6" i="5"/>
  <c r="BN12" i="5" s="1"/>
  <c r="BQ6" i="5"/>
  <c r="BM12" i="5" s="1"/>
  <c r="BP6" i="5"/>
  <c r="BQ11" i="5" s="1"/>
  <c r="BO6" i="5"/>
  <c r="CF55" i="4" s="1"/>
  <c r="BN6" i="5"/>
  <c r="BL55" i="4" s="1"/>
  <c r="BM6" i="5"/>
  <c r="BN11" i="5" s="1"/>
  <c r="BL6" i="5"/>
  <c r="BM11" i="5" s="1"/>
  <c r="BK6" i="5"/>
  <c r="BJ6" i="5"/>
  <c r="RH33" i="4" s="1"/>
  <c r="BI6" i="5"/>
  <c r="BE12" i="5" s="1"/>
  <c r="BH6" i="5"/>
  <c r="BD12" i="5" s="1"/>
  <c r="BG6" i="5"/>
  <c r="BC12" i="5" s="1"/>
  <c r="BF6" i="5"/>
  <c r="OF33" i="4" s="1"/>
  <c r="BE6" i="5"/>
  <c r="RH32" i="4" s="1"/>
  <c r="BD6" i="5"/>
  <c r="BE11" i="5" s="1"/>
  <c r="BC6" i="5"/>
  <c r="BD11" i="5" s="1"/>
  <c r="BB6" i="5"/>
  <c r="OZ32" i="4" s="1"/>
  <c r="BA6" i="5"/>
  <c r="OF32" i="4" s="1"/>
  <c r="AZ6" i="5"/>
  <c r="AY6" i="5"/>
  <c r="AU12" i="5" s="1"/>
  <c r="AX6" i="5"/>
  <c r="AT12" i="5" s="1"/>
  <c r="AW6" i="5"/>
  <c r="AS12" i="5" s="1"/>
  <c r="AV6" i="5"/>
  <c r="AR12" i="5" s="1"/>
  <c r="AU6" i="5"/>
  <c r="AQ12" i="5" s="1"/>
  <c r="AT6" i="5"/>
  <c r="MN32" i="4" s="1"/>
  <c r="AS6" i="5"/>
  <c r="AT11" i="5" s="1"/>
  <c r="AR6" i="5"/>
  <c r="AS11" i="5" s="1"/>
  <c r="AQ6" i="5"/>
  <c r="KF32" i="4" s="1"/>
  <c r="AP6" i="5"/>
  <c r="JL32" i="4" s="1"/>
  <c r="AO6" i="5"/>
  <c r="AN6" i="5"/>
  <c r="AJ12" i="5" s="1"/>
  <c r="AM6" i="5"/>
  <c r="AI12" i="5" s="1"/>
  <c r="AL6" i="5"/>
  <c r="GF33" i="4" s="1"/>
  <c r="AK6" i="5"/>
  <c r="AG12" i="5" s="1"/>
  <c r="AJ6" i="5"/>
  <c r="AF12" i="5" s="1"/>
  <c r="AI6" i="5"/>
  <c r="AJ11" i="5" s="1"/>
  <c r="AH6" i="5"/>
  <c r="GZ32" i="4" s="1"/>
  <c r="AG6" i="5"/>
  <c r="GF32" i="4" s="1"/>
  <c r="AF6" i="5"/>
  <c r="AG11" i="5" s="1"/>
  <c r="AE6" i="5"/>
  <c r="AF11" i="5" s="1"/>
  <c r="AD6" i="5"/>
  <c r="C90" i="4" s="1"/>
  <c r="AC6" i="5"/>
  <c r="Y12" i="5" s="1"/>
  <c r="AB6" i="5"/>
  <c r="X12" i="5" s="1"/>
  <c r="AA6" i="5"/>
  <c r="W12" i="5" s="1"/>
  <c r="Z6" i="5"/>
  <c r="V12" i="5" s="1"/>
  <c r="Y6" i="5"/>
  <c r="U12" i="5" s="1"/>
  <c r="X6" i="5"/>
  <c r="Y11" i="5" s="1"/>
  <c r="W6" i="5"/>
  <c r="CF32" i="4"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HL79" i="4"/>
  <c r="GK79" i="4"/>
  <c r="EC79" i="4"/>
  <c r="AZ79" i="4"/>
  <c r="Y79" i="4"/>
  <c r="QN56" i="4"/>
  <c r="PT56" i="4"/>
  <c r="OZ56" i="4"/>
  <c r="MN56" i="4"/>
  <c r="LT56" i="4"/>
  <c r="KZ56" i="4"/>
  <c r="KF56" i="4"/>
  <c r="JL56" i="4"/>
  <c r="HT56" i="4"/>
  <c r="GZ56" i="4"/>
  <c r="FL56" i="4"/>
  <c r="ER56" i="4"/>
  <c r="CZ56" i="4"/>
  <c r="CF56" i="4"/>
  <c r="BL56" i="4"/>
  <c r="AR56" i="4"/>
  <c r="X56" i="4"/>
  <c r="QN55" i="4"/>
  <c r="PT55" i="4"/>
  <c r="LT55" i="4"/>
  <c r="KZ55" i="4"/>
  <c r="HT55" i="4"/>
  <c r="FL55" i="4"/>
  <c r="ER55" i="4"/>
  <c r="CZ55" i="4"/>
  <c r="AR55" i="4"/>
  <c r="X55" i="4"/>
  <c r="RH54" i="4"/>
  <c r="PT54" i="4"/>
  <c r="OZ54" i="4"/>
  <c r="OF54" i="4"/>
  <c r="MN54" i="4"/>
  <c r="LT54" i="4"/>
  <c r="KF54" i="4"/>
  <c r="JL54" i="4"/>
  <c r="HT54" i="4"/>
  <c r="FL54" i="4"/>
  <c r="ER54" i="4"/>
  <c r="CZ54" i="4"/>
  <c r="AR54" i="4"/>
  <c r="X54" i="4"/>
  <c r="QN33" i="4"/>
  <c r="PT33" i="4"/>
  <c r="OZ33" i="4"/>
  <c r="MN33" i="4"/>
  <c r="LT33" i="4"/>
  <c r="KZ33" i="4"/>
  <c r="KF33" i="4"/>
  <c r="JL33" i="4"/>
  <c r="HT33" i="4"/>
  <c r="GZ33" i="4"/>
  <c r="FL33" i="4"/>
  <c r="ER33" i="4"/>
  <c r="CZ33" i="4"/>
  <c r="CF33" i="4"/>
  <c r="BL33" i="4"/>
  <c r="AR33" i="4"/>
  <c r="X33" i="4"/>
  <c r="QN32" i="4"/>
  <c r="PT32" i="4"/>
  <c r="LT32" i="4"/>
  <c r="KZ32" i="4"/>
  <c r="HT32" i="4"/>
  <c r="FL32" i="4"/>
  <c r="ER32" i="4"/>
  <c r="CZ32" i="4"/>
  <c r="AR32" i="4"/>
  <c r="X32" i="4"/>
  <c r="RH31" i="4"/>
  <c r="PT31" i="4"/>
  <c r="OZ31" i="4"/>
  <c r="OF31" i="4"/>
  <c r="MN31" i="4"/>
  <c r="LT31" i="4"/>
  <c r="KF31" i="4"/>
  <c r="JL31" i="4"/>
  <c r="HT31" i="4"/>
  <c r="FL31" i="4"/>
  <c r="ER31" i="4"/>
  <c r="CZ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Q11" i="5"/>
  <c r="AU11" i="5"/>
  <c r="BO11" i="5"/>
  <c r="CI11" i="5"/>
  <c r="CM11" i="5"/>
  <c r="AH12" i="5"/>
  <c r="BB12" i="5"/>
  <c r="BF12" i="5"/>
  <c r="BZ12" i="5"/>
  <c r="CT12" i="5"/>
  <c r="CX12" i="5"/>
  <c r="W10" i="5"/>
  <c r="AG10" i="5"/>
  <c r="AQ10" i="5"/>
  <c r="AU10" i="5"/>
  <c r="BE10" i="5"/>
  <c r="BO10" i="5"/>
  <c r="BY10" i="5"/>
  <c r="CI10" i="5"/>
  <c r="CM10" i="5"/>
  <c r="CW10" i="5"/>
  <c r="DG10" i="5"/>
  <c r="DQ10" i="5"/>
  <c r="EA10" i="5"/>
  <c r="EE10" i="5"/>
  <c r="X11" i="5"/>
  <c r="AH11" i="5"/>
  <c r="AR11" i="5"/>
  <c r="BB11" i="5"/>
  <c r="BF11" i="5"/>
  <c r="BP11" i="5"/>
  <c r="BZ11" i="5"/>
  <c r="CJ11" i="5"/>
  <c r="CT11" i="5"/>
  <c r="CX11" i="5"/>
  <c r="BL31" i="4"/>
  <c r="QN31" i="4"/>
  <c r="BL54" i="4"/>
  <c r="QN54" i="4"/>
  <c r="CA79" i="4"/>
  <c r="CF31" i="4"/>
  <c r="GF31" i="4"/>
  <c r="CF54" i="4"/>
  <c r="GF54" i="4"/>
  <c r="DB79" i="4"/>
  <c r="IM79" i="4"/>
  <c r="JN80" i="4"/>
  <c r="AZ81" i="4"/>
  <c r="PZ81" i="4"/>
  <c r="X10" i="5"/>
  <c r="AH10" i="5"/>
  <c r="AR10" i="5"/>
  <c r="BB10" i="5"/>
  <c r="BF10" i="5"/>
  <c r="BP10" i="5"/>
  <c r="BZ10" i="5"/>
  <c r="CJ10" i="5"/>
  <c r="CT10" i="5"/>
  <c r="CX10" i="5"/>
  <c r="DH10" i="5"/>
  <c r="DR10" i="5"/>
  <c r="EB10" i="5"/>
  <c r="AI11" i="5"/>
  <c r="BC11" i="5"/>
  <c r="CA11" i="5"/>
  <c r="CU11" i="5"/>
  <c r="GZ31" i="4"/>
  <c r="KZ31" i="4"/>
  <c r="GZ54" i="4"/>
  <c r="KZ54" i="4"/>
  <c r="JN79"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<sst xmlns="http://schemas.openxmlformats.org/spreadsheetml/2006/main" count="262" uniqueCount="107">
  <si>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</si>
  <si>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</si>
  <si>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</si>
  <si>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</si>
  <si>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</si>
  <si>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</si>
  <si>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</si>
  <si>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</si>
  <si>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</si>
  <si>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</si>
  <si>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</si>
  <si>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</si>
  <si>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</si>
  <si>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</si>
  <si>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</si>
  <si>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</si>
  <si>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</si>
  <si>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</si>
  <si>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</si>
  <si>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</si>
  <si>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</si>
  <si>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</si>
  <si>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</si>
  <si>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</si>
  <si>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</si>
  <si>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</si>
  <si>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</si>
  <si>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</si>
  <si>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</si>
  <si>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</si>
  <si>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</si>
  <si>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</si>
  <si>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</si>
  <si>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</si>
  <si>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</si>
  <si>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</si>
  <si>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</si>
  <si>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</si>
  <si>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</si>
  <si>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</si>
  <si>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</si>
  <si>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</si>
  <si>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</si>
  <si>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</si>
  <si>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</si>
  <si>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</si>
  <si>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</si>
  <si>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</si>
  <si>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</si>
  <si>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</si>
  <si>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</si>
  <si>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</si>
  <si>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</si>
  <si>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</si>
  <si>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</si>
  <si>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</si>
  <si>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</si>
  <si>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</si>
  <si>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</si>
  <si>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</si>
  <si>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</si>
  <si>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</si>
  <si>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</si>
  <si>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</si>
  <si>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</si>
  <si>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</si>
  <si>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</si>
  <si>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</si>
  <si>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</si>
  <si>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</si>
  <si>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</si>
  <si>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</si>
  <si>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</si>
  <si>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</si>
  <si>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</si>
  <si>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</si>
  <si>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</si>
  <si>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</si>
  <si>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</si>
  <si>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</si>
  <si>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</si>
  <si>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</si>
  <si>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</si>
  <si>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</si>
  <si>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</si>
  <si>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</si>
  <si>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</si>
  <si>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</si>
  <si>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070009</t>
  </si>
  <si>
    <t>46</t>
  </si>
  <si>
    <t>02</t>
  </si>
  <si>
    <t>0</t>
  </si>
  <si>
    <t>000</t>
  </si>
  <si>
    <t>福島県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</si>
  <si>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</si>
  <si>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</si>
  <si>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</si>
  <si>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</si>
  <si>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</si>
  <si>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</si>
  <si>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</si>
  <si>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</si>
  <si>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</si>
  <si>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</si>
  <si>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①経常収支比率は、類似団体を下回ったまま100%前後で推移しているが、H30は100%を割り込んでいる。
②累積欠損金は発生していない。
③流動比率は、類似団体と同様に右肩上がりであり、H30は400%を超え、類似団体を上回っている。
④減少傾向にある類似団体とは逆に、H28以降増加傾向にある。
⑤料金回収率は、類似団体を下回ったまま100%前後で推移しているが、H28以降は100%を割り込んでいる。
⑥給水原価は、類似団体より10円近く低い額で推移している。
⑦施設利用率は、類似団体より15ポイント程度高い水準で横ばいとなっている。
⑧契約率は、類似団体より5ポイント程度低い水準で横ばいとなっている。</t>
    <rPh sb="1" eb="3">
      <t>ケイジョウ</t>
    </rPh>
    <rPh sb="3" eb="5">
      <t>シュウシ</t>
    </rPh>
    <rPh sb="5" eb="7">
      <t>ヒリツ</t>
    </rPh>
    <rPh sb="9" eb="11">
      <t>ルイジ</t>
    </rPh>
    <rPh sb="11" eb="13">
      <t>ダンタイ</t>
    </rPh>
    <rPh sb="14" eb="16">
      <t>シタマワ</t>
    </rPh>
    <rPh sb="24" eb="26">
      <t>ゼンゴ</t>
    </rPh>
    <rPh sb="27" eb="29">
      <t>スイイ</t>
    </rPh>
    <rPh sb="44" eb="45">
      <t>ワ</t>
    </rPh>
    <rPh sb="46" eb="47">
      <t>コ</t>
    </rPh>
    <rPh sb="54" eb="56">
      <t>ルイセキ</t>
    </rPh>
    <rPh sb="56" eb="59">
      <t>ケッソンキン</t>
    </rPh>
    <rPh sb="60" eb="62">
      <t>ハッセイ</t>
    </rPh>
    <rPh sb="70" eb="72">
      <t>リュウドウ</t>
    </rPh>
    <rPh sb="72" eb="74">
      <t>ヒリツ</t>
    </rPh>
    <rPh sb="76" eb="78">
      <t>ルイジ</t>
    </rPh>
    <rPh sb="78" eb="80">
      <t>ダンタイ</t>
    </rPh>
    <rPh sb="81" eb="83">
      <t>ドウヨウ</t>
    </rPh>
    <rPh sb="84" eb="86">
      <t>ミギカタ</t>
    </rPh>
    <rPh sb="86" eb="87">
      <t>ア</t>
    </rPh>
    <rPh sb="102" eb="103">
      <t>コ</t>
    </rPh>
    <rPh sb="105" eb="107">
      <t>ルイジ</t>
    </rPh>
    <rPh sb="107" eb="109">
      <t>ダンタイ</t>
    </rPh>
    <rPh sb="110" eb="112">
      <t>ウワマワ</t>
    </rPh>
    <rPh sb="119" eb="121">
      <t>ゲンショウ</t>
    </rPh>
    <rPh sb="121" eb="123">
      <t>ケイコウ</t>
    </rPh>
    <rPh sb="126" eb="128">
      <t>ルイジ</t>
    </rPh>
    <rPh sb="128" eb="130">
      <t>ダンタイ</t>
    </rPh>
    <rPh sb="132" eb="133">
      <t>ギャク</t>
    </rPh>
    <rPh sb="138" eb="140">
      <t>イコウ</t>
    </rPh>
    <rPh sb="140" eb="142">
      <t>ゾウカ</t>
    </rPh>
    <rPh sb="142" eb="144">
      <t>ケイコウ</t>
    </rPh>
    <rPh sb="150" eb="152">
      <t>リョウキン</t>
    </rPh>
    <rPh sb="152" eb="155">
      <t>カイシュウリツ</t>
    </rPh>
    <rPh sb="157" eb="159">
      <t>ルイジ</t>
    </rPh>
    <rPh sb="159" eb="161">
      <t>ダンタイ</t>
    </rPh>
    <rPh sb="162" eb="164">
      <t>シタマワ</t>
    </rPh>
    <rPh sb="172" eb="174">
      <t>ゼンゴ</t>
    </rPh>
    <rPh sb="175" eb="177">
      <t>スイイ</t>
    </rPh>
    <rPh sb="186" eb="188">
      <t>イコウ</t>
    </rPh>
    <rPh sb="194" eb="195">
      <t>ワ</t>
    </rPh>
    <rPh sb="196" eb="197">
      <t>コ</t>
    </rPh>
    <rPh sb="221" eb="222">
      <t>ヒク</t>
    </rPh>
    <rPh sb="223" eb="224">
      <t>ガク</t>
    </rPh>
    <rPh sb="241" eb="243">
      <t>ルイジ</t>
    </rPh>
    <rPh sb="243" eb="245">
      <t>ダンタイ</t>
    </rPh>
    <rPh sb="253" eb="255">
      <t>テイド</t>
    </rPh>
    <rPh sb="255" eb="256">
      <t>タカ</t>
    </rPh>
    <rPh sb="257" eb="259">
      <t>スイジュン</t>
    </rPh>
    <rPh sb="260" eb="261">
      <t>ヨコ</t>
    </rPh>
    <rPh sb="272" eb="275">
      <t>ケイヤクリツ</t>
    </rPh>
    <rPh sb="277" eb="279">
      <t>ルイジ</t>
    </rPh>
    <rPh sb="279" eb="281">
      <t>ダンタイ</t>
    </rPh>
    <rPh sb="288" eb="290">
      <t>テイド</t>
    </rPh>
    <rPh sb="290" eb="291">
      <t>ヒク</t>
    </rPh>
    <rPh sb="292" eb="294">
      <t>スイジュン</t>
    </rPh>
    <rPh sb="295" eb="296">
      <t>ヨコ</t>
    </rPh>
    <phoneticPr fontId="5"/>
  </si>
  <si>
    <t>　企業債残高がH28以降年々増加していることから、企業債償還額もR4以降増加していくことが見込まれ、また、現在は施設・設備の老朽化度合は類似団体より低く推移しているが、今後は老朽化に伴う維持管理費用の増加が見込まれることなどから、契約水量を増やし、収益を増加させる必要がある。</t>
    <rPh sb="1" eb="4">
      <t>キギョウサイ</t>
    </rPh>
    <rPh sb="4" eb="6">
      <t>ザンダカ</t>
    </rPh>
    <rPh sb="10" eb="12">
      <t>イコウ</t>
    </rPh>
    <rPh sb="12" eb="14">
      <t>ネンネン</t>
    </rPh>
    <rPh sb="14" eb="16">
      <t>ゾウカ</t>
    </rPh>
    <rPh sb="25" eb="28">
      <t>キギョウサイ</t>
    </rPh>
    <rPh sb="28" eb="31">
      <t>ショウカンガク</t>
    </rPh>
    <rPh sb="34" eb="36">
      <t>イコウ</t>
    </rPh>
    <rPh sb="36" eb="38">
      <t>ゾウカ</t>
    </rPh>
    <rPh sb="45" eb="47">
      <t>ミコ</t>
    </rPh>
    <rPh sb="53" eb="55">
      <t>ゲンザイ</t>
    </rPh>
    <rPh sb="56" eb="58">
      <t>シセツ</t>
    </rPh>
    <rPh sb="59" eb="61">
      <t>セツビ</t>
    </rPh>
    <rPh sb="62" eb="65">
      <t>ロウキュウカ</t>
    </rPh>
    <rPh sb="65" eb="67">
      <t>ドア</t>
    </rPh>
    <rPh sb="68" eb="72">
      <t>ルイジダンタイ</t>
    </rPh>
    <rPh sb="74" eb="75">
      <t>ヒク</t>
    </rPh>
    <rPh sb="76" eb="78">
      <t>スイイ</t>
    </rPh>
    <rPh sb="84" eb="86">
      <t>コンゴ</t>
    </rPh>
    <rPh sb="87" eb="90">
      <t>ロウキュウカ</t>
    </rPh>
    <rPh sb="91" eb="92">
      <t>トモナ</t>
    </rPh>
    <rPh sb="93" eb="95">
      <t>イジ</t>
    </rPh>
    <rPh sb="95" eb="97">
      <t>カンリ</t>
    </rPh>
    <rPh sb="97" eb="99">
      <t>ヒヨウ</t>
    </rPh>
    <rPh sb="100" eb="102">
      <t>ゾウカ</t>
    </rPh>
    <rPh sb="103" eb="105">
      <t>ミコ</t>
    </rPh>
    <rPh sb="115" eb="117">
      <t>ケイヤク</t>
    </rPh>
    <rPh sb="117" eb="119">
      <t>スイリョウ</t>
    </rPh>
    <rPh sb="120" eb="121">
      <t>フ</t>
    </rPh>
    <rPh sb="124" eb="126">
      <t>シュウエキ</t>
    </rPh>
    <rPh sb="127" eb="129">
      <t>ゾウカ</t>
    </rPh>
    <rPh sb="132" eb="134">
      <t>ヒツヨウ</t>
    </rPh>
    <phoneticPr fontId="5"/>
  </si>
  <si>
    <t>①40%台で推移しており、類似団体より法定耐用年数に近い資産は少ない状況にある。
②30%弱で推移しており、類似団体より法定耐用年数を経過した管路は少ない状況にある。
③複数年に渡る期間で更新工事を実施しており、供用開始に至っていないため、管路更新率はH27以降0%となっている。</t>
    <rPh sb="4" eb="5">
      <t>ダイ</t>
    </rPh>
    <rPh sb="6" eb="8">
      <t>スイイ</t>
    </rPh>
    <rPh sb="13" eb="15">
      <t>ルイジ</t>
    </rPh>
    <rPh sb="15" eb="17">
      <t>ダンタイ</t>
    </rPh>
    <rPh sb="19" eb="21">
      <t>ホウテイ</t>
    </rPh>
    <rPh sb="21" eb="23">
      <t>タイヨウ</t>
    </rPh>
    <rPh sb="23" eb="25">
      <t>ネンスウ</t>
    </rPh>
    <rPh sb="26" eb="27">
      <t>チカ</t>
    </rPh>
    <rPh sb="28" eb="30">
      <t>シサン</t>
    </rPh>
    <rPh sb="31" eb="32">
      <t>スク</t>
    </rPh>
    <rPh sb="34" eb="36">
      <t>ジョウキョウ</t>
    </rPh>
    <rPh sb="45" eb="46">
      <t>ジャク</t>
    </rPh>
    <rPh sb="47" eb="49">
      <t>スイイ</t>
    </rPh>
    <rPh sb="54" eb="56">
      <t>ルイジ</t>
    </rPh>
    <rPh sb="56" eb="58">
      <t>ダンタイ</t>
    </rPh>
    <rPh sb="60" eb="62">
      <t>ホウテイ</t>
    </rPh>
    <rPh sb="62" eb="64">
      <t>タイヨウ</t>
    </rPh>
    <rPh sb="64" eb="66">
      <t>ネンスウ</t>
    </rPh>
    <rPh sb="67" eb="69">
      <t>ケイカ</t>
    </rPh>
    <rPh sb="71" eb="73">
      <t>カンロ</t>
    </rPh>
    <rPh sb="74" eb="75">
      <t>スク</t>
    </rPh>
    <rPh sb="77" eb="79">
      <t>ジョウキョウ</t>
    </rPh>
    <rPh sb="85" eb="88">
      <t>フクスウネン</t>
    </rPh>
    <rPh sb="89" eb="90">
      <t>ワタ</t>
    </rPh>
    <rPh sb="91" eb="93">
      <t>キカン</t>
    </rPh>
    <rPh sb="94" eb="96">
      <t>コウシン</t>
    </rPh>
    <rPh sb="96" eb="98">
      <t>コウジ</t>
    </rPh>
    <rPh sb="99" eb="101">
      <t>ジッシ</t>
    </rPh>
    <rPh sb="106" eb="108">
      <t>キョウヨウ</t>
    </rPh>
    <rPh sb="108" eb="110">
      <t>カイシ</t>
    </rPh>
    <rPh sb="111" eb="112">
      <t>イタ</t>
    </rPh>
    <rPh sb="129" eb="131">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</si>
</sst>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43.22</c:v>
                </c:pt>
                <c:pt idx="1">
                  <c:v>44.48</c:v>
                </c:pt>
                <c:pt idx="2">
                  <c:v>44.69</c:v>
                </c:pt>
                <c:pt idx="3">
                  <c:v>45.31</c:v>
                </c:pt>
                <c:pt idx="4">
                  <c:v>44.19</c:v>
                </c:pt>
              </c:numCache>
            </c:numRef>
          </c:val>
          <c:extLst>
            <c:ext xmlns:c16="http://schemas.microsoft.com/office/drawing/2014/chart" uri="{C3380CC4-5D6E-409C-BE32-E72D297353CC}">
              <c16:uniqueId val="{00000000-0EBC-40BF-A3A2-4A27BB6D2C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0EBC-40BF-A3A2-4A27BB6D2C8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88-4C39-A376-B13CCA5228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8888-4C39-A376-B13CCA5228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103.7</c:v>
                </c:pt>
                <c:pt idx="1">
                  <c:v>106.84</c:v>
                </c:pt>
                <c:pt idx="2">
                  <c:v>102.2</c:v>
                </c:pt>
                <c:pt idx="3">
                  <c:v>102.07</c:v>
                </c:pt>
                <c:pt idx="4">
                  <c:v>98.98</c:v>
                </c:pt>
              </c:numCache>
            </c:numRef>
          </c:val>
          <c:extLst>
            <c:ext xmlns:c16="http://schemas.microsoft.com/office/drawing/2014/chart" uri="{C3380CC4-5D6E-409C-BE32-E72D297353CC}">
              <c16:uniqueId val="{00000000-7201-4780-97DA-63DB1075D0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7201-4780-97DA-63DB1075D0E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27.74</c:v>
                </c:pt>
                <c:pt idx="1">
                  <c:v>27.74</c:v>
                </c:pt>
                <c:pt idx="2">
                  <c:v>27.74</c:v>
                </c:pt>
                <c:pt idx="3">
                  <c:v>27.91</c:v>
                </c:pt>
                <c:pt idx="4">
                  <c:v>25.32</c:v>
                </c:pt>
              </c:numCache>
            </c:numRef>
          </c:val>
          <c:extLst>
            <c:ext xmlns:c16="http://schemas.microsoft.com/office/drawing/2014/chart" uri="{C3380CC4-5D6E-409C-BE32-E72D297353CC}">
              <c16:uniqueId val="{00000000-F993-4DB3-B750-FC3B359F87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F993-4DB3-B750-FC3B359F87A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0.53</c:v>
                </c:pt>
                <c:pt idx="1">
                  <c:v>0</c:v>
                </c:pt>
                <c:pt idx="2">
                  <c:v>0</c:v>
                </c:pt>
                <c:pt idx="3">
                  <c:v>0</c:v>
                </c:pt>
                <c:pt idx="4">
                  <c:v>0</c:v>
                </c:pt>
              </c:numCache>
            </c:numRef>
          </c:val>
          <c:extLst>
            <c:ext xmlns:c16="http://schemas.microsoft.com/office/drawing/2014/chart" uri="{C3380CC4-5D6E-409C-BE32-E72D297353CC}">
              <c16:uniqueId val="{00000000-CD63-47FF-B38B-EB2EA7BF0A2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CD63-47FF-B38B-EB2EA7BF0A2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258.63</c:v>
                </c:pt>
                <c:pt idx="1">
                  <c:v>289.33</c:v>
                </c:pt>
                <c:pt idx="2">
                  <c:v>328.55</c:v>
                </c:pt>
                <c:pt idx="3">
                  <c:v>339.32</c:v>
                </c:pt>
                <c:pt idx="4">
                  <c:v>416.38</c:v>
                </c:pt>
              </c:numCache>
            </c:numRef>
          </c:val>
          <c:extLst>
            <c:ext xmlns:c16="http://schemas.microsoft.com/office/drawing/2014/chart" uri="{C3380CC4-5D6E-409C-BE32-E72D297353CC}">
              <c16:uniqueId val="{00000000-CE68-4A14-987B-7BD4EF32AE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CE68-4A14-987B-7BD4EF32AE9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320.89</c:v>
                </c:pt>
                <c:pt idx="1">
                  <c:v>315.52</c:v>
                </c:pt>
                <c:pt idx="2">
                  <c:v>399.57</c:v>
                </c:pt>
                <c:pt idx="3">
                  <c:v>458.28</c:v>
                </c:pt>
                <c:pt idx="4">
                  <c:v>498.27</c:v>
                </c:pt>
              </c:numCache>
            </c:numRef>
          </c:val>
          <c:extLst>
            <c:ext xmlns:c16="http://schemas.microsoft.com/office/drawing/2014/chart" uri="{C3380CC4-5D6E-409C-BE32-E72D297353CC}">
              <c16:uniqueId val="{00000000-3A95-4767-8799-2716549CAB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3A95-4767-8799-2716549CABF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98.1</c:v>
                </c:pt>
                <c:pt idx="1">
                  <c:v>101.55</c:v>
                </c:pt>
                <c:pt idx="2">
                  <c:v>96.92</c:v>
                </c:pt>
                <c:pt idx="3">
                  <c:v>95.19</c:v>
                </c:pt>
                <c:pt idx="4">
                  <c:v>93.79</c:v>
                </c:pt>
              </c:numCache>
            </c:numRef>
          </c:val>
          <c:extLst>
            <c:ext xmlns:c16="http://schemas.microsoft.com/office/drawing/2014/chart" uri="{C3380CC4-5D6E-409C-BE32-E72D297353CC}">
              <c16:uniqueId val="{00000000-59AF-440D-AE6C-49AC58634F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59AF-440D-AE6C-49AC58634F0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6.71</c:v>
                </c:pt>
                <c:pt idx="1">
                  <c:v>6.57</c:v>
                </c:pt>
                <c:pt idx="2">
                  <c:v>6.92</c:v>
                </c:pt>
                <c:pt idx="3">
                  <c:v>7.24</c:v>
                </c:pt>
                <c:pt idx="4">
                  <c:v>7.53</c:v>
                </c:pt>
              </c:numCache>
            </c:numRef>
          </c:val>
          <c:extLst>
            <c:ext xmlns:c16="http://schemas.microsoft.com/office/drawing/2014/chart" uri="{C3380CC4-5D6E-409C-BE32-E72D297353CC}">
              <c16:uniqueId val="{00000000-FD7A-4554-A7C3-0D5117A1FD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FD7A-4554-A7C3-0D5117A1FD4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74.650000000000006</c:v>
                </c:pt>
                <c:pt idx="1">
                  <c:v>75.010000000000005</c:v>
                </c:pt>
                <c:pt idx="2">
                  <c:v>73.39</c:v>
                </c:pt>
                <c:pt idx="3">
                  <c:v>73.48</c:v>
                </c:pt>
                <c:pt idx="4">
                  <c:v>73.739999999999995</c:v>
                </c:pt>
              </c:numCache>
            </c:numRef>
          </c:val>
          <c:extLst>
            <c:ext xmlns:c16="http://schemas.microsoft.com/office/drawing/2014/chart" uri="{C3380CC4-5D6E-409C-BE32-E72D297353CC}">
              <c16:uniqueId val="{00000000-9438-47A6-9516-19EBB20581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9438-47A6-9516-19EBB205817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74.430000000000007</c:v>
                </c:pt>
                <c:pt idx="1">
                  <c:v>74.849999999999994</c:v>
                </c:pt>
                <c:pt idx="2">
                  <c:v>73.12</c:v>
                </c:pt>
                <c:pt idx="3">
                  <c:v>73.78</c:v>
                </c:pt>
                <c:pt idx="4">
                  <c:v>73.989999999999995</c:v>
                </c:pt>
              </c:numCache>
            </c:numRef>
          </c:val>
          <c:extLst>
            <c:ext xmlns:c16="http://schemas.microsoft.com/office/drawing/2014/chart" uri="{C3380CC4-5D6E-409C-BE32-E72D297353CC}">
              <c16:uniqueId val="{00000000-A420-48DD-BA81-454ED17166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A420-48DD-BA81-454ED171660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zoomScale="75" zoomScaleNormal="100" zoomScaleSheetLayoutView="75" workbookViewId="0">
      <selection activeCell="TG59" sqref="TG59"/>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2">
      <c r="A5" s="2"/>
      <c r="B5" s="69" t="str">
        <f>データ!H7</f>
        <v>福島県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2">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1192700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5</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879462</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2">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2">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68.7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73</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882530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2">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2">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x14ac:dyDescent="0.2">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2">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2">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2">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2">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2">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2">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2">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2">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2">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2">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2">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2">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2">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2">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103.7</v>
      </c>
      <c r="Y32" s="128"/>
      <c r="Z32" s="128"/>
      <c r="AA32" s="128"/>
      <c r="AB32" s="128"/>
      <c r="AC32" s="128"/>
      <c r="AD32" s="128"/>
      <c r="AE32" s="128"/>
      <c r="AF32" s="128"/>
      <c r="AG32" s="128"/>
      <c r="AH32" s="128"/>
      <c r="AI32" s="128"/>
      <c r="AJ32" s="128"/>
      <c r="AK32" s="128"/>
      <c r="AL32" s="128"/>
      <c r="AM32" s="128"/>
      <c r="AN32" s="128"/>
      <c r="AO32" s="128"/>
      <c r="AP32" s="128"/>
      <c r="AQ32" s="129"/>
      <c r="AR32" s="127">
        <f>データ!U6</f>
        <v>106.84</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102.2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102.07</v>
      </c>
      <c r="CG32" s="128"/>
      <c r="CH32" s="128"/>
      <c r="CI32" s="128"/>
      <c r="CJ32" s="128"/>
      <c r="CK32" s="128"/>
      <c r="CL32" s="128"/>
      <c r="CM32" s="128"/>
      <c r="CN32" s="128"/>
      <c r="CO32" s="128"/>
      <c r="CP32" s="128"/>
      <c r="CQ32" s="128"/>
      <c r="CR32" s="128"/>
      <c r="CS32" s="128"/>
      <c r="CT32" s="128"/>
      <c r="CU32" s="128"/>
      <c r="CV32" s="128"/>
      <c r="CW32" s="128"/>
      <c r="CX32" s="128"/>
      <c r="CY32" s="129"/>
      <c r="CZ32" s="127">
        <f>データ!X6</f>
        <v>98.98</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258.63</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289.33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328.55</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339.32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416.38</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320.89</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315.52</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399.57</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458.28</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498.27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2">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2">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2">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2">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2">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2">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2">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2">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2">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2">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2">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x14ac:dyDescent="0.2">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2">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2">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2">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2">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2">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98.1</v>
      </c>
      <c r="Y55" s="128"/>
      <c r="Z55" s="128"/>
      <c r="AA55" s="128"/>
      <c r="AB55" s="128"/>
      <c r="AC55" s="128"/>
      <c r="AD55" s="128"/>
      <c r="AE55" s="128"/>
      <c r="AF55" s="128"/>
      <c r="AG55" s="128"/>
      <c r="AH55" s="128"/>
      <c r="AI55" s="128"/>
      <c r="AJ55" s="128"/>
      <c r="AK55" s="128"/>
      <c r="AL55" s="128"/>
      <c r="AM55" s="128"/>
      <c r="AN55" s="128"/>
      <c r="AO55" s="128"/>
      <c r="AP55" s="128"/>
      <c r="AQ55" s="129"/>
      <c r="AR55" s="127">
        <f>データ!BM6</f>
        <v>101.55</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96.92</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95.19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93.79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6.71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6.57</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6.92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7.24</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7.53</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74.650000000000006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75.010000000000005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73.39</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73.48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73.739999999999995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74.430000000000007</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74.849999999999994</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73.12</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73.78</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73.989999999999995</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2">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2">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2">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2">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2">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2">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2">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2">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105</v>
      </c>
      <c r="SN68" s="110"/>
      <c r="SO68" s="110"/>
      <c r="SP68" s="110"/>
      <c r="SQ68" s="110"/>
      <c r="SR68" s="110"/>
      <c r="SS68" s="110"/>
      <c r="ST68" s="110"/>
      <c r="SU68" s="110"/>
      <c r="SV68" s="110"/>
      <c r="SW68" s="110"/>
      <c r="SX68" s="110"/>
      <c r="SY68" s="110"/>
      <c r="SZ68" s="110"/>
      <c r="TA68" s="111"/>
    </row>
    <row r="69" spans="1:521" ht="13.5" customHeight="1" x14ac:dyDescent="0.2">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2">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2">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2">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2">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2">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2">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2">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2">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2">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2">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2">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43.22</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44.48</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44.69</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45.31</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44.19</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27.74</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27.74</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27.74</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27.91</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25.32</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0.53</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2">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56.41</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57.35</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57.93</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58.88</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59.48</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40.61</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37.619999999999997</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41.79</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43.44</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48.09</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0.12</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0.11</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0.32</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0.21</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0.13</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2">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IhSbCO2AQlzHVkzfuQFnT0O+ZSKy+MCJOF715p0wNAWs2yhJapTCyYexeEUfIBKrwudwjeOWM5BBU64N7GIw==" saltValue="kZ7WnYkQqpE1JTnPxLrpf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2">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103.7</v>
      </c>
      <c r="U6" s="52">
        <f>U7</f>
        <v>106.84</v>
      </c>
      <c r="V6" s="52">
        <f>V7</f>
        <v>102.2</v>
      </c>
      <c r="W6" s="52">
        <f>W7</f>
        <v>102.07</v>
      </c>
      <c r="X6" s="52">
        <f t="shared" si="3"/>
        <v>98.98</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258.63</v>
      </c>
      <c r="AQ6" s="52">
        <f>AQ7</f>
        <v>289.33</v>
      </c>
      <c r="AR6" s="52">
        <f>AR7</f>
        <v>328.55</v>
      </c>
      <c r="AS6" s="52">
        <f>AS7</f>
        <v>339.32</v>
      </c>
      <c r="AT6" s="52">
        <f t="shared" si="3"/>
        <v>416.38</v>
      </c>
      <c r="AU6" s="52">
        <f t="shared" si="3"/>
        <v>221.79</v>
      </c>
      <c r="AV6" s="52">
        <f t="shared" si="3"/>
        <v>312.67</v>
      </c>
      <c r="AW6" s="52">
        <f t="shared" si="3"/>
        <v>345.05</v>
      </c>
      <c r="AX6" s="52">
        <f t="shared" si="3"/>
        <v>379.14</v>
      </c>
      <c r="AY6" s="52">
        <f t="shared" si="3"/>
        <v>394.58</v>
      </c>
      <c r="AZ6" s="50" t="str">
        <f>IF(AZ7="-","【-】","【"&amp;SUBSTITUTE(TEXT(AZ7,"#,##0.00"),"-","△")&amp;"】")</f>
        <v>【450.05】</v>
      </c>
      <c r="BA6" s="52">
        <f t="shared" si="3"/>
        <v>320.89</v>
      </c>
      <c r="BB6" s="52">
        <f>BB7</f>
        <v>315.52</v>
      </c>
      <c r="BC6" s="52">
        <f>BC7</f>
        <v>399.57</v>
      </c>
      <c r="BD6" s="52">
        <f>BD7</f>
        <v>458.28</v>
      </c>
      <c r="BE6" s="52">
        <f t="shared" si="3"/>
        <v>498.27</v>
      </c>
      <c r="BF6" s="52">
        <f t="shared" si="3"/>
        <v>297.23</v>
      </c>
      <c r="BG6" s="52">
        <f t="shared" si="3"/>
        <v>272.8</v>
      </c>
      <c r="BH6" s="52">
        <f t="shared" si="3"/>
        <v>255.89</v>
      </c>
      <c r="BI6" s="52">
        <f t="shared" si="3"/>
        <v>242.57</v>
      </c>
      <c r="BJ6" s="52">
        <f t="shared" si="3"/>
        <v>235.79</v>
      </c>
      <c r="BK6" s="50" t="str">
        <f>IF(BK7="-","【-】","【"&amp;SUBSTITUTE(TEXT(BK7,"#,##0.00"),"-","△")&amp;"】")</f>
        <v>【246.04】</v>
      </c>
      <c r="BL6" s="52">
        <f t="shared" si="3"/>
        <v>98.1</v>
      </c>
      <c r="BM6" s="52">
        <f>BM7</f>
        <v>101.55</v>
      </c>
      <c r="BN6" s="52">
        <f>BN7</f>
        <v>96.92</v>
      </c>
      <c r="BO6" s="52">
        <f>BO7</f>
        <v>95.19</v>
      </c>
      <c r="BP6" s="52">
        <f t="shared" si="3"/>
        <v>93.79</v>
      </c>
      <c r="BQ6" s="52">
        <f t="shared" si="3"/>
        <v>118.2</v>
      </c>
      <c r="BR6" s="52">
        <f t="shared" si="3"/>
        <v>119.5</v>
      </c>
      <c r="BS6" s="52">
        <f t="shared" si="3"/>
        <v>118.99</v>
      </c>
      <c r="BT6" s="52">
        <f t="shared" si="3"/>
        <v>119.17</v>
      </c>
      <c r="BU6" s="52">
        <f t="shared" si="3"/>
        <v>117.72</v>
      </c>
      <c r="BV6" s="50" t="str">
        <f>IF(BV7="-","【-】","【"&amp;SUBSTITUTE(TEXT(BV7,"#,##0.00"),"-","△")&amp;"】")</f>
        <v>【114.16】</v>
      </c>
      <c r="BW6" s="52">
        <f t="shared" si="3"/>
        <v>6.71</v>
      </c>
      <c r="BX6" s="52">
        <f>BX7</f>
        <v>6.57</v>
      </c>
      <c r="BY6" s="52">
        <f>BY7</f>
        <v>6.92</v>
      </c>
      <c r="BZ6" s="52">
        <f>BZ7</f>
        <v>7.24</v>
      </c>
      <c r="CA6" s="52">
        <f t="shared" si="3"/>
        <v>7.53</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74.650000000000006</v>
      </c>
      <c r="CI6" s="52">
        <f>CI7</f>
        <v>75.010000000000005</v>
      </c>
      <c r="CJ6" s="52">
        <f>CJ7</f>
        <v>73.39</v>
      </c>
      <c r="CK6" s="52">
        <f>CK7</f>
        <v>73.48</v>
      </c>
      <c r="CL6" s="52">
        <f t="shared" si="5"/>
        <v>73.739999999999995</v>
      </c>
      <c r="CM6" s="52">
        <f t="shared" si="5"/>
        <v>57.65</v>
      </c>
      <c r="CN6" s="52">
        <f t="shared" si="5"/>
        <v>57.52</v>
      </c>
      <c r="CO6" s="52">
        <f t="shared" si="5"/>
        <v>57.55</v>
      </c>
      <c r="CP6" s="52">
        <f t="shared" si="5"/>
        <v>57.69</v>
      </c>
      <c r="CQ6" s="52">
        <f t="shared" si="5"/>
        <v>58.56</v>
      </c>
      <c r="CR6" s="50" t="str">
        <f>IF(CR7="-","【-】","【"&amp;SUBSTITUTE(TEXT(CR7,"#,##0.00"),"-","△")&amp;"】")</f>
        <v>【55.52】</v>
      </c>
      <c r="CS6" s="52">
        <f t="shared" ref="CS6:DB6" si="6">CS7</f>
        <v>74.430000000000007</v>
      </c>
      <c r="CT6" s="52">
        <f>CT7</f>
        <v>74.849999999999994</v>
      </c>
      <c r="CU6" s="52">
        <f>CU7</f>
        <v>73.12</v>
      </c>
      <c r="CV6" s="52">
        <f>CV7</f>
        <v>73.78</v>
      </c>
      <c r="CW6" s="52">
        <f t="shared" si="6"/>
        <v>73.989999999999995</v>
      </c>
      <c r="CX6" s="52">
        <f t="shared" si="6"/>
        <v>79.72</v>
      </c>
      <c r="CY6" s="52">
        <f t="shared" si="6"/>
        <v>79.7</v>
      </c>
      <c r="CZ6" s="52">
        <f t="shared" si="6"/>
        <v>79.42</v>
      </c>
      <c r="DA6" s="52">
        <f t="shared" si="6"/>
        <v>79.2</v>
      </c>
      <c r="DB6" s="52">
        <f t="shared" si="6"/>
        <v>80.5</v>
      </c>
      <c r="DC6" s="50" t="str">
        <f>IF(DC7="-","【-】","【"&amp;SUBSTITUTE(TEXT(DC7,"#,##0.00"),"-","△")&amp;"】")</f>
        <v>【77.10】</v>
      </c>
      <c r="DD6" s="52">
        <f t="shared" ref="DD6:DM6" si="7">DD7</f>
        <v>43.22</v>
      </c>
      <c r="DE6" s="52">
        <f>DE7</f>
        <v>44.48</v>
      </c>
      <c r="DF6" s="52">
        <f>DF7</f>
        <v>44.69</v>
      </c>
      <c r="DG6" s="52">
        <f>DG7</f>
        <v>45.31</v>
      </c>
      <c r="DH6" s="52">
        <f t="shared" si="7"/>
        <v>44.19</v>
      </c>
      <c r="DI6" s="52">
        <f t="shared" si="7"/>
        <v>56.41</v>
      </c>
      <c r="DJ6" s="52">
        <f t="shared" si="7"/>
        <v>57.35</v>
      </c>
      <c r="DK6" s="52">
        <f t="shared" si="7"/>
        <v>57.93</v>
      </c>
      <c r="DL6" s="52">
        <f t="shared" si="7"/>
        <v>58.88</v>
      </c>
      <c r="DM6" s="52">
        <f t="shared" si="7"/>
        <v>59.48</v>
      </c>
      <c r="DN6" s="50" t="str">
        <f>IF(DN7="-","【-】","【"&amp;SUBSTITUTE(TEXT(DN7,"#,##0.00"),"-","△")&amp;"】")</f>
        <v>【58.53】</v>
      </c>
      <c r="DO6" s="52">
        <f t="shared" ref="DO6:DX6" si="8">DO7</f>
        <v>27.74</v>
      </c>
      <c r="DP6" s="52">
        <f>DP7</f>
        <v>27.74</v>
      </c>
      <c r="DQ6" s="52">
        <f>DQ7</f>
        <v>27.74</v>
      </c>
      <c r="DR6" s="52">
        <f>DR7</f>
        <v>27.91</v>
      </c>
      <c r="DS6" s="52">
        <f t="shared" si="8"/>
        <v>25.32</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0.53</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2">
      <c r="A7"/>
      <c r="B7" s="54" t="s">
        <v>87</v>
      </c>
      <c r="C7" s="54" t="s">
        <v>88</v>
      </c>
      <c r="D7" s="54" t="s">
        <v>89</v>
      </c>
      <c r="E7" s="54" t="s">
        <v>90</v>
      </c>
      <c r="F7" s="54" t="s">
        <v>91</v>
      </c>
      <c r="G7" s="54" t="s">
        <v>92</v>
      </c>
      <c r="H7" s="54" t="s">
        <v>93</v>
      </c>
      <c r="I7" s="54" t="s">
        <v>94</v>
      </c>
      <c r="J7" s="54" t="s">
        <v>95</v>
      </c>
      <c r="K7" s="55">
        <v>1192700</v>
      </c>
      <c r="L7" s="54" t="s">
        <v>96</v>
      </c>
      <c r="M7" s="55">
        <v>5</v>
      </c>
      <c r="N7" s="55">
        <v>879462</v>
      </c>
      <c r="O7" s="56" t="s">
        <v>97</v>
      </c>
      <c r="P7" s="56">
        <v>68.7</v>
      </c>
      <c r="Q7" s="55">
        <v>73</v>
      </c>
      <c r="R7" s="55">
        <v>882530</v>
      </c>
      <c r="S7" s="54" t="s">
        <v>98</v>
      </c>
      <c r="T7" s="57">
        <v>103.7</v>
      </c>
      <c r="U7" s="57">
        <v>106.84</v>
      </c>
      <c r="V7" s="57">
        <v>102.2</v>
      </c>
      <c r="W7" s="57">
        <v>102.07</v>
      </c>
      <c r="X7" s="57">
        <v>98.98</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258.63</v>
      </c>
      <c r="AQ7" s="57">
        <v>289.33</v>
      </c>
      <c r="AR7" s="57">
        <v>328.55</v>
      </c>
      <c r="AS7" s="57">
        <v>339.32</v>
      </c>
      <c r="AT7" s="57">
        <v>416.38</v>
      </c>
      <c r="AU7" s="57">
        <v>221.79</v>
      </c>
      <c r="AV7" s="57">
        <v>312.67</v>
      </c>
      <c r="AW7" s="57">
        <v>345.05</v>
      </c>
      <c r="AX7" s="57">
        <v>379.14</v>
      </c>
      <c r="AY7" s="57">
        <v>394.58</v>
      </c>
      <c r="AZ7" s="57">
        <v>450.05</v>
      </c>
      <c r="BA7" s="57">
        <v>320.89</v>
      </c>
      <c r="BB7" s="57">
        <v>315.52</v>
      </c>
      <c r="BC7" s="57">
        <v>399.57</v>
      </c>
      <c r="BD7" s="57">
        <v>458.28</v>
      </c>
      <c r="BE7" s="57">
        <v>498.27</v>
      </c>
      <c r="BF7" s="57">
        <v>297.23</v>
      </c>
      <c r="BG7" s="57">
        <v>272.8</v>
      </c>
      <c r="BH7" s="57">
        <v>255.89</v>
      </c>
      <c r="BI7" s="57">
        <v>242.57</v>
      </c>
      <c r="BJ7" s="57">
        <v>235.79</v>
      </c>
      <c r="BK7" s="57">
        <v>246.04</v>
      </c>
      <c r="BL7" s="57">
        <v>98.1</v>
      </c>
      <c r="BM7" s="57">
        <v>101.55</v>
      </c>
      <c r="BN7" s="57">
        <v>96.92</v>
      </c>
      <c r="BO7" s="57">
        <v>95.19</v>
      </c>
      <c r="BP7" s="57">
        <v>93.79</v>
      </c>
      <c r="BQ7" s="57">
        <v>118.2</v>
      </c>
      <c r="BR7" s="57">
        <v>119.5</v>
      </c>
      <c r="BS7" s="57">
        <v>118.99</v>
      </c>
      <c r="BT7" s="57">
        <v>119.17</v>
      </c>
      <c r="BU7" s="57">
        <v>117.72</v>
      </c>
      <c r="BV7" s="57">
        <v>114.16</v>
      </c>
      <c r="BW7" s="57">
        <v>6.71</v>
      </c>
      <c r="BX7" s="57">
        <v>6.57</v>
      </c>
      <c r="BY7" s="57">
        <v>6.92</v>
      </c>
      <c r="BZ7" s="57">
        <v>7.24</v>
      </c>
      <c r="CA7" s="57">
        <v>7.53</v>
      </c>
      <c r="CB7" s="57">
        <v>17.100000000000001</v>
      </c>
      <c r="CC7" s="57">
        <v>16.91</v>
      </c>
      <c r="CD7" s="57">
        <v>16.850000000000001</v>
      </c>
      <c r="CE7" s="57">
        <v>16.8</v>
      </c>
      <c r="CF7" s="57">
        <v>17.03</v>
      </c>
      <c r="CG7" s="57">
        <v>18.71</v>
      </c>
      <c r="CH7" s="57">
        <v>74.650000000000006</v>
      </c>
      <c r="CI7" s="57">
        <v>75.010000000000005</v>
      </c>
      <c r="CJ7" s="57">
        <v>73.39</v>
      </c>
      <c r="CK7" s="57">
        <v>73.48</v>
      </c>
      <c r="CL7" s="57">
        <v>73.739999999999995</v>
      </c>
      <c r="CM7" s="57">
        <v>57.65</v>
      </c>
      <c r="CN7" s="57">
        <v>57.52</v>
      </c>
      <c r="CO7" s="57">
        <v>57.55</v>
      </c>
      <c r="CP7" s="57">
        <v>57.69</v>
      </c>
      <c r="CQ7" s="57">
        <v>58.56</v>
      </c>
      <c r="CR7" s="57">
        <v>55.52</v>
      </c>
      <c r="CS7" s="57">
        <v>74.430000000000007</v>
      </c>
      <c r="CT7" s="57">
        <v>74.849999999999994</v>
      </c>
      <c r="CU7" s="57">
        <v>73.12</v>
      </c>
      <c r="CV7" s="57">
        <v>73.78</v>
      </c>
      <c r="CW7" s="57">
        <v>73.989999999999995</v>
      </c>
      <c r="CX7" s="57">
        <v>79.72</v>
      </c>
      <c r="CY7" s="57">
        <v>79.7</v>
      </c>
      <c r="CZ7" s="57">
        <v>79.42</v>
      </c>
      <c r="DA7" s="57">
        <v>79.2</v>
      </c>
      <c r="DB7" s="57">
        <v>80.5</v>
      </c>
      <c r="DC7" s="57">
        <v>77.099999999999994</v>
      </c>
      <c r="DD7" s="57">
        <v>43.22</v>
      </c>
      <c r="DE7" s="57">
        <v>44.48</v>
      </c>
      <c r="DF7" s="57">
        <v>44.69</v>
      </c>
      <c r="DG7" s="57">
        <v>45.31</v>
      </c>
      <c r="DH7" s="57">
        <v>44.19</v>
      </c>
      <c r="DI7" s="57">
        <v>56.41</v>
      </c>
      <c r="DJ7" s="57">
        <v>57.35</v>
      </c>
      <c r="DK7" s="57">
        <v>57.93</v>
      </c>
      <c r="DL7" s="57">
        <v>58.88</v>
      </c>
      <c r="DM7" s="57">
        <v>59.48</v>
      </c>
      <c r="DN7" s="57">
        <v>58.53</v>
      </c>
      <c r="DO7" s="57">
        <v>27.74</v>
      </c>
      <c r="DP7" s="57">
        <v>27.74</v>
      </c>
      <c r="DQ7" s="57">
        <v>27.74</v>
      </c>
      <c r="DR7" s="57">
        <v>27.91</v>
      </c>
      <c r="DS7" s="57">
        <v>25.32</v>
      </c>
      <c r="DT7" s="57">
        <v>40.61</v>
      </c>
      <c r="DU7" s="57">
        <v>37.619999999999997</v>
      </c>
      <c r="DV7" s="57">
        <v>41.79</v>
      </c>
      <c r="DW7" s="57">
        <v>43.44</v>
      </c>
      <c r="DX7" s="57">
        <v>48.09</v>
      </c>
      <c r="DY7" s="57">
        <v>45.47</v>
      </c>
      <c r="DZ7" s="57">
        <v>0.53</v>
      </c>
      <c r="EA7" s="57">
        <v>0</v>
      </c>
      <c r="EB7" s="57">
        <v>0</v>
      </c>
      <c r="EC7" s="57">
        <v>0</v>
      </c>
      <c r="ED7" s="57">
        <v>0</v>
      </c>
      <c r="EE7" s="57">
        <v>0.12</v>
      </c>
      <c r="EF7" s="57">
        <v>0.11</v>
      </c>
      <c r="EG7" s="57">
        <v>0.32</v>
      </c>
      <c r="EH7" s="57">
        <v>0.21</v>
      </c>
      <c r="EI7" s="57">
        <v>0.13</v>
      </c>
      <c r="EJ7" s="57">
        <v>0.16</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2">
      <c r="T11" s="63" t="s">
        <v>23</v>
      </c>
      <c r="U11" s="64">
        <f>IF(T6="-",NA(),T6)</f>
        <v>103.7</v>
      </c>
      <c r="V11" s="64">
        <f>IF(U6="-",NA(),U6)</f>
        <v>106.84</v>
      </c>
      <c r="W11" s="64">
        <f>IF(V6="-",NA(),V6)</f>
        <v>102.2</v>
      </c>
      <c r="X11" s="64">
        <f>IF(W6="-",NA(),W6)</f>
        <v>102.07</v>
      </c>
      <c r="Y11" s="64">
        <f>IF(X6="-",NA(),X6)</f>
        <v>98.98</v>
      </c>
      <c r="AE11" s="63" t="s">
        <v>23</v>
      </c>
      <c r="AF11" s="64">
        <f>IF(AE6="-",NA(),AE6)</f>
        <v>0</v>
      </c>
      <c r="AG11" s="64">
        <f>IF(AF6="-",NA(),AF6)</f>
        <v>0</v>
      </c>
      <c r="AH11" s="64">
        <f>IF(AG6="-",NA(),AG6)</f>
        <v>0</v>
      </c>
      <c r="AI11" s="64">
        <f>IF(AH6="-",NA(),AH6)</f>
        <v>0</v>
      </c>
      <c r="AJ11" s="64">
        <f>IF(AI6="-",NA(),AI6)</f>
        <v>0</v>
      </c>
      <c r="AP11" s="63" t="s">
        <v>23</v>
      </c>
      <c r="AQ11" s="64">
        <f>IF(AP6="-",NA(),AP6)</f>
        <v>258.63</v>
      </c>
      <c r="AR11" s="64">
        <f>IF(AQ6="-",NA(),AQ6)</f>
        <v>289.33</v>
      </c>
      <c r="AS11" s="64">
        <f>IF(AR6="-",NA(),AR6)</f>
        <v>328.55</v>
      </c>
      <c r="AT11" s="64">
        <f>IF(AS6="-",NA(),AS6)</f>
        <v>339.32</v>
      </c>
      <c r="AU11" s="64">
        <f>IF(AT6="-",NA(),AT6)</f>
        <v>416.38</v>
      </c>
      <c r="BA11" s="63" t="s">
        <v>23</v>
      </c>
      <c r="BB11" s="64">
        <f>IF(BA6="-",NA(),BA6)</f>
        <v>320.89</v>
      </c>
      <c r="BC11" s="64">
        <f>IF(BB6="-",NA(),BB6)</f>
        <v>315.52</v>
      </c>
      <c r="BD11" s="64">
        <f>IF(BC6="-",NA(),BC6)</f>
        <v>399.57</v>
      </c>
      <c r="BE11" s="64">
        <f>IF(BD6="-",NA(),BD6)</f>
        <v>458.28</v>
      </c>
      <c r="BF11" s="64">
        <f>IF(BE6="-",NA(),BE6)</f>
        <v>498.27</v>
      </c>
      <c r="BL11" s="63" t="s">
        <v>23</v>
      </c>
      <c r="BM11" s="64">
        <f>IF(BL6="-",NA(),BL6)</f>
        <v>98.1</v>
      </c>
      <c r="BN11" s="64">
        <f>IF(BM6="-",NA(),BM6)</f>
        <v>101.55</v>
      </c>
      <c r="BO11" s="64">
        <f>IF(BN6="-",NA(),BN6)</f>
        <v>96.92</v>
      </c>
      <c r="BP11" s="64">
        <f>IF(BO6="-",NA(),BO6)</f>
        <v>95.19</v>
      </c>
      <c r="BQ11" s="64">
        <f>IF(BP6="-",NA(),BP6)</f>
        <v>93.79</v>
      </c>
      <c r="BW11" s="63" t="s">
        <v>23</v>
      </c>
      <c r="BX11" s="64">
        <f>IF(BW6="-",NA(),BW6)</f>
        <v>6.71</v>
      </c>
      <c r="BY11" s="64">
        <f>IF(BX6="-",NA(),BX6)</f>
        <v>6.57</v>
      </c>
      <c r="BZ11" s="64">
        <f>IF(BY6="-",NA(),BY6)</f>
        <v>6.92</v>
      </c>
      <c r="CA11" s="64">
        <f>IF(BZ6="-",NA(),BZ6)</f>
        <v>7.24</v>
      </c>
      <c r="CB11" s="64">
        <f>IF(CA6="-",NA(),CA6)</f>
        <v>7.53</v>
      </c>
      <c r="CH11" s="63" t="s">
        <v>23</v>
      </c>
      <c r="CI11" s="64">
        <f>IF(CH6="-",NA(),CH6)</f>
        <v>74.650000000000006</v>
      </c>
      <c r="CJ11" s="64">
        <f>IF(CI6="-",NA(),CI6)</f>
        <v>75.010000000000005</v>
      </c>
      <c r="CK11" s="64">
        <f>IF(CJ6="-",NA(),CJ6)</f>
        <v>73.39</v>
      </c>
      <c r="CL11" s="64">
        <f>IF(CK6="-",NA(),CK6)</f>
        <v>73.48</v>
      </c>
      <c r="CM11" s="64">
        <f>IF(CL6="-",NA(),CL6)</f>
        <v>73.739999999999995</v>
      </c>
      <c r="CS11" s="63" t="s">
        <v>23</v>
      </c>
      <c r="CT11" s="64">
        <f>IF(CS6="-",NA(),CS6)</f>
        <v>74.430000000000007</v>
      </c>
      <c r="CU11" s="64">
        <f>IF(CT6="-",NA(),CT6)</f>
        <v>74.849999999999994</v>
      </c>
      <c r="CV11" s="64">
        <f>IF(CU6="-",NA(),CU6)</f>
        <v>73.12</v>
      </c>
      <c r="CW11" s="64">
        <f>IF(CV6="-",NA(),CV6)</f>
        <v>73.78</v>
      </c>
      <c r="CX11" s="64">
        <f>IF(CW6="-",NA(),CW6)</f>
        <v>73.989999999999995</v>
      </c>
      <c r="DD11" s="63" t="s">
        <v>23</v>
      </c>
      <c r="DE11" s="64">
        <f>IF(DD6="-",NA(),DD6)</f>
        <v>43.22</v>
      </c>
      <c r="DF11" s="64">
        <f>IF(DE6="-",NA(),DE6)</f>
        <v>44.48</v>
      </c>
      <c r="DG11" s="64">
        <f>IF(DF6="-",NA(),DF6)</f>
        <v>44.69</v>
      </c>
      <c r="DH11" s="64">
        <f>IF(DG6="-",NA(),DG6)</f>
        <v>45.31</v>
      </c>
      <c r="DI11" s="64">
        <f>IF(DH6="-",NA(),DH6)</f>
        <v>44.19</v>
      </c>
      <c r="DO11" s="63" t="s">
        <v>23</v>
      </c>
      <c r="DP11" s="64">
        <f>IF(DO6="-",NA(),DO6)</f>
        <v>27.74</v>
      </c>
      <c r="DQ11" s="64">
        <f>IF(DP6="-",NA(),DP6)</f>
        <v>27.74</v>
      </c>
      <c r="DR11" s="64">
        <f>IF(DQ6="-",NA(),DQ6)</f>
        <v>27.74</v>
      </c>
      <c r="DS11" s="64">
        <f>IF(DR6="-",NA(),DR6)</f>
        <v>27.91</v>
      </c>
      <c r="DT11" s="64">
        <f>IF(DS6="-",NA(),DS6)</f>
        <v>25.32</v>
      </c>
      <c r="DZ11" s="63" t="s">
        <v>23</v>
      </c>
      <c r="EA11" s="64">
        <f>IF(DZ6="-",NA(),DZ6)</f>
        <v>0.53</v>
      </c>
      <c r="EB11" s="64">
        <f>IF(EA6="-",NA(),EA6)</f>
        <v>0</v>
      </c>
      <c r="EC11" s="64">
        <f>IF(EB6="-",NA(),EB6)</f>
        <v>0</v>
      </c>
      <c r="ED11" s="64">
        <f>IF(EC6="-",NA(),EC6)</f>
        <v>0</v>
      </c>
      <c r="EE11" s="64">
        <f>IF(ED6="-",NA(),ED6)</f>
        <v>0</v>
      </c>
    </row>
    <row r="12" spans="1:140" x14ac:dyDescent="0.2">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慶太</cp:lastModifiedBy>
  <cp:lastPrinted>2020-01-29T00:55:10Z</cp:lastPrinted>
  <dcterms:created xsi:type="dcterms:W3CDTF">2019-12-05T07:45:46Z</dcterms:created>
  <dcterms:modified xsi:type="dcterms:W3CDTF">2020-01-29T00:56:51Z</dcterms:modified>
  <cp:category/>
</cp:coreProperties>
</file>