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10148\share\yosan\一般事務\調査1\公営企業決算統計等\H31(30年度分)\07_経営比較分析表の公表\04_総務省へ回答\"/>
    </mc:Choice>
  </mc:AlternateContent>
  <workbookProtection workbookAlgorithmName="SHA-512" workbookHashValue="yaCbZruy5x5hR4Px/LX/YG9HuFeSOuRri8Zl2uZ1EZmcwYdxsSTqfD4to8FAkbyybCW2MWLdRu8+uq5MJouymA==" workbookSaltValue="zdOFn7v5HNRaC+8J2hD5bA==" workbookSpinCount="100000" lockStructure="1"/>
  <bookViews>
    <workbookView xWindow="0" yWindow="0" windowWidth="20490" windowHeight="768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E6" i="5"/>
  <c r="AF11" i="5" s="1"/>
  <c r="AD6" i="5"/>
  <c r="C90" i="4" s="1"/>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BD10" i="5" l="1"/>
  <c r="AU11" i="5"/>
  <c r="BO11" i="5"/>
  <c r="AH12" i="5"/>
  <c r="BF12" i="5"/>
  <c r="CX12" i="5"/>
  <c r="CV10" i="5"/>
  <c r="W11" i="5"/>
  <c r="AQ11" i="5"/>
  <c r="CI11" i="5"/>
  <c r="CM11" i="5"/>
  <c r="BB12" i="5"/>
  <c r="BZ12" i="5"/>
  <c r="CT12" i="5"/>
  <c r="BL31"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<sst xmlns="http://schemas.openxmlformats.org/spreadsheetml/2006/main" count="262" uniqueCount="108">
  <si>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</si>
  <si>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</si>
  <si>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</si>
  <si>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</si>
  <si>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</si>
  <si>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</si>
  <si>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</si>
  <si>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</si>
  <si>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</si>
  <si>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</si>
  <si>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</si>
  <si>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</si>
  <si>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</si>
  <si>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</si>
  <si>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</si>
  <si>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</si>
  <si>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</si>
  <si>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</si>
  <si>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</si>
  <si>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</si>
  <si>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</si>
  <si>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</si>
  <si>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</si>
  <si>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</si>
  <si>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</si>
  <si>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</si>
  <si>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</si>
  <si>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</si>
  <si>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</si>
  <si>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</si>
  <si>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</si>
  <si>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</si>
  <si>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</si>
  <si>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</si>
  <si>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</si>
  <si>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</si>
  <si>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</si>
  <si>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</si>
  <si>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</si>
  <si>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</si>
  <si>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</si>
  <si>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</si>
  <si>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</si>
  <si>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</si>
  <si>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</si>
  <si>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</si>
  <si>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</si>
  <si>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</si>
  <si>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</si>
  <si>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</si>
  <si>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</si>
  <si>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</si>
  <si>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</si>
  <si>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</si>
  <si>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</si>
  <si>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</si>
  <si>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</si>
  <si>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</si>
  <si>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</si>
  <si>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</si>
  <si>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</si>
  <si>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</si>
  <si>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</si>
  <si>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</si>
  <si>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</si>
  <si>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</si>
  <si>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</si>
  <si>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</si>
  <si>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</si>
  <si>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</si>
  <si>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</si>
  <si>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</si>
  <si>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</si>
  <si>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</si>
  <si>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</si>
  <si>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</si>
  <si>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</si>
  <si>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</si>
  <si>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</si>
  <si>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</si>
  <si>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</si>
  <si>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</si>
  <si>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</si>
  <si>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</si>
  <si>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</si>
  <si>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</si>
  <si>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</si>
  <si>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</si>
  <si>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</si>
  <si>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240001</t>
  </si>
  <si>
    <t>46</t>
  </si>
  <si>
    <t>02</t>
  </si>
  <si>
    <t>0</t>
  </si>
  <si>
    <t>000</t>
  </si>
  <si>
    <t>三重県</t>
  </si>
  <si>
    <t>法適用</t>
  </si>
  <si>
    <t>工業用水道事業</t>
  </si>
  <si>
    <t>大規模</t>
  </si>
  <si>
    <t>-</t>
  </si>
  <si>
    <t>その他</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</si>
  <si>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</si>
  <si>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</si>
  <si>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</si>
  <si>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</si>
  <si>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</si>
  <si>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sz val="11"/>
        <rFont val="ＭＳ ゴシック"/>
        <family val="3"/>
        <charset val="128"/>
      </rPr>
      <t>　経営の健全性については、①経常収支比率及び⑤料金回収率が平均的な水準を下回っているものの、ともに100％を超えていることから、収益性は確保されている。
　②累積欠損金比率については、近年、累積欠損金が発生しておらず、経営の健全性は確保されている。
　また、④企業債残高対給水収益比率については、これまで平均的な水準であったが、施設の耐震化等による大規模改良の実施に伴い、今後、企業債残高はやや増える傾向にある。</t>
    </r>
    <r>
      <rPr>
        <sz val="11"/>
        <color rgb="FFFF0000"/>
        <rFont val="ＭＳ ゴシック"/>
        <family val="3"/>
        <charset val="128"/>
      </rPr>
      <t xml:space="preserve">
　</t>
    </r>
    <r>
      <rPr>
        <sz val="11"/>
        <rFont val="ＭＳ ゴシック"/>
        <family val="3"/>
        <charset val="128"/>
      </rPr>
      <t>③流動比率については、100％を超えており、かつ、現金預金の比率が高いため、短期債務に対する支払能力も良好である。</t>
    </r>
    <r>
      <rPr>
        <sz val="11"/>
        <color rgb="FFFF0000"/>
        <rFont val="ＭＳ ゴシック"/>
        <family val="3"/>
        <charset val="128"/>
      </rPr>
      <t xml:space="preserve">
　</t>
    </r>
    <r>
      <rPr>
        <sz val="11"/>
        <rFont val="ＭＳ ゴシック"/>
        <family val="3"/>
        <charset val="128"/>
      </rPr>
      <t>効率性については、⑦施設利用率が約50％と平均値より低くなっているものの、複数水源のバランスを考慮した運用により、渇水等にも適切に対応できる安定供給が可能な施設となっている。
　また、⑧契約率は、平均値より高く、概ね86％程度で推移していることから、安定した収益に繋がっていると考えられる。
　なお、⑥給水原価が平均値より高くなっているのは、実使用水量と契約水量に乖離があり、施設利用率が低いためである。</t>
    </r>
    <rPh sb="29" eb="32">
      <t>ヘイキンテキ</t>
    </rPh>
    <rPh sb="33" eb="35">
      <t>スイジュン</t>
    </rPh>
    <rPh sb="36" eb="38">
      <t>シタマワ</t>
    </rPh>
    <rPh sb="152" eb="155">
      <t>ヘイキンテキ</t>
    </rPh>
    <rPh sb="156" eb="158">
      <t>スイジュン</t>
    </rPh>
    <rPh sb="164" eb="166">
      <t>シセツ</t>
    </rPh>
    <rPh sb="167" eb="170">
      <t>タイシンカ</t>
    </rPh>
    <rPh sb="170" eb="171">
      <t>トウ</t>
    </rPh>
    <rPh sb="174" eb="177">
      <t>ダイキボ</t>
    </rPh>
    <rPh sb="177" eb="179">
      <t>カイリョウ</t>
    </rPh>
    <rPh sb="180" eb="182">
      <t>ジッシ</t>
    </rPh>
    <rPh sb="183" eb="184">
      <t>トモナ</t>
    </rPh>
    <rPh sb="186" eb="188">
      <t>コンゴ</t>
    </rPh>
    <rPh sb="197" eb="198">
      <t>フ</t>
    </rPh>
    <rPh sb="200" eb="202">
      <t>ケイコウ</t>
    </rPh>
    <rPh sb="304" eb="306">
      <t>フクスウ</t>
    </rPh>
    <rPh sb="306" eb="308">
      <t>スイゲン</t>
    </rPh>
    <rPh sb="314" eb="316">
      <t>コウリョ</t>
    </rPh>
    <rPh sb="318" eb="320">
      <t>ウンヨウ</t>
    </rPh>
    <rPh sb="324" eb="326">
      <t>カッスイ</t>
    </rPh>
    <rPh sb="326" eb="327">
      <t>トウ</t>
    </rPh>
    <rPh sb="329" eb="331">
      <t>テキセツ</t>
    </rPh>
    <rPh sb="332" eb="334">
      <t>タイオウ</t>
    </rPh>
    <rPh sb="337" eb="339">
      <t>アンテイ</t>
    </rPh>
    <rPh sb="342" eb="344">
      <t>カノウ</t>
    </rPh>
    <rPh sb="360" eb="362">
      <t>ケイヤク</t>
    </rPh>
    <rPh sb="370" eb="371">
      <t>タカ</t>
    </rPh>
    <rPh sb="378" eb="380">
      <t>テイド</t>
    </rPh>
    <rPh sb="392" eb="394">
      <t>アンテイ</t>
    </rPh>
    <rPh sb="438" eb="439">
      <t>ジツ</t>
    </rPh>
    <rPh sb="439" eb="441">
      <t>シヨウ</t>
    </rPh>
    <rPh sb="441" eb="443">
      <t>スイリョウ</t>
    </rPh>
    <rPh sb="444" eb="446">
      <t>ケイヤク</t>
    </rPh>
    <rPh sb="446" eb="448">
      <t>スイリョウ</t>
    </rPh>
    <rPh sb="449" eb="451">
      <t>カイリ</t>
    </rPh>
    <phoneticPr fontId="5"/>
  </si>
  <si>
    <t>　①有形固定資産減価償却率は、類似団体の平均値より高くなっている。これは、法定耐用年数を迎えた布設年度が古い管路施設の割合が高いことによるものである。
　なお、平成27年度以降、有形固定資産減価償却率が伸びてきているが、これは、複数年掛けて取り組んでいる浄水場の耐震化や管路の更新において、供用開始するまでは建設仮勘定として扱うことによるものである。
　②管路経年化率の伸びについては、布設年度の古い管路施設が、順次、法定耐用年数を迎えてきていることを示すものである。
　③管路更新率は、類似団体の平均値と同様に低い値となっている。これは、法定耐用年数を迎えたものの、厚生労働省が示す実使用年数を考慮した更新時期に達していないことによるものである。
　今後も、経営計画に基づき、老朽管路等の施設更新や耐震化を計画的に進めていく。</t>
    <rPh sb="2" eb="4">
      <t>ユウケイ</t>
    </rPh>
    <rPh sb="4" eb="6">
      <t>コテイ</t>
    </rPh>
    <rPh sb="6" eb="8">
      <t>シサン</t>
    </rPh>
    <rPh sb="8" eb="10">
      <t>ゲンカ</t>
    </rPh>
    <rPh sb="10" eb="12">
      <t>ショウキャク</t>
    </rPh>
    <rPh sb="12" eb="13">
      <t>リツ</t>
    </rPh>
    <rPh sb="15" eb="17">
      <t>ルイジ</t>
    </rPh>
    <rPh sb="17" eb="19">
      <t>ダンタイ</t>
    </rPh>
    <rPh sb="20" eb="23">
      <t>ヘイキンチ</t>
    </rPh>
    <rPh sb="25" eb="26">
      <t>タカ</t>
    </rPh>
    <rPh sb="37" eb="39">
      <t>ホウテイ</t>
    </rPh>
    <rPh sb="39" eb="41">
      <t>タイヨウ</t>
    </rPh>
    <rPh sb="41" eb="43">
      <t>ネンスウ</t>
    </rPh>
    <rPh sb="44" eb="45">
      <t>ムカ</t>
    </rPh>
    <rPh sb="47" eb="49">
      <t>フセツ</t>
    </rPh>
    <rPh sb="49" eb="51">
      <t>ネンド</t>
    </rPh>
    <rPh sb="52" eb="53">
      <t>フル</t>
    </rPh>
    <rPh sb="54" eb="56">
      <t>カンロ</t>
    </rPh>
    <rPh sb="56" eb="58">
      <t>シセツ</t>
    </rPh>
    <rPh sb="59" eb="61">
      <t>ワリアイ</t>
    </rPh>
    <rPh sb="62" eb="63">
      <t>タカ</t>
    </rPh>
    <rPh sb="86" eb="88">
      <t>イコウ</t>
    </rPh>
    <rPh sb="114" eb="116">
      <t>フクスウ</t>
    </rPh>
    <rPh sb="116" eb="117">
      <t>ネン</t>
    </rPh>
    <rPh sb="117" eb="118">
      <t>カ</t>
    </rPh>
    <rPh sb="120" eb="121">
      <t>ト</t>
    </rPh>
    <rPh sb="122" eb="123">
      <t>ク</t>
    </rPh>
    <rPh sb="127" eb="130">
      <t>ジョウスイジョウ</t>
    </rPh>
    <rPh sb="131" eb="134">
      <t>タイシンカ</t>
    </rPh>
    <rPh sb="135" eb="137">
      <t>カンロ</t>
    </rPh>
    <rPh sb="138" eb="140">
      <t>コウシン</t>
    </rPh>
    <rPh sb="154" eb="156">
      <t>ケンセツ</t>
    </rPh>
    <rPh sb="156" eb="159">
      <t>カリカンジョウ</t>
    </rPh>
    <rPh sb="162" eb="163">
      <t>アツカ</t>
    </rPh>
    <rPh sb="193" eb="195">
      <t>フセツ</t>
    </rPh>
    <rPh sb="195" eb="197">
      <t>ネンド</t>
    </rPh>
    <rPh sb="200" eb="202">
      <t>カンロ</t>
    </rPh>
    <rPh sb="202" eb="204">
      <t>シセツ</t>
    </rPh>
    <rPh sb="206" eb="208">
      <t>ジュンジ</t>
    </rPh>
    <rPh sb="277" eb="278">
      <t>ムカ</t>
    </rPh>
    <rPh sb="298" eb="300">
      <t>コウリョ</t>
    </rPh>
    <rPh sb="330" eb="332">
      <t>ケイエイ</t>
    </rPh>
    <rPh sb="332" eb="334">
      <t>ケイカク</t>
    </rPh>
    <rPh sb="335" eb="336">
      <t>モト</t>
    </rPh>
    <rPh sb="339" eb="341">
      <t>ロウキュウ</t>
    </rPh>
    <rPh sb="343" eb="344">
      <t>トウ</t>
    </rPh>
    <rPh sb="345" eb="347">
      <t>シセツ</t>
    </rPh>
    <rPh sb="350" eb="353">
      <t>タイシンカ</t>
    </rPh>
    <rPh sb="354" eb="357">
      <t>ケイカクテキ</t>
    </rPh>
    <rPh sb="358" eb="359">
      <t>スス</t>
    </rPh>
    <phoneticPr fontId="5"/>
  </si>
  <si>
    <t>　上記動向をもとに総合的に判断すると、今後も概ね現行の状態が維持できると考えられ、経営に大きな影響を与える要因は認められないため、安定した経営が継続できると考えられる。
　今後、耐用年数を迎える施設は増加してくることから、施設の長寿命化等によるライフサイクルコストの低減など更なる費用の削減を図りながら、アセットマネジメント等により長期の収支バランスを勘案した計画的な施設改良に取り組むことで、将来にわたり「安全・安定」供給に努める必要がある。</t>
    <rPh sb="86" eb="88">
      <t>コンゴ</t>
    </rPh>
    <rPh sb="89" eb="91">
      <t>タイヨウ</t>
    </rPh>
    <rPh sb="91" eb="93">
      <t>ネンスウ</t>
    </rPh>
    <rPh sb="94" eb="95">
      <t>ムカ</t>
    </rPh>
    <rPh sb="97" eb="99">
      <t>シセツ</t>
    </rPh>
    <rPh sb="100" eb="102">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</si>
</sst>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1"/>
      <color rgb="FFFF000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3" fillId="0" borderId="8" xfId="0" applyFont="1" applyBorder="1" applyAlignment="1" applyProtection="1">
      <alignment horizontal="left" vertical="top" wrapText="1"/>
      <protection locked="0"/>
    </xf>
    <xf numFmtId="0" fontId="23" fillId="0" borderId="0" xfId="0" applyFont="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61.78</c:v>
                </c:pt>
                <c:pt idx="1">
                  <c:v>60.88</c:v>
                </c:pt>
                <c:pt idx="2">
                  <c:v>61.16</c:v>
                </c:pt>
                <c:pt idx="3">
                  <c:v>62.21</c:v>
                </c:pt>
                <c:pt idx="4">
                  <c:v>63.01</c:v>
                </c:pt>
              </c:numCache>
            </c:numRef>
          </c:val>
          <c:extLst>
            <c:ext xmlns:c16="http://schemas.microsoft.com/office/drawing/2014/chart" uri="{C3380CC4-5D6E-409C-BE32-E72D297353CC}">
              <c16:uniqueId val="{00000000-719A-414D-A750-D86F4F9467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c:ext xmlns:c16="http://schemas.microsoft.com/office/drawing/2014/chart" uri="{C3380CC4-5D6E-409C-BE32-E72D297353CC}">
              <c16:uniqueId val="{00000001-719A-414D-A750-D86F4F94677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02-479D-B4D0-D2B18C6F34E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c:ext xmlns:c16="http://schemas.microsoft.com/office/drawing/2014/chart" uri="{C3380CC4-5D6E-409C-BE32-E72D297353CC}">
              <c16:uniqueId val="{00000001-C502-479D-B4D0-D2B18C6F34E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111.56</c:v>
                </c:pt>
                <c:pt idx="1">
                  <c:v>109.36</c:v>
                </c:pt>
                <c:pt idx="2">
                  <c:v>111.66</c:v>
                </c:pt>
                <c:pt idx="3">
                  <c:v>107.93</c:v>
                </c:pt>
                <c:pt idx="4">
                  <c:v>109.53</c:v>
                </c:pt>
              </c:numCache>
            </c:numRef>
          </c:val>
          <c:extLst>
            <c:ext xmlns:c16="http://schemas.microsoft.com/office/drawing/2014/chart" uri="{C3380CC4-5D6E-409C-BE32-E72D297353CC}">
              <c16:uniqueId val="{00000000-0F05-4506-A4FC-C316C0C870B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c:ext xmlns:c16="http://schemas.microsoft.com/office/drawing/2014/chart" uri="{C3380CC4-5D6E-409C-BE32-E72D297353CC}">
              <c16:uniqueId val="{00000001-0F05-4506-A4FC-C316C0C870B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66.11</c:v>
                </c:pt>
                <c:pt idx="1">
                  <c:v>64.77</c:v>
                </c:pt>
                <c:pt idx="2">
                  <c:v>64.59</c:v>
                </c:pt>
                <c:pt idx="3">
                  <c:v>64.540000000000006</c:v>
                </c:pt>
                <c:pt idx="4">
                  <c:v>98.85</c:v>
                </c:pt>
              </c:numCache>
            </c:numRef>
          </c:val>
          <c:extLst>
            <c:ext xmlns:c16="http://schemas.microsoft.com/office/drawing/2014/chart" uri="{C3380CC4-5D6E-409C-BE32-E72D297353CC}">
              <c16:uniqueId val="{00000000-EE0E-4C15-9475-C4D17121B7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c:ext xmlns:c16="http://schemas.microsoft.com/office/drawing/2014/chart" uri="{C3380CC4-5D6E-409C-BE32-E72D297353CC}">
              <c16:uniqueId val="{00000001-EE0E-4C15-9475-C4D17121B7F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0.37</c:v>
                </c:pt>
                <c:pt idx="2">
                  <c:v>0.24</c:v>
                </c:pt>
                <c:pt idx="3">
                  <c:v>0.13</c:v>
                </c:pt>
                <c:pt idx="4">
                  <c:v>0.13</c:v>
                </c:pt>
              </c:numCache>
            </c:numRef>
          </c:val>
          <c:extLst>
            <c:ext xmlns:c16="http://schemas.microsoft.com/office/drawing/2014/chart" uri="{C3380CC4-5D6E-409C-BE32-E72D297353CC}">
              <c16:uniqueId val="{00000000-DF8D-4A94-A9C8-24C5B54D92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c:ext xmlns:c16="http://schemas.microsoft.com/office/drawing/2014/chart" uri="{C3380CC4-5D6E-409C-BE32-E72D297353CC}">
              <c16:uniqueId val="{00000001-DF8D-4A94-A9C8-24C5B54D92A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463.14</c:v>
                </c:pt>
                <c:pt idx="1">
                  <c:v>438.57</c:v>
                </c:pt>
                <c:pt idx="2">
                  <c:v>412.15</c:v>
                </c:pt>
                <c:pt idx="3">
                  <c:v>575.79999999999995</c:v>
                </c:pt>
                <c:pt idx="4">
                  <c:v>527.77</c:v>
                </c:pt>
              </c:numCache>
            </c:numRef>
          </c:val>
          <c:extLst>
            <c:ext xmlns:c16="http://schemas.microsoft.com/office/drawing/2014/chart" uri="{C3380CC4-5D6E-409C-BE32-E72D297353CC}">
              <c16:uniqueId val="{00000000-7520-4D9C-ADAC-7905B8AFF64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c:ext xmlns:c16="http://schemas.microsoft.com/office/drawing/2014/chart" uri="{C3380CC4-5D6E-409C-BE32-E72D297353CC}">
              <c16:uniqueId val="{00000001-7520-4D9C-ADAC-7905B8AFF64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321.69</c:v>
                </c:pt>
                <c:pt idx="1">
                  <c:v>281.98</c:v>
                </c:pt>
                <c:pt idx="2">
                  <c:v>238.33</c:v>
                </c:pt>
                <c:pt idx="3">
                  <c:v>234.8</c:v>
                </c:pt>
                <c:pt idx="4">
                  <c:v>274.10000000000002</c:v>
                </c:pt>
              </c:numCache>
            </c:numRef>
          </c:val>
          <c:extLst>
            <c:ext xmlns:c16="http://schemas.microsoft.com/office/drawing/2014/chart" uri="{C3380CC4-5D6E-409C-BE32-E72D297353CC}">
              <c16:uniqueId val="{00000000-A4B1-4712-A9EB-BDC0A9DB0B5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c:ext xmlns:c16="http://schemas.microsoft.com/office/drawing/2014/chart" uri="{C3380CC4-5D6E-409C-BE32-E72D297353CC}">
              <c16:uniqueId val="{00000001-A4B1-4712-A9EB-BDC0A9DB0B5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105.49</c:v>
                </c:pt>
                <c:pt idx="1">
                  <c:v>105.58</c:v>
                </c:pt>
                <c:pt idx="2">
                  <c:v>107.77</c:v>
                </c:pt>
                <c:pt idx="3">
                  <c:v>104.5</c:v>
                </c:pt>
                <c:pt idx="4">
                  <c:v>106.36</c:v>
                </c:pt>
              </c:numCache>
            </c:numRef>
          </c:val>
          <c:extLst>
            <c:ext xmlns:c16="http://schemas.microsoft.com/office/drawing/2014/chart" uri="{C3380CC4-5D6E-409C-BE32-E72D297353CC}">
              <c16:uniqueId val="{00000000-63DD-4900-8D10-77A48FA71E3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c:ext xmlns:c16="http://schemas.microsoft.com/office/drawing/2014/chart" uri="{C3380CC4-5D6E-409C-BE32-E72D297353CC}">
              <c16:uniqueId val="{00000001-63DD-4900-8D10-77A48FA71E30}"/>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23.32</c:v>
                </c:pt>
                <c:pt idx="1">
                  <c:v>23.32</c:v>
                </c:pt>
                <c:pt idx="2">
                  <c:v>22.42</c:v>
                </c:pt>
                <c:pt idx="3">
                  <c:v>22.86</c:v>
                </c:pt>
                <c:pt idx="4">
                  <c:v>22.58</c:v>
                </c:pt>
              </c:numCache>
            </c:numRef>
          </c:val>
          <c:extLst>
            <c:ext xmlns:c16="http://schemas.microsoft.com/office/drawing/2014/chart" uri="{C3380CC4-5D6E-409C-BE32-E72D297353CC}">
              <c16:uniqueId val="{00000000-A800-4701-B08B-789AED6722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c:ext xmlns:c16="http://schemas.microsoft.com/office/drawing/2014/chart" uri="{C3380CC4-5D6E-409C-BE32-E72D297353CC}">
              <c16:uniqueId val="{00000001-A800-4701-B08B-789AED67227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47.78</c:v>
                </c:pt>
                <c:pt idx="1">
                  <c:v>47.04</c:v>
                </c:pt>
                <c:pt idx="2">
                  <c:v>48.05</c:v>
                </c:pt>
                <c:pt idx="3">
                  <c:v>48.4</c:v>
                </c:pt>
                <c:pt idx="4">
                  <c:v>50.05</c:v>
                </c:pt>
              </c:numCache>
            </c:numRef>
          </c:val>
          <c:extLst>
            <c:ext xmlns:c16="http://schemas.microsoft.com/office/drawing/2014/chart" uri="{C3380CC4-5D6E-409C-BE32-E72D297353CC}">
              <c16:uniqueId val="{00000000-9A75-49CD-8968-1B049C84A84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c:ext xmlns:c16="http://schemas.microsoft.com/office/drawing/2014/chart" uri="{C3380CC4-5D6E-409C-BE32-E72D297353CC}">
              <c16:uniqueId val="{00000001-9A75-49CD-8968-1B049C84A843}"/>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85.7</c:v>
                </c:pt>
                <c:pt idx="1">
                  <c:v>86.32</c:v>
                </c:pt>
                <c:pt idx="2">
                  <c:v>85.73</c:v>
                </c:pt>
                <c:pt idx="3">
                  <c:v>85.79</c:v>
                </c:pt>
                <c:pt idx="4">
                  <c:v>87.49</c:v>
                </c:pt>
              </c:numCache>
            </c:numRef>
          </c:val>
          <c:extLst>
            <c:ext xmlns:c16="http://schemas.microsoft.com/office/drawing/2014/chart" uri="{C3380CC4-5D6E-409C-BE32-E72D297353CC}">
              <c16:uniqueId val="{00000000-A95F-417A-96B7-1D86D5C15AA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c:ext xmlns:c16="http://schemas.microsoft.com/office/drawing/2014/chart" uri="{C3380CC4-5D6E-409C-BE32-E72D297353CC}">
              <c16:uniqueId val="{00000001-A95F-417A-96B7-1D86D5C15AA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LJ39" zoomScaleNormal="100" workbookViewId="0">
      <selection activeCell="SM48" sqref="SM48:TA6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三重県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911500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4</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456181</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82.2</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103</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797450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その他</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111.56</v>
      </c>
      <c r="Y32" s="128"/>
      <c r="Z32" s="128"/>
      <c r="AA32" s="128"/>
      <c r="AB32" s="128"/>
      <c r="AC32" s="128"/>
      <c r="AD32" s="128"/>
      <c r="AE32" s="128"/>
      <c r="AF32" s="128"/>
      <c r="AG32" s="128"/>
      <c r="AH32" s="128"/>
      <c r="AI32" s="128"/>
      <c r="AJ32" s="128"/>
      <c r="AK32" s="128"/>
      <c r="AL32" s="128"/>
      <c r="AM32" s="128"/>
      <c r="AN32" s="128"/>
      <c r="AO32" s="128"/>
      <c r="AP32" s="128"/>
      <c r="AQ32" s="129"/>
      <c r="AR32" s="127">
        <f>データ!U6</f>
        <v>109.36</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111.66</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107.93</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109.53</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463.14</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438.57</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412.15</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575.79999999999995</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527.77</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321.69</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281.98</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238.33</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234.8</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274.10000000000002</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58" t="s">
        <v>106</v>
      </c>
      <c r="SN48" s="159"/>
      <c r="SO48" s="159"/>
      <c r="SP48" s="159"/>
      <c r="SQ48" s="159"/>
      <c r="SR48" s="159"/>
      <c r="SS48" s="159"/>
      <c r="ST48" s="159"/>
      <c r="SU48" s="159"/>
      <c r="SV48" s="159"/>
      <c r="SW48" s="159"/>
      <c r="SX48" s="159"/>
      <c r="SY48" s="159"/>
      <c r="SZ48" s="159"/>
      <c r="TA48" s="160"/>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58"/>
      <c r="SN49" s="159"/>
      <c r="SO49" s="159"/>
      <c r="SP49" s="159"/>
      <c r="SQ49" s="159"/>
      <c r="SR49" s="159"/>
      <c r="SS49" s="159"/>
      <c r="ST49" s="159"/>
      <c r="SU49" s="159"/>
      <c r="SV49" s="159"/>
      <c r="SW49" s="159"/>
      <c r="SX49" s="159"/>
      <c r="SY49" s="159"/>
      <c r="SZ49" s="159"/>
      <c r="TA49" s="160"/>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58"/>
      <c r="SN50" s="159"/>
      <c r="SO50" s="159"/>
      <c r="SP50" s="159"/>
      <c r="SQ50" s="159"/>
      <c r="SR50" s="159"/>
      <c r="SS50" s="159"/>
      <c r="ST50" s="159"/>
      <c r="SU50" s="159"/>
      <c r="SV50" s="159"/>
      <c r="SW50" s="159"/>
      <c r="SX50" s="159"/>
      <c r="SY50" s="159"/>
      <c r="SZ50" s="159"/>
      <c r="TA50" s="160"/>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58"/>
      <c r="SN51" s="159"/>
      <c r="SO51" s="159"/>
      <c r="SP51" s="159"/>
      <c r="SQ51" s="159"/>
      <c r="SR51" s="159"/>
      <c r="SS51" s="159"/>
      <c r="ST51" s="159"/>
      <c r="SU51" s="159"/>
      <c r="SV51" s="159"/>
      <c r="SW51" s="159"/>
      <c r="SX51" s="159"/>
      <c r="SY51" s="159"/>
      <c r="SZ51" s="159"/>
      <c r="TA51" s="160"/>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58"/>
      <c r="SN52" s="159"/>
      <c r="SO52" s="159"/>
      <c r="SP52" s="159"/>
      <c r="SQ52" s="159"/>
      <c r="SR52" s="159"/>
      <c r="SS52" s="159"/>
      <c r="ST52" s="159"/>
      <c r="SU52" s="159"/>
      <c r="SV52" s="159"/>
      <c r="SW52" s="159"/>
      <c r="SX52" s="159"/>
      <c r="SY52" s="159"/>
      <c r="SZ52" s="159"/>
      <c r="TA52" s="160"/>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58"/>
      <c r="SN53" s="159"/>
      <c r="SO53" s="159"/>
      <c r="SP53" s="159"/>
      <c r="SQ53" s="159"/>
      <c r="SR53" s="159"/>
      <c r="SS53" s="159"/>
      <c r="ST53" s="159"/>
      <c r="SU53" s="159"/>
      <c r="SV53" s="159"/>
      <c r="SW53" s="159"/>
      <c r="SX53" s="159"/>
      <c r="SY53" s="159"/>
      <c r="SZ53" s="159"/>
      <c r="TA53" s="160"/>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58"/>
      <c r="SN54" s="159"/>
      <c r="SO54" s="159"/>
      <c r="SP54" s="159"/>
      <c r="SQ54" s="159"/>
      <c r="SR54" s="159"/>
      <c r="SS54" s="159"/>
      <c r="ST54" s="159"/>
      <c r="SU54" s="159"/>
      <c r="SV54" s="159"/>
      <c r="SW54" s="159"/>
      <c r="SX54" s="159"/>
      <c r="SY54" s="159"/>
      <c r="SZ54" s="159"/>
      <c r="TA54" s="160"/>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105.49</v>
      </c>
      <c r="Y55" s="128"/>
      <c r="Z55" s="128"/>
      <c r="AA55" s="128"/>
      <c r="AB55" s="128"/>
      <c r="AC55" s="128"/>
      <c r="AD55" s="128"/>
      <c r="AE55" s="128"/>
      <c r="AF55" s="128"/>
      <c r="AG55" s="128"/>
      <c r="AH55" s="128"/>
      <c r="AI55" s="128"/>
      <c r="AJ55" s="128"/>
      <c r="AK55" s="128"/>
      <c r="AL55" s="128"/>
      <c r="AM55" s="128"/>
      <c r="AN55" s="128"/>
      <c r="AO55" s="128"/>
      <c r="AP55" s="128"/>
      <c r="AQ55" s="129"/>
      <c r="AR55" s="127">
        <f>データ!BM6</f>
        <v>105.58</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107.77</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104.5</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106.36</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23.32</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23.32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22.42</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22.86</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22.58</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47.78</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47.04</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48.05</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48.4</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50.05</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85.7</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86.32</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85.73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85.79</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87.49</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58"/>
      <c r="SN55" s="159"/>
      <c r="SO55" s="159"/>
      <c r="SP55" s="159"/>
      <c r="SQ55" s="159"/>
      <c r="SR55" s="159"/>
      <c r="SS55" s="159"/>
      <c r="ST55" s="159"/>
      <c r="SU55" s="159"/>
      <c r="SV55" s="159"/>
      <c r="SW55" s="159"/>
      <c r="SX55" s="159"/>
      <c r="SY55" s="159"/>
      <c r="SZ55" s="159"/>
      <c r="TA55" s="160"/>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58"/>
      <c r="SN56" s="159"/>
      <c r="SO56" s="159"/>
      <c r="SP56" s="159"/>
      <c r="SQ56" s="159"/>
      <c r="SR56" s="159"/>
      <c r="SS56" s="159"/>
      <c r="ST56" s="159"/>
      <c r="SU56" s="159"/>
      <c r="SV56" s="159"/>
      <c r="SW56" s="159"/>
      <c r="SX56" s="159"/>
      <c r="SY56" s="159"/>
      <c r="SZ56" s="159"/>
      <c r="TA56" s="160"/>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58"/>
      <c r="SN57" s="159"/>
      <c r="SO57" s="159"/>
      <c r="SP57" s="159"/>
      <c r="SQ57" s="159"/>
      <c r="SR57" s="159"/>
      <c r="SS57" s="159"/>
      <c r="ST57" s="159"/>
      <c r="SU57" s="159"/>
      <c r="SV57" s="159"/>
      <c r="SW57" s="159"/>
      <c r="SX57" s="159"/>
      <c r="SY57" s="159"/>
      <c r="SZ57" s="159"/>
      <c r="TA57" s="160"/>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58"/>
      <c r="SN58" s="159"/>
      <c r="SO58" s="159"/>
      <c r="SP58" s="159"/>
      <c r="SQ58" s="159"/>
      <c r="SR58" s="159"/>
      <c r="SS58" s="159"/>
      <c r="ST58" s="159"/>
      <c r="SU58" s="159"/>
      <c r="SV58" s="159"/>
      <c r="SW58" s="159"/>
      <c r="SX58" s="159"/>
      <c r="SY58" s="159"/>
      <c r="SZ58" s="159"/>
      <c r="TA58" s="160"/>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58"/>
      <c r="SN59" s="159"/>
      <c r="SO59" s="159"/>
      <c r="SP59" s="159"/>
      <c r="SQ59" s="159"/>
      <c r="SR59" s="159"/>
      <c r="SS59" s="159"/>
      <c r="ST59" s="159"/>
      <c r="SU59" s="159"/>
      <c r="SV59" s="159"/>
      <c r="SW59" s="159"/>
      <c r="SX59" s="159"/>
      <c r="SY59" s="159"/>
      <c r="SZ59" s="159"/>
      <c r="TA59" s="160"/>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58"/>
      <c r="SN60" s="159"/>
      <c r="SO60" s="159"/>
      <c r="SP60" s="159"/>
      <c r="SQ60" s="159"/>
      <c r="SR60" s="159"/>
      <c r="SS60" s="159"/>
      <c r="ST60" s="159"/>
      <c r="SU60" s="159"/>
      <c r="SV60" s="159"/>
      <c r="SW60" s="159"/>
      <c r="SX60" s="159"/>
      <c r="SY60" s="159"/>
      <c r="SZ60" s="159"/>
      <c r="TA60" s="160"/>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58"/>
      <c r="SN61" s="159"/>
      <c r="SO61" s="159"/>
      <c r="SP61" s="159"/>
      <c r="SQ61" s="159"/>
      <c r="SR61" s="159"/>
      <c r="SS61" s="159"/>
      <c r="ST61" s="159"/>
      <c r="SU61" s="159"/>
      <c r="SV61" s="159"/>
      <c r="SW61" s="159"/>
      <c r="SX61" s="159"/>
      <c r="SY61" s="159"/>
      <c r="SZ61" s="159"/>
      <c r="TA61" s="160"/>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58"/>
      <c r="SN62" s="159"/>
      <c r="SO62" s="159"/>
      <c r="SP62" s="159"/>
      <c r="SQ62" s="159"/>
      <c r="SR62" s="159"/>
      <c r="SS62" s="159"/>
      <c r="ST62" s="159"/>
      <c r="SU62" s="159"/>
      <c r="SV62" s="159"/>
      <c r="SW62" s="159"/>
      <c r="SX62" s="159"/>
      <c r="SY62" s="159"/>
      <c r="SZ62" s="159"/>
      <c r="TA62" s="160"/>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58"/>
      <c r="SN63" s="159"/>
      <c r="SO63" s="159"/>
      <c r="SP63" s="159"/>
      <c r="SQ63" s="159"/>
      <c r="SR63" s="159"/>
      <c r="SS63" s="159"/>
      <c r="ST63" s="159"/>
      <c r="SU63" s="159"/>
      <c r="SV63" s="159"/>
      <c r="SW63" s="159"/>
      <c r="SX63" s="159"/>
      <c r="SY63" s="159"/>
      <c r="SZ63" s="159"/>
      <c r="TA63" s="160"/>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58"/>
      <c r="SN64" s="159"/>
      <c r="SO64" s="159"/>
      <c r="SP64" s="159"/>
      <c r="SQ64" s="159"/>
      <c r="SR64" s="159"/>
      <c r="SS64" s="159"/>
      <c r="ST64" s="159"/>
      <c r="SU64" s="159"/>
      <c r="SV64" s="159"/>
      <c r="SW64" s="159"/>
      <c r="SX64" s="159"/>
      <c r="SY64" s="159"/>
      <c r="SZ64" s="159"/>
      <c r="TA64" s="160"/>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61"/>
      <c r="SN65" s="162"/>
      <c r="SO65" s="162"/>
      <c r="SP65" s="162"/>
      <c r="SQ65" s="162"/>
      <c r="SR65" s="162"/>
      <c r="SS65" s="162"/>
      <c r="ST65" s="162"/>
      <c r="SU65" s="162"/>
      <c r="SV65" s="162"/>
      <c r="SW65" s="162"/>
      <c r="SX65" s="162"/>
      <c r="SY65" s="162"/>
      <c r="SZ65" s="162"/>
      <c r="TA65" s="163"/>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107</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61.78</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60.88</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61.16</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62.21</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63.01</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66.11</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64.77</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64.59</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64.540000000000006</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98.85</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0.37</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0.24</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0.13</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0.13</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56.41</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57.35</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57.93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58.88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59.48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40.61</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37.619999999999997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41.79</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43.44</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48.09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0.12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0.11</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0.32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37</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38</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ghvLh3lb8f3xRk+Ac2OyA59o8eGxXmKu5HOAoceLCdJt7yLXWJmG1TH6U9HK6JJ+mq5lo0rUVz3vTzJMgHsNw==" saltValue="RUZDqiVROc1GFXlc55+Ew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26</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c r="A6" s="45" t="s">
        <v>87</v>
      </c>
      <c r="B6" s="50"/>
      <c r="C6" s="50"/>
      <c r="D6" s="50"/>
      <c r="E6" s="50"/>
      <c r="F6" s="50"/>
      <c r="G6" s="50"/>
      <c r="H6" s="50"/>
      <c r="I6" s="50"/>
      <c r="J6" s="50"/>
      <c r="K6" s="50"/>
      <c r="L6" s="50"/>
      <c r="M6" s="50"/>
      <c r="N6" s="50"/>
      <c r="O6" s="50"/>
      <c r="P6" s="50"/>
      <c r="Q6" s="51"/>
      <c r="R6" s="50"/>
      <c r="S6" s="50"/>
      <c r="T6" s="52">
        <f t="shared" ref="T6:CE6" si="3">T7</f>
        <v>111.56</v>
      </c>
      <c r="U6" s="52">
        <f>U7</f>
        <v>109.36</v>
      </c>
      <c r="V6" s="52">
        <f>V7</f>
        <v>111.66</v>
      </c>
      <c r="W6" s="52">
        <f>W7</f>
        <v>107.93</v>
      </c>
      <c r="X6" s="52">
        <f t="shared" si="3"/>
        <v>109.53</v>
      </c>
      <c r="Y6" s="52">
        <f t="shared" si="3"/>
        <v>122.19</v>
      </c>
      <c r="Z6" s="52">
        <f t="shared" si="3"/>
        <v>123.35</v>
      </c>
      <c r="AA6" s="52">
        <f t="shared" si="3"/>
        <v>121.58</v>
      </c>
      <c r="AB6" s="52">
        <f t="shared" si="3"/>
        <v>121.19</v>
      </c>
      <c r="AC6" s="52">
        <f t="shared" si="3"/>
        <v>120.32</v>
      </c>
      <c r="AD6" s="50" t="str">
        <f>IF(AD7="-","【-】","【"&amp;SUBSTITUTE(TEXT(AD7,"#,##0.00"),"-","△")&amp;"】")</f>
        <v>【118.92】</v>
      </c>
      <c r="AE6" s="52">
        <f t="shared" si="3"/>
        <v>0</v>
      </c>
      <c r="AF6" s="52">
        <f>AF7</f>
        <v>0</v>
      </c>
      <c r="AG6" s="52">
        <f>AG7</f>
        <v>0</v>
      </c>
      <c r="AH6" s="52">
        <f>AH7</f>
        <v>0</v>
      </c>
      <c r="AI6" s="52">
        <f t="shared" si="3"/>
        <v>0</v>
      </c>
      <c r="AJ6" s="52">
        <f t="shared" si="3"/>
        <v>50.49</v>
      </c>
      <c r="AK6" s="52">
        <f t="shared" si="3"/>
        <v>23.81</v>
      </c>
      <c r="AL6" s="52">
        <f t="shared" si="3"/>
        <v>22.44</v>
      </c>
      <c r="AM6" s="52">
        <f t="shared" si="3"/>
        <v>18.82</v>
      </c>
      <c r="AN6" s="52">
        <f t="shared" si="3"/>
        <v>17.88</v>
      </c>
      <c r="AO6" s="50" t="str">
        <f>IF(AO7="-","【-】","【"&amp;SUBSTITUTE(TEXT(AO7,"#,##0.00"),"-","△")&amp;"】")</f>
        <v>【26.31】</v>
      </c>
      <c r="AP6" s="52">
        <f t="shared" si="3"/>
        <v>463.14</v>
      </c>
      <c r="AQ6" s="52">
        <f>AQ7</f>
        <v>438.57</v>
      </c>
      <c r="AR6" s="52">
        <f>AR7</f>
        <v>412.15</v>
      </c>
      <c r="AS6" s="52">
        <f>AS7</f>
        <v>575.79999999999995</v>
      </c>
      <c r="AT6" s="52">
        <f t="shared" si="3"/>
        <v>527.77</v>
      </c>
      <c r="AU6" s="52">
        <f t="shared" si="3"/>
        <v>221.79</v>
      </c>
      <c r="AV6" s="52">
        <f t="shared" si="3"/>
        <v>312.67</v>
      </c>
      <c r="AW6" s="52">
        <f t="shared" si="3"/>
        <v>345.05</v>
      </c>
      <c r="AX6" s="52">
        <f t="shared" si="3"/>
        <v>379.14</v>
      </c>
      <c r="AY6" s="52">
        <f t="shared" si="3"/>
        <v>394.58</v>
      </c>
      <c r="AZ6" s="50" t="str">
        <f>IF(AZ7="-","【-】","【"&amp;SUBSTITUTE(TEXT(AZ7,"#,##0.00"),"-","△")&amp;"】")</f>
        <v>【450.05】</v>
      </c>
      <c r="BA6" s="52">
        <f t="shared" si="3"/>
        <v>321.69</v>
      </c>
      <c r="BB6" s="52">
        <f>BB7</f>
        <v>281.98</v>
      </c>
      <c r="BC6" s="52">
        <f>BC7</f>
        <v>238.33</v>
      </c>
      <c r="BD6" s="52">
        <f>BD7</f>
        <v>234.8</v>
      </c>
      <c r="BE6" s="52">
        <f t="shared" si="3"/>
        <v>274.10000000000002</v>
      </c>
      <c r="BF6" s="52">
        <f t="shared" si="3"/>
        <v>297.23</v>
      </c>
      <c r="BG6" s="52">
        <f t="shared" si="3"/>
        <v>272.8</v>
      </c>
      <c r="BH6" s="52">
        <f t="shared" si="3"/>
        <v>255.89</v>
      </c>
      <c r="BI6" s="52">
        <f t="shared" si="3"/>
        <v>242.57</v>
      </c>
      <c r="BJ6" s="52">
        <f t="shared" si="3"/>
        <v>235.79</v>
      </c>
      <c r="BK6" s="50" t="str">
        <f>IF(BK7="-","【-】","【"&amp;SUBSTITUTE(TEXT(BK7,"#,##0.00"),"-","△")&amp;"】")</f>
        <v>【246.04】</v>
      </c>
      <c r="BL6" s="52">
        <f t="shared" si="3"/>
        <v>105.49</v>
      </c>
      <c r="BM6" s="52">
        <f>BM7</f>
        <v>105.58</v>
      </c>
      <c r="BN6" s="52">
        <f>BN7</f>
        <v>107.77</v>
      </c>
      <c r="BO6" s="52">
        <f>BO7</f>
        <v>104.5</v>
      </c>
      <c r="BP6" s="52">
        <f t="shared" si="3"/>
        <v>106.36</v>
      </c>
      <c r="BQ6" s="52">
        <f t="shared" si="3"/>
        <v>118.2</v>
      </c>
      <c r="BR6" s="52">
        <f t="shared" si="3"/>
        <v>119.5</v>
      </c>
      <c r="BS6" s="52">
        <f t="shared" si="3"/>
        <v>118.99</v>
      </c>
      <c r="BT6" s="52">
        <f t="shared" si="3"/>
        <v>119.17</v>
      </c>
      <c r="BU6" s="52">
        <f t="shared" si="3"/>
        <v>117.72</v>
      </c>
      <c r="BV6" s="50" t="str">
        <f>IF(BV7="-","【-】","【"&amp;SUBSTITUTE(TEXT(BV7,"#,##0.00"),"-","△")&amp;"】")</f>
        <v>【114.16】</v>
      </c>
      <c r="BW6" s="52">
        <f t="shared" si="3"/>
        <v>23.32</v>
      </c>
      <c r="BX6" s="52">
        <f>BX7</f>
        <v>23.32</v>
      </c>
      <c r="BY6" s="52">
        <f>BY7</f>
        <v>22.42</v>
      </c>
      <c r="BZ6" s="52">
        <f>BZ7</f>
        <v>22.86</v>
      </c>
      <c r="CA6" s="52">
        <f t="shared" si="3"/>
        <v>22.58</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47.78</v>
      </c>
      <c r="CI6" s="52">
        <f>CI7</f>
        <v>47.04</v>
      </c>
      <c r="CJ6" s="52">
        <f>CJ7</f>
        <v>48.05</v>
      </c>
      <c r="CK6" s="52">
        <f>CK7</f>
        <v>48.4</v>
      </c>
      <c r="CL6" s="52">
        <f t="shared" si="5"/>
        <v>50.05</v>
      </c>
      <c r="CM6" s="52">
        <f t="shared" si="5"/>
        <v>57.65</v>
      </c>
      <c r="CN6" s="52">
        <f t="shared" si="5"/>
        <v>57.52</v>
      </c>
      <c r="CO6" s="52">
        <f t="shared" si="5"/>
        <v>57.55</v>
      </c>
      <c r="CP6" s="52">
        <f t="shared" si="5"/>
        <v>57.69</v>
      </c>
      <c r="CQ6" s="52">
        <f t="shared" si="5"/>
        <v>58.56</v>
      </c>
      <c r="CR6" s="50" t="str">
        <f>IF(CR7="-","【-】","【"&amp;SUBSTITUTE(TEXT(CR7,"#,##0.00"),"-","△")&amp;"】")</f>
        <v>【55.52】</v>
      </c>
      <c r="CS6" s="52">
        <f t="shared" ref="CS6:DB6" si="6">CS7</f>
        <v>85.7</v>
      </c>
      <c r="CT6" s="52">
        <f>CT7</f>
        <v>86.32</v>
      </c>
      <c r="CU6" s="52">
        <f>CU7</f>
        <v>85.73</v>
      </c>
      <c r="CV6" s="52">
        <f>CV7</f>
        <v>85.79</v>
      </c>
      <c r="CW6" s="52">
        <f t="shared" si="6"/>
        <v>87.49</v>
      </c>
      <c r="CX6" s="52">
        <f t="shared" si="6"/>
        <v>79.72</v>
      </c>
      <c r="CY6" s="52">
        <f t="shared" si="6"/>
        <v>79.7</v>
      </c>
      <c r="CZ6" s="52">
        <f t="shared" si="6"/>
        <v>79.42</v>
      </c>
      <c r="DA6" s="52">
        <f t="shared" si="6"/>
        <v>79.2</v>
      </c>
      <c r="DB6" s="52">
        <f t="shared" si="6"/>
        <v>80.5</v>
      </c>
      <c r="DC6" s="50" t="str">
        <f>IF(DC7="-","【-】","【"&amp;SUBSTITUTE(TEXT(DC7,"#,##0.00"),"-","△")&amp;"】")</f>
        <v>【77.10】</v>
      </c>
      <c r="DD6" s="52">
        <f t="shared" ref="DD6:DM6" si="7">DD7</f>
        <v>61.78</v>
      </c>
      <c r="DE6" s="52">
        <f>DE7</f>
        <v>60.88</v>
      </c>
      <c r="DF6" s="52">
        <f>DF7</f>
        <v>61.16</v>
      </c>
      <c r="DG6" s="52">
        <f>DG7</f>
        <v>62.21</v>
      </c>
      <c r="DH6" s="52">
        <f t="shared" si="7"/>
        <v>63.01</v>
      </c>
      <c r="DI6" s="52">
        <f t="shared" si="7"/>
        <v>56.41</v>
      </c>
      <c r="DJ6" s="52">
        <f t="shared" si="7"/>
        <v>57.35</v>
      </c>
      <c r="DK6" s="52">
        <f t="shared" si="7"/>
        <v>57.93</v>
      </c>
      <c r="DL6" s="52">
        <f t="shared" si="7"/>
        <v>58.88</v>
      </c>
      <c r="DM6" s="52">
        <f t="shared" si="7"/>
        <v>59.48</v>
      </c>
      <c r="DN6" s="50" t="str">
        <f>IF(DN7="-","【-】","【"&amp;SUBSTITUTE(TEXT(DN7,"#,##0.00"),"-","△")&amp;"】")</f>
        <v>【58.53】</v>
      </c>
      <c r="DO6" s="52">
        <f t="shared" ref="DO6:DX6" si="8">DO7</f>
        <v>66.11</v>
      </c>
      <c r="DP6" s="52">
        <f>DP7</f>
        <v>64.77</v>
      </c>
      <c r="DQ6" s="52">
        <f>DQ7</f>
        <v>64.59</v>
      </c>
      <c r="DR6" s="52">
        <f>DR7</f>
        <v>64.540000000000006</v>
      </c>
      <c r="DS6" s="52">
        <f t="shared" si="8"/>
        <v>98.85</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0.37</v>
      </c>
      <c r="EB6" s="52">
        <f>EB7</f>
        <v>0.24</v>
      </c>
      <c r="EC6" s="52">
        <f>EC7</f>
        <v>0.13</v>
      </c>
      <c r="ED6" s="52">
        <f t="shared" si="9"/>
        <v>0.13</v>
      </c>
      <c r="EE6" s="52">
        <f t="shared" si="9"/>
        <v>0.12</v>
      </c>
      <c r="EF6" s="52">
        <f t="shared" si="9"/>
        <v>0.11</v>
      </c>
      <c r="EG6" s="52">
        <f t="shared" si="9"/>
        <v>0.32</v>
      </c>
      <c r="EH6" s="52">
        <f t="shared" si="9"/>
        <v>0.21</v>
      </c>
      <c r="EI6" s="52">
        <f t="shared" si="9"/>
        <v>0.13</v>
      </c>
      <c r="EJ6" s="50" t="str">
        <f>IF(EJ7="-","【-】","【"&amp;SUBSTITUTE(TEXT(EJ7,"#,##0.00"),"-","△")&amp;"】")</f>
        <v>【0.16】</v>
      </c>
    </row>
    <row r="7" spans="1:140" s="53" customFormat="1">
      <c r="A7"/>
      <c r="B7" s="54" t="s">
        <v>88</v>
      </c>
      <c r="C7" s="54" t="s">
        <v>89</v>
      </c>
      <c r="D7" s="54" t="s">
        <v>90</v>
      </c>
      <c r="E7" s="54" t="s">
        <v>91</v>
      </c>
      <c r="F7" s="54" t="s">
        <v>92</v>
      </c>
      <c r="G7" s="54" t="s">
        <v>93</v>
      </c>
      <c r="H7" s="54" t="s">
        <v>94</v>
      </c>
      <c r="I7" s="54" t="s">
        <v>95</v>
      </c>
      <c r="J7" s="54" t="s">
        <v>96</v>
      </c>
      <c r="K7" s="55">
        <v>911500</v>
      </c>
      <c r="L7" s="54" t="s">
        <v>97</v>
      </c>
      <c r="M7" s="55">
        <v>4</v>
      </c>
      <c r="N7" s="55">
        <v>456181</v>
      </c>
      <c r="O7" s="56" t="s">
        <v>98</v>
      </c>
      <c r="P7" s="56">
        <v>82.2</v>
      </c>
      <c r="Q7" s="55">
        <v>103</v>
      </c>
      <c r="R7" s="55">
        <v>797450</v>
      </c>
      <c r="S7" s="54" t="s">
        <v>99</v>
      </c>
      <c r="T7" s="57">
        <v>111.56</v>
      </c>
      <c r="U7" s="57">
        <v>109.36</v>
      </c>
      <c r="V7" s="57">
        <v>111.66</v>
      </c>
      <c r="W7" s="57">
        <v>107.93</v>
      </c>
      <c r="X7" s="57">
        <v>109.53</v>
      </c>
      <c r="Y7" s="57">
        <v>122.19</v>
      </c>
      <c r="Z7" s="57">
        <v>123.35</v>
      </c>
      <c r="AA7" s="57">
        <v>121.58</v>
      </c>
      <c r="AB7" s="57">
        <v>121.19</v>
      </c>
      <c r="AC7" s="58">
        <v>120.32</v>
      </c>
      <c r="AD7" s="57">
        <v>118.92</v>
      </c>
      <c r="AE7" s="57">
        <v>0</v>
      </c>
      <c r="AF7" s="57">
        <v>0</v>
      </c>
      <c r="AG7" s="57">
        <v>0</v>
      </c>
      <c r="AH7" s="57">
        <v>0</v>
      </c>
      <c r="AI7" s="57">
        <v>0</v>
      </c>
      <c r="AJ7" s="57">
        <v>50.49</v>
      </c>
      <c r="AK7" s="57">
        <v>23.81</v>
      </c>
      <c r="AL7" s="57">
        <v>22.44</v>
      </c>
      <c r="AM7" s="57">
        <v>18.82</v>
      </c>
      <c r="AN7" s="57">
        <v>17.88</v>
      </c>
      <c r="AO7" s="57">
        <v>26.31</v>
      </c>
      <c r="AP7" s="57">
        <v>463.14</v>
      </c>
      <c r="AQ7" s="57">
        <v>438.57</v>
      </c>
      <c r="AR7" s="57">
        <v>412.15</v>
      </c>
      <c r="AS7" s="57">
        <v>575.79999999999995</v>
      </c>
      <c r="AT7" s="57">
        <v>527.77</v>
      </c>
      <c r="AU7" s="57">
        <v>221.79</v>
      </c>
      <c r="AV7" s="57">
        <v>312.67</v>
      </c>
      <c r="AW7" s="57">
        <v>345.05</v>
      </c>
      <c r="AX7" s="57">
        <v>379.14</v>
      </c>
      <c r="AY7" s="57">
        <v>394.58</v>
      </c>
      <c r="AZ7" s="57">
        <v>450.05</v>
      </c>
      <c r="BA7" s="57">
        <v>321.69</v>
      </c>
      <c r="BB7" s="57">
        <v>281.98</v>
      </c>
      <c r="BC7" s="57">
        <v>238.33</v>
      </c>
      <c r="BD7" s="57">
        <v>234.8</v>
      </c>
      <c r="BE7" s="57">
        <v>274.10000000000002</v>
      </c>
      <c r="BF7" s="57">
        <v>297.23</v>
      </c>
      <c r="BG7" s="57">
        <v>272.8</v>
      </c>
      <c r="BH7" s="57">
        <v>255.89</v>
      </c>
      <c r="BI7" s="57">
        <v>242.57</v>
      </c>
      <c r="BJ7" s="57">
        <v>235.79</v>
      </c>
      <c r="BK7" s="57">
        <v>246.04</v>
      </c>
      <c r="BL7" s="57">
        <v>105.49</v>
      </c>
      <c r="BM7" s="57">
        <v>105.58</v>
      </c>
      <c r="BN7" s="57">
        <v>107.77</v>
      </c>
      <c r="BO7" s="57">
        <v>104.5</v>
      </c>
      <c r="BP7" s="57">
        <v>106.36</v>
      </c>
      <c r="BQ7" s="57">
        <v>118.2</v>
      </c>
      <c r="BR7" s="57">
        <v>119.5</v>
      </c>
      <c r="BS7" s="57">
        <v>118.99</v>
      </c>
      <c r="BT7" s="57">
        <v>119.17</v>
      </c>
      <c r="BU7" s="57">
        <v>117.72</v>
      </c>
      <c r="BV7" s="57">
        <v>114.16</v>
      </c>
      <c r="BW7" s="57">
        <v>23.32</v>
      </c>
      <c r="BX7" s="57">
        <v>23.32</v>
      </c>
      <c r="BY7" s="57">
        <v>22.42</v>
      </c>
      <c r="BZ7" s="57">
        <v>22.86</v>
      </c>
      <c r="CA7" s="57">
        <v>22.58</v>
      </c>
      <c r="CB7" s="57">
        <v>17.100000000000001</v>
      </c>
      <c r="CC7" s="57">
        <v>16.91</v>
      </c>
      <c r="CD7" s="57">
        <v>16.850000000000001</v>
      </c>
      <c r="CE7" s="57">
        <v>16.8</v>
      </c>
      <c r="CF7" s="57">
        <v>17.03</v>
      </c>
      <c r="CG7" s="57">
        <v>18.71</v>
      </c>
      <c r="CH7" s="57">
        <v>47.78</v>
      </c>
      <c r="CI7" s="57">
        <v>47.04</v>
      </c>
      <c r="CJ7" s="57">
        <v>48.05</v>
      </c>
      <c r="CK7" s="57">
        <v>48.4</v>
      </c>
      <c r="CL7" s="57">
        <v>50.05</v>
      </c>
      <c r="CM7" s="57">
        <v>57.65</v>
      </c>
      <c r="CN7" s="57">
        <v>57.52</v>
      </c>
      <c r="CO7" s="57">
        <v>57.55</v>
      </c>
      <c r="CP7" s="57">
        <v>57.69</v>
      </c>
      <c r="CQ7" s="57">
        <v>58.56</v>
      </c>
      <c r="CR7" s="57">
        <v>55.52</v>
      </c>
      <c r="CS7" s="57">
        <v>85.7</v>
      </c>
      <c r="CT7" s="57">
        <v>86.32</v>
      </c>
      <c r="CU7" s="57">
        <v>85.73</v>
      </c>
      <c r="CV7" s="57">
        <v>85.79</v>
      </c>
      <c r="CW7" s="57">
        <v>87.49</v>
      </c>
      <c r="CX7" s="57">
        <v>79.72</v>
      </c>
      <c r="CY7" s="57">
        <v>79.7</v>
      </c>
      <c r="CZ7" s="57">
        <v>79.42</v>
      </c>
      <c r="DA7" s="57">
        <v>79.2</v>
      </c>
      <c r="DB7" s="57">
        <v>80.5</v>
      </c>
      <c r="DC7" s="57">
        <v>77.099999999999994</v>
      </c>
      <c r="DD7" s="57">
        <v>61.78</v>
      </c>
      <c r="DE7" s="57">
        <v>60.88</v>
      </c>
      <c r="DF7" s="57">
        <v>61.16</v>
      </c>
      <c r="DG7" s="57">
        <v>62.21</v>
      </c>
      <c r="DH7" s="57">
        <v>63.01</v>
      </c>
      <c r="DI7" s="57">
        <v>56.41</v>
      </c>
      <c r="DJ7" s="57">
        <v>57.35</v>
      </c>
      <c r="DK7" s="57">
        <v>57.93</v>
      </c>
      <c r="DL7" s="57">
        <v>58.88</v>
      </c>
      <c r="DM7" s="57">
        <v>59.48</v>
      </c>
      <c r="DN7" s="57">
        <v>58.53</v>
      </c>
      <c r="DO7" s="57">
        <v>66.11</v>
      </c>
      <c r="DP7" s="57">
        <v>64.77</v>
      </c>
      <c r="DQ7" s="57">
        <v>64.59</v>
      </c>
      <c r="DR7" s="57">
        <v>64.540000000000006</v>
      </c>
      <c r="DS7" s="57">
        <v>98.85</v>
      </c>
      <c r="DT7" s="57">
        <v>40.61</v>
      </c>
      <c r="DU7" s="57">
        <v>37.619999999999997</v>
      </c>
      <c r="DV7" s="57">
        <v>41.79</v>
      </c>
      <c r="DW7" s="57">
        <v>43.44</v>
      </c>
      <c r="DX7" s="57">
        <v>48.09</v>
      </c>
      <c r="DY7" s="57">
        <v>45.47</v>
      </c>
      <c r="DZ7" s="57">
        <v>0</v>
      </c>
      <c r="EA7" s="57">
        <v>0.37</v>
      </c>
      <c r="EB7" s="57">
        <v>0.24</v>
      </c>
      <c r="EC7" s="57">
        <v>0.13</v>
      </c>
      <c r="ED7" s="57">
        <v>0.13</v>
      </c>
      <c r="EE7" s="57">
        <v>0.12</v>
      </c>
      <c r="EF7" s="57">
        <v>0.11</v>
      </c>
      <c r="EG7" s="57">
        <v>0.32</v>
      </c>
      <c r="EH7" s="57">
        <v>0.21</v>
      </c>
      <c r="EI7" s="57">
        <v>0.13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111.56</v>
      </c>
      <c r="V11" s="64">
        <f>IF(U6="-",NA(),U6)</f>
        <v>109.36</v>
      </c>
      <c r="W11" s="64">
        <f>IF(V6="-",NA(),V6)</f>
        <v>111.66</v>
      </c>
      <c r="X11" s="64">
        <f>IF(W6="-",NA(),W6)</f>
        <v>107.93</v>
      </c>
      <c r="Y11" s="64">
        <f>IF(X6="-",NA(),X6)</f>
        <v>109.53</v>
      </c>
      <c r="AE11" s="63" t="s">
        <v>23</v>
      </c>
      <c r="AF11" s="64">
        <f>IF(AE6="-",NA(),AE6)</f>
        <v>0</v>
      </c>
      <c r="AG11" s="64">
        <f>IF(AF6="-",NA(),AF6)</f>
        <v>0</v>
      </c>
      <c r="AH11" s="64">
        <f>IF(AG6="-",NA(),AG6)</f>
        <v>0</v>
      </c>
      <c r="AI11" s="64">
        <f>IF(AH6="-",NA(),AH6)</f>
        <v>0</v>
      </c>
      <c r="AJ11" s="64">
        <f>IF(AI6="-",NA(),AI6)</f>
        <v>0</v>
      </c>
      <c r="AP11" s="63" t="s">
        <v>23</v>
      </c>
      <c r="AQ11" s="64">
        <f>IF(AP6="-",NA(),AP6)</f>
        <v>463.14</v>
      </c>
      <c r="AR11" s="64">
        <f>IF(AQ6="-",NA(),AQ6)</f>
        <v>438.57</v>
      </c>
      <c r="AS11" s="64">
        <f>IF(AR6="-",NA(),AR6)</f>
        <v>412.15</v>
      </c>
      <c r="AT11" s="64">
        <f>IF(AS6="-",NA(),AS6)</f>
        <v>575.79999999999995</v>
      </c>
      <c r="AU11" s="64">
        <f>IF(AT6="-",NA(),AT6)</f>
        <v>527.77</v>
      </c>
      <c r="BA11" s="63" t="s">
        <v>23</v>
      </c>
      <c r="BB11" s="64">
        <f>IF(BA6="-",NA(),BA6)</f>
        <v>321.69</v>
      </c>
      <c r="BC11" s="64">
        <f>IF(BB6="-",NA(),BB6)</f>
        <v>281.98</v>
      </c>
      <c r="BD11" s="64">
        <f>IF(BC6="-",NA(),BC6)</f>
        <v>238.33</v>
      </c>
      <c r="BE11" s="64">
        <f>IF(BD6="-",NA(),BD6)</f>
        <v>234.8</v>
      </c>
      <c r="BF11" s="64">
        <f>IF(BE6="-",NA(),BE6)</f>
        <v>274.10000000000002</v>
      </c>
      <c r="BL11" s="63" t="s">
        <v>23</v>
      </c>
      <c r="BM11" s="64">
        <f>IF(BL6="-",NA(),BL6)</f>
        <v>105.49</v>
      </c>
      <c r="BN11" s="64">
        <f>IF(BM6="-",NA(),BM6)</f>
        <v>105.58</v>
      </c>
      <c r="BO11" s="64">
        <f>IF(BN6="-",NA(),BN6)</f>
        <v>107.77</v>
      </c>
      <c r="BP11" s="64">
        <f>IF(BO6="-",NA(),BO6)</f>
        <v>104.5</v>
      </c>
      <c r="BQ11" s="64">
        <f>IF(BP6="-",NA(),BP6)</f>
        <v>106.36</v>
      </c>
      <c r="BW11" s="63" t="s">
        <v>23</v>
      </c>
      <c r="BX11" s="64">
        <f>IF(BW6="-",NA(),BW6)</f>
        <v>23.32</v>
      </c>
      <c r="BY11" s="64">
        <f>IF(BX6="-",NA(),BX6)</f>
        <v>23.32</v>
      </c>
      <c r="BZ11" s="64">
        <f>IF(BY6="-",NA(),BY6)</f>
        <v>22.42</v>
      </c>
      <c r="CA11" s="64">
        <f>IF(BZ6="-",NA(),BZ6)</f>
        <v>22.86</v>
      </c>
      <c r="CB11" s="64">
        <f>IF(CA6="-",NA(),CA6)</f>
        <v>22.58</v>
      </c>
      <c r="CH11" s="63" t="s">
        <v>23</v>
      </c>
      <c r="CI11" s="64">
        <f>IF(CH6="-",NA(),CH6)</f>
        <v>47.78</v>
      </c>
      <c r="CJ11" s="64">
        <f>IF(CI6="-",NA(),CI6)</f>
        <v>47.04</v>
      </c>
      <c r="CK11" s="64">
        <f>IF(CJ6="-",NA(),CJ6)</f>
        <v>48.05</v>
      </c>
      <c r="CL11" s="64">
        <f>IF(CK6="-",NA(),CK6)</f>
        <v>48.4</v>
      </c>
      <c r="CM11" s="64">
        <f>IF(CL6="-",NA(),CL6)</f>
        <v>50.05</v>
      </c>
      <c r="CS11" s="63" t="s">
        <v>23</v>
      </c>
      <c r="CT11" s="64">
        <f>IF(CS6="-",NA(),CS6)</f>
        <v>85.7</v>
      </c>
      <c r="CU11" s="64">
        <f>IF(CT6="-",NA(),CT6)</f>
        <v>86.32</v>
      </c>
      <c r="CV11" s="64">
        <f>IF(CU6="-",NA(),CU6)</f>
        <v>85.73</v>
      </c>
      <c r="CW11" s="64">
        <f>IF(CV6="-",NA(),CV6)</f>
        <v>85.79</v>
      </c>
      <c r="CX11" s="64">
        <f>IF(CW6="-",NA(),CW6)</f>
        <v>87.49</v>
      </c>
      <c r="DD11" s="63" t="s">
        <v>23</v>
      </c>
      <c r="DE11" s="64">
        <f>IF(DD6="-",NA(),DD6)</f>
        <v>61.78</v>
      </c>
      <c r="DF11" s="64">
        <f>IF(DE6="-",NA(),DE6)</f>
        <v>60.88</v>
      </c>
      <c r="DG11" s="64">
        <f>IF(DF6="-",NA(),DF6)</f>
        <v>61.16</v>
      </c>
      <c r="DH11" s="64">
        <f>IF(DG6="-",NA(),DG6)</f>
        <v>62.21</v>
      </c>
      <c r="DI11" s="64">
        <f>IF(DH6="-",NA(),DH6)</f>
        <v>63.01</v>
      </c>
      <c r="DO11" s="63" t="s">
        <v>23</v>
      </c>
      <c r="DP11" s="64">
        <f>IF(DO6="-",NA(),DO6)</f>
        <v>66.11</v>
      </c>
      <c r="DQ11" s="64">
        <f>IF(DP6="-",NA(),DP6)</f>
        <v>64.77</v>
      </c>
      <c r="DR11" s="64">
        <f>IF(DQ6="-",NA(),DQ6)</f>
        <v>64.59</v>
      </c>
      <c r="DS11" s="64">
        <f>IF(DR6="-",NA(),DR6)</f>
        <v>64.540000000000006</v>
      </c>
      <c r="DT11" s="64">
        <f>IF(DS6="-",NA(),DS6)</f>
        <v>98.85</v>
      </c>
      <c r="DZ11" s="63" t="s">
        <v>23</v>
      </c>
      <c r="EA11" s="64">
        <f>IF(DZ6="-",NA(),DZ6)</f>
        <v>0</v>
      </c>
      <c r="EB11" s="64">
        <f>IF(EA6="-",NA(),EA6)</f>
        <v>0.37</v>
      </c>
      <c r="EC11" s="64">
        <f>IF(EB6="-",NA(),EB6)</f>
        <v>0.24</v>
      </c>
      <c r="ED11" s="64">
        <f>IF(EC6="-",NA(),EC6)</f>
        <v>0.13</v>
      </c>
      <c r="EE11" s="64">
        <f>IF(ED6="-",NA(),ED6)</f>
        <v>0.13</v>
      </c>
    </row>
    <row r="12" spans="1:140">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mieken</cp:lastModifiedBy>
  <cp:lastPrinted>2020-01-24T01:42:28Z</cp:lastPrinted>
  <dcterms:created xsi:type="dcterms:W3CDTF">2019-12-05T07:46:26Z</dcterms:created>
  <dcterms:modified xsi:type="dcterms:W3CDTF">2020-01-27T23:12:35Z</dcterms:modified>
  <cp:category/>
</cp:coreProperties>
</file>