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9wiYjfAmRS1q2GxBwhUHp5UWGCqONRvXtkVHmo/JKA+DtqrjexGVU+67C1K6JxTedjOOh9uAhKuqFyxTZBPXg==" workbookSaltValue="bqKM/fD34DRxniEO0XXIXQ=="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<sst xmlns="http://schemas.openxmlformats.org/spreadsheetml/2006/main" count="262" uniqueCount="107">
  <si>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</si>
  <si>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</si>
  <si>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</si>
  <si>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</si>
  <si>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</si>
  <si>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</si>
  <si>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</si>
  <si>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</si>
  <si>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</si>
  <si>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</si>
  <si>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</si>
  <si>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</si>
  <si>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</si>
  <si>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</si>
  <si>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</si>
  <si>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</si>
  <si>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</si>
  <si>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</si>
  <si>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</si>
  <si>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</si>
  <si>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</si>
  <si>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</si>
  <si>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</si>
  <si>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</si>
  <si>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</si>
  <si>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</si>
  <si>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</si>
  <si>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</si>
  <si>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</si>
  <si>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</si>
  <si>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</si>
  <si>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</si>
  <si>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</si>
  <si>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</si>
  <si>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</si>
  <si>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</si>
  <si>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</si>
  <si>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</si>
  <si>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</si>
  <si>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</si>
  <si>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</si>
  <si>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</si>
  <si>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</si>
  <si>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</si>
  <si>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</si>
  <si>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</si>
  <si>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</si>
  <si>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</si>
  <si>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</si>
  <si>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</si>
  <si>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</si>
  <si>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</si>
  <si>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</si>
  <si>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</si>
  <si>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</si>
  <si>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</si>
  <si>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</si>
  <si>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</si>
  <si>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</si>
  <si>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</si>
  <si>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</si>
  <si>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</si>
  <si>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</si>
  <si>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</si>
  <si>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</si>
  <si>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</si>
  <si>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</si>
  <si>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</si>
  <si>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</si>
  <si>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</si>
  <si>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</si>
  <si>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</si>
  <si>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</si>
  <si>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</si>
  <si>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</si>
  <si>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</si>
  <si>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</si>
  <si>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</si>
  <si>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</si>
  <si>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</si>
  <si>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</si>
  <si>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</si>
  <si>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</si>
  <si>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</si>
  <si>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</si>
  <si>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</si>
  <si>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</si>
  <si>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</si>
  <si>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300004</t>
  </si>
  <si>
    <t>46</t>
  </si>
  <si>
    <t>02</t>
  </si>
  <si>
    <t>0</t>
  </si>
  <si>
    <t>000</t>
  </si>
  <si>
    <t>和歌山県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</si>
  <si>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</si>
  <si>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</si>
  <si>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</si>
  <si>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</si>
  <si>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</si>
  <si>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</si>
  <si>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</si>
  <si>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</si>
  <si>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</si>
  <si>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</si>
  <si>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比率及び管路経年劣化率が全国平均と比較して高いことから、老朽化が進んでいることがわかる。なお、管路等一部設備においては、健全性調査を行った結果、更新期間を延長している部分(一部の管路)もある。</t>
    <rPh sb="1" eb="3">
      <t>ユウケイ</t>
    </rPh>
    <rPh sb="3" eb="7">
      <t>コテイシサン</t>
    </rPh>
    <rPh sb="7" eb="9">
      <t>ゲンカ</t>
    </rPh>
    <rPh sb="9" eb="11">
      <t>ショウキャク</t>
    </rPh>
    <rPh sb="11" eb="13">
      <t>ヒリツ</t>
    </rPh>
    <rPh sb="13" eb="14">
      <t>オヨ</t>
    </rPh>
    <rPh sb="15" eb="17">
      <t>カンロ</t>
    </rPh>
    <rPh sb="17" eb="19">
      <t>ケイネン</t>
    </rPh>
    <rPh sb="19" eb="21">
      <t>レッカ</t>
    </rPh>
    <rPh sb="21" eb="22">
      <t>リツ</t>
    </rPh>
    <rPh sb="23" eb="25">
      <t>ゼンコク</t>
    </rPh>
    <rPh sb="25" eb="27">
      <t>ヘイキン</t>
    </rPh>
    <rPh sb="28" eb="30">
      <t>ヒカク</t>
    </rPh>
    <rPh sb="39" eb="42">
      <t>ロウキュウカ</t>
    </rPh>
    <rPh sb="43" eb="44">
      <t>スス</t>
    </rPh>
    <rPh sb="58" eb="60">
      <t>カンロ</t>
    </rPh>
    <rPh sb="60" eb="61">
      <t>トウ</t>
    </rPh>
    <rPh sb="61" eb="63">
      <t>イチブ</t>
    </rPh>
    <rPh sb="63" eb="65">
      <t>セツビ</t>
    </rPh>
    <rPh sb="71" eb="74">
      <t>ケンゼンセイ</t>
    </rPh>
    <rPh sb="74" eb="76">
      <t>チョウサ</t>
    </rPh>
    <rPh sb="77" eb="78">
      <t>オコナ</t>
    </rPh>
    <rPh sb="80" eb="82">
      <t>ケッカ</t>
    </rPh>
    <rPh sb="83" eb="85">
      <t>コウシン</t>
    </rPh>
    <rPh sb="85" eb="87">
      <t>キカン</t>
    </rPh>
    <rPh sb="88" eb="90">
      <t>エンチョウ</t>
    </rPh>
    <rPh sb="94" eb="96">
      <t>ブブン</t>
    </rPh>
    <rPh sb="97" eb="99">
      <t>イチブ</t>
    </rPh>
    <rPh sb="100" eb="102">
      <t>カンロ</t>
    </rPh>
    <phoneticPr fontId="5"/>
  </si>
  <si>
    <t>　累積欠損金及び企業債残高がないこと、流動比率が全国平均より高いこと、経常収支比率が100％を超えていることなどから、経営は健全であると考えられる。一方、平成29、30年度と経常収支比率で数値の悪化が見られるが、これは施設の老朽化対策工事及び耐震化対策工事による固定資産除却費増によるものである。また、平成29、30年度における流動比率における数値の変動は、年度末の工事費支払が翌年度払となった結果である。
　料金回収率については、全国平均を下回る年もあるため、今後の計画如何では、料金改定を含めた経営改善を図っていく。
　契約率及び施設利用率については、全国平均を下回っているので、新規ユーザー獲得に向けた取り組みを図っていく。</t>
    <rPh sb="1" eb="3">
      <t>ルイセキ</t>
    </rPh>
    <rPh sb="3" eb="6">
      <t>ケッソンキン</t>
    </rPh>
    <rPh sb="6" eb="7">
      <t>オヨ</t>
    </rPh>
    <rPh sb="8" eb="11">
      <t>キギョウサイ</t>
    </rPh>
    <rPh sb="11" eb="13">
      <t>ザンダカ</t>
    </rPh>
    <rPh sb="19" eb="21">
      <t>リュウドウ</t>
    </rPh>
    <rPh sb="21" eb="23">
      <t>ヒリツ</t>
    </rPh>
    <rPh sb="24" eb="26">
      <t>ゼンコク</t>
    </rPh>
    <rPh sb="26" eb="28">
      <t>ヘイキン</t>
    </rPh>
    <rPh sb="30" eb="31">
      <t>タカ</t>
    </rPh>
    <rPh sb="35" eb="37">
      <t>ケイジョウ</t>
    </rPh>
    <rPh sb="37" eb="39">
      <t>シュウシ</t>
    </rPh>
    <rPh sb="39" eb="41">
      <t>ヒリツ</t>
    </rPh>
    <rPh sb="47" eb="48">
      <t>コ</t>
    </rPh>
    <rPh sb="59" eb="61">
      <t>ケイエイ</t>
    </rPh>
    <rPh sb="62" eb="64">
      <t>ケンゼン</t>
    </rPh>
    <rPh sb="68" eb="69">
      <t>カンガ</t>
    </rPh>
    <rPh sb="74" eb="76">
      <t>イッポウ</t>
    </rPh>
    <rPh sb="77" eb="79">
      <t>ヘイセイ</t>
    </rPh>
    <rPh sb="84" eb="86">
      <t>ネンド</t>
    </rPh>
    <rPh sb="87" eb="89">
      <t>ケイジョウ</t>
    </rPh>
    <rPh sb="89" eb="91">
      <t>シュウシ</t>
    </rPh>
    <rPh sb="91" eb="93">
      <t>ヒリツ</t>
    </rPh>
    <rPh sb="94" eb="96">
      <t>スウチ</t>
    </rPh>
    <rPh sb="97" eb="99">
      <t>アッカ</t>
    </rPh>
    <rPh sb="100" eb="101">
      <t>ミ</t>
    </rPh>
    <rPh sb="117" eb="119">
      <t>コウジ</t>
    </rPh>
    <rPh sb="126" eb="128">
      <t>コウジ</t>
    </rPh>
    <rPh sb="131" eb="135">
      <t>コテイシサン</t>
    </rPh>
    <rPh sb="135" eb="138">
      <t>ジョキャクヒ</t>
    </rPh>
    <rPh sb="138" eb="139">
      <t>ゾウ</t>
    </rPh>
    <rPh sb="164" eb="166">
      <t>リュウドウ</t>
    </rPh>
    <rPh sb="166" eb="168">
      <t>ヒリツ</t>
    </rPh>
    <rPh sb="172" eb="174">
      <t>スウチ</t>
    </rPh>
    <rPh sb="175" eb="177">
      <t>ヘンドウ</t>
    </rPh>
    <rPh sb="179" eb="182">
      <t>ネンドマツ</t>
    </rPh>
    <rPh sb="183" eb="185">
      <t>コウジ</t>
    </rPh>
    <rPh sb="185" eb="186">
      <t>ヒ</t>
    </rPh>
    <rPh sb="186" eb="188">
      <t>シハライ</t>
    </rPh>
    <rPh sb="189" eb="192">
      <t>ヨクネンド</t>
    </rPh>
    <rPh sb="192" eb="193">
      <t>バラ</t>
    </rPh>
    <rPh sb="197" eb="199">
      <t>ケッカ</t>
    </rPh>
    <rPh sb="205" eb="207">
      <t>リョウキン</t>
    </rPh>
    <rPh sb="207" eb="209">
      <t>カイシュウ</t>
    </rPh>
    <rPh sb="209" eb="210">
      <t>リツ</t>
    </rPh>
    <rPh sb="216" eb="218">
      <t>ゼンコク</t>
    </rPh>
    <rPh sb="218" eb="220">
      <t>ヘイキン</t>
    </rPh>
    <rPh sb="221" eb="223">
      <t>シタマワ</t>
    </rPh>
    <rPh sb="224" eb="225">
      <t>トシ</t>
    </rPh>
    <rPh sb="231" eb="233">
      <t>コンゴ</t>
    </rPh>
    <rPh sb="234" eb="236">
      <t>ケイカク</t>
    </rPh>
    <rPh sb="236" eb="238">
      <t>イカン</t>
    </rPh>
    <rPh sb="241" eb="243">
      <t>リョウキン</t>
    </rPh>
    <rPh sb="243" eb="245">
      <t>カイテイ</t>
    </rPh>
    <rPh sb="246" eb="247">
      <t>フク</t>
    </rPh>
    <rPh sb="249" eb="251">
      <t>ケイエイ</t>
    </rPh>
    <rPh sb="262" eb="265">
      <t>ケイヤクリツ</t>
    </rPh>
    <rPh sb="265" eb="266">
      <t>オヨ</t>
    </rPh>
    <rPh sb="267" eb="269">
      <t>シセツ</t>
    </rPh>
    <rPh sb="269" eb="272">
      <t>リヨウリツ</t>
    </rPh>
    <rPh sb="278" eb="280">
      <t>ゼンコク</t>
    </rPh>
    <rPh sb="280" eb="282">
      <t>ヘイキン</t>
    </rPh>
    <rPh sb="283" eb="285">
      <t>シタマワ</t>
    </rPh>
    <rPh sb="292" eb="294">
      <t>シンキ</t>
    </rPh>
    <rPh sb="298" eb="300">
      <t>カクトク</t>
    </rPh>
    <rPh sb="301" eb="302">
      <t>ム</t>
    </rPh>
    <rPh sb="304" eb="305">
      <t>ト</t>
    </rPh>
    <rPh sb="306" eb="307">
      <t>ク</t>
    </rPh>
    <rPh sb="309" eb="310">
      <t>ハカ</t>
    </rPh>
    <phoneticPr fontId="5"/>
  </si>
  <si>
    <t xml:space="preserve">　現在経営は健全と言えるが、今後、施設の老朽化対策が必須である。これを実施していくにあたっては、工事の優先度を定め、計画的に実施する必要がある。その際、事業継続への必要性や老朽化度合だけでなく工事期間中の固定資産除却費増、資産化後の減価償却費増を考慮しなければ、経営の安定化を損ねる可能性がある。
　又、現状でも料金回収率が低下しているので、老朽化対策如何では、料金改定も検討しなければならない。
　一方、契約率及び施設利用率も全国平均を下回っているので、新規ユーザー獲得に向けた取り組みを図っていく。
</t>
    <rPh sb="1" eb="3">
      <t>ゲンザイ</t>
    </rPh>
    <rPh sb="3" eb="5">
      <t>ケイエイ</t>
    </rPh>
    <rPh sb="6" eb="8">
      <t>ケンゼン</t>
    </rPh>
    <rPh sb="9" eb="10">
      <t>イ</t>
    </rPh>
    <rPh sb="26" eb="28">
      <t>ヒッス</t>
    </rPh>
    <rPh sb="48" eb="50">
      <t>コウジ</t>
    </rPh>
    <rPh sb="62" eb="64">
      <t>ジッシ</t>
    </rPh>
    <rPh sb="66" eb="68">
      <t>ヒツヨウ</t>
    </rPh>
    <rPh sb="74" eb="75">
      <t>サイ</t>
    </rPh>
    <rPh sb="76" eb="78">
      <t>ジギョウ</t>
    </rPh>
    <rPh sb="78" eb="80">
      <t>ケイゾク</t>
    </rPh>
    <rPh sb="82" eb="85">
      <t>ヒツヨウセイ</t>
    </rPh>
    <rPh sb="86" eb="89">
      <t>ロウキュウカ</t>
    </rPh>
    <rPh sb="89" eb="91">
      <t>ドア</t>
    </rPh>
    <rPh sb="131" eb="133">
      <t>ケイエイ</t>
    </rPh>
    <rPh sb="134" eb="137">
      <t>アンテイカ</t>
    </rPh>
    <rPh sb="138" eb="139">
      <t>ソコ</t>
    </rPh>
    <rPh sb="141" eb="144">
      <t>カノウセイ</t>
    </rPh>
    <rPh sb="152" eb="154">
      <t>ゲンジョウ</t>
    </rPh>
    <rPh sb="171" eb="174">
      <t>ロウキュウカ</t>
    </rPh>
    <rPh sb="174" eb="176">
      <t>タイサク</t>
    </rPh>
    <rPh sb="214" eb="216">
      <t>ゼンコク</t>
    </rPh>
    <rPh sb="216" eb="218">
      <t>ヘイキン</t>
    </rPh>
    <rPh sb="219" eb="221">
      <t>シタマワ</t>
    </rPh>
    <rPh sb="245" eb="24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</si>
</sst>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64.87</c:v>
                </c:pt>
                <c:pt idx="1">
                  <c:v>66.58</c:v>
                </c:pt>
                <c:pt idx="2">
                  <c:v>67.209999999999994</c:v>
                </c:pt>
                <c:pt idx="3">
                  <c:v>63.78</c:v>
                </c:pt>
                <c:pt idx="4">
                  <c:v>62.91</c:v>
                </c:pt>
              </c:numCache>
            </c:numRef>
          </c:val>
          <c:extLst xmlns:c16r2="http://schemas.microsoft.com/office/drawing/2015/06/chart">
            <c:ext xmlns:c16="http://schemas.microsoft.com/office/drawing/2014/chart" uri="{C3380CC4-5D6E-409C-BE32-E72D297353CC}">
              <c16:uniqueId val="{00000000-DCC5-4FE8-9401-4DE822365D77}"/>
            </c:ext>
          </c:extLst>
        </c:ser>
        <c:dLbls>
          <c:showLegendKey val="0"/>
          <c:showVal val="0"/>
          <c:showCatName val="0"/>
          <c:showSerName val="0"/>
          <c:showPercent val="0"/>
          <c:showBubbleSize val="0"/>
        </c:dLbls>
        <c:gapWidth val="150"/>
        <c:axId val="148502016"/>
        <c:axId val="14850393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DCC5-4FE8-9401-4DE822365D77}"/>
            </c:ext>
          </c:extLst>
        </c:ser>
        <c:dLbls>
          <c:showLegendKey val="0"/>
          <c:showVal val="0"/>
          <c:showCatName val="0"/>
          <c:showSerName val="0"/>
          <c:showPercent val="0"/>
          <c:showBubbleSize val="0"/>
        </c:dLbls>
        <c:marker val="1"/>
        <c:smooth val="0"/>
        <c:axId val="148502016"/>
        <c:axId val="148503936"/>
      </c:lineChart>
      <c:dateAx>
        <c:axId val="148502016"/>
        <c:scaling>
          <c:orientation val="minMax"/>
        </c:scaling>
        <c:delete val="1"/>
        <c:axPos val="b"/>
        <c:numFmt formatCode="ge" sourceLinked="1"/>
        <c:majorTickMark val="none"/>
        <c:minorTickMark val="none"/>
        <c:tickLblPos val="none"/>
        <c:crossAx val="148503936"/>
        <c:crosses val="autoZero"/>
        <c:auto val="1"/>
        <c:lblOffset val="100"/>
        <c:baseTimeUnit val="years"/>
      </c:dateAx>
      <c:valAx>
        <c:axId val="1485039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85020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C2-4FAC-8913-96CC89CFD7F7}"/>
            </c:ext>
          </c:extLst>
        </c:ser>
        <c:dLbls>
          <c:showLegendKey val="0"/>
          <c:showVal val="0"/>
          <c:showCatName val="0"/>
          <c:showSerName val="0"/>
          <c:showPercent val="0"/>
          <c:showBubbleSize val="0"/>
        </c:dLbls>
        <c:gapWidth val="150"/>
        <c:axId val="149850368"/>
        <c:axId val="14986483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4DC2-4FAC-8913-96CC89CFD7F7}"/>
            </c:ext>
          </c:extLst>
        </c:ser>
        <c:dLbls>
          <c:showLegendKey val="0"/>
          <c:showVal val="0"/>
          <c:showCatName val="0"/>
          <c:showSerName val="0"/>
          <c:showPercent val="0"/>
          <c:showBubbleSize val="0"/>
        </c:dLbls>
        <c:marker val="1"/>
        <c:smooth val="0"/>
        <c:axId val="149850368"/>
        <c:axId val="149864832"/>
      </c:lineChart>
      <c:dateAx>
        <c:axId val="149850368"/>
        <c:scaling>
          <c:orientation val="minMax"/>
        </c:scaling>
        <c:delete val="1"/>
        <c:axPos val="b"/>
        <c:numFmt formatCode="ge" sourceLinked="1"/>
        <c:majorTickMark val="none"/>
        <c:minorTickMark val="none"/>
        <c:tickLblPos val="none"/>
        <c:crossAx val="149864832"/>
        <c:crosses val="autoZero"/>
        <c:auto val="1"/>
        <c:lblOffset val="100"/>
        <c:baseTimeUnit val="years"/>
      </c:dateAx>
      <c:valAx>
        <c:axId val="149864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8503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130.84</c:v>
                </c:pt>
                <c:pt idx="1">
                  <c:v>121.56</c:v>
                </c:pt>
                <c:pt idx="2">
                  <c:v>140.9</c:v>
                </c:pt>
                <c:pt idx="3">
                  <c:v>117.12</c:v>
                </c:pt>
                <c:pt idx="4">
                  <c:v>115.23</c:v>
                </c:pt>
              </c:numCache>
            </c:numRef>
          </c:val>
          <c:extLst xmlns:c16r2="http://schemas.microsoft.com/office/drawing/2015/06/chart">
            <c:ext xmlns:c16="http://schemas.microsoft.com/office/drawing/2014/chart" uri="{C3380CC4-5D6E-409C-BE32-E72D297353CC}">
              <c16:uniqueId val="{00000000-7FB7-420C-9914-C76F012C3665}"/>
            </c:ext>
          </c:extLst>
        </c:ser>
        <c:dLbls>
          <c:showLegendKey val="0"/>
          <c:showVal val="0"/>
          <c:showCatName val="0"/>
          <c:showSerName val="0"/>
          <c:showPercent val="0"/>
          <c:showBubbleSize val="0"/>
        </c:dLbls>
        <c:gapWidth val="150"/>
        <c:axId val="149907328"/>
        <c:axId val="14992588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7FB7-420C-9914-C76F012C3665}"/>
            </c:ext>
          </c:extLst>
        </c:ser>
        <c:dLbls>
          <c:showLegendKey val="0"/>
          <c:showVal val="0"/>
          <c:showCatName val="0"/>
          <c:showSerName val="0"/>
          <c:showPercent val="0"/>
          <c:showBubbleSize val="0"/>
        </c:dLbls>
        <c:marker val="1"/>
        <c:smooth val="0"/>
        <c:axId val="149907328"/>
        <c:axId val="149925888"/>
      </c:lineChart>
      <c:dateAx>
        <c:axId val="149907328"/>
        <c:scaling>
          <c:orientation val="minMax"/>
        </c:scaling>
        <c:delete val="1"/>
        <c:axPos val="b"/>
        <c:numFmt formatCode="ge" sourceLinked="1"/>
        <c:majorTickMark val="none"/>
        <c:minorTickMark val="none"/>
        <c:tickLblPos val="none"/>
        <c:crossAx val="149925888"/>
        <c:crosses val="autoZero"/>
        <c:auto val="1"/>
        <c:lblOffset val="100"/>
        <c:baseTimeUnit val="years"/>
      </c:dateAx>
      <c:valAx>
        <c:axId val="1499258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907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73.28</c:v>
                </c:pt>
                <c:pt idx="1">
                  <c:v>73.98</c:v>
                </c:pt>
                <c:pt idx="2">
                  <c:v>73.98</c:v>
                </c:pt>
                <c:pt idx="3">
                  <c:v>73.98</c:v>
                </c:pt>
                <c:pt idx="4">
                  <c:v>70.22</c:v>
                </c:pt>
              </c:numCache>
            </c:numRef>
          </c:val>
          <c:extLst xmlns:c16r2="http://schemas.microsoft.com/office/drawing/2015/06/chart">
            <c:ext xmlns:c16="http://schemas.microsoft.com/office/drawing/2014/chart" uri="{C3380CC4-5D6E-409C-BE32-E72D297353CC}">
              <c16:uniqueId val="{00000000-11A6-4F61-8EA0-99C7E1BC8E18}"/>
            </c:ext>
          </c:extLst>
        </c:ser>
        <c:dLbls>
          <c:showLegendKey val="0"/>
          <c:showVal val="0"/>
          <c:showCatName val="0"/>
          <c:showSerName val="0"/>
          <c:showPercent val="0"/>
          <c:showBubbleSize val="0"/>
        </c:dLbls>
        <c:gapWidth val="150"/>
        <c:axId val="149341696"/>
        <c:axId val="14934361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11A6-4F61-8EA0-99C7E1BC8E18}"/>
            </c:ext>
          </c:extLst>
        </c:ser>
        <c:dLbls>
          <c:showLegendKey val="0"/>
          <c:showVal val="0"/>
          <c:showCatName val="0"/>
          <c:showSerName val="0"/>
          <c:showPercent val="0"/>
          <c:showBubbleSize val="0"/>
        </c:dLbls>
        <c:marker val="1"/>
        <c:smooth val="0"/>
        <c:axId val="149341696"/>
        <c:axId val="149343616"/>
      </c:lineChart>
      <c:dateAx>
        <c:axId val="149341696"/>
        <c:scaling>
          <c:orientation val="minMax"/>
        </c:scaling>
        <c:delete val="1"/>
        <c:axPos val="b"/>
        <c:numFmt formatCode="ge" sourceLinked="1"/>
        <c:majorTickMark val="none"/>
        <c:minorTickMark val="none"/>
        <c:tickLblPos val="none"/>
        <c:crossAx val="149343616"/>
        <c:crosses val="autoZero"/>
        <c:auto val="1"/>
        <c:lblOffset val="100"/>
        <c:baseTimeUnit val="years"/>
      </c:dateAx>
      <c:valAx>
        <c:axId val="149343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3416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2B-469A-AB79-176FFBA86FA6}"/>
            </c:ext>
          </c:extLst>
        </c:ser>
        <c:dLbls>
          <c:showLegendKey val="0"/>
          <c:showVal val="0"/>
          <c:showCatName val="0"/>
          <c:showSerName val="0"/>
          <c:showPercent val="0"/>
          <c:showBubbleSize val="0"/>
        </c:dLbls>
        <c:gapWidth val="150"/>
        <c:axId val="149402752"/>
        <c:axId val="14940467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E92B-469A-AB79-176FFBA86FA6}"/>
            </c:ext>
          </c:extLst>
        </c:ser>
        <c:dLbls>
          <c:showLegendKey val="0"/>
          <c:showVal val="0"/>
          <c:showCatName val="0"/>
          <c:showSerName val="0"/>
          <c:showPercent val="0"/>
          <c:showBubbleSize val="0"/>
        </c:dLbls>
        <c:marker val="1"/>
        <c:smooth val="0"/>
        <c:axId val="149402752"/>
        <c:axId val="149404672"/>
      </c:lineChart>
      <c:dateAx>
        <c:axId val="149402752"/>
        <c:scaling>
          <c:orientation val="minMax"/>
        </c:scaling>
        <c:delete val="1"/>
        <c:axPos val="b"/>
        <c:numFmt formatCode="ge" sourceLinked="1"/>
        <c:majorTickMark val="none"/>
        <c:minorTickMark val="none"/>
        <c:tickLblPos val="none"/>
        <c:crossAx val="149404672"/>
        <c:crosses val="autoZero"/>
        <c:auto val="1"/>
        <c:lblOffset val="100"/>
        <c:baseTimeUnit val="years"/>
      </c:dateAx>
      <c:valAx>
        <c:axId val="149404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402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2308.21</c:v>
                </c:pt>
                <c:pt idx="1">
                  <c:v>1676.29</c:v>
                </c:pt>
                <c:pt idx="2">
                  <c:v>2310.0300000000002</c:v>
                </c:pt>
                <c:pt idx="3">
                  <c:v>1584.77</c:v>
                </c:pt>
                <c:pt idx="4">
                  <c:v>889.62</c:v>
                </c:pt>
              </c:numCache>
            </c:numRef>
          </c:val>
          <c:extLst xmlns:c16r2="http://schemas.microsoft.com/office/drawing/2015/06/chart">
            <c:ext xmlns:c16="http://schemas.microsoft.com/office/drawing/2014/chart" uri="{C3380CC4-5D6E-409C-BE32-E72D297353CC}">
              <c16:uniqueId val="{00000000-8677-40D9-9C87-74E2C4795300}"/>
            </c:ext>
          </c:extLst>
        </c:ser>
        <c:dLbls>
          <c:showLegendKey val="0"/>
          <c:showVal val="0"/>
          <c:showCatName val="0"/>
          <c:showSerName val="0"/>
          <c:showPercent val="0"/>
          <c:showBubbleSize val="0"/>
        </c:dLbls>
        <c:gapWidth val="150"/>
        <c:axId val="149443328"/>
        <c:axId val="14944524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8677-40D9-9C87-74E2C4795300}"/>
            </c:ext>
          </c:extLst>
        </c:ser>
        <c:dLbls>
          <c:showLegendKey val="0"/>
          <c:showVal val="0"/>
          <c:showCatName val="0"/>
          <c:showSerName val="0"/>
          <c:showPercent val="0"/>
          <c:showBubbleSize val="0"/>
        </c:dLbls>
        <c:marker val="1"/>
        <c:smooth val="0"/>
        <c:axId val="149443328"/>
        <c:axId val="149445248"/>
      </c:lineChart>
      <c:dateAx>
        <c:axId val="149443328"/>
        <c:scaling>
          <c:orientation val="minMax"/>
        </c:scaling>
        <c:delete val="1"/>
        <c:axPos val="b"/>
        <c:numFmt formatCode="ge" sourceLinked="1"/>
        <c:majorTickMark val="none"/>
        <c:minorTickMark val="none"/>
        <c:tickLblPos val="none"/>
        <c:crossAx val="149445248"/>
        <c:crosses val="autoZero"/>
        <c:auto val="1"/>
        <c:lblOffset val="100"/>
        <c:baseTimeUnit val="years"/>
      </c:dateAx>
      <c:valAx>
        <c:axId val="1494452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443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A2-4BE0-83E0-4875A151B764}"/>
            </c:ext>
          </c:extLst>
        </c:ser>
        <c:dLbls>
          <c:showLegendKey val="0"/>
          <c:showVal val="0"/>
          <c:showCatName val="0"/>
          <c:showSerName val="0"/>
          <c:showPercent val="0"/>
          <c:showBubbleSize val="0"/>
        </c:dLbls>
        <c:gapWidth val="150"/>
        <c:axId val="149624704"/>
        <c:axId val="14964736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12A2-4BE0-83E0-4875A151B764}"/>
            </c:ext>
          </c:extLst>
        </c:ser>
        <c:dLbls>
          <c:showLegendKey val="0"/>
          <c:showVal val="0"/>
          <c:showCatName val="0"/>
          <c:showSerName val="0"/>
          <c:showPercent val="0"/>
          <c:showBubbleSize val="0"/>
        </c:dLbls>
        <c:marker val="1"/>
        <c:smooth val="0"/>
        <c:axId val="149624704"/>
        <c:axId val="149647360"/>
      </c:lineChart>
      <c:dateAx>
        <c:axId val="149624704"/>
        <c:scaling>
          <c:orientation val="minMax"/>
        </c:scaling>
        <c:delete val="1"/>
        <c:axPos val="b"/>
        <c:numFmt formatCode="ge" sourceLinked="1"/>
        <c:majorTickMark val="none"/>
        <c:minorTickMark val="none"/>
        <c:tickLblPos val="none"/>
        <c:crossAx val="149647360"/>
        <c:crosses val="autoZero"/>
        <c:auto val="1"/>
        <c:lblOffset val="100"/>
        <c:baseTimeUnit val="years"/>
      </c:dateAx>
      <c:valAx>
        <c:axId val="1496473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624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124.28</c:v>
                </c:pt>
                <c:pt idx="1">
                  <c:v>114.13</c:v>
                </c:pt>
                <c:pt idx="2">
                  <c:v>134.51</c:v>
                </c:pt>
                <c:pt idx="3">
                  <c:v>103.41</c:v>
                </c:pt>
                <c:pt idx="4">
                  <c:v>100.41</c:v>
                </c:pt>
              </c:numCache>
            </c:numRef>
          </c:val>
          <c:extLst xmlns:c16r2="http://schemas.microsoft.com/office/drawing/2015/06/chart">
            <c:ext xmlns:c16="http://schemas.microsoft.com/office/drawing/2014/chart" uri="{C3380CC4-5D6E-409C-BE32-E72D297353CC}">
              <c16:uniqueId val="{00000000-D39F-4794-8007-7FE7B7D67131}"/>
            </c:ext>
          </c:extLst>
        </c:ser>
        <c:dLbls>
          <c:showLegendKey val="0"/>
          <c:showVal val="0"/>
          <c:showCatName val="0"/>
          <c:showSerName val="0"/>
          <c:showPercent val="0"/>
          <c:showBubbleSize val="0"/>
        </c:dLbls>
        <c:gapWidth val="150"/>
        <c:axId val="149677952"/>
        <c:axId val="14968012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D39F-4794-8007-7FE7B7D67131}"/>
            </c:ext>
          </c:extLst>
        </c:ser>
        <c:dLbls>
          <c:showLegendKey val="0"/>
          <c:showVal val="0"/>
          <c:showCatName val="0"/>
          <c:showSerName val="0"/>
          <c:showPercent val="0"/>
          <c:showBubbleSize val="0"/>
        </c:dLbls>
        <c:marker val="1"/>
        <c:smooth val="0"/>
        <c:axId val="149677952"/>
        <c:axId val="149680128"/>
      </c:lineChart>
      <c:dateAx>
        <c:axId val="149677952"/>
        <c:scaling>
          <c:orientation val="minMax"/>
        </c:scaling>
        <c:delete val="1"/>
        <c:axPos val="b"/>
        <c:numFmt formatCode="ge" sourceLinked="1"/>
        <c:majorTickMark val="none"/>
        <c:minorTickMark val="none"/>
        <c:tickLblPos val="none"/>
        <c:crossAx val="149680128"/>
        <c:crosses val="autoZero"/>
        <c:auto val="1"/>
        <c:lblOffset val="100"/>
        <c:baseTimeUnit val="years"/>
      </c:dateAx>
      <c:valAx>
        <c:axId val="149680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6779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8.73</c:v>
                </c:pt>
                <c:pt idx="1">
                  <c:v>9.58</c:v>
                </c:pt>
                <c:pt idx="2">
                  <c:v>7.65</c:v>
                </c:pt>
                <c:pt idx="3">
                  <c:v>9.77</c:v>
                </c:pt>
                <c:pt idx="4">
                  <c:v>10.07</c:v>
                </c:pt>
              </c:numCache>
            </c:numRef>
          </c:val>
          <c:extLst xmlns:c16r2="http://schemas.microsoft.com/office/drawing/2015/06/chart">
            <c:ext xmlns:c16="http://schemas.microsoft.com/office/drawing/2014/chart" uri="{C3380CC4-5D6E-409C-BE32-E72D297353CC}">
              <c16:uniqueId val="{00000000-C207-4267-AAE4-341B9E1A107A}"/>
            </c:ext>
          </c:extLst>
        </c:ser>
        <c:dLbls>
          <c:showLegendKey val="0"/>
          <c:showVal val="0"/>
          <c:showCatName val="0"/>
          <c:showSerName val="0"/>
          <c:showPercent val="0"/>
          <c:showBubbleSize val="0"/>
        </c:dLbls>
        <c:gapWidth val="150"/>
        <c:axId val="149718528"/>
        <c:axId val="14972044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C207-4267-AAE4-341B9E1A107A}"/>
            </c:ext>
          </c:extLst>
        </c:ser>
        <c:dLbls>
          <c:showLegendKey val="0"/>
          <c:showVal val="0"/>
          <c:showCatName val="0"/>
          <c:showSerName val="0"/>
          <c:showPercent val="0"/>
          <c:showBubbleSize val="0"/>
        </c:dLbls>
        <c:marker val="1"/>
        <c:smooth val="0"/>
        <c:axId val="149718528"/>
        <c:axId val="149720448"/>
      </c:lineChart>
      <c:dateAx>
        <c:axId val="149718528"/>
        <c:scaling>
          <c:orientation val="minMax"/>
        </c:scaling>
        <c:delete val="1"/>
        <c:axPos val="b"/>
        <c:numFmt formatCode="ge" sourceLinked="1"/>
        <c:majorTickMark val="none"/>
        <c:minorTickMark val="none"/>
        <c:tickLblPos val="none"/>
        <c:crossAx val="149720448"/>
        <c:crosses val="autoZero"/>
        <c:auto val="1"/>
        <c:lblOffset val="100"/>
        <c:baseTimeUnit val="years"/>
      </c:dateAx>
      <c:valAx>
        <c:axId val="149720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718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46.69</c:v>
                </c:pt>
                <c:pt idx="1">
                  <c:v>47.75</c:v>
                </c:pt>
                <c:pt idx="2">
                  <c:v>51.14</c:v>
                </c:pt>
                <c:pt idx="3">
                  <c:v>51</c:v>
                </c:pt>
                <c:pt idx="4">
                  <c:v>53.72</c:v>
                </c:pt>
              </c:numCache>
            </c:numRef>
          </c:val>
          <c:extLst xmlns:c16r2="http://schemas.microsoft.com/office/drawing/2015/06/chart">
            <c:ext xmlns:c16="http://schemas.microsoft.com/office/drawing/2014/chart" uri="{C3380CC4-5D6E-409C-BE32-E72D297353CC}">
              <c16:uniqueId val="{00000000-4B1F-4907-8974-4AAA8DC71FBD}"/>
            </c:ext>
          </c:extLst>
        </c:ser>
        <c:dLbls>
          <c:showLegendKey val="0"/>
          <c:showVal val="0"/>
          <c:showCatName val="0"/>
          <c:showSerName val="0"/>
          <c:showPercent val="0"/>
          <c:showBubbleSize val="0"/>
        </c:dLbls>
        <c:gapWidth val="150"/>
        <c:axId val="149766912"/>
        <c:axId val="14976883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4B1F-4907-8974-4AAA8DC71FBD}"/>
            </c:ext>
          </c:extLst>
        </c:ser>
        <c:dLbls>
          <c:showLegendKey val="0"/>
          <c:showVal val="0"/>
          <c:showCatName val="0"/>
          <c:showSerName val="0"/>
          <c:showPercent val="0"/>
          <c:showBubbleSize val="0"/>
        </c:dLbls>
        <c:marker val="1"/>
        <c:smooth val="0"/>
        <c:axId val="149766912"/>
        <c:axId val="149768832"/>
      </c:lineChart>
      <c:dateAx>
        <c:axId val="149766912"/>
        <c:scaling>
          <c:orientation val="minMax"/>
        </c:scaling>
        <c:delete val="1"/>
        <c:axPos val="b"/>
        <c:numFmt formatCode="ge" sourceLinked="1"/>
        <c:majorTickMark val="none"/>
        <c:minorTickMark val="none"/>
        <c:tickLblPos val="none"/>
        <c:crossAx val="149768832"/>
        <c:crosses val="autoZero"/>
        <c:auto val="1"/>
        <c:lblOffset val="100"/>
        <c:baseTimeUnit val="years"/>
      </c:dateAx>
      <c:valAx>
        <c:axId val="149768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7669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61.53</c:v>
                </c:pt>
                <c:pt idx="1">
                  <c:v>61.81</c:v>
                </c:pt>
                <c:pt idx="2">
                  <c:v>61.81</c:v>
                </c:pt>
                <c:pt idx="3">
                  <c:v>70.150000000000006</c:v>
                </c:pt>
                <c:pt idx="4">
                  <c:v>69.91</c:v>
                </c:pt>
              </c:numCache>
            </c:numRef>
          </c:val>
          <c:extLst xmlns:c16r2="http://schemas.microsoft.com/office/drawing/2015/06/chart">
            <c:ext xmlns:c16="http://schemas.microsoft.com/office/drawing/2014/chart" uri="{C3380CC4-5D6E-409C-BE32-E72D297353CC}">
              <c16:uniqueId val="{00000000-105F-4C88-A6CB-188E780E3002}"/>
            </c:ext>
          </c:extLst>
        </c:ser>
        <c:dLbls>
          <c:showLegendKey val="0"/>
          <c:showVal val="0"/>
          <c:showCatName val="0"/>
          <c:showSerName val="0"/>
          <c:showPercent val="0"/>
          <c:showBubbleSize val="0"/>
        </c:dLbls>
        <c:gapWidth val="150"/>
        <c:axId val="149823872"/>
        <c:axId val="14982579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105F-4C88-A6CB-188E780E3002}"/>
            </c:ext>
          </c:extLst>
        </c:ser>
        <c:dLbls>
          <c:showLegendKey val="0"/>
          <c:showVal val="0"/>
          <c:showCatName val="0"/>
          <c:showSerName val="0"/>
          <c:showPercent val="0"/>
          <c:showBubbleSize val="0"/>
        </c:dLbls>
        <c:marker val="1"/>
        <c:smooth val="0"/>
        <c:axId val="149823872"/>
        <c:axId val="149825792"/>
      </c:lineChart>
      <c:dateAx>
        <c:axId val="149823872"/>
        <c:scaling>
          <c:orientation val="minMax"/>
        </c:scaling>
        <c:delete val="1"/>
        <c:axPos val="b"/>
        <c:numFmt formatCode="ge" sourceLinked="1"/>
        <c:majorTickMark val="none"/>
        <c:minorTickMark val="none"/>
        <c:tickLblPos val="none"/>
        <c:crossAx val="149825792"/>
        <c:crosses val="autoZero"/>
        <c:auto val="1"/>
        <c:lblOffset val="100"/>
        <c:baseTimeUnit val="years"/>
      </c:dateAx>
      <c:valAx>
        <c:axId val="149825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49823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Z1" zoomScaleNormal="100" workbookViewId="0">
      <selection activeCell="TC79" sqref="TC79"/>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和歌山県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227860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3</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122408</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93.9</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34</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159300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130.84</v>
      </c>
      <c r="Y32" s="128"/>
      <c r="Z32" s="128"/>
      <c r="AA32" s="128"/>
      <c r="AB32" s="128"/>
      <c r="AC32" s="128"/>
      <c r="AD32" s="128"/>
      <c r="AE32" s="128"/>
      <c r="AF32" s="128"/>
      <c r="AG32" s="128"/>
      <c r="AH32" s="128"/>
      <c r="AI32" s="128"/>
      <c r="AJ32" s="128"/>
      <c r="AK32" s="128"/>
      <c r="AL32" s="128"/>
      <c r="AM32" s="128"/>
      <c r="AN32" s="128"/>
      <c r="AO32" s="128"/>
      <c r="AP32" s="128"/>
      <c r="AQ32" s="129"/>
      <c r="AR32" s="127">
        <f>データ!U6</f>
        <v>121.56</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140.9</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117.12</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115.23</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2308.21</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1676.29</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2310.0300000000002</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1584.77</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889.62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104</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124.28</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114.13</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134.51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103.41</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100.41</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8.73</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9.58</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7.65</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9.77</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10.07</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46.69</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47.75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51.14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51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53.72</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61.53</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61.81</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61.81</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70.150000000000006</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69.91</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106</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64.87</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66.58</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67.209999999999994</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63.78</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62.91</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73.28</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73.98</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73.98</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73.98</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70.22</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56.41</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57.35</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57.93</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58.88</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59.48</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40.61</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37.619999999999997</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41.79</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43.44</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48.09</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0.12</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0.11</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0.32</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0.21</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0.13</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H9+ceZWVjiXsbaZONL/eszD32tydgxPQU01jfQH50Cy9f9rUjr5cxOzNsDwy4C0ISugU2RAifcb4Wivn1cXU2Q==" saltValue="z7yafeaGEKoEnLfbHt2pd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130.84</v>
      </c>
      <c r="U6" s="52">
        <f>U7</f>
        <v>121.56</v>
      </c>
      <c r="V6" s="52">
        <f>V7</f>
        <v>140.9</v>
      </c>
      <c r="W6" s="52">
        <f>W7</f>
        <v>117.12</v>
      </c>
      <c r="X6" s="52">
        <f t="shared" si="3"/>
        <v>115.23</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2308.21</v>
      </c>
      <c r="AQ6" s="52">
        <f>AQ7</f>
        <v>1676.29</v>
      </c>
      <c r="AR6" s="52">
        <f>AR7</f>
        <v>2310.0300000000002</v>
      </c>
      <c r="AS6" s="52">
        <f>AS7</f>
        <v>1584.77</v>
      </c>
      <c r="AT6" s="52">
        <f t="shared" si="3"/>
        <v>889.62</v>
      </c>
      <c r="AU6" s="52">
        <f t="shared" si="3"/>
        <v>221.79</v>
      </c>
      <c r="AV6" s="52">
        <f t="shared" si="3"/>
        <v>312.67</v>
      </c>
      <c r="AW6" s="52">
        <f t="shared" si="3"/>
        <v>345.05</v>
      </c>
      <c r="AX6" s="52">
        <f t="shared" si="3"/>
        <v>379.14</v>
      </c>
      <c r="AY6" s="52">
        <f t="shared" si="3"/>
        <v>394.58</v>
      </c>
      <c r="AZ6" s="50" t="str">
        <f>IF(AZ7="-","【-】","【"&amp;SUBSTITUTE(TEXT(AZ7,"#,##0.00"),"-","△")&amp;"】")</f>
        <v>【450.05】</v>
      </c>
      <c r="BA6" s="52">
        <f t="shared" si="3"/>
        <v>0</v>
      </c>
      <c r="BB6" s="52">
        <f>BB7</f>
        <v>0</v>
      </c>
      <c r="BC6" s="52">
        <f>BC7</f>
        <v>0</v>
      </c>
      <c r="BD6" s="52">
        <f>BD7</f>
        <v>0</v>
      </c>
      <c r="BE6" s="52">
        <f t="shared" si="3"/>
        <v>0</v>
      </c>
      <c r="BF6" s="52">
        <f t="shared" si="3"/>
        <v>297.23</v>
      </c>
      <c r="BG6" s="52">
        <f t="shared" si="3"/>
        <v>272.8</v>
      </c>
      <c r="BH6" s="52">
        <f t="shared" si="3"/>
        <v>255.89</v>
      </c>
      <c r="BI6" s="52">
        <f t="shared" si="3"/>
        <v>242.57</v>
      </c>
      <c r="BJ6" s="52">
        <f t="shared" si="3"/>
        <v>235.79</v>
      </c>
      <c r="BK6" s="50" t="str">
        <f>IF(BK7="-","【-】","【"&amp;SUBSTITUTE(TEXT(BK7,"#,##0.00"),"-","△")&amp;"】")</f>
        <v>【246.04】</v>
      </c>
      <c r="BL6" s="52">
        <f t="shared" si="3"/>
        <v>124.28</v>
      </c>
      <c r="BM6" s="52">
        <f>BM7</f>
        <v>114.13</v>
      </c>
      <c r="BN6" s="52">
        <f>BN7</f>
        <v>134.51</v>
      </c>
      <c r="BO6" s="52">
        <f>BO7</f>
        <v>103.41</v>
      </c>
      <c r="BP6" s="52">
        <f t="shared" si="3"/>
        <v>100.41</v>
      </c>
      <c r="BQ6" s="52">
        <f t="shared" si="3"/>
        <v>118.2</v>
      </c>
      <c r="BR6" s="52">
        <f t="shared" si="3"/>
        <v>119.5</v>
      </c>
      <c r="BS6" s="52">
        <f t="shared" si="3"/>
        <v>118.99</v>
      </c>
      <c r="BT6" s="52">
        <f t="shared" si="3"/>
        <v>119.17</v>
      </c>
      <c r="BU6" s="52">
        <f t="shared" si="3"/>
        <v>117.72</v>
      </c>
      <c r="BV6" s="50" t="str">
        <f>IF(BV7="-","【-】","【"&amp;SUBSTITUTE(TEXT(BV7,"#,##0.00"),"-","△")&amp;"】")</f>
        <v>【114.16】</v>
      </c>
      <c r="BW6" s="52">
        <f t="shared" si="3"/>
        <v>8.73</v>
      </c>
      <c r="BX6" s="52">
        <f>BX7</f>
        <v>9.58</v>
      </c>
      <c r="BY6" s="52">
        <f>BY7</f>
        <v>7.65</v>
      </c>
      <c r="BZ6" s="52">
        <f>BZ7</f>
        <v>9.77</v>
      </c>
      <c r="CA6" s="52">
        <f t="shared" si="3"/>
        <v>10.07</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46.69</v>
      </c>
      <c r="CI6" s="52">
        <f>CI7</f>
        <v>47.75</v>
      </c>
      <c r="CJ6" s="52">
        <f>CJ7</f>
        <v>51.14</v>
      </c>
      <c r="CK6" s="52">
        <f>CK7</f>
        <v>51</v>
      </c>
      <c r="CL6" s="52">
        <f t="shared" si="5"/>
        <v>53.72</v>
      </c>
      <c r="CM6" s="52">
        <f t="shared" si="5"/>
        <v>57.65</v>
      </c>
      <c r="CN6" s="52">
        <f t="shared" si="5"/>
        <v>57.52</v>
      </c>
      <c r="CO6" s="52">
        <f t="shared" si="5"/>
        <v>57.55</v>
      </c>
      <c r="CP6" s="52">
        <f t="shared" si="5"/>
        <v>57.69</v>
      </c>
      <c r="CQ6" s="52">
        <f t="shared" si="5"/>
        <v>58.56</v>
      </c>
      <c r="CR6" s="50" t="str">
        <f>IF(CR7="-","【-】","【"&amp;SUBSTITUTE(TEXT(CR7,"#,##0.00"),"-","△")&amp;"】")</f>
        <v>【55.52】</v>
      </c>
      <c r="CS6" s="52">
        <f t="shared" ref="CS6:DB6" si="6">CS7</f>
        <v>61.53</v>
      </c>
      <c r="CT6" s="52">
        <f>CT7</f>
        <v>61.81</v>
      </c>
      <c r="CU6" s="52">
        <f>CU7</f>
        <v>61.81</v>
      </c>
      <c r="CV6" s="52">
        <f>CV7</f>
        <v>70.150000000000006</v>
      </c>
      <c r="CW6" s="52">
        <f t="shared" si="6"/>
        <v>69.91</v>
      </c>
      <c r="CX6" s="52">
        <f t="shared" si="6"/>
        <v>79.72</v>
      </c>
      <c r="CY6" s="52">
        <f t="shared" si="6"/>
        <v>79.7</v>
      </c>
      <c r="CZ6" s="52">
        <f t="shared" si="6"/>
        <v>79.42</v>
      </c>
      <c r="DA6" s="52">
        <f t="shared" si="6"/>
        <v>79.2</v>
      </c>
      <c r="DB6" s="52">
        <f t="shared" si="6"/>
        <v>80.5</v>
      </c>
      <c r="DC6" s="50" t="str">
        <f>IF(DC7="-","【-】","【"&amp;SUBSTITUTE(TEXT(DC7,"#,##0.00"),"-","△")&amp;"】")</f>
        <v>【77.10】</v>
      </c>
      <c r="DD6" s="52">
        <f t="shared" ref="DD6:DM6" si="7">DD7</f>
        <v>64.87</v>
      </c>
      <c r="DE6" s="52">
        <f>DE7</f>
        <v>66.58</v>
      </c>
      <c r="DF6" s="52">
        <f>DF7</f>
        <v>67.209999999999994</v>
      </c>
      <c r="DG6" s="52">
        <f>DG7</f>
        <v>63.78</v>
      </c>
      <c r="DH6" s="52">
        <f t="shared" si="7"/>
        <v>62.91</v>
      </c>
      <c r="DI6" s="52">
        <f t="shared" si="7"/>
        <v>56.41</v>
      </c>
      <c r="DJ6" s="52">
        <f t="shared" si="7"/>
        <v>57.35</v>
      </c>
      <c r="DK6" s="52">
        <f t="shared" si="7"/>
        <v>57.93</v>
      </c>
      <c r="DL6" s="52">
        <f t="shared" si="7"/>
        <v>58.88</v>
      </c>
      <c r="DM6" s="52">
        <f t="shared" si="7"/>
        <v>59.48</v>
      </c>
      <c r="DN6" s="50" t="str">
        <f>IF(DN7="-","【-】","【"&amp;SUBSTITUTE(TEXT(DN7,"#,##0.00"),"-","△")&amp;"】")</f>
        <v>【58.53】</v>
      </c>
      <c r="DO6" s="52">
        <f t="shared" ref="DO6:DX6" si="8">DO7</f>
        <v>73.28</v>
      </c>
      <c r="DP6" s="52">
        <f>DP7</f>
        <v>73.98</v>
      </c>
      <c r="DQ6" s="52">
        <f>DQ7</f>
        <v>73.98</v>
      </c>
      <c r="DR6" s="52">
        <f>DR7</f>
        <v>73.98</v>
      </c>
      <c r="DS6" s="52">
        <f t="shared" si="8"/>
        <v>70.22</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227860</v>
      </c>
      <c r="L7" s="54" t="s">
        <v>96</v>
      </c>
      <c r="M7" s="55">
        <v>3</v>
      </c>
      <c r="N7" s="55">
        <v>122408</v>
      </c>
      <c r="O7" s="56" t="s">
        <v>97</v>
      </c>
      <c r="P7" s="56">
        <v>93.9</v>
      </c>
      <c r="Q7" s="55">
        <v>34</v>
      </c>
      <c r="R7" s="55">
        <v>159300</v>
      </c>
      <c r="S7" s="54" t="s">
        <v>98</v>
      </c>
      <c r="T7" s="57">
        <v>130.84</v>
      </c>
      <c r="U7" s="57">
        <v>121.56</v>
      </c>
      <c r="V7" s="57">
        <v>140.9</v>
      </c>
      <c r="W7" s="57">
        <v>117.12</v>
      </c>
      <c r="X7" s="57">
        <v>115.23</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2308.21</v>
      </c>
      <c r="AQ7" s="57">
        <v>1676.29</v>
      </c>
      <c r="AR7" s="57">
        <v>2310.0300000000002</v>
      </c>
      <c r="AS7" s="57">
        <v>1584.77</v>
      </c>
      <c r="AT7" s="57">
        <v>889.62</v>
      </c>
      <c r="AU7" s="57">
        <v>221.79</v>
      </c>
      <c r="AV7" s="57">
        <v>312.67</v>
      </c>
      <c r="AW7" s="57">
        <v>345.05</v>
      </c>
      <c r="AX7" s="57">
        <v>379.14</v>
      </c>
      <c r="AY7" s="57">
        <v>394.58</v>
      </c>
      <c r="AZ7" s="57">
        <v>450.05</v>
      </c>
      <c r="BA7" s="57">
        <v>0</v>
      </c>
      <c r="BB7" s="57">
        <v>0</v>
      </c>
      <c r="BC7" s="57">
        <v>0</v>
      </c>
      <c r="BD7" s="57">
        <v>0</v>
      </c>
      <c r="BE7" s="57">
        <v>0</v>
      </c>
      <c r="BF7" s="57">
        <v>297.23</v>
      </c>
      <c r="BG7" s="57">
        <v>272.8</v>
      </c>
      <c r="BH7" s="57">
        <v>255.89</v>
      </c>
      <c r="BI7" s="57">
        <v>242.57</v>
      </c>
      <c r="BJ7" s="57">
        <v>235.79</v>
      </c>
      <c r="BK7" s="57">
        <v>246.04</v>
      </c>
      <c r="BL7" s="57">
        <v>124.28</v>
      </c>
      <c r="BM7" s="57">
        <v>114.13</v>
      </c>
      <c r="BN7" s="57">
        <v>134.51</v>
      </c>
      <c r="BO7" s="57">
        <v>103.41</v>
      </c>
      <c r="BP7" s="57">
        <v>100.41</v>
      </c>
      <c r="BQ7" s="57">
        <v>118.2</v>
      </c>
      <c r="BR7" s="57">
        <v>119.5</v>
      </c>
      <c r="BS7" s="57">
        <v>118.99</v>
      </c>
      <c r="BT7" s="57">
        <v>119.17</v>
      </c>
      <c r="BU7" s="57">
        <v>117.72</v>
      </c>
      <c r="BV7" s="57">
        <v>114.16</v>
      </c>
      <c r="BW7" s="57">
        <v>8.73</v>
      </c>
      <c r="BX7" s="57">
        <v>9.58</v>
      </c>
      <c r="BY7" s="57">
        <v>7.65</v>
      </c>
      <c r="BZ7" s="57">
        <v>9.77</v>
      </c>
      <c r="CA7" s="57">
        <v>10.07</v>
      </c>
      <c r="CB7" s="57">
        <v>17.100000000000001</v>
      </c>
      <c r="CC7" s="57">
        <v>16.91</v>
      </c>
      <c r="CD7" s="57">
        <v>16.850000000000001</v>
      </c>
      <c r="CE7" s="57">
        <v>16.8</v>
      </c>
      <c r="CF7" s="57">
        <v>17.03</v>
      </c>
      <c r="CG7" s="57">
        <v>18.71</v>
      </c>
      <c r="CH7" s="57">
        <v>46.69</v>
      </c>
      <c r="CI7" s="57">
        <v>47.75</v>
      </c>
      <c r="CJ7" s="57">
        <v>51.14</v>
      </c>
      <c r="CK7" s="57">
        <v>51</v>
      </c>
      <c r="CL7" s="57">
        <v>53.72</v>
      </c>
      <c r="CM7" s="57">
        <v>57.65</v>
      </c>
      <c r="CN7" s="57">
        <v>57.52</v>
      </c>
      <c r="CO7" s="57">
        <v>57.55</v>
      </c>
      <c r="CP7" s="57">
        <v>57.69</v>
      </c>
      <c r="CQ7" s="57">
        <v>58.56</v>
      </c>
      <c r="CR7" s="57">
        <v>55.52</v>
      </c>
      <c r="CS7" s="57">
        <v>61.53</v>
      </c>
      <c r="CT7" s="57">
        <v>61.81</v>
      </c>
      <c r="CU7" s="57">
        <v>61.81</v>
      </c>
      <c r="CV7" s="57">
        <v>70.150000000000006</v>
      </c>
      <c r="CW7" s="57">
        <v>69.91</v>
      </c>
      <c r="CX7" s="57">
        <v>79.72</v>
      </c>
      <c r="CY7" s="57">
        <v>79.7</v>
      </c>
      <c r="CZ7" s="57">
        <v>79.42</v>
      </c>
      <c r="DA7" s="57">
        <v>79.2</v>
      </c>
      <c r="DB7" s="57">
        <v>80.5</v>
      </c>
      <c r="DC7" s="57">
        <v>77.099999999999994</v>
      </c>
      <c r="DD7" s="57">
        <v>64.87</v>
      </c>
      <c r="DE7" s="57">
        <v>66.58</v>
      </c>
      <c r="DF7" s="57">
        <v>67.209999999999994</v>
      </c>
      <c r="DG7" s="57">
        <v>63.78</v>
      </c>
      <c r="DH7" s="57">
        <v>62.91</v>
      </c>
      <c r="DI7" s="57">
        <v>56.41</v>
      </c>
      <c r="DJ7" s="57">
        <v>57.35</v>
      </c>
      <c r="DK7" s="57">
        <v>57.93</v>
      </c>
      <c r="DL7" s="57">
        <v>58.88</v>
      </c>
      <c r="DM7" s="57">
        <v>59.48</v>
      </c>
      <c r="DN7" s="57">
        <v>58.53</v>
      </c>
      <c r="DO7" s="57">
        <v>73.28</v>
      </c>
      <c r="DP7" s="57">
        <v>73.98</v>
      </c>
      <c r="DQ7" s="57">
        <v>73.98</v>
      </c>
      <c r="DR7" s="57">
        <v>73.98</v>
      </c>
      <c r="DS7" s="57">
        <v>70.22</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130.84</v>
      </c>
      <c r="V11" s="64">
        <f>IF(U6="-",NA(),U6)</f>
        <v>121.56</v>
      </c>
      <c r="W11" s="64">
        <f>IF(V6="-",NA(),V6)</f>
        <v>140.9</v>
      </c>
      <c r="X11" s="64">
        <f>IF(W6="-",NA(),W6)</f>
        <v>117.12</v>
      </c>
      <c r="Y11" s="64">
        <f>IF(X6="-",NA(),X6)</f>
        <v>115.23</v>
      </c>
      <c r="AE11" s="63" t="s">
        <v>23</v>
      </c>
      <c r="AF11" s="64">
        <f>IF(AE6="-",NA(),AE6)</f>
        <v>0</v>
      </c>
      <c r="AG11" s="64">
        <f>IF(AF6="-",NA(),AF6)</f>
        <v>0</v>
      </c>
      <c r="AH11" s="64">
        <f>IF(AG6="-",NA(),AG6)</f>
        <v>0</v>
      </c>
      <c r="AI11" s="64">
        <f>IF(AH6="-",NA(),AH6)</f>
        <v>0</v>
      </c>
      <c r="AJ11" s="64">
        <f>IF(AI6="-",NA(),AI6)</f>
        <v>0</v>
      </c>
      <c r="AP11" s="63" t="s">
        <v>23</v>
      </c>
      <c r="AQ11" s="64">
        <f>IF(AP6="-",NA(),AP6)</f>
        <v>2308.21</v>
      </c>
      <c r="AR11" s="64">
        <f>IF(AQ6="-",NA(),AQ6)</f>
        <v>1676.29</v>
      </c>
      <c r="AS11" s="64">
        <f>IF(AR6="-",NA(),AR6)</f>
        <v>2310.0300000000002</v>
      </c>
      <c r="AT11" s="64">
        <f>IF(AS6="-",NA(),AS6)</f>
        <v>1584.77</v>
      </c>
      <c r="AU11" s="64">
        <f>IF(AT6="-",NA(),AT6)</f>
        <v>889.62</v>
      </c>
      <c r="BA11" s="63" t="s">
        <v>23</v>
      </c>
      <c r="BB11" s="64">
        <f>IF(BA6="-",NA(),BA6)</f>
        <v>0</v>
      </c>
      <c r="BC11" s="64">
        <f>IF(BB6="-",NA(),BB6)</f>
        <v>0</v>
      </c>
      <c r="BD11" s="64">
        <f>IF(BC6="-",NA(),BC6)</f>
        <v>0</v>
      </c>
      <c r="BE11" s="64">
        <f>IF(BD6="-",NA(),BD6)</f>
        <v>0</v>
      </c>
      <c r="BF11" s="64">
        <f>IF(BE6="-",NA(),BE6)</f>
        <v>0</v>
      </c>
      <c r="BL11" s="63" t="s">
        <v>23</v>
      </c>
      <c r="BM11" s="64">
        <f>IF(BL6="-",NA(),BL6)</f>
        <v>124.28</v>
      </c>
      <c r="BN11" s="64">
        <f>IF(BM6="-",NA(),BM6)</f>
        <v>114.13</v>
      </c>
      <c r="BO11" s="64">
        <f>IF(BN6="-",NA(),BN6)</f>
        <v>134.51</v>
      </c>
      <c r="BP11" s="64">
        <f>IF(BO6="-",NA(),BO6)</f>
        <v>103.41</v>
      </c>
      <c r="BQ11" s="64">
        <f>IF(BP6="-",NA(),BP6)</f>
        <v>100.41</v>
      </c>
      <c r="BW11" s="63" t="s">
        <v>23</v>
      </c>
      <c r="BX11" s="64">
        <f>IF(BW6="-",NA(),BW6)</f>
        <v>8.73</v>
      </c>
      <c r="BY11" s="64">
        <f>IF(BX6="-",NA(),BX6)</f>
        <v>9.58</v>
      </c>
      <c r="BZ11" s="64">
        <f>IF(BY6="-",NA(),BY6)</f>
        <v>7.65</v>
      </c>
      <c r="CA11" s="64">
        <f>IF(BZ6="-",NA(),BZ6)</f>
        <v>9.77</v>
      </c>
      <c r="CB11" s="64">
        <f>IF(CA6="-",NA(),CA6)</f>
        <v>10.07</v>
      </c>
      <c r="CH11" s="63" t="s">
        <v>23</v>
      </c>
      <c r="CI11" s="64">
        <f>IF(CH6="-",NA(),CH6)</f>
        <v>46.69</v>
      </c>
      <c r="CJ11" s="64">
        <f>IF(CI6="-",NA(),CI6)</f>
        <v>47.75</v>
      </c>
      <c r="CK11" s="64">
        <f>IF(CJ6="-",NA(),CJ6)</f>
        <v>51.14</v>
      </c>
      <c r="CL11" s="64">
        <f>IF(CK6="-",NA(),CK6)</f>
        <v>51</v>
      </c>
      <c r="CM11" s="64">
        <f>IF(CL6="-",NA(),CL6)</f>
        <v>53.72</v>
      </c>
      <c r="CS11" s="63" t="s">
        <v>23</v>
      </c>
      <c r="CT11" s="64">
        <f>IF(CS6="-",NA(),CS6)</f>
        <v>61.53</v>
      </c>
      <c r="CU11" s="64">
        <f>IF(CT6="-",NA(),CT6)</f>
        <v>61.81</v>
      </c>
      <c r="CV11" s="64">
        <f>IF(CU6="-",NA(),CU6)</f>
        <v>61.81</v>
      </c>
      <c r="CW11" s="64">
        <f>IF(CV6="-",NA(),CV6)</f>
        <v>70.150000000000006</v>
      </c>
      <c r="CX11" s="64">
        <f>IF(CW6="-",NA(),CW6)</f>
        <v>69.91</v>
      </c>
      <c r="DD11" s="63" t="s">
        <v>23</v>
      </c>
      <c r="DE11" s="64">
        <f>IF(DD6="-",NA(),DD6)</f>
        <v>64.87</v>
      </c>
      <c r="DF11" s="64">
        <f>IF(DE6="-",NA(),DE6)</f>
        <v>66.58</v>
      </c>
      <c r="DG11" s="64">
        <f>IF(DF6="-",NA(),DF6)</f>
        <v>67.209999999999994</v>
      </c>
      <c r="DH11" s="64">
        <f>IF(DG6="-",NA(),DG6)</f>
        <v>63.78</v>
      </c>
      <c r="DI11" s="64">
        <f>IF(DH6="-",NA(),DH6)</f>
        <v>62.91</v>
      </c>
      <c r="DO11" s="63" t="s">
        <v>23</v>
      </c>
      <c r="DP11" s="64">
        <f>IF(DO6="-",NA(),DO6)</f>
        <v>73.28</v>
      </c>
      <c r="DQ11" s="64">
        <f>IF(DP6="-",NA(),DP6)</f>
        <v>73.98</v>
      </c>
      <c r="DR11" s="64">
        <f>IF(DQ6="-",NA(),DQ6)</f>
        <v>73.98</v>
      </c>
      <c r="DS11" s="64">
        <f>IF(DR6="-",NA(),DR6)</f>
        <v>73.98</v>
      </c>
      <c r="DT11" s="64">
        <f>IF(DS6="-",NA(),DS6)</f>
        <v>70.22</v>
      </c>
      <c r="DZ11" s="63" t="s">
        <v>23</v>
      </c>
      <c r="EA11" s="64">
        <f>IF(DZ6="-",NA(),DZ6)</f>
        <v>0</v>
      </c>
      <c r="EB11" s="64">
        <f>IF(EA6="-",NA(),EA6)</f>
        <v>0</v>
      </c>
      <c r="EC11" s="64">
        <f>IF(EB6="-",NA(),EB6)</f>
        <v>0</v>
      </c>
      <c r="ED11" s="64">
        <f>IF(EC6="-",NA(),EC6)</f>
        <v>0</v>
      </c>
      <c r="EE11" s="64">
        <f>IF(ED6="-",NA(),ED6)</f>
        <v>0</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