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4303\Desktop\"/>
    </mc:Choice>
  </mc:AlternateContent>
  <workbookProtection workbookAlgorithmName="SHA-512" workbookHashValue="3WjkVMMPZYz7EaiAV1azVUTDnQXZFiFwfP0pWOsu+otYmFv8oe9cSN0nzT1QpZDCnSZ5AbKdDKAUnSTYGbYvRA==" workbookSaltValue="2I0U6qLzjaK9bzxVyyXvT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GJ90" i="4" s="1"/>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CF90" i="4" s="1"/>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FI90" i="4"/>
  <c r="EH90" i="4"/>
  <c r="DG90" i="4"/>
  <c r="BE90" i="4"/>
  <c r="AD90" i="4"/>
  <c r="C90" i="4"/>
  <c r="PZ81" i="4"/>
  <c r="OY81" i="4"/>
  <c r="KO81" i="4"/>
  <c r="JN81" i="4"/>
  <c r="IM81" i="4"/>
  <c r="HL81" i="4"/>
  <c r="GK81" i="4"/>
  <c r="EC81" i="4"/>
  <c r="AZ81" i="4"/>
  <c r="Y81" i="4"/>
  <c r="RA80" i="4"/>
  <c r="PZ80" i="4"/>
  <c r="OY80" i="4"/>
  <c r="NX80" i="4"/>
  <c r="MW80" i="4"/>
  <c r="JN80" i="4"/>
  <c r="IM80" i="4"/>
  <c r="EC80" i="4"/>
  <c r="DB80" i="4"/>
  <c r="CA80" i="4"/>
  <c r="AZ80" i="4"/>
  <c r="Y80" i="4"/>
  <c r="RA79" i="4"/>
  <c r="OY79" i="4"/>
  <c r="NX79" i="4"/>
  <c r="MW79" i="4"/>
  <c r="IM79" i="4"/>
  <c r="HL79" i="4"/>
  <c r="CA79" i="4"/>
  <c r="AZ79" i="4"/>
  <c r="RH56" i="4"/>
  <c r="QN56" i="4"/>
  <c r="OF56" i="4"/>
  <c r="MN56" i="4"/>
  <c r="LT56" i="4"/>
  <c r="KZ56" i="4"/>
  <c r="KF56" i="4"/>
  <c r="JL56" i="4"/>
  <c r="GF56" i="4"/>
  <c r="FL56" i="4"/>
  <c r="CZ56" i="4"/>
  <c r="CF56" i="4"/>
  <c r="BL56" i="4"/>
  <c r="AR56" i="4"/>
  <c r="X56" i="4"/>
  <c r="RH55" i="4"/>
  <c r="QN55" i="4"/>
  <c r="OZ55" i="4"/>
  <c r="OF55" i="4"/>
  <c r="MN55" i="4"/>
  <c r="LT55" i="4"/>
  <c r="JL55" i="4"/>
  <c r="GZ55" i="4"/>
  <c r="GF55" i="4"/>
  <c r="FL55" i="4"/>
  <c r="BL55" i="4"/>
  <c r="AR55" i="4"/>
  <c r="RH54" i="4"/>
  <c r="QN54" i="4"/>
  <c r="PT54" i="4"/>
  <c r="OZ54" i="4"/>
  <c r="OF54" i="4"/>
  <c r="MN54" i="4"/>
  <c r="KZ54" i="4"/>
  <c r="KF54" i="4"/>
  <c r="JL54" i="4"/>
  <c r="GF54" i="4"/>
  <c r="FL54" i="4"/>
  <c r="BL54" i="4"/>
  <c r="AR54" i="4"/>
  <c r="RH33" i="4"/>
  <c r="QN33" i="4"/>
  <c r="OF33" i="4"/>
  <c r="MN33" i="4"/>
  <c r="LT33" i="4"/>
  <c r="KZ33" i="4"/>
  <c r="KF33" i="4"/>
  <c r="JL33" i="4"/>
  <c r="GF33" i="4"/>
  <c r="FL33" i="4"/>
  <c r="CZ33" i="4"/>
  <c r="CF33" i="4"/>
  <c r="BL33" i="4"/>
  <c r="AR33" i="4"/>
  <c r="X33" i="4"/>
  <c r="RH32" i="4"/>
  <c r="QN32" i="4"/>
  <c r="OZ32" i="4"/>
  <c r="OF32" i="4"/>
  <c r="MN32" i="4"/>
  <c r="LT32" i="4"/>
  <c r="JL32" i="4"/>
  <c r="GZ32" i="4"/>
  <c r="GF32" i="4"/>
  <c r="FL32" i="4"/>
  <c r="BL32" i="4"/>
  <c r="AR32" i="4"/>
  <c r="RH31" i="4"/>
  <c r="QN31" i="4"/>
  <c r="PT31" i="4"/>
  <c r="OZ31" i="4"/>
  <c r="OF31" i="4"/>
  <c r="MN31" i="4"/>
  <c r="KZ31" i="4"/>
  <c r="KF31" i="4"/>
  <c r="JL31" i="4"/>
  <c r="GF31" i="4"/>
  <c r="FL31" i="4"/>
  <c r="BL31" i="4"/>
  <c r="AR31" i="4"/>
  <c r="LZ10" i="4"/>
  <c r="IT10" i="4"/>
  <c r="FN10" i="4"/>
  <c r="CH10" i="4"/>
  <c r="B10" i="4"/>
  <c r="PF8" i="4"/>
  <c r="LZ8" i="4"/>
  <c r="IT8" i="4"/>
  <c r="FN8" i="4"/>
  <c r="CH8" i="4"/>
  <c r="B8" i="4"/>
  <c r="B5" i="4"/>
  <c r="CF32" i="4" l="1"/>
  <c r="KF32" i="4"/>
  <c r="CF55" i="4"/>
  <c r="KF55" i="4"/>
  <c r="DB79" i="4"/>
  <c r="CA81" i="4"/>
  <c r="MW81" i="4"/>
  <c r="RA81" i="4"/>
  <c r="CF31" i="4"/>
  <c r="CF54" i="4"/>
  <c r="X31" i="4"/>
  <c r="CZ31" i="4"/>
  <c r="GZ31" i="4"/>
  <c r="X32" i="4"/>
  <c r="CZ32" i="4"/>
  <c r="KZ32" i="4"/>
  <c r="GZ33" i="4"/>
  <c r="OZ33" i="4"/>
  <c r="X54" i="4"/>
  <c r="CZ54" i="4"/>
  <c r="GZ54" i="4"/>
  <c r="X55" i="4"/>
  <c r="CZ55" i="4"/>
  <c r="KZ55" i="4"/>
  <c r="GZ56" i="4"/>
  <c r="OZ56" i="4"/>
  <c r="Y79" i="4"/>
  <c r="EC79" i="4"/>
  <c r="JN79" i="4"/>
  <c r="GK80" i="4"/>
  <c r="KO80" i="4"/>
  <c r="ER31" i="4"/>
  <c r="HT31" i="4"/>
  <c r="LT31" i="4"/>
  <c r="ER32" i="4"/>
  <c r="HT32" i="4"/>
  <c r="PT32" i="4"/>
  <c r="ER33" i="4"/>
  <c r="HT33" i="4"/>
  <c r="PT33" i="4"/>
  <c r="ER54" i="4"/>
  <c r="HT54" i="4"/>
  <c r="LT54" i="4"/>
  <c r="ER55" i="4"/>
  <c r="HT55" i="4"/>
  <c r="PT55" i="4"/>
  <c r="ER56" i="4"/>
  <c r="HT56" i="4"/>
  <c r="PT56" i="4"/>
  <c r="GK79" i="4"/>
  <c r="KO79" i="4"/>
  <c r="PZ79" i="4"/>
  <c r="HL80" i="4"/>
  <c r="DB81" i="4"/>
  <c r="NX81" i="4"/>
  <c r="V10" i="5"/>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<sst xmlns="http://schemas.openxmlformats.org/spreadsheetml/2006/main" count="262" uniqueCount="109">
  <si>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</si>
  <si>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</si>
  <si>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</si>
  <si>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</si>
  <si>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</si>
  <si>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</si>
  <si>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</si>
  <si>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</si>
  <si>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</si>
  <si>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</si>
  <si>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</si>
  <si>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</si>
  <si>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</si>
  <si>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</si>
  <si>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</si>
  <si>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</si>
  <si>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</si>
  <si>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</si>
  <si>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</si>
  <si>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</si>
  <si>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</si>
  <si>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</si>
  <si>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</si>
  <si>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</si>
  <si>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</si>
  <si>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</si>
  <si>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</si>
  <si>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</si>
  <si>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</si>
  <si>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</si>
  <si>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</si>
  <si>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</si>
  <si>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</si>
  <si>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</si>
  <si>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</si>
  <si>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</si>
  <si>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</si>
  <si>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</si>
  <si>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</si>
  <si>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</si>
  <si>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</si>
  <si>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</si>
  <si>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</si>
  <si>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</si>
  <si>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</si>
  <si>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</si>
  <si>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</si>
  <si>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</si>
  <si>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</si>
  <si>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</si>
  <si>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</si>
  <si>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</si>
  <si>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</si>
  <si>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</si>
  <si>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</si>
  <si>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</si>
  <si>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</si>
  <si>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</si>
  <si>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</si>
  <si>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</si>
  <si>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</si>
  <si>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</si>
  <si>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</si>
  <si>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</si>
  <si>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</si>
  <si>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</si>
  <si>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</si>
  <si>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</si>
  <si>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</si>
  <si>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</si>
  <si>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</si>
  <si>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</si>
  <si>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</si>
  <si>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</si>
  <si>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</si>
  <si>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</si>
  <si>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</si>
  <si>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</si>
  <si>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</si>
  <si>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</si>
  <si>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</si>
  <si>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</si>
  <si>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</si>
  <si>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</si>
  <si>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</si>
  <si>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</si>
  <si>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</si>
  <si>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</si>
  <si>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</si>
  <si>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</si>
  <si>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350001</t>
  </si>
  <si>
    <t>46</t>
  </si>
  <si>
    <t>02</t>
  </si>
  <si>
    <t>0</t>
  </si>
  <si>
    <t>000</t>
  </si>
  <si>
    <t>山口県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</si>
  <si>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</si>
  <si>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</si>
  <si>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</si>
  <si>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</si>
  <si>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</si>
  <si>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</si>
  <si>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</si>
  <si>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</si>
  <si>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</si>
  <si>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</si>
  <si>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○経常収支比率は、前年度に比べ自主節水減免の増に伴う減収等により減少しているものの、１００％以上であり、給水収益以外の収入への依存も低く、経営の健全性は確保されている。　　　　　　　　　　　　　　　　　　　　　　　　　　　　　　　　　　　　　　　　　　　　　　　　　　　　　　　　　　　　　　○累積欠損金比率は、０％であり、経営の健全性は確保されている。　　　　　　　　　　　　　　　　　　　　　　　　　　　　　　　　　　　　　　　　　　　　　　　　　　　　　　　○流動比率は、１００％以上であり、前年度に比べ長期貸付の返還等により増加し、経営の健全性は確保されている。　　　　　　　　　　　　　　　　　　　　　　　　　　　　　　　　　　　　　　　　　　　　　　　　　　　　　　　　　　　　　　　　　　○企業債残高対給水収益比率は、全国平均より高く、経年的には横ばいとなっている。これは、老朽化・耐震化対策の推進に合わせ企業債を発行しているためである。
○料金回収率は、前年度に比べ自主節水減免の増等に伴う減収等により減少しているものの、１００％以上であり、経営の健全性は確保されている。
○給水原価は、前年度に比べほぼ横ばいであり、全国平均より低く、効率的な経営が行われている。　　　　　　　　　　　　　　　　　　　　　　　　　　　　　　　　　　　　　　　　　　　　　　　　　　　　○施設利用率は、前年度に比べ自主節水の増等による配水量の減により減少しているものの、全国平均より高く、施設規模は適正である。
○契約率は、１００％に近く、また全国平均と比較しても高い水準であり、適切な規模の投資ができている。</t>
    <rPh sb="15" eb="16">
      <t>ジ</t>
    </rPh>
    <rPh sb="16" eb="17">
      <t>シュ</t>
    </rPh>
    <rPh sb="52" eb="54">
      <t>キュウスイ</t>
    </rPh>
    <rPh sb="54" eb="56">
      <t>シュウエキ</t>
    </rPh>
    <rPh sb="147" eb="149">
      <t>ルイセキ</t>
    </rPh>
    <rPh sb="149" eb="151">
      <t>ケッソン</t>
    </rPh>
    <rPh sb="151" eb="152">
      <t>キン</t>
    </rPh>
    <rPh sb="152" eb="154">
      <t>ヒリツ</t>
    </rPh>
    <rPh sb="249" eb="252">
      <t>ゼンネンド</t>
    </rPh>
    <rPh sb="253" eb="254">
      <t>クラ</t>
    </rPh>
    <rPh sb="255" eb="257">
      <t>チョウキ</t>
    </rPh>
    <rPh sb="257" eb="259">
      <t>カシツケ</t>
    </rPh>
    <rPh sb="260" eb="262">
      <t>ヘンカン</t>
    </rPh>
    <rPh sb="262" eb="263">
      <t>トウ</t>
    </rPh>
    <rPh sb="266" eb="268">
      <t>ゾウカ</t>
    </rPh>
    <rPh sb="270" eb="272">
      <t>ケイエイ</t>
    </rPh>
    <rPh sb="273" eb="276">
      <t>ケンゼンセイ</t>
    </rPh>
    <rPh sb="277" eb="279">
      <t>カクホ</t>
    </rPh>
    <rPh sb="358" eb="360">
      <t>キュウスイ</t>
    </rPh>
    <rPh sb="360" eb="362">
      <t>シュウエキ</t>
    </rPh>
    <rPh sb="407" eb="408">
      <t>ア</t>
    </rPh>
    <rPh sb="410" eb="412">
      <t>キギョウ</t>
    </rPh>
    <rPh sb="412" eb="413">
      <t>サイ</t>
    </rPh>
    <rPh sb="414" eb="416">
      <t>ハッコウ</t>
    </rPh>
    <rPh sb="428" eb="430">
      <t>リョウキン</t>
    </rPh>
    <rPh sb="430" eb="432">
      <t>カイシュウ</t>
    </rPh>
    <rPh sb="432" eb="433">
      <t>リツ</t>
    </rPh>
    <rPh sb="441" eb="442">
      <t>ジ</t>
    </rPh>
    <rPh sb="442" eb="443">
      <t>シュ</t>
    </rPh>
    <rPh sb="443" eb="445">
      <t>セッスイ</t>
    </rPh>
    <rPh sb="445" eb="447">
      <t>ゲンメン</t>
    </rPh>
    <rPh sb="448" eb="449">
      <t>ゾウ</t>
    </rPh>
    <rPh sb="449" eb="450">
      <t>トウ</t>
    </rPh>
    <rPh sb="451" eb="452">
      <t>トモナ</t>
    </rPh>
    <rPh sb="453" eb="455">
      <t>ゲンシュウ</t>
    </rPh>
    <rPh sb="455" eb="456">
      <t>トウ</t>
    </rPh>
    <rPh sb="459" eb="461">
      <t>ゲンショウ</t>
    </rPh>
    <rPh sb="473" eb="475">
      <t>イジョウ</t>
    </rPh>
    <rPh sb="479" eb="481">
      <t>ケイエイ</t>
    </rPh>
    <rPh sb="482" eb="485">
      <t>ケンゼンセイ</t>
    </rPh>
    <rPh sb="486" eb="488">
      <t>カクホ</t>
    </rPh>
    <rPh sb="496" eb="498">
      <t>キュウスイ</t>
    </rPh>
    <rPh sb="510" eb="511">
      <t>ヨコ</t>
    </rPh>
    <rPh sb="523" eb="524">
      <t>ヒク</t>
    </rPh>
    <rPh sb="526" eb="529">
      <t>コウリツテキ</t>
    </rPh>
    <rPh sb="530" eb="532">
      <t>ケイエイ</t>
    </rPh>
    <rPh sb="533" eb="534">
      <t>オコナ</t>
    </rPh>
    <rPh sb="593" eb="595">
      <t>シセツ</t>
    </rPh>
    <rPh sb="616" eb="618">
      <t>ハイスイ</t>
    </rPh>
    <rPh sb="624" eb="626">
      <t>ゲンショウ</t>
    </rPh>
    <rPh sb="640" eb="641">
      <t>タカ</t>
    </rPh>
    <rPh sb="643" eb="645">
      <t>シセツ</t>
    </rPh>
    <rPh sb="645" eb="647">
      <t>キボ</t>
    </rPh>
    <rPh sb="648" eb="650">
      <t>テキセイ</t>
    </rPh>
    <rPh sb="656" eb="659">
      <t>ケイヤクリツ</t>
    </rPh>
    <rPh sb="666" eb="667">
      <t>チカ</t>
    </rPh>
    <rPh sb="671" eb="673">
      <t>ゼンコク</t>
    </rPh>
    <rPh sb="673" eb="675">
      <t>ヘイキン</t>
    </rPh>
    <rPh sb="676" eb="678">
      <t>ヒカク</t>
    </rPh>
    <rPh sb="681" eb="682">
      <t>タカ</t>
    </rPh>
    <rPh sb="683" eb="685">
      <t>スイジュン</t>
    </rPh>
    <rPh sb="689" eb="691">
      <t>テキセツ</t>
    </rPh>
    <rPh sb="692" eb="694">
      <t>キボ</t>
    </rPh>
    <rPh sb="695" eb="697">
      <t>トウシ</t>
    </rPh>
    <phoneticPr fontId="5"/>
  </si>
  <si>
    <t>○有形固定資産減価償却率は、全国平均より低いが、上昇傾向にあり、施設の老朽化に伴い、保有資産が法定耐用年数に近づきつつある。「工業用水道事業施設整備１０か年計画（2019～2028）」に基づき、計画的かつ効率的に施設の更新を行っていく。　　　　　　　　　　　　　　　　　　　　　　　　　　　　　　　　　　　　　　　　　　　　　　　　　　　　　　　　　　　　　　　　　　　　　　　　　　　　　　　　　　○管路経年化率（隧道を含む）は、全国平均を下回っているが、上昇傾向にある。これについては、「工業用水道事業施設整備１０か年計画（2019～2028）」に基づき、計画的かつ効率的に更新を行っていく。
　※隧道を除く管路経年化率は、４０．１％。
○管路更新率（隧道を含む）は、全国平均を下回っている。これについては、「工業用水道事業施設整備１０か年計画（2019～2028）」に基づき、計画的かつ効率的に更新を行っていく。　
  ※新たに布設した管で布設替に伴い布設した管路延長を計上。</t>
    <rPh sb="20" eb="21">
      <t>ヒク</t>
    </rPh>
    <rPh sb="32" eb="34">
      <t>シセツ</t>
    </rPh>
    <rPh sb="35" eb="38">
      <t>ロウキュウカ</t>
    </rPh>
    <rPh sb="39" eb="40">
      <t>トモナ</t>
    </rPh>
    <rPh sb="63" eb="66">
      <t>コウギョウヨウ</t>
    </rPh>
    <rPh sb="66" eb="68">
      <t>スイドウ</t>
    </rPh>
    <rPh sb="68" eb="70">
      <t>ジギョウ</t>
    </rPh>
    <rPh sb="102" eb="105">
      <t>コウリツテキ</t>
    </rPh>
    <rPh sb="201" eb="203">
      <t>カンロ</t>
    </rPh>
    <rPh sb="203" eb="206">
      <t>ケイネンカ</t>
    </rPh>
    <rPh sb="206" eb="207">
      <t>リツ</t>
    </rPh>
    <rPh sb="208" eb="210">
      <t>ズイドウ</t>
    </rPh>
    <rPh sb="211" eb="212">
      <t>フク</t>
    </rPh>
    <rPh sb="216" eb="218">
      <t>ゼンコク</t>
    </rPh>
    <rPh sb="218" eb="220">
      <t>ヘイキン</t>
    </rPh>
    <rPh sb="221" eb="223">
      <t>シタマワ</t>
    </rPh>
    <rPh sb="285" eb="288">
      <t>コウリツテキ</t>
    </rPh>
    <rPh sb="306" eb="308">
      <t>カンロ</t>
    </rPh>
    <rPh sb="308" eb="310">
      <t>ケイネン</t>
    </rPh>
    <rPh sb="310" eb="311">
      <t>カ</t>
    </rPh>
    <rPh sb="311" eb="312">
      <t>リツ</t>
    </rPh>
    <rPh sb="322" eb="324">
      <t>カンロ</t>
    </rPh>
    <rPh sb="324" eb="326">
      <t>コウシン</t>
    </rPh>
    <rPh sb="326" eb="327">
      <t>リツ</t>
    </rPh>
    <rPh sb="336" eb="338">
      <t>ゼンコク</t>
    </rPh>
    <rPh sb="338" eb="340">
      <t>ヘイキン</t>
    </rPh>
    <rPh sb="341" eb="343">
      <t>シタマワ</t>
    </rPh>
    <rPh sb="438" eb="440">
      <t>ケイジョウ</t>
    </rPh>
    <phoneticPr fontId="5"/>
  </si>
  <si>
    <t>○指標の分析からは、これまでのところ、経営は堅調に推移している。　　　　　　　　　　　　　　　　　　　　　　　　　　　　　　　　　　　○当該期間中、「第３次経営計画（H25～H30）」の収支計画に基づき経営の健全化・効率化を推進してきたが、H30年度に第４次経営計画(2019～2028）を策定し、経営比較分析表の一部指標を経営管理指標に新たに取り入れるとともに、安定供給体制の強化や老朽化・耐震化対策を計画的かつ効率的に行うこととした。　　　　　　　　　　　　　　　　　　　　　　　　　　　　　　　　　　　　　　　　　　　　　　　　　　　○企業債については、老朽化・耐震化対策による支出の増加が見込まれるが、新規企業債発行の抑制と着実な償還により、計画的な企業債残高の増嵩の抑制を図っていく。　　　　　　　　　　　　　　　　　　　　　　　　　　　　　　　　　　　　　　　　　　　　　　　　　　　　　　　　　　　　　　　　　　　　　　　　　　　　　　　　　　　　　　　　　　　　　　　　　　　　　　　　　　　　　　　　　　　○「工業用水道事業施設整備１０か年計画(2019～2028）」に基づき、計画的かつ効果的な投資を行うとともに、新技術、新工法の導入や効率的な施工方法の採用等で工事コストを削減し、経費支出の抑制に努めていく。　　　　　　　　　　　　　　　　　　　　　　　　　　　　　　　　　　　　　　　　　　　　　　　　　　　　　　　　　　　　　　　　　　　　　　　　　　　　　　　　　　　　　　　　　　　　　　　　　　　　　　　　　　　　　　　　　　　　　　　　　　　　　                                                                                        　　　　　　　　　　　　　　　　　　　　　　　　　　　　　　　　　　　　　　　　　　　　　　　　　　　　　　　　　　　　　　　　　　</t>
    <rPh sb="123" eb="125">
      <t>ネンド</t>
    </rPh>
    <rPh sb="182" eb="184">
      <t>アンテイ</t>
    </rPh>
    <rPh sb="184" eb="186">
      <t>キョウキュウ</t>
    </rPh>
    <rPh sb="186" eb="188">
      <t>タイセイ</t>
    </rPh>
    <rPh sb="189" eb="191">
      <t>キョウカ</t>
    </rPh>
    <rPh sb="192" eb="195">
      <t>ロウキュウカ</t>
    </rPh>
    <rPh sb="196" eb="199">
      <t>タイシンカ</t>
    </rPh>
    <rPh sb="199" eb="201">
      <t>タイサク</t>
    </rPh>
    <rPh sb="202" eb="205">
      <t>ケイカクテキ</t>
    </rPh>
    <rPh sb="207" eb="210">
      <t>コウリツテキ</t>
    </rPh>
    <rPh sb="211" eb="212">
      <t>オコナ</t>
    </rPh>
    <rPh sb="305" eb="307">
      <t>シンキ</t>
    </rPh>
    <rPh sb="307" eb="309">
      <t>キギョウ</t>
    </rPh>
    <rPh sb="309" eb="310">
      <t>サイ</t>
    </rPh>
    <rPh sb="310" eb="312">
      <t>ハッコウ</t>
    </rPh>
    <rPh sb="313" eb="315">
      <t>ヨクセイ</t>
    </rPh>
    <rPh sb="316" eb="318">
      <t>チャクジツ</t>
    </rPh>
    <rPh sb="319" eb="321">
      <t>ショウカン</t>
    </rPh>
    <rPh sb="335" eb="336">
      <t>ゾウ</t>
    </rPh>
    <rPh sb="338" eb="340">
      <t>ヨクセイ</t>
    </rPh>
    <rPh sb="464" eb="467">
      <t>コウギョウヨウ</t>
    </rPh>
    <rPh sb="467" eb="469">
      <t>スイドウ</t>
    </rPh>
    <rPh sb="503" eb="505">
      <t>コウカ</t>
    </rPh>
    <rPh sb="528" eb="530">
      <t>コウリツ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</si>
</sst>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51.33</c:v>
                </c:pt>
                <c:pt idx="1">
                  <c:v>52.44</c:v>
                </c:pt>
                <c:pt idx="2">
                  <c:v>53.3</c:v>
                </c:pt>
                <c:pt idx="3">
                  <c:v>54.02</c:v>
                </c:pt>
                <c:pt idx="4">
                  <c:v>54.61</c:v>
                </c:pt>
              </c:numCache>
            </c:numRef>
          </c:val>
          <c:extLst>
            <c:ext xmlns:c16="http://schemas.microsoft.com/office/drawing/2014/chart" uri="{C3380CC4-5D6E-409C-BE32-E72D297353CC}">
              <c16:uniqueId val="{00000000-5A21-4A58-B325-0350F6D0865E}"/>
            </c:ext>
          </c:extLst>
        </c:ser>
        <c:dLbls>
          <c:showLegendKey val="0"/>
          <c:showVal val="0"/>
          <c:showCatName val="0"/>
          <c:showSerName val="0"/>
          <c:showPercent val="0"/>
          <c:showBubbleSize val="0"/>
        </c:dLbls>
        <c:gapWidth val="150"/>
        <c:axId val="316129424"/>
        <c:axId val="11914405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5A21-4A58-B325-0350F6D0865E}"/>
            </c:ext>
          </c:extLst>
        </c:ser>
        <c:dLbls>
          <c:showLegendKey val="0"/>
          <c:showVal val="0"/>
          <c:showCatName val="0"/>
          <c:showSerName val="0"/>
          <c:showPercent val="0"/>
          <c:showBubbleSize val="0"/>
        </c:dLbls>
        <c:marker val="1"/>
        <c:smooth val="0"/>
        <c:axId val="316129424"/>
        <c:axId val="119144056"/>
      </c:lineChart>
      <c:dateAx>
        <c:axId val="316129424"/>
        <c:scaling>
          <c:orientation val="minMax"/>
        </c:scaling>
        <c:delete val="1"/>
        <c:axPos val="b"/>
        <c:numFmt formatCode="ge" sourceLinked="1"/>
        <c:majorTickMark val="none"/>
        <c:minorTickMark val="none"/>
        <c:tickLblPos val="none"/>
        <c:crossAx val="119144056"/>
        <c:crosses val="autoZero"/>
        <c:auto val="1"/>
        <c:lblOffset val="100"/>
        <c:baseTimeUnit val="years"/>
      </c:dateAx>
      <c:valAx>
        <c:axId val="1191440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612942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428.02</c:v>
                </c:pt>
                <c:pt idx="1">
                  <c:v>0</c:v>
                </c:pt>
                <c:pt idx="2">
                  <c:v>0</c:v>
                </c:pt>
                <c:pt idx="3">
                  <c:v>0</c:v>
                </c:pt>
                <c:pt idx="4">
                  <c:v>0</c:v>
                </c:pt>
              </c:numCache>
            </c:numRef>
          </c:val>
          <c:extLst>
            <c:ext xmlns:c16="http://schemas.microsoft.com/office/drawing/2014/chart" uri="{C3380CC4-5D6E-409C-BE32-E72D297353CC}">
              <c16:uniqueId val="{00000000-6AFC-4EE8-9509-7A4165936F38}"/>
            </c:ext>
          </c:extLst>
        </c:ser>
        <c:dLbls>
          <c:showLegendKey val="0"/>
          <c:showVal val="0"/>
          <c:showCatName val="0"/>
          <c:showSerName val="0"/>
          <c:showPercent val="0"/>
          <c:showBubbleSize val="0"/>
        </c:dLbls>
        <c:gapWidth val="150"/>
        <c:axId val="317742304"/>
        <c:axId val="317738776"/>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6AFC-4EE8-9509-7A4165936F38}"/>
            </c:ext>
          </c:extLst>
        </c:ser>
        <c:dLbls>
          <c:showLegendKey val="0"/>
          <c:showVal val="0"/>
          <c:showCatName val="0"/>
          <c:showSerName val="0"/>
          <c:showPercent val="0"/>
          <c:showBubbleSize val="0"/>
        </c:dLbls>
        <c:marker val="1"/>
        <c:smooth val="0"/>
        <c:axId val="317742304"/>
        <c:axId val="317738776"/>
      </c:lineChart>
      <c:dateAx>
        <c:axId val="317742304"/>
        <c:scaling>
          <c:orientation val="minMax"/>
        </c:scaling>
        <c:delete val="1"/>
        <c:axPos val="b"/>
        <c:numFmt formatCode="ge" sourceLinked="1"/>
        <c:majorTickMark val="none"/>
        <c:minorTickMark val="none"/>
        <c:tickLblPos val="none"/>
        <c:crossAx val="317738776"/>
        <c:crosses val="autoZero"/>
        <c:auto val="1"/>
        <c:lblOffset val="100"/>
        <c:baseTimeUnit val="years"/>
      </c:dateAx>
      <c:valAx>
        <c:axId val="3177387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77423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122.33</c:v>
                </c:pt>
                <c:pt idx="1">
                  <c:v>119.28</c:v>
                </c:pt>
                <c:pt idx="2">
                  <c:v>119.46</c:v>
                </c:pt>
                <c:pt idx="3">
                  <c:v>117.22</c:v>
                </c:pt>
                <c:pt idx="4">
                  <c:v>113.43</c:v>
                </c:pt>
              </c:numCache>
            </c:numRef>
          </c:val>
          <c:extLst>
            <c:ext xmlns:c16="http://schemas.microsoft.com/office/drawing/2014/chart" uri="{C3380CC4-5D6E-409C-BE32-E72D297353CC}">
              <c16:uniqueId val="{00000000-C7E7-48E1-84FB-BA2943384F6B}"/>
            </c:ext>
          </c:extLst>
        </c:ser>
        <c:dLbls>
          <c:showLegendKey val="0"/>
          <c:showVal val="0"/>
          <c:showCatName val="0"/>
          <c:showSerName val="0"/>
          <c:showPercent val="0"/>
          <c:showBubbleSize val="0"/>
        </c:dLbls>
        <c:gapWidth val="150"/>
        <c:axId val="317740736"/>
        <c:axId val="317739168"/>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C7E7-48E1-84FB-BA2943384F6B}"/>
            </c:ext>
          </c:extLst>
        </c:ser>
        <c:dLbls>
          <c:showLegendKey val="0"/>
          <c:showVal val="0"/>
          <c:showCatName val="0"/>
          <c:showSerName val="0"/>
          <c:showPercent val="0"/>
          <c:showBubbleSize val="0"/>
        </c:dLbls>
        <c:marker val="1"/>
        <c:smooth val="0"/>
        <c:axId val="317740736"/>
        <c:axId val="317739168"/>
      </c:lineChart>
      <c:dateAx>
        <c:axId val="317740736"/>
        <c:scaling>
          <c:orientation val="minMax"/>
        </c:scaling>
        <c:delete val="1"/>
        <c:axPos val="b"/>
        <c:numFmt formatCode="ge" sourceLinked="1"/>
        <c:majorTickMark val="none"/>
        <c:minorTickMark val="none"/>
        <c:tickLblPos val="none"/>
        <c:crossAx val="317739168"/>
        <c:crosses val="autoZero"/>
        <c:auto val="1"/>
        <c:lblOffset val="100"/>
        <c:baseTimeUnit val="years"/>
      </c:dateAx>
      <c:valAx>
        <c:axId val="3177391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77407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16.350000000000001</c:v>
                </c:pt>
                <c:pt idx="1">
                  <c:v>20.93</c:v>
                </c:pt>
                <c:pt idx="2">
                  <c:v>20.93</c:v>
                </c:pt>
                <c:pt idx="3">
                  <c:v>24.39</c:v>
                </c:pt>
                <c:pt idx="4">
                  <c:v>28.12</c:v>
                </c:pt>
              </c:numCache>
            </c:numRef>
          </c:val>
          <c:extLst>
            <c:ext xmlns:c16="http://schemas.microsoft.com/office/drawing/2014/chart" uri="{C3380CC4-5D6E-409C-BE32-E72D297353CC}">
              <c16:uniqueId val="{00000000-AC23-4702-800B-DE6E6546B52F}"/>
            </c:ext>
          </c:extLst>
        </c:ser>
        <c:dLbls>
          <c:showLegendKey val="0"/>
          <c:showVal val="0"/>
          <c:showCatName val="0"/>
          <c:showSerName val="0"/>
          <c:showPercent val="0"/>
          <c:showBubbleSize val="0"/>
        </c:dLbls>
        <c:gapWidth val="150"/>
        <c:axId val="119142880"/>
        <c:axId val="11914366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AC23-4702-800B-DE6E6546B52F}"/>
            </c:ext>
          </c:extLst>
        </c:ser>
        <c:dLbls>
          <c:showLegendKey val="0"/>
          <c:showVal val="0"/>
          <c:showCatName val="0"/>
          <c:showSerName val="0"/>
          <c:showPercent val="0"/>
          <c:showBubbleSize val="0"/>
        </c:dLbls>
        <c:marker val="1"/>
        <c:smooth val="0"/>
        <c:axId val="119142880"/>
        <c:axId val="119143664"/>
      </c:lineChart>
      <c:dateAx>
        <c:axId val="119142880"/>
        <c:scaling>
          <c:orientation val="minMax"/>
        </c:scaling>
        <c:delete val="1"/>
        <c:axPos val="b"/>
        <c:numFmt formatCode="ge" sourceLinked="1"/>
        <c:majorTickMark val="none"/>
        <c:minorTickMark val="none"/>
        <c:tickLblPos val="none"/>
        <c:crossAx val="119143664"/>
        <c:crosses val="autoZero"/>
        <c:auto val="1"/>
        <c:lblOffset val="100"/>
        <c:baseTimeUnit val="years"/>
      </c:dateAx>
      <c:valAx>
        <c:axId val="1191436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91428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BD-4F15-B434-9EC9071FD5A1}"/>
            </c:ext>
          </c:extLst>
        </c:ser>
        <c:dLbls>
          <c:showLegendKey val="0"/>
          <c:showVal val="0"/>
          <c:showCatName val="0"/>
          <c:showSerName val="0"/>
          <c:showPercent val="0"/>
          <c:showBubbleSize val="0"/>
        </c:dLbls>
        <c:gapWidth val="150"/>
        <c:axId val="119143272"/>
        <c:axId val="317252296"/>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D4BD-4F15-B434-9EC9071FD5A1}"/>
            </c:ext>
          </c:extLst>
        </c:ser>
        <c:dLbls>
          <c:showLegendKey val="0"/>
          <c:showVal val="0"/>
          <c:showCatName val="0"/>
          <c:showSerName val="0"/>
          <c:showPercent val="0"/>
          <c:showBubbleSize val="0"/>
        </c:dLbls>
        <c:marker val="1"/>
        <c:smooth val="0"/>
        <c:axId val="119143272"/>
        <c:axId val="317252296"/>
      </c:lineChart>
      <c:dateAx>
        <c:axId val="119143272"/>
        <c:scaling>
          <c:orientation val="minMax"/>
        </c:scaling>
        <c:delete val="1"/>
        <c:axPos val="b"/>
        <c:numFmt formatCode="ge" sourceLinked="1"/>
        <c:majorTickMark val="none"/>
        <c:minorTickMark val="none"/>
        <c:tickLblPos val="none"/>
        <c:crossAx val="317252296"/>
        <c:crosses val="autoZero"/>
        <c:auto val="1"/>
        <c:lblOffset val="100"/>
        <c:baseTimeUnit val="years"/>
      </c:dateAx>
      <c:valAx>
        <c:axId val="3172522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191432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111.64</c:v>
                </c:pt>
                <c:pt idx="1">
                  <c:v>300.45999999999998</c:v>
                </c:pt>
                <c:pt idx="2">
                  <c:v>188.06</c:v>
                </c:pt>
                <c:pt idx="3">
                  <c:v>177.45</c:v>
                </c:pt>
                <c:pt idx="4">
                  <c:v>339.42</c:v>
                </c:pt>
              </c:numCache>
            </c:numRef>
          </c:val>
          <c:extLst>
            <c:ext xmlns:c16="http://schemas.microsoft.com/office/drawing/2014/chart" uri="{C3380CC4-5D6E-409C-BE32-E72D297353CC}">
              <c16:uniqueId val="{00000000-C8AF-40D0-9E8F-45B2D629003E}"/>
            </c:ext>
          </c:extLst>
        </c:ser>
        <c:dLbls>
          <c:showLegendKey val="0"/>
          <c:showVal val="0"/>
          <c:showCatName val="0"/>
          <c:showSerName val="0"/>
          <c:showPercent val="0"/>
          <c:showBubbleSize val="0"/>
        </c:dLbls>
        <c:gapWidth val="150"/>
        <c:axId val="317252688"/>
        <c:axId val="317254256"/>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C8AF-40D0-9E8F-45B2D629003E}"/>
            </c:ext>
          </c:extLst>
        </c:ser>
        <c:dLbls>
          <c:showLegendKey val="0"/>
          <c:showVal val="0"/>
          <c:showCatName val="0"/>
          <c:showSerName val="0"/>
          <c:showPercent val="0"/>
          <c:showBubbleSize val="0"/>
        </c:dLbls>
        <c:marker val="1"/>
        <c:smooth val="0"/>
        <c:axId val="317252688"/>
        <c:axId val="317254256"/>
      </c:lineChart>
      <c:dateAx>
        <c:axId val="317252688"/>
        <c:scaling>
          <c:orientation val="minMax"/>
        </c:scaling>
        <c:delete val="1"/>
        <c:axPos val="b"/>
        <c:numFmt formatCode="ge" sourceLinked="1"/>
        <c:majorTickMark val="none"/>
        <c:minorTickMark val="none"/>
        <c:tickLblPos val="none"/>
        <c:crossAx val="317254256"/>
        <c:crosses val="autoZero"/>
        <c:auto val="1"/>
        <c:lblOffset val="100"/>
        <c:baseTimeUnit val="years"/>
      </c:dateAx>
      <c:valAx>
        <c:axId val="3172542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72526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326.2</c:v>
                </c:pt>
                <c:pt idx="1">
                  <c:v>310.57</c:v>
                </c:pt>
                <c:pt idx="2">
                  <c:v>308.18</c:v>
                </c:pt>
                <c:pt idx="3">
                  <c:v>310.26</c:v>
                </c:pt>
                <c:pt idx="4">
                  <c:v>317.56</c:v>
                </c:pt>
              </c:numCache>
            </c:numRef>
          </c:val>
          <c:extLst>
            <c:ext xmlns:c16="http://schemas.microsoft.com/office/drawing/2014/chart" uri="{C3380CC4-5D6E-409C-BE32-E72D297353CC}">
              <c16:uniqueId val="{00000000-9D1B-4500-997B-2E360C109C7E}"/>
            </c:ext>
          </c:extLst>
        </c:ser>
        <c:dLbls>
          <c:showLegendKey val="0"/>
          <c:showVal val="0"/>
          <c:showCatName val="0"/>
          <c:showSerName val="0"/>
          <c:showPercent val="0"/>
          <c:showBubbleSize val="0"/>
        </c:dLbls>
        <c:gapWidth val="150"/>
        <c:axId val="317251120"/>
        <c:axId val="31725151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9D1B-4500-997B-2E360C109C7E}"/>
            </c:ext>
          </c:extLst>
        </c:ser>
        <c:dLbls>
          <c:showLegendKey val="0"/>
          <c:showVal val="0"/>
          <c:showCatName val="0"/>
          <c:showSerName val="0"/>
          <c:showPercent val="0"/>
          <c:showBubbleSize val="0"/>
        </c:dLbls>
        <c:marker val="1"/>
        <c:smooth val="0"/>
        <c:axId val="317251120"/>
        <c:axId val="317251512"/>
      </c:lineChart>
      <c:dateAx>
        <c:axId val="317251120"/>
        <c:scaling>
          <c:orientation val="minMax"/>
        </c:scaling>
        <c:delete val="1"/>
        <c:axPos val="b"/>
        <c:numFmt formatCode="ge" sourceLinked="1"/>
        <c:majorTickMark val="none"/>
        <c:minorTickMark val="none"/>
        <c:tickLblPos val="none"/>
        <c:crossAx val="317251512"/>
        <c:crosses val="autoZero"/>
        <c:auto val="1"/>
        <c:lblOffset val="100"/>
        <c:baseTimeUnit val="years"/>
      </c:dateAx>
      <c:valAx>
        <c:axId val="3172515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72511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118.82</c:v>
                </c:pt>
                <c:pt idx="1">
                  <c:v>116.4</c:v>
                </c:pt>
                <c:pt idx="2">
                  <c:v>116.71</c:v>
                </c:pt>
                <c:pt idx="3">
                  <c:v>114.06</c:v>
                </c:pt>
                <c:pt idx="4">
                  <c:v>109.98</c:v>
                </c:pt>
              </c:numCache>
            </c:numRef>
          </c:val>
          <c:extLst>
            <c:ext xmlns:c16="http://schemas.microsoft.com/office/drawing/2014/chart" uri="{C3380CC4-5D6E-409C-BE32-E72D297353CC}">
              <c16:uniqueId val="{00000000-AAF8-4A66-9AF5-13CA578893BB}"/>
            </c:ext>
          </c:extLst>
        </c:ser>
        <c:dLbls>
          <c:showLegendKey val="0"/>
          <c:showVal val="0"/>
          <c:showCatName val="0"/>
          <c:showSerName val="0"/>
          <c:showPercent val="0"/>
          <c:showBubbleSize val="0"/>
        </c:dLbls>
        <c:gapWidth val="150"/>
        <c:axId val="317251904"/>
        <c:axId val="31724759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AAF8-4A66-9AF5-13CA578893BB}"/>
            </c:ext>
          </c:extLst>
        </c:ser>
        <c:dLbls>
          <c:showLegendKey val="0"/>
          <c:showVal val="0"/>
          <c:showCatName val="0"/>
          <c:showSerName val="0"/>
          <c:showPercent val="0"/>
          <c:showBubbleSize val="0"/>
        </c:dLbls>
        <c:marker val="1"/>
        <c:smooth val="0"/>
        <c:axId val="317251904"/>
        <c:axId val="317247592"/>
      </c:lineChart>
      <c:dateAx>
        <c:axId val="317251904"/>
        <c:scaling>
          <c:orientation val="minMax"/>
        </c:scaling>
        <c:delete val="1"/>
        <c:axPos val="b"/>
        <c:numFmt formatCode="ge" sourceLinked="1"/>
        <c:majorTickMark val="none"/>
        <c:minorTickMark val="none"/>
        <c:tickLblPos val="none"/>
        <c:crossAx val="317247592"/>
        <c:crosses val="autoZero"/>
        <c:auto val="1"/>
        <c:lblOffset val="100"/>
        <c:baseTimeUnit val="years"/>
      </c:dateAx>
      <c:valAx>
        <c:axId val="3172475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72519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8.31</c:v>
                </c:pt>
                <c:pt idx="1">
                  <c:v>8.5</c:v>
                </c:pt>
                <c:pt idx="2">
                  <c:v>8.3800000000000008</c:v>
                </c:pt>
                <c:pt idx="3">
                  <c:v>8.42</c:v>
                </c:pt>
                <c:pt idx="4">
                  <c:v>8.51</c:v>
                </c:pt>
              </c:numCache>
            </c:numRef>
          </c:val>
          <c:extLst>
            <c:ext xmlns:c16="http://schemas.microsoft.com/office/drawing/2014/chart" uri="{C3380CC4-5D6E-409C-BE32-E72D297353CC}">
              <c16:uniqueId val="{00000000-D453-467C-A702-657C9FE79E44}"/>
            </c:ext>
          </c:extLst>
        </c:ser>
        <c:dLbls>
          <c:showLegendKey val="0"/>
          <c:showVal val="0"/>
          <c:showCatName val="0"/>
          <c:showSerName val="0"/>
          <c:showPercent val="0"/>
          <c:showBubbleSize val="0"/>
        </c:dLbls>
        <c:gapWidth val="150"/>
        <c:axId val="317247200"/>
        <c:axId val="31725347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D453-467C-A702-657C9FE79E44}"/>
            </c:ext>
          </c:extLst>
        </c:ser>
        <c:dLbls>
          <c:showLegendKey val="0"/>
          <c:showVal val="0"/>
          <c:showCatName val="0"/>
          <c:showSerName val="0"/>
          <c:showPercent val="0"/>
          <c:showBubbleSize val="0"/>
        </c:dLbls>
        <c:marker val="1"/>
        <c:smooth val="0"/>
        <c:axId val="317247200"/>
        <c:axId val="317253472"/>
      </c:lineChart>
      <c:dateAx>
        <c:axId val="317247200"/>
        <c:scaling>
          <c:orientation val="minMax"/>
        </c:scaling>
        <c:delete val="1"/>
        <c:axPos val="b"/>
        <c:numFmt formatCode="ge" sourceLinked="1"/>
        <c:majorTickMark val="none"/>
        <c:minorTickMark val="none"/>
        <c:tickLblPos val="none"/>
        <c:crossAx val="317253472"/>
        <c:crosses val="autoZero"/>
        <c:auto val="1"/>
        <c:lblOffset val="100"/>
        <c:baseTimeUnit val="years"/>
      </c:dateAx>
      <c:valAx>
        <c:axId val="3172534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72472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64.38</c:v>
                </c:pt>
                <c:pt idx="1">
                  <c:v>63.93</c:v>
                </c:pt>
                <c:pt idx="2">
                  <c:v>63.9</c:v>
                </c:pt>
                <c:pt idx="3">
                  <c:v>63.51</c:v>
                </c:pt>
                <c:pt idx="4">
                  <c:v>61.04</c:v>
                </c:pt>
              </c:numCache>
            </c:numRef>
          </c:val>
          <c:extLst>
            <c:ext xmlns:c16="http://schemas.microsoft.com/office/drawing/2014/chart" uri="{C3380CC4-5D6E-409C-BE32-E72D297353CC}">
              <c16:uniqueId val="{00000000-5933-460F-8B1B-5C7D8F021FCB}"/>
            </c:ext>
          </c:extLst>
        </c:ser>
        <c:dLbls>
          <c:showLegendKey val="0"/>
          <c:showVal val="0"/>
          <c:showCatName val="0"/>
          <c:showSerName val="0"/>
          <c:showPercent val="0"/>
          <c:showBubbleSize val="0"/>
        </c:dLbls>
        <c:gapWidth val="150"/>
        <c:axId val="317248376"/>
        <c:axId val="317248768"/>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5933-460F-8B1B-5C7D8F021FCB}"/>
            </c:ext>
          </c:extLst>
        </c:ser>
        <c:dLbls>
          <c:showLegendKey val="0"/>
          <c:showVal val="0"/>
          <c:showCatName val="0"/>
          <c:showSerName val="0"/>
          <c:showPercent val="0"/>
          <c:showBubbleSize val="0"/>
        </c:dLbls>
        <c:marker val="1"/>
        <c:smooth val="0"/>
        <c:axId val="317248376"/>
        <c:axId val="317248768"/>
      </c:lineChart>
      <c:dateAx>
        <c:axId val="317248376"/>
        <c:scaling>
          <c:orientation val="minMax"/>
        </c:scaling>
        <c:delete val="1"/>
        <c:axPos val="b"/>
        <c:numFmt formatCode="ge" sourceLinked="1"/>
        <c:majorTickMark val="none"/>
        <c:minorTickMark val="none"/>
        <c:tickLblPos val="none"/>
        <c:crossAx val="317248768"/>
        <c:crosses val="autoZero"/>
        <c:auto val="1"/>
        <c:lblOffset val="100"/>
        <c:baseTimeUnit val="years"/>
      </c:dateAx>
      <c:valAx>
        <c:axId val="3172487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724837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92.83</c:v>
                </c:pt>
                <c:pt idx="1">
                  <c:v>92.89</c:v>
                </c:pt>
                <c:pt idx="2">
                  <c:v>92.88</c:v>
                </c:pt>
                <c:pt idx="3">
                  <c:v>92.02</c:v>
                </c:pt>
                <c:pt idx="4">
                  <c:v>92.41</c:v>
                </c:pt>
              </c:numCache>
            </c:numRef>
          </c:val>
          <c:extLst>
            <c:ext xmlns:c16="http://schemas.microsoft.com/office/drawing/2014/chart" uri="{C3380CC4-5D6E-409C-BE32-E72D297353CC}">
              <c16:uniqueId val="{00000000-E55C-4FA5-852B-84BD923020F5}"/>
            </c:ext>
          </c:extLst>
        </c:ser>
        <c:dLbls>
          <c:showLegendKey val="0"/>
          <c:showVal val="0"/>
          <c:showCatName val="0"/>
          <c:showSerName val="0"/>
          <c:showPercent val="0"/>
          <c:showBubbleSize val="0"/>
        </c:dLbls>
        <c:gapWidth val="150"/>
        <c:axId val="317249552"/>
        <c:axId val="31724994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E55C-4FA5-852B-84BD923020F5}"/>
            </c:ext>
          </c:extLst>
        </c:ser>
        <c:dLbls>
          <c:showLegendKey val="0"/>
          <c:showVal val="0"/>
          <c:showCatName val="0"/>
          <c:showSerName val="0"/>
          <c:showPercent val="0"/>
          <c:showBubbleSize val="0"/>
        </c:dLbls>
        <c:marker val="1"/>
        <c:smooth val="0"/>
        <c:axId val="317249552"/>
        <c:axId val="317249944"/>
      </c:lineChart>
      <c:dateAx>
        <c:axId val="317249552"/>
        <c:scaling>
          <c:orientation val="minMax"/>
        </c:scaling>
        <c:delete val="1"/>
        <c:axPos val="b"/>
        <c:numFmt formatCode="ge" sourceLinked="1"/>
        <c:majorTickMark val="none"/>
        <c:minorTickMark val="none"/>
        <c:tickLblPos val="none"/>
        <c:crossAx val="317249944"/>
        <c:crosses val="autoZero"/>
        <c:auto val="1"/>
        <c:lblOffset val="100"/>
        <c:baseTimeUnit val="years"/>
      </c:dateAx>
      <c:valAx>
        <c:axId val="3172499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172495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B1" zoomScale="80" zoomScaleNormal="80"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15">
      <c r="A5" s="2"/>
      <c r="B5" s="69" t="str">
        <f>データ!H7</f>
        <v>山口県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x14ac:dyDescent="0.15">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1710050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大規模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14</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1043900</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x14ac:dyDescent="0.15">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x14ac:dyDescent="0.15">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72.400000000000006</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125</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1580310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x14ac:dyDescent="0.15">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x14ac:dyDescent="0.15">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106</v>
      </c>
      <c r="SN16" s="110"/>
      <c r="SO16" s="110"/>
      <c r="SP16" s="110"/>
      <c r="SQ16" s="110"/>
      <c r="SR16" s="110"/>
      <c r="SS16" s="110"/>
      <c r="ST16" s="110"/>
      <c r="SU16" s="110"/>
      <c r="SV16" s="110"/>
      <c r="SW16" s="110"/>
      <c r="SX16" s="110"/>
      <c r="SY16" s="110"/>
      <c r="SZ16" s="110"/>
      <c r="TA16" s="111"/>
    </row>
    <row r="17" spans="1:521" ht="13.5" customHeight="1" x14ac:dyDescent="0.15">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x14ac:dyDescent="0.15">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x14ac:dyDescent="0.15">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x14ac:dyDescent="0.15">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x14ac:dyDescent="0.15">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x14ac:dyDescent="0.15">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x14ac:dyDescent="0.15">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x14ac:dyDescent="0.15">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x14ac:dyDescent="0.15">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x14ac:dyDescent="0.15">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x14ac:dyDescent="0.15">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x14ac:dyDescent="0.15">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x14ac:dyDescent="0.15">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x14ac:dyDescent="0.15">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x14ac:dyDescent="0.15">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122.33</v>
      </c>
      <c r="Y32" s="128"/>
      <c r="Z32" s="128"/>
      <c r="AA32" s="128"/>
      <c r="AB32" s="128"/>
      <c r="AC32" s="128"/>
      <c r="AD32" s="128"/>
      <c r="AE32" s="128"/>
      <c r="AF32" s="128"/>
      <c r="AG32" s="128"/>
      <c r="AH32" s="128"/>
      <c r="AI32" s="128"/>
      <c r="AJ32" s="128"/>
      <c r="AK32" s="128"/>
      <c r="AL32" s="128"/>
      <c r="AM32" s="128"/>
      <c r="AN32" s="128"/>
      <c r="AO32" s="128"/>
      <c r="AP32" s="128"/>
      <c r="AQ32" s="129"/>
      <c r="AR32" s="127">
        <f>データ!U6</f>
        <v>119.28</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119.46</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117.22</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113.43</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428.02</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111.64</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300.45999999999998</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188.06</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177.45</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339.42</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326.2</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310.57</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308.18</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310.26</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317.56</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x14ac:dyDescent="0.15">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122.19</v>
      </c>
      <c r="Y33" s="128"/>
      <c r="Z33" s="128"/>
      <c r="AA33" s="128"/>
      <c r="AB33" s="128"/>
      <c r="AC33" s="128"/>
      <c r="AD33" s="128"/>
      <c r="AE33" s="128"/>
      <c r="AF33" s="128"/>
      <c r="AG33" s="128"/>
      <c r="AH33" s="128"/>
      <c r="AI33" s="128"/>
      <c r="AJ33" s="128"/>
      <c r="AK33" s="128"/>
      <c r="AL33" s="128"/>
      <c r="AM33" s="128"/>
      <c r="AN33" s="128"/>
      <c r="AO33" s="128"/>
      <c r="AP33" s="128"/>
      <c r="AQ33" s="129"/>
      <c r="AR33" s="127">
        <f>データ!Z6</f>
        <v>123.35</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121.58</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121.19</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120.32</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50.49</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23.81</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22.44</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18.82</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17.88</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221.79</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312.67</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345.05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379.14</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394.58</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297.23</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272.8</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255.89</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242.57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235.79</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x14ac:dyDescent="0.15">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x14ac:dyDescent="0.15">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x14ac:dyDescent="0.15">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x14ac:dyDescent="0.15">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x14ac:dyDescent="0.15">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x14ac:dyDescent="0.15">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x14ac:dyDescent="0.15">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x14ac:dyDescent="0.15">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x14ac:dyDescent="0.15">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x14ac:dyDescent="0.15">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107</v>
      </c>
      <c r="SN48" s="110"/>
      <c r="SO48" s="110"/>
      <c r="SP48" s="110"/>
      <c r="SQ48" s="110"/>
      <c r="SR48" s="110"/>
      <c r="SS48" s="110"/>
      <c r="ST48" s="110"/>
      <c r="SU48" s="110"/>
      <c r="SV48" s="110"/>
      <c r="SW48" s="110"/>
      <c r="SX48" s="110"/>
      <c r="SY48" s="110"/>
      <c r="SZ48" s="110"/>
      <c r="TA48" s="111"/>
    </row>
    <row r="49" spans="1:521" ht="13.5" customHeight="1" x14ac:dyDescent="0.15">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x14ac:dyDescent="0.15">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x14ac:dyDescent="0.15">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x14ac:dyDescent="0.15">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x14ac:dyDescent="0.15">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x14ac:dyDescent="0.15">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118.82</v>
      </c>
      <c r="Y55" s="128"/>
      <c r="Z55" s="128"/>
      <c r="AA55" s="128"/>
      <c r="AB55" s="128"/>
      <c r="AC55" s="128"/>
      <c r="AD55" s="128"/>
      <c r="AE55" s="128"/>
      <c r="AF55" s="128"/>
      <c r="AG55" s="128"/>
      <c r="AH55" s="128"/>
      <c r="AI55" s="128"/>
      <c r="AJ55" s="128"/>
      <c r="AK55" s="128"/>
      <c r="AL55" s="128"/>
      <c r="AM55" s="128"/>
      <c r="AN55" s="128"/>
      <c r="AO55" s="128"/>
      <c r="AP55" s="128"/>
      <c r="AQ55" s="129"/>
      <c r="AR55" s="127">
        <f>データ!BM6</f>
        <v>116.4</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116.71</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114.06</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109.98</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8.31</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8.5</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8.3800000000000008</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8.42</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8.51</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64.38</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63.93</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63.9</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63.51</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61.04</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92.83</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92.89</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92.88</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92.02</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92.41</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x14ac:dyDescent="0.15">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118.2</v>
      </c>
      <c r="Y56" s="128"/>
      <c r="Z56" s="128"/>
      <c r="AA56" s="128"/>
      <c r="AB56" s="128"/>
      <c r="AC56" s="128"/>
      <c r="AD56" s="128"/>
      <c r="AE56" s="128"/>
      <c r="AF56" s="128"/>
      <c r="AG56" s="128"/>
      <c r="AH56" s="128"/>
      <c r="AI56" s="128"/>
      <c r="AJ56" s="128"/>
      <c r="AK56" s="128"/>
      <c r="AL56" s="128"/>
      <c r="AM56" s="128"/>
      <c r="AN56" s="128"/>
      <c r="AO56" s="128"/>
      <c r="AP56" s="128"/>
      <c r="AQ56" s="129"/>
      <c r="AR56" s="127">
        <f>データ!BR6</f>
        <v>119.5</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118.99</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119.17</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117.72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17.100000000000001</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16.91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16.850000000000001</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16.8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17.03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57.65</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57.52</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57.55</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57.69</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58.56</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79.72</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79.7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79.42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79.2</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80.5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x14ac:dyDescent="0.15">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x14ac:dyDescent="0.15">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15">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x14ac:dyDescent="0.15">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x14ac:dyDescent="0.15">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x14ac:dyDescent="0.15">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x14ac:dyDescent="0.15">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108</v>
      </c>
      <c r="SN68" s="110"/>
      <c r="SO68" s="110"/>
      <c r="SP68" s="110"/>
      <c r="SQ68" s="110"/>
      <c r="SR68" s="110"/>
      <c r="SS68" s="110"/>
      <c r="ST68" s="110"/>
      <c r="SU68" s="110"/>
      <c r="SV68" s="110"/>
      <c r="SW68" s="110"/>
      <c r="SX68" s="110"/>
      <c r="SY68" s="110"/>
      <c r="SZ68" s="110"/>
      <c r="TA68" s="111"/>
    </row>
    <row r="69" spans="1:521" ht="13.5" customHeight="1" x14ac:dyDescent="0.15">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x14ac:dyDescent="0.15">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x14ac:dyDescent="0.15">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x14ac:dyDescent="0.15">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x14ac:dyDescent="0.15">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x14ac:dyDescent="0.15">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x14ac:dyDescent="0.15">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x14ac:dyDescent="0.15">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x14ac:dyDescent="0.15">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x14ac:dyDescent="0.15">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x14ac:dyDescent="0.15">
      <c r="A79" s="2"/>
      <c r="B79" s="26"/>
      <c r="C79" s="2"/>
      <c r="D79" s="2"/>
      <c r="E79" s="2"/>
      <c r="F79" s="2"/>
      <c r="G79" s="2"/>
      <c r="H79" s="2"/>
      <c r="I79" s="2"/>
      <c r="J79" s="28"/>
      <c r="K79" s="29"/>
      <c r="L79" s="145"/>
      <c r="M79" s="145"/>
      <c r="N79" s="145"/>
      <c r="O79" s="145"/>
      <c r="P79" s="145"/>
      <c r="Q79" s="145"/>
      <c r="R79" s="145"/>
      <c r="S79" s="145"/>
      <c r="T79" s="145"/>
      <c r="U79" s="145"/>
      <c r="V79" s="145"/>
      <c r="W79" s="145"/>
      <c r="X79" s="146"/>
      <c r="Y79" s="142">
        <f>データ!$B$10</f>
        <v>41640</v>
      </c>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4"/>
      <c r="AZ79" s="142">
        <f>データ!$C$10</f>
        <v>42005</v>
      </c>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4"/>
      <c r="CA79" s="142">
        <f>データ!$D$10</f>
        <v>42370</v>
      </c>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4"/>
      <c r="DB79" s="142">
        <f>データ!$E$10</f>
        <v>42736</v>
      </c>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4"/>
      <c r="EC79" s="142">
        <f>データ!$F$10</f>
        <v>43101</v>
      </c>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4"/>
      <c r="FD79" s="29"/>
      <c r="FE79" s="32"/>
      <c r="FF79" s="2"/>
      <c r="FG79" s="2"/>
      <c r="FH79" s="2"/>
      <c r="FI79" s="2"/>
      <c r="FJ79" s="2"/>
      <c r="FK79" s="2"/>
      <c r="FL79" s="2"/>
      <c r="FM79" s="2"/>
      <c r="FN79" s="2"/>
      <c r="FO79" s="2"/>
      <c r="FP79" s="2"/>
      <c r="FQ79" s="2"/>
      <c r="FR79" s="2"/>
      <c r="FS79" s="2"/>
      <c r="FT79" s="2"/>
      <c r="FU79" s="2"/>
      <c r="FV79" s="28"/>
      <c r="FW79" s="29"/>
      <c r="FX79" s="145"/>
      <c r="FY79" s="145"/>
      <c r="FZ79" s="145"/>
      <c r="GA79" s="145"/>
      <c r="GB79" s="145"/>
      <c r="GC79" s="145"/>
      <c r="GD79" s="145"/>
      <c r="GE79" s="145"/>
      <c r="GF79" s="145"/>
      <c r="GG79" s="145"/>
      <c r="GH79" s="145"/>
      <c r="GI79" s="145"/>
      <c r="GJ79" s="146"/>
      <c r="GK79" s="142">
        <f>データ!$B$10</f>
        <v>41640</v>
      </c>
      <c r="GL79" s="143"/>
      <c r="GM79" s="143"/>
      <c r="GN79" s="143"/>
      <c r="GO79" s="143"/>
      <c r="GP79" s="143"/>
      <c r="GQ79" s="143"/>
      <c r="GR79" s="143"/>
      <c r="GS79" s="143"/>
      <c r="GT79" s="143"/>
      <c r="GU79" s="143"/>
      <c r="GV79" s="143"/>
      <c r="GW79" s="143"/>
      <c r="GX79" s="143"/>
      <c r="GY79" s="143"/>
      <c r="GZ79" s="143"/>
      <c r="HA79" s="143"/>
      <c r="HB79" s="143"/>
      <c r="HC79" s="143"/>
      <c r="HD79" s="143"/>
      <c r="HE79" s="143"/>
      <c r="HF79" s="143"/>
      <c r="HG79" s="143"/>
      <c r="HH79" s="143"/>
      <c r="HI79" s="143"/>
      <c r="HJ79" s="143"/>
      <c r="HK79" s="144"/>
      <c r="HL79" s="142">
        <f>データ!$C$10</f>
        <v>42005</v>
      </c>
      <c r="HM79" s="143"/>
      <c r="HN79" s="143"/>
      <c r="HO79" s="143"/>
      <c r="HP79" s="143"/>
      <c r="HQ79" s="143"/>
      <c r="HR79" s="143"/>
      <c r="HS79" s="143"/>
      <c r="HT79" s="143"/>
      <c r="HU79" s="143"/>
      <c r="HV79" s="143"/>
      <c r="HW79" s="143"/>
      <c r="HX79" s="143"/>
      <c r="HY79" s="143"/>
      <c r="HZ79" s="143"/>
      <c r="IA79" s="143"/>
      <c r="IB79" s="143"/>
      <c r="IC79" s="143"/>
      <c r="ID79" s="143"/>
      <c r="IE79" s="143"/>
      <c r="IF79" s="143"/>
      <c r="IG79" s="143"/>
      <c r="IH79" s="143"/>
      <c r="II79" s="143"/>
      <c r="IJ79" s="143"/>
      <c r="IK79" s="143"/>
      <c r="IL79" s="144"/>
      <c r="IM79" s="142">
        <f>データ!$D$10</f>
        <v>42370</v>
      </c>
      <c r="IN79" s="143"/>
      <c r="IO79" s="143"/>
      <c r="IP79" s="143"/>
      <c r="IQ79" s="143"/>
      <c r="IR79" s="143"/>
      <c r="IS79" s="143"/>
      <c r="IT79" s="143"/>
      <c r="IU79" s="143"/>
      <c r="IV79" s="143"/>
      <c r="IW79" s="143"/>
      <c r="IX79" s="143"/>
      <c r="IY79" s="143"/>
      <c r="IZ79" s="143"/>
      <c r="JA79" s="143"/>
      <c r="JB79" s="143"/>
      <c r="JC79" s="143"/>
      <c r="JD79" s="143"/>
      <c r="JE79" s="143"/>
      <c r="JF79" s="143"/>
      <c r="JG79" s="143"/>
      <c r="JH79" s="143"/>
      <c r="JI79" s="143"/>
      <c r="JJ79" s="143"/>
      <c r="JK79" s="143"/>
      <c r="JL79" s="143"/>
      <c r="JM79" s="144"/>
      <c r="JN79" s="142">
        <f>データ!$E$10</f>
        <v>42736</v>
      </c>
      <c r="JO79" s="143"/>
      <c r="JP79" s="143"/>
      <c r="JQ79" s="143"/>
      <c r="JR79" s="143"/>
      <c r="JS79" s="143"/>
      <c r="JT79" s="143"/>
      <c r="JU79" s="143"/>
      <c r="JV79" s="143"/>
      <c r="JW79" s="143"/>
      <c r="JX79" s="143"/>
      <c r="JY79" s="143"/>
      <c r="JZ79" s="143"/>
      <c r="KA79" s="143"/>
      <c r="KB79" s="143"/>
      <c r="KC79" s="143"/>
      <c r="KD79" s="143"/>
      <c r="KE79" s="143"/>
      <c r="KF79" s="143"/>
      <c r="KG79" s="143"/>
      <c r="KH79" s="143"/>
      <c r="KI79" s="143"/>
      <c r="KJ79" s="143"/>
      <c r="KK79" s="143"/>
      <c r="KL79" s="143"/>
      <c r="KM79" s="143"/>
      <c r="KN79" s="144"/>
      <c r="KO79" s="142">
        <f>データ!$F$10</f>
        <v>43101</v>
      </c>
      <c r="KP79" s="143"/>
      <c r="KQ79" s="143"/>
      <c r="KR79" s="143"/>
      <c r="KS79" s="143"/>
      <c r="KT79" s="143"/>
      <c r="KU79" s="143"/>
      <c r="KV79" s="143"/>
      <c r="KW79" s="143"/>
      <c r="KX79" s="143"/>
      <c r="KY79" s="143"/>
      <c r="KZ79" s="143"/>
      <c r="LA79" s="143"/>
      <c r="LB79" s="143"/>
      <c r="LC79" s="143"/>
      <c r="LD79" s="143"/>
      <c r="LE79" s="143"/>
      <c r="LF79" s="143"/>
      <c r="LG79" s="143"/>
      <c r="LH79" s="143"/>
      <c r="LI79" s="143"/>
      <c r="LJ79" s="143"/>
      <c r="LK79" s="143"/>
      <c r="LL79" s="143"/>
      <c r="LM79" s="143"/>
      <c r="LN79" s="143"/>
      <c r="LO79" s="144"/>
      <c r="LP79" s="29"/>
      <c r="LQ79" s="32"/>
      <c r="LR79" s="2"/>
      <c r="LS79" s="2"/>
      <c r="LT79" s="2"/>
      <c r="LU79" s="2"/>
      <c r="LV79" s="2"/>
      <c r="LW79" s="2"/>
      <c r="LX79" s="2"/>
      <c r="LY79" s="2"/>
      <c r="LZ79" s="2"/>
      <c r="MA79" s="2"/>
      <c r="MB79" s="2"/>
      <c r="MC79" s="2"/>
      <c r="MD79" s="2"/>
      <c r="ME79" s="2"/>
      <c r="MF79" s="2"/>
      <c r="MG79" s="2"/>
      <c r="MH79" s="28"/>
      <c r="MI79" s="29"/>
      <c r="MJ79" s="145"/>
      <c r="MK79" s="145"/>
      <c r="ML79" s="145"/>
      <c r="MM79" s="145"/>
      <c r="MN79" s="145"/>
      <c r="MO79" s="145"/>
      <c r="MP79" s="145"/>
      <c r="MQ79" s="145"/>
      <c r="MR79" s="145"/>
      <c r="MS79" s="145"/>
      <c r="MT79" s="145"/>
      <c r="MU79" s="145"/>
      <c r="MV79" s="146"/>
      <c r="MW79" s="142">
        <f>データ!$B$10</f>
        <v>41640</v>
      </c>
      <c r="MX79" s="143"/>
      <c r="MY79" s="143"/>
      <c r="MZ79" s="143"/>
      <c r="NA79" s="143"/>
      <c r="NB79" s="143"/>
      <c r="NC79" s="143"/>
      <c r="ND79" s="143"/>
      <c r="NE79" s="143"/>
      <c r="NF79" s="143"/>
      <c r="NG79" s="143"/>
      <c r="NH79" s="143"/>
      <c r="NI79" s="143"/>
      <c r="NJ79" s="143"/>
      <c r="NK79" s="143"/>
      <c r="NL79" s="143"/>
      <c r="NM79" s="143"/>
      <c r="NN79" s="143"/>
      <c r="NO79" s="143"/>
      <c r="NP79" s="143"/>
      <c r="NQ79" s="143"/>
      <c r="NR79" s="143"/>
      <c r="NS79" s="143"/>
      <c r="NT79" s="143"/>
      <c r="NU79" s="143"/>
      <c r="NV79" s="143"/>
      <c r="NW79" s="144"/>
      <c r="NX79" s="142">
        <f>データ!$C$10</f>
        <v>42005</v>
      </c>
      <c r="NY79" s="143"/>
      <c r="NZ79" s="143"/>
      <c r="OA79" s="143"/>
      <c r="OB79" s="143"/>
      <c r="OC79" s="143"/>
      <c r="OD79" s="143"/>
      <c r="OE79" s="143"/>
      <c r="OF79" s="143"/>
      <c r="OG79" s="143"/>
      <c r="OH79" s="143"/>
      <c r="OI79" s="143"/>
      <c r="OJ79" s="143"/>
      <c r="OK79" s="143"/>
      <c r="OL79" s="143"/>
      <c r="OM79" s="143"/>
      <c r="ON79" s="143"/>
      <c r="OO79" s="143"/>
      <c r="OP79" s="143"/>
      <c r="OQ79" s="143"/>
      <c r="OR79" s="143"/>
      <c r="OS79" s="143"/>
      <c r="OT79" s="143"/>
      <c r="OU79" s="143"/>
      <c r="OV79" s="143"/>
      <c r="OW79" s="143"/>
      <c r="OX79" s="144"/>
      <c r="OY79" s="142">
        <f>データ!$D$10</f>
        <v>42370</v>
      </c>
      <c r="OZ79" s="143"/>
      <c r="PA79" s="143"/>
      <c r="PB79" s="143"/>
      <c r="PC79" s="143"/>
      <c r="PD79" s="143"/>
      <c r="PE79" s="143"/>
      <c r="PF79" s="143"/>
      <c r="PG79" s="143"/>
      <c r="PH79" s="143"/>
      <c r="PI79" s="143"/>
      <c r="PJ79" s="143"/>
      <c r="PK79" s="143"/>
      <c r="PL79" s="143"/>
      <c r="PM79" s="143"/>
      <c r="PN79" s="143"/>
      <c r="PO79" s="143"/>
      <c r="PP79" s="143"/>
      <c r="PQ79" s="143"/>
      <c r="PR79" s="143"/>
      <c r="PS79" s="143"/>
      <c r="PT79" s="143"/>
      <c r="PU79" s="143"/>
      <c r="PV79" s="143"/>
      <c r="PW79" s="143"/>
      <c r="PX79" s="143"/>
      <c r="PY79" s="144"/>
      <c r="PZ79" s="142">
        <f>データ!$E$10</f>
        <v>42736</v>
      </c>
      <c r="QA79" s="143"/>
      <c r="QB79" s="143"/>
      <c r="QC79" s="143"/>
      <c r="QD79" s="143"/>
      <c r="QE79" s="143"/>
      <c r="QF79" s="143"/>
      <c r="QG79" s="143"/>
      <c r="QH79" s="143"/>
      <c r="QI79" s="143"/>
      <c r="QJ79" s="143"/>
      <c r="QK79" s="143"/>
      <c r="QL79" s="143"/>
      <c r="QM79" s="143"/>
      <c r="QN79" s="143"/>
      <c r="QO79" s="143"/>
      <c r="QP79" s="143"/>
      <c r="QQ79" s="143"/>
      <c r="QR79" s="143"/>
      <c r="QS79" s="143"/>
      <c r="QT79" s="143"/>
      <c r="QU79" s="143"/>
      <c r="QV79" s="143"/>
      <c r="QW79" s="143"/>
      <c r="QX79" s="143"/>
      <c r="QY79" s="143"/>
      <c r="QZ79" s="144"/>
      <c r="RA79" s="142">
        <f>データ!$F$10</f>
        <v>43101</v>
      </c>
      <c r="RB79" s="143"/>
      <c r="RC79" s="143"/>
      <c r="RD79" s="143"/>
      <c r="RE79" s="143"/>
      <c r="RF79" s="143"/>
      <c r="RG79" s="143"/>
      <c r="RH79" s="143"/>
      <c r="RI79" s="143"/>
      <c r="RJ79" s="143"/>
      <c r="RK79" s="143"/>
      <c r="RL79" s="143"/>
      <c r="RM79" s="143"/>
      <c r="RN79" s="143"/>
      <c r="RO79" s="143"/>
      <c r="RP79" s="143"/>
      <c r="RQ79" s="143"/>
      <c r="RR79" s="143"/>
      <c r="RS79" s="143"/>
      <c r="RT79" s="143"/>
      <c r="RU79" s="143"/>
      <c r="RV79" s="143"/>
      <c r="RW79" s="143"/>
      <c r="RX79" s="143"/>
      <c r="RY79" s="143"/>
      <c r="RZ79" s="143"/>
      <c r="SA79" s="144"/>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7">
        <f>データ!DD6</f>
        <v>51.33</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52.44</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53.3</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54.02</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54.61</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7">
        <f>データ!DO6</f>
        <v>16.350000000000001</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20.93</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20.93</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24.39</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28.12</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7">
        <f>データ!DZ6</f>
        <v>0</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0</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0</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7">
        <f>データ!DI6</f>
        <v>56.41</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57.35</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57.93</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58.88</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59.48</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7">
        <f>データ!DT6</f>
        <v>40.61</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37.619999999999997</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41.79</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43.44</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48.09</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7">
        <f>データ!EE6</f>
        <v>0.12</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0.11</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0.32</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0.21</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0.13</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x14ac:dyDescent="0.15">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37</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38</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Uo902PtGE8CCFpnGJg0HcojXKnjBzVduuGWObLwWiTVBTfUHBSacEv/akYVTadwNTHNcdBfRRddBZ8LwP7TxOQ==" saltValue="RZMdlDoDolq/HlE/vS7xCQ=="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3" t="s">
        <v>48</v>
      </c>
      <c r="I3" s="154"/>
      <c r="J3" s="154"/>
      <c r="K3" s="154"/>
      <c r="L3" s="154"/>
      <c r="M3" s="154"/>
      <c r="N3" s="154"/>
      <c r="O3" s="154"/>
      <c r="P3" s="154"/>
      <c r="Q3" s="154"/>
      <c r="R3" s="154"/>
      <c r="S3" s="154"/>
      <c r="T3" s="157" t="s">
        <v>49</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50</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51</v>
      </c>
      <c r="B4" s="47"/>
      <c r="C4" s="47"/>
      <c r="D4" s="47"/>
      <c r="E4" s="47"/>
      <c r="F4" s="47"/>
      <c r="G4" s="47"/>
      <c r="H4" s="155"/>
      <c r="I4" s="156"/>
      <c r="J4" s="156"/>
      <c r="K4" s="156"/>
      <c r="L4" s="156"/>
      <c r="M4" s="156"/>
      <c r="N4" s="156"/>
      <c r="O4" s="156"/>
      <c r="P4" s="156"/>
      <c r="Q4" s="156"/>
      <c r="R4" s="156"/>
      <c r="S4" s="156"/>
      <c r="T4" s="152" t="s">
        <v>52</v>
      </c>
      <c r="U4" s="152"/>
      <c r="V4" s="152"/>
      <c r="W4" s="152"/>
      <c r="X4" s="152"/>
      <c r="Y4" s="152"/>
      <c r="Z4" s="152"/>
      <c r="AA4" s="152"/>
      <c r="AB4" s="152"/>
      <c r="AC4" s="152"/>
      <c r="AD4" s="152"/>
      <c r="AE4" s="152" t="s">
        <v>53</v>
      </c>
      <c r="AF4" s="152"/>
      <c r="AG4" s="152"/>
      <c r="AH4" s="152"/>
      <c r="AI4" s="152"/>
      <c r="AJ4" s="152"/>
      <c r="AK4" s="152"/>
      <c r="AL4" s="152"/>
      <c r="AM4" s="152"/>
      <c r="AN4" s="152"/>
      <c r="AO4" s="152"/>
      <c r="AP4" s="152" t="s">
        <v>54</v>
      </c>
      <c r="AQ4" s="152"/>
      <c r="AR4" s="152"/>
      <c r="AS4" s="152"/>
      <c r="AT4" s="152"/>
      <c r="AU4" s="152"/>
      <c r="AV4" s="152"/>
      <c r="AW4" s="152"/>
      <c r="AX4" s="152"/>
      <c r="AY4" s="152"/>
      <c r="AZ4" s="152"/>
      <c r="BA4" s="152" t="s">
        <v>55</v>
      </c>
      <c r="BB4" s="152"/>
      <c r="BC4" s="152"/>
      <c r="BD4" s="152"/>
      <c r="BE4" s="152"/>
      <c r="BF4" s="152"/>
      <c r="BG4" s="152"/>
      <c r="BH4" s="152"/>
      <c r="BI4" s="152"/>
      <c r="BJ4" s="152"/>
      <c r="BK4" s="152"/>
      <c r="BL4" s="152" t="s">
        <v>56</v>
      </c>
      <c r="BM4" s="152"/>
      <c r="BN4" s="152"/>
      <c r="BO4" s="152"/>
      <c r="BP4" s="152"/>
      <c r="BQ4" s="152"/>
      <c r="BR4" s="152"/>
      <c r="BS4" s="152"/>
      <c r="BT4" s="152"/>
      <c r="BU4" s="152"/>
      <c r="BV4" s="152"/>
      <c r="BW4" s="152" t="s">
        <v>57</v>
      </c>
      <c r="BX4" s="152"/>
      <c r="BY4" s="152"/>
      <c r="BZ4" s="152"/>
      <c r="CA4" s="152"/>
      <c r="CB4" s="152"/>
      <c r="CC4" s="152"/>
      <c r="CD4" s="152"/>
      <c r="CE4" s="152"/>
      <c r="CF4" s="152"/>
      <c r="CG4" s="152"/>
      <c r="CH4" s="152" t="s">
        <v>58</v>
      </c>
      <c r="CI4" s="152"/>
      <c r="CJ4" s="152"/>
      <c r="CK4" s="152"/>
      <c r="CL4" s="152"/>
      <c r="CM4" s="152"/>
      <c r="CN4" s="152"/>
      <c r="CO4" s="152"/>
      <c r="CP4" s="152"/>
      <c r="CQ4" s="152"/>
      <c r="CR4" s="152"/>
      <c r="CS4" s="152" t="s">
        <v>59</v>
      </c>
      <c r="CT4" s="152"/>
      <c r="CU4" s="152"/>
      <c r="CV4" s="152"/>
      <c r="CW4" s="152"/>
      <c r="CX4" s="152"/>
      <c r="CY4" s="152"/>
      <c r="CZ4" s="152"/>
      <c r="DA4" s="152"/>
      <c r="DB4" s="152"/>
      <c r="DC4" s="152"/>
      <c r="DD4" s="152" t="s">
        <v>60</v>
      </c>
      <c r="DE4" s="152"/>
      <c r="DF4" s="152"/>
      <c r="DG4" s="152"/>
      <c r="DH4" s="152"/>
      <c r="DI4" s="152"/>
      <c r="DJ4" s="152"/>
      <c r="DK4" s="152"/>
      <c r="DL4" s="152"/>
      <c r="DM4" s="152"/>
      <c r="DN4" s="152"/>
      <c r="DO4" s="152" t="s">
        <v>61</v>
      </c>
      <c r="DP4" s="152"/>
      <c r="DQ4" s="152"/>
      <c r="DR4" s="152"/>
      <c r="DS4" s="152"/>
      <c r="DT4" s="152"/>
      <c r="DU4" s="152"/>
      <c r="DV4" s="152"/>
      <c r="DW4" s="152"/>
      <c r="DX4" s="152"/>
      <c r="DY4" s="152"/>
      <c r="DZ4" s="152" t="s">
        <v>62</v>
      </c>
      <c r="EA4" s="152"/>
      <c r="EB4" s="152"/>
      <c r="EC4" s="152"/>
      <c r="ED4" s="152"/>
      <c r="EE4" s="152"/>
      <c r="EF4" s="152"/>
      <c r="EG4" s="152"/>
      <c r="EH4" s="152"/>
      <c r="EI4" s="152"/>
      <c r="EJ4" s="152"/>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122.33</v>
      </c>
      <c r="U6" s="52">
        <f>U7</f>
        <v>119.28</v>
      </c>
      <c r="V6" s="52">
        <f>V7</f>
        <v>119.46</v>
      </c>
      <c r="W6" s="52">
        <f>W7</f>
        <v>117.22</v>
      </c>
      <c r="X6" s="52">
        <f t="shared" si="3"/>
        <v>113.43</v>
      </c>
      <c r="Y6" s="52">
        <f t="shared" si="3"/>
        <v>122.19</v>
      </c>
      <c r="Z6" s="52">
        <f t="shared" si="3"/>
        <v>123.35</v>
      </c>
      <c r="AA6" s="52">
        <f t="shared" si="3"/>
        <v>121.58</v>
      </c>
      <c r="AB6" s="52">
        <f t="shared" si="3"/>
        <v>121.19</v>
      </c>
      <c r="AC6" s="52">
        <f t="shared" si="3"/>
        <v>120.32</v>
      </c>
      <c r="AD6" s="50" t="str">
        <f>IF(AD7="-","【-】","【"&amp;SUBSTITUTE(TEXT(AD7,"#,##0.00"),"-","△")&amp;"】")</f>
        <v>【118.92】</v>
      </c>
      <c r="AE6" s="52">
        <f t="shared" si="3"/>
        <v>428.02</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111.64</v>
      </c>
      <c r="AQ6" s="52">
        <f>AQ7</f>
        <v>300.45999999999998</v>
      </c>
      <c r="AR6" s="52">
        <f>AR7</f>
        <v>188.06</v>
      </c>
      <c r="AS6" s="52">
        <f>AS7</f>
        <v>177.45</v>
      </c>
      <c r="AT6" s="52">
        <f t="shared" si="3"/>
        <v>339.42</v>
      </c>
      <c r="AU6" s="52">
        <f t="shared" si="3"/>
        <v>221.79</v>
      </c>
      <c r="AV6" s="52">
        <f t="shared" si="3"/>
        <v>312.67</v>
      </c>
      <c r="AW6" s="52">
        <f t="shared" si="3"/>
        <v>345.05</v>
      </c>
      <c r="AX6" s="52">
        <f t="shared" si="3"/>
        <v>379.14</v>
      </c>
      <c r="AY6" s="52">
        <f t="shared" si="3"/>
        <v>394.58</v>
      </c>
      <c r="AZ6" s="50" t="str">
        <f>IF(AZ7="-","【-】","【"&amp;SUBSTITUTE(TEXT(AZ7,"#,##0.00"),"-","△")&amp;"】")</f>
        <v>【450.05】</v>
      </c>
      <c r="BA6" s="52">
        <f t="shared" si="3"/>
        <v>326.2</v>
      </c>
      <c r="BB6" s="52">
        <f>BB7</f>
        <v>310.57</v>
      </c>
      <c r="BC6" s="52">
        <f>BC7</f>
        <v>308.18</v>
      </c>
      <c r="BD6" s="52">
        <f>BD7</f>
        <v>310.26</v>
      </c>
      <c r="BE6" s="52">
        <f t="shared" si="3"/>
        <v>317.56</v>
      </c>
      <c r="BF6" s="52">
        <f t="shared" si="3"/>
        <v>297.23</v>
      </c>
      <c r="BG6" s="52">
        <f t="shared" si="3"/>
        <v>272.8</v>
      </c>
      <c r="BH6" s="52">
        <f t="shared" si="3"/>
        <v>255.89</v>
      </c>
      <c r="BI6" s="52">
        <f t="shared" si="3"/>
        <v>242.57</v>
      </c>
      <c r="BJ6" s="52">
        <f t="shared" si="3"/>
        <v>235.79</v>
      </c>
      <c r="BK6" s="50" t="str">
        <f>IF(BK7="-","【-】","【"&amp;SUBSTITUTE(TEXT(BK7,"#,##0.00"),"-","△")&amp;"】")</f>
        <v>【246.04】</v>
      </c>
      <c r="BL6" s="52">
        <f t="shared" si="3"/>
        <v>118.82</v>
      </c>
      <c r="BM6" s="52">
        <f>BM7</f>
        <v>116.4</v>
      </c>
      <c r="BN6" s="52">
        <f>BN7</f>
        <v>116.71</v>
      </c>
      <c r="BO6" s="52">
        <f>BO7</f>
        <v>114.06</v>
      </c>
      <c r="BP6" s="52">
        <f t="shared" si="3"/>
        <v>109.98</v>
      </c>
      <c r="BQ6" s="52">
        <f t="shared" si="3"/>
        <v>118.2</v>
      </c>
      <c r="BR6" s="52">
        <f t="shared" si="3"/>
        <v>119.5</v>
      </c>
      <c r="BS6" s="52">
        <f t="shared" si="3"/>
        <v>118.99</v>
      </c>
      <c r="BT6" s="52">
        <f t="shared" si="3"/>
        <v>119.17</v>
      </c>
      <c r="BU6" s="52">
        <f t="shared" si="3"/>
        <v>117.72</v>
      </c>
      <c r="BV6" s="50" t="str">
        <f>IF(BV7="-","【-】","【"&amp;SUBSTITUTE(TEXT(BV7,"#,##0.00"),"-","△")&amp;"】")</f>
        <v>【114.16】</v>
      </c>
      <c r="BW6" s="52">
        <f t="shared" si="3"/>
        <v>8.31</v>
      </c>
      <c r="BX6" s="52">
        <f>BX7</f>
        <v>8.5</v>
      </c>
      <c r="BY6" s="52">
        <f>BY7</f>
        <v>8.3800000000000008</v>
      </c>
      <c r="BZ6" s="52">
        <f>BZ7</f>
        <v>8.42</v>
      </c>
      <c r="CA6" s="52">
        <f t="shared" si="3"/>
        <v>8.51</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64.38</v>
      </c>
      <c r="CI6" s="52">
        <f>CI7</f>
        <v>63.93</v>
      </c>
      <c r="CJ6" s="52">
        <f>CJ7</f>
        <v>63.9</v>
      </c>
      <c r="CK6" s="52">
        <f>CK7</f>
        <v>63.51</v>
      </c>
      <c r="CL6" s="52">
        <f t="shared" si="5"/>
        <v>61.04</v>
      </c>
      <c r="CM6" s="52">
        <f t="shared" si="5"/>
        <v>57.65</v>
      </c>
      <c r="CN6" s="52">
        <f t="shared" si="5"/>
        <v>57.52</v>
      </c>
      <c r="CO6" s="52">
        <f t="shared" si="5"/>
        <v>57.55</v>
      </c>
      <c r="CP6" s="52">
        <f t="shared" si="5"/>
        <v>57.69</v>
      </c>
      <c r="CQ6" s="52">
        <f t="shared" si="5"/>
        <v>58.56</v>
      </c>
      <c r="CR6" s="50" t="str">
        <f>IF(CR7="-","【-】","【"&amp;SUBSTITUTE(TEXT(CR7,"#,##0.00"),"-","△")&amp;"】")</f>
        <v>【55.52】</v>
      </c>
      <c r="CS6" s="52">
        <f t="shared" ref="CS6:DB6" si="6">CS7</f>
        <v>92.83</v>
      </c>
      <c r="CT6" s="52">
        <f>CT7</f>
        <v>92.89</v>
      </c>
      <c r="CU6" s="52">
        <f>CU7</f>
        <v>92.88</v>
      </c>
      <c r="CV6" s="52">
        <f>CV7</f>
        <v>92.02</v>
      </c>
      <c r="CW6" s="52">
        <f t="shared" si="6"/>
        <v>92.41</v>
      </c>
      <c r="CX6" s="52">
        <f t="shared" si="6"/>
        <v>79.72</v>
      </c>
      <c r="CY6" s="52">
        <f t="shared" si="6"/>
        <v>79.7</v>
      </c>
      <c r="CZ6" s="52">
        <f t="shared" si="6"/>
        <v>79.42</v>
      </c>
      <c r="DA6" s="52">
        <f t="shared" si="6"/>
        <v>79.2</v>
      </c>
      <c r="DB6" s="52">
        <f t="shared" si="6"/>
        <v>80.5</v>
      </c>
      <c r="DC6" s="50" t="str">
        <f>IF(DC7="-","【-】","【"&amp;SUBSTITUTE(TEXT(DC7,"#,##0.00"),"-","△")&amp;"】")</f>
        <v>【77.10】</v>
      </c>
      <c r="DD6" s="52">
        <f t="shared" ref="DD6:DM6" si="7">DD7</f>
        <v>51.33</v>
      </c>
      <c r="DE6" s="52">
        <f>DE7</f>
        <v>52.44</v>
      </c>
      <c r="DF6" s="52">
        <f>DF7</f>
        <v>53.3</v>
      </c>
      <c r="DG6" s="52">
        <f>DG7</f>
        <v>54.02</v>
      </c>
      <c r="DH6" s="52">
        <f t="shared" si="7"/>
        <v>54.61</v>
      </c>
      <c r="DI6" s="52">
        <f t="shared" si="7"/>
        <v>56.41</v>
      </c>
      <c r="DJ6" s="52">
        <f t="shared" si="7"/>
        <v>57.35</v>
      </c>
      <c r="DK6" s="52">
        <f t="shared" si="7"/>
        <v>57.93</v>
      </c>
      <c r="DL6" s="52">
        <f t="shared" si="7"/>
        <v>58.88</v>
      </c>
      <c r="DM6" s="52">
        <f t="shared" si="7"/>
        <v>59.48</v>
      </c>
      <c r="DN6" s="50" t="str">
        <f>IF(DN7="-","【-】","【"&amp;SUBSTITUTE(TEXT(DN7,"#,##0.00"),"-","△")&amp;"】")</f>
        <v>【58.53】</v>
      </c>
      <c r="DO6" s="52">
        <f t="shared" ref="DO6:DX6" si="8">DO7</f>
        <v>16.350000000000001</v>
      </c>
      <c r="DP6" s="52">
        <f>DP7</f>
        <v>20.93</v>
      </c>
      <c r="DQ6" s="52">
        <f>DQ7</f>
        <v>20.93</v>
      </c>
      <c r="DR6" s="52">
        <f>DR7</f>
        <v>24.39</v>
      </c>
      <c r="DS6" s="52">
        <f t="shared" si="8"/>
        <v>28.12</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0</v>
      </c>
      <c r="EB6" s="52">
        <f>EB7</f>
        <v>0</v>
      </c>
      <c r="EC6" s="52">
        <f>EC7</f>
        <v>0</v>
      </c>
      <c r="ED6" s="52">
        <f t="shared" si="9"/>
        <v>0</v>
      </c>
      <c r="EE6" s="52">
        <f t="shared" si="9"/>
        <v>0.12</v>
      </c>
      <c r="EF6" s="52">
        <f t="shared" si="9"/>
        <v>0.11</v>
      </c>
      <c r="EG6" s="52">
        <f t="shared" si="9"/>
        <v>0.32</v>
      </c>
      <c r="EH6" s="52">
        <f t="shared" si="9"/>
        <v>0.21</v>
      </c>
      <c r="EI6" s="52">
        <f t="shared" si="9"/>
        <v>0.13</v>
      </c>
      <c r="EJ6" s="50" t="str">
        <f>IF(EJ7="-","【-】","【"&amp;SUBSTITUTE(TEXT(EJ7,"#,##0.00"),"-","△")&amp;"】")</f>
        <v>【0.16】</v>
      </c>
    </row>
    <row r="7" spans="1:140" s="53" customFormat="1" x14ac:dyDescent="0.15">
      <c r="A7"/>
      <c r="B7" s="54" t="s">
        <v>89</v>
      </c>
      <c r="C7" s="54" t="s">
        <v>90</v>
      </c>
      <c r="D7" s="54" t="s">
        <v>91</v>
      </c>
      <c r="E7" s="54" t="s">
        <v>92</v>
      </c>
      <c r="F7" s="54" t="s">
        <v>93</v>
      </c>
      <c r="G7" s="54" t="s">
        <v>94</v>
      </c>
      <c r="H7" s="54" t="s">
        <v>95</v>
      </c>
      <c r="I7" s="54" t="s">
        <v>96</v>
      </c>
      <c r="J7" s="54" t="s">
        <v>97</v>
      </c>
      <c r="K7" s="55">
        <v>1710050</v>
      </c>
      <c r="L7" s="54" t="s">
        <v>98</v>
      </c>
      <c r="M7" s="55">
        <v>14</v>
      </c>
      <c r="N7" s="55">
        <v>1043900</v>
      </c>
      <c r="O7" s="56" t="s">
        <v>99</v>
      </c>
      <c r="P7" s="56">
        <v>72.400000000000006</v>
      </c>
      <c r="Q7" s="55">
        <v>125</v>
      </c>
      <c r="R7" s="55">
        <v>1580310</v>
      </c>
      <c r="S7" s="54" t="s">
        <v>100</v>
      </c>
      <c r="T7" s="57">
        <v>122.33</v>
      </c>
      <c r="U7" s="57">
        <v>119.28</v>
      </c>
      <c r="V7" s="57">
        <v>119.46</v>
      </c>
      <c r="W7" s="57">
        <v>117.22</v>
      </c>
      <c r="X7" s="57">
        <v>113.43</v>
      </c>
      <c r="Y7" s="57">
        <v>122.19</v>
      </c>
      <c r="Z7" s="57">
        <v>123.35</v>
      </c>
      <c r="AA7" s="57">
        <v>121.58</v>
      </c>
      <c r="AB7" s="57">
        <v>121.19</v>
      </c>
      <c r="AC7" s="58">
        <v>120.32</v>
      </c>
      <c r="AD7" s="57">
        <v>118.92</v>
      </c>
      <c r="AE7" s="57">
        <v>428.02</v>
      </c>
      <c r="AF7" s="57">
        <v>0</v>
      </c>
      <c r="AG7" s="57">
        <v>0</v>
      </c>
      <c r="AH7" s="57">
        <v>0</v>
      </c>
      <c r="AI7" s="57">
        <v>0</v>
      </c>
      <c r="AJ7" s="57">
        <v>50.49</v>
      </c>
      <c r="AK7" s="57">
        <v>23.81</v>
      </c>
      <c r="AL7" s="57">
        <v>22.44</v>
      </c>
      <c r="AM7" s="57">
        <v>18.82</v>
      </c>
      <c r="AN7" s="57">
        <v>17.88</v>
      </c>
      <c r="AO7" s="57">
        <v>26.31</v>
      </c>
      <c r="AP7" s="57">
        <v>111.64</v>
      </c>
      <c r="AQ7" s="57">
        <v>300.45999999999998</v>
      </c>
      <c r="AR7" s="57">
        <v>188.06</v>
      </c>
      <c r="AS7" s="57">
        <v>177.45</v>
      </c>
      <c r="AT7" s="57">
        <v>339.42</v>
      </c>
      <c r="AU7" s="57">
        <v>221.79</v>
      </c>
      <c r="AV7" s="57">
        <v>312.67</v>
      </c>
      <c r="AW7" s="57">
        <v>345.05</v>
      </c>
      <c r="AX7" s="57">
        <v>379.14</v>
      </c>
      <c r="AY7" s="57">
        <v>394.58</v>
      </c>
      <c r="AZ7" s="57">
        <v>450.05</v>
      </c>
      <c r="BA7" s="57">
        <v>326.2</v>
      </c>
      <c r="BB7" s="57">
        <v>310.57</v>
      </c>
      <c r="BC7" s="57">
        <v>308.18</v>
      </c>
      <c r="BD7" s="57">
        <v>310.26</v>
      </c>
      <c r="BE7" s="57">
        <v>317.56</v>
      </c>
      <c r="BF7" s="57">
        <v>297.23</v>
      </c>
      <c r="BG7" s="57">
        <v>272.8</v>
      </c>
      <c r="BH7" s="57">
        <v>255.89</v>
      </c>
      <c r="BI7" s="57">
        <v>242.57</v>
      </c>
      <c r="BJ7" s="57">
        <v>235.79</v>
      </c>
      <c r="BK7" s="57">
        <v>246.04</v>
      </c>
      <c r="BL7" s="57">
        <v>118.82</v>
      </c>
      <c r="BM7" s="57">
        <v>116.4</v>
      </c>
      <c r="BN7" s="57">
        <v>116.71</v>
      </c>
      <c r="BO7" s="57">
        <v>114.06</v>
      </c>
      <c r="BP7" s="57">
        <v>109.98</v>
      </c>
      <c r="BQ7" s="57">
        <v>118.2</v>
      </c>
      <c r="BR7" s="57">
        <v>119.5</v>
      </c>
      <c r="BS7" s="57">
        <v>118.99</v>
      </c>
      <c r="BT7" s="57">
        <v>119.17</v>
      </c>
      <c r="BU7" s="57">
        <v>117.72</v>
      </c>
      <c r="BV7" s="57">
        <v>114.16</v>
      </c>
      <c r="BW7" s="57">
        <v>8.31</v>
      </c>
      <c r="BX7" s="57">
        <v>8.5</v>
      </c>
      <c r="BY7" s="57">
        <v>8.3800000000000008</v>
      </c>
      <c r="BZ7" s="57">
        <v>8.42</v>
      </c>
      <c r="CA7" s="57">
        <v>8.51</v>
      </c>
      <c r="CB7" s="57">
        <v>17.100000000000001</v>
      </c>
      <c r="CC7" s="57">
        <v>16.91</v>
      </c>
      <c r="CD7" s="57">
        <v>16.850000000000001</v>
      </c>
      <c r="CE7" s="57">
        <v>16.8</v>
      </c>
      <c r="CF7" s="57">
        <v>17.03</v>
      </c>
      <c r="CG7" s="57">
        <v>18.71</v>
      </c>
      <c r="CH7" s="57">
        <v>64.38</v>
      </c>
      <c r="CI7" s="57">
        <v>63.93</v>
      </c>
      <c r="CJ7" s="57">
        <v>63.9</v>
      </c>
      <c r="CK7" s="57">
        <v>63.51</v>
      </c>
      <c r="CL7" s="57">
        <v>61.04</v>
      </c>
      <c r="CM7" s="57">
        <v>57.65</v>
      </c>
      <c r="CN7" s="57">
        <v>57.52</v>
      </c>
      <c r="CO7" s="57">
        <v>57.55</v>
      </c>
      <c r="CP7" s="57">
        <v>57.69</v>
      </c>
      <c r="CQ7" s="57">
        <v>58.56</v>
      </c>
      <c r="CR7" s="57">
        <v>55.52</v>
      </c>
      <c r="CS7" s="57">
        <v>92.83</v>
      </c>
      <c r="CT7" s="57">
        <v>92.89</v>
      </c>
      <c r="CU7" s="57">
        <v>92.88</v>
      </c>
      <c r="CV7" s="57">
        <v>92.02</v>
      </c>
      <c r="CW7" s="57">
        <v>92.41</v>
      </c>
      <c r="CX7" s="57">
        <v>79.72</v>
      </c>
      <c r="CY7" s="57">
        <v>79.7</v>
      </c>
      <c r="CZ7" s="57">
        <v>79.42</v>
      </c>
      <c r="DA7" s="57">
        <v>79.2</v>
      </c>
      <c r="DB7" s="57">
        <v>80.5</v>
      </c>
      <c r="DC7" s="57">
        <v>77.099999999999994</v>
      </c>
      <c r="DD7" s="57">
        <v>51.33</v>
      </c>
      <c r="DE7" s="57">
        <v>52.44</v>
      </c>
      <c r="DF7" s="57">
        <v>53.3</v>
      </c>
      <c r="DG7" s="57">
        <v>54.02</v>
      </c>
      <c r="DH7" s="57">
        <v>54.61</v>
      </c>
      <c r="DI7" s="57">
        <v>56.41</v>
      </c>
      <c r="DJ7" s="57">
        <v>57.35</v>
      </c>
      <c r="DK7" s="57">
        <v>57.93</v>
      </c>
      <c r="DL7" s="57">
        <v>58.88</v>
      </c>
      <c r="DM7" s="57">
        <v>59.48</v>
      </c>
      <c r="DN7" s="57">
        <v>58.53</v>
      </c>
      <c r="DO7" s="57">
        <v>16.350000000000001</v>
      </c>
      <c r="DP7" s="57">
        <v>20.93</v>
      </c>
      <c r="DQ7" s="57">
        <v>20.93</v>
      </c>
      <c r="DR7" s="57">
        <v>24.39</v>
      </c>
      <c r="DS7" s="57">
        <v>28.12</v>
      </c>
      <c r="DT7" s="57">
        <v>40.61</v>
      </c>
      <c r="DU7" s="57">
        <v>37.619999999999997</v>
      </c>
      <c r="DV7" s="57">
        <v>41.79</v>
      </c>
      <c r="DW7" s="57">
        <v>43.44</v>
      </c>
      <c r="DX7" s="57">
        <v>48.09</v>
      </c>
      <c r="DY7" s="57">
        <v>45.47</v>
      </c>
      <c r="DZ7" s="57">
        <v>0</v>
      </c>
      <c r="EA7" s="57">
        <v>0</v>
      </c>
      <c r="EB7" s="57">
        <v>0</v>
      </c>
      <c r="EC7" s="57">
        <v>0</v>
      </c>
      <c r="ED7" s="57">
        <v>0</v>
      </c>
      <c r="EE7" s="57">
        <v>0.12</v>
      </c>
      <c r="EF7" s="57">
        <v>0.11</v>
      </c>
      <c r="EG7" s="57">
        <v>0.32</v>
      </c>
      <c r="EH7" s="57">
        <v>0.21</v>
      </c>
      <c r="EI7" s="57">
        <v>0.13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122.33</v>
      </c>
      <c r="V11" s="64">
        <f>IF(U6="-",NA(),U6)</f>
        <v>119.28</v>
      </c>
      <c r="W11" s="64">
        <f>IF(V6="-",NA(),V6)</f>
        <v>119.46</v>
      </c>
      <c r="X11" s="64">
        <f>IF(W6="-",NA(),W6)</f>
        <v>117.22</v>
      </c>
      <c r="Y11" s="64">
        <f>IF(X6="-",NA(),X6)</f>
        <v>113.43</v>
      </c>
      <c r="AE11" s="63" t="s">
        <v>23</v>
      </c>
      <c r="AF11" s="64">
        <f>IF(AE6="-",NA(),AE6)</f>
        <v>428.02</v>
      </c>
      <c r="AG11" s="64">
        <f>IF(AF6="-",NA(),AF6)</f>
        <v>0</v>
      </c>
      <c r="AH11" s="64">
        <f>IF(AG6="-",NA(),AG6)</f>
        <v>0</v>
      </c>
      <c r="AI11" s="64">
        <f>IF(AH6="-",NA(),AH6)</f>
        <v>0</v>
      </c>
      <c r="AJ11" s="64">
        <f>IF(AI6="-",NA(),AI6)</f>
        <v>0</v>
      </c>
      <c r="AP11" s="63" t="s">
        <v>23</v>
      </c>
      <c r="AQ11" s="64">
        <f>IF(AP6="-",NA(),AP6)</f>
        <v>111.64</v>
      </c>
      <c r="AR11" s="64">
        <f>IF(AQ6="-",NA(),AQ6)</f>
        <v>300.45999999999998</v>
      </c>
      <c r="AS11" s="64">
        <f>IF(AR6="-",NA(),AR6)</f>
        <v>188.06</v>
      </c>
      <c r="AT11" s="64">
        <f>IF(AS6="-",NA(),AS6)</f>
        <v>177.45</v>
      </c>
      <c r="AU11" s="64">
        <f>IF(AT6="-",NA(),AT6)</f>
        <v>339.42</v>
      </c>
      <c r="BA11" s="63" t="s">
        <v>23</v>
      </c>
      <c r="BB11" s="64">
        <f>IF(BA6="-",NA(),BA6)</f>
        <v>326.2</v>
      </c>
      <c r="BC11" s="64">
        <f>IF(BB6="-",NA(),BB6)</f>
        <v>310.57</v>
      </c>
      <c r="BD11" s="64">
        <f>IF(BC6="-",NA(),BC6)</f>
        <v>308.18</v>
      </c>
      <c r="BE11" s="64">
        <f>IF(BD6="-",NA(),BD6)</f>
        <v>310.26</v>
      </c>
      <c r="BF11" s="64">
        <f>IF(BE6="-",NA(),BE6)</f>
        <v>317.56</v>
      </c>
      <c r="BL11" s="63" t="s">
        <v>23</v>
      </c>
      <c r="BM11" s="64">
        <f>IF(BL6="-",NA(),BL6)</f>
        <v>118.82</v>
      </c>
      <c r="BN11" s="64">
        <f>IF(BM6="-",NA(),BM6)</f>
        <v>116.4</v>
      </c>
      <c r="BO11" s="64">
        <f>IF(BN6="-",NA(),BN6)</f>
        <v>116.71</v>
      </c>
      <c r="BP11" s="64">
        <f>IF(BO6="-",NA(),BO6)</f>
        <v>114.06</v>
      </c>
      <c r="BQ11" s="64">
        <f>IF(BP6="-",NA(),BP6)</f>
        <v>109.98</v>
      </c>
      <c r="BW11" s="63" t="s">
        <v>23</v>
      </c>
      <c r="BX11" s="64">
        <f>IF(BW6="-",NA(),BW6)</f>
        <v>8.31</v>
      </c>
      <c r="BY11" s="64">
        <f>IF(BX6="-",NA(),BX6)</f>
        <v>8.5</v>
      </c>
      <c r="BZ11" s="64">
        <f>IF(BY6="-",NA(),BY6)</f>
        <v>8.3800000000000008</v>
      </c>
      <c r="CA11" s="64">
        <f>IF(BZ6="-",NA(),BZ6)</f>
        <v>8.42</v>
      </c>
      <c r="CB11" s="64">
        <f>IF(CA6="-",NA(),CA6)</f>
        <v>8.51</v>
      </c>
      <c r="CH11" s="63" t="s">
        <v>23</v>
      </c>
      <c r="CI11" s="64">
        <f>IF(CH6="-",NA(),CH6)</f>
        <v>64.38</v>
      </c>
      <c r="CJ11" s="64">
        <f>IF(CI6="-",NA(),CI6)</f>
        <v>63.93</v>
      </c>
      <c r="CK11" s="64">
        <f>IF(CJ6="-",NA(),CJ6)</f>
        <v>63.9</v>
      </c>
      <c r="CL11" s="64">
        <f>IF(CK6="-",NA(),CK6)</f>
        <v>63.51</v>
      </c>
      <c r="CM11" s="64">
        <f>IF(CL6="-",NA(),CL6)</f>
        <v>61.04</v>
      </c>
      <c r="CS11" s="63" t="s">
        <v>23</v>
      </c>
      <c r="CT11" s="64">
        <f>IF(CS6="-",NA(),CS6)</f>
        <v>92.83</v>
      </c>
      <c r="CU11" s="64">
        <f>IF(CT6="-",NA(),CT6)</f>
        <v>92.89</v>
      </c>
      <c r="CV11" s="64">
        <f>IF(CU6="-",NA(),CU6)</f>
        <v>92.88</v>
      </c>
      <c r="CW11" s="64">
        <f>IF(CV6="-",NA(),CV6)</f>
        <v>92.02</v>
      </c>
      <c r="CX11" s="64">
        <f>IF(CW6="-",NA(),CW6)</f>
        <v>92.41</v>
      </c>
      <c r="DD11" s="63" t="s">
        <v>23</v>
      </c>
      <c r="DE11" s="64">
        <f>IF(DD6="-",NA(),DD6)</f>
        <v>51.33</v>
      </c>
      <c r="DF11" s="64">
        <f>IF(DE6="-",NA(),DE6)</f>
        <v>52.44</v>
      </c>
      <c r="DG11" s="64">
        <f>IF(DF6="-",NA(),DF6)</f>
        <v>53.3</v>
      </c>
      <c r="DH11" s="64">
        <f>IF(DG6="-",NA(),DG6)</f>
        <v>54.02</v>
      </c>
      <c r="DI11" s="64">
        <f>IF(DH6="-",NA(),DH6)</f>
        <v>54.61</v>
      </c>
      <c r="DO11" s="63" t="s">
        <v>23</v>
      </c>
      <c r="DP11" s="64">
        <f>IF(DO6="-",NA(),DO6)</f>
        <v>16.350000000000001</v>
      </c>
      <c r="DQ11" s="64">
        <f>IF(DP6="-",NA(),DP6)</f>
        <v>20.93</v>
      </c>
      <c r="DR11" s="64">
        <f>IF(DQ6="-",NA(),DQ6)</f>
        <v>20.93</v>
      </c>
      <c r="DS11" s="64">
        <f>IF(DR6="-",NA(),DR6)</f>
        <v>24.39</v>
      </c>
      <c r="DT11" s="64">
        <f>IF(DS6="-",NA(),DS6)</f>
        <v>28.12</v>
      </c>
      <c r="DZ11" s="63" t="s">
        <v>23</v>
      </c>
      <c r="EA11" s="64">
        <f>IF(DZ6="-",NA(),DZ6)</f>
        <v>0</v>
      </c>
      <c r="EB11" s="64">
        <f>IF(EA6="-",NA(),EA6)</f>
        <v>0</v>
      </c>
      <c r="EC11" s="64">
        <f>IF(EB6="-",NA(),EB6)</f>
        <v>0</v>
      </c>
      <c r="ED11" s="64">
        <f>IF(EC6="-",NA(),EC6)</f>
        <v>0</v>
      </c>
      <c r="EE11" s="64">
        <f>IF(ED6="-",NA(),ED6)</f>
        <v>0</v>
      </c>
    </row>
    <row r="12" spans="1:140" x14ac:dyDescent="0.15">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大溝　勇太</cp:lastModifiedBy>
  <cp:lastPrinted>2020-01-28T08:15:41Z</cp:lastPrinted>
  <dcterms:created xsi:type="dcterms:W3CDTF">2019-12-05T07:46:57Z</dcterms:created>
  <dcterms:modified xsi:type="dcterms:W3CDTF">2020-01-29T08:46:14Z</dcterms:modified>
  <cp:category/>
</cp:coreProperties>
</file>