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40.2\share\経営係\085【総務省】経営比較分析表\H30年度分\20200124_回答（経営企画班）\工水\"/>
    </mc:Choice>
  </mc:AlternateContent>
  <workbookProtection workbookAlgorithmName="SHA-512" workbookHashValue="sX4zT2VdzVkDZ3hJHbvWeDhiLk2GRJp1K71oG4hpPFTHhsBQ/Xsa5s5BiKYPXHr/TuW1ocVyNlpAlEV6uQVcsw==" workbookSaltValue="HqInknz64NSUDN7Kuo6Chg==" workbookSpinCount="100000" lockStructure="1"/>
  <bookViews>
    <workbookView xWindow="0" yWindow="0" windowWidth="15690" windowHeight="1069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L55" i="4"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LT32" i="4"/>
  <c r="KZ32" i="4"/>
  <c r="KF32" i="4"/>
  <c r="HT32" i="4"/>
  <c r="GZ32" i="4"/>
  <c r="GF32" i="4"/>
  <c r="FL32" i="4"/>
  <c r="ER32" i="4"/>
  <c r="CZ32" i="4"/>
  <c r="CF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1" i="5"/>
  <c r="AQ11" i="5"/>
  <c r="AU11" i="5"/>
  <c r="BO11"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<sst xmlns="http://schemas.openxmlformats.org/spreadsheetml/2006/main" count="262" uniqueCount="107">
  <si>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</si>
  <si>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</si>
  <si>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</si>
  <si>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</si>
  <si>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</si>
  <si>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</si>
  <si>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</si>
  <si>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</si>
  <si>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</si>
  <si>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</si>
  <si>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</si>
  <si>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</si>
  <si>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</si>
  <si>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</si>
  <si>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</si>
  <si>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</si>
  <si>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</si>
  <si>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</si>
  <si>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</si>
  <si>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</si>
  <si>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</si>
  <si>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</si>
  <si>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</si>
  <si>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</si>
  <si>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</si>
  <si>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</si>
  <si>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</si>
  <si>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</si>
  <si>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</si>
  <si>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</si>
  <si>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</si>
  <si>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</si>
  <si>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</si>
  <si>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</si>
  <si>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</si>
  <si>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</si>
  <si>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</si>
  <si>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</si>
  <si>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</si>
  <si>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</si>
  <si>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</si>
  <si>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</si>
  <si>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</si>
  <si>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</si>
  <si>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</si>
  <si>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</si>
  <si>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</si>
  <si>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</si>
  <si>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</si>
  <si>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</si>
  <si>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</si>
  <si>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</si>
  <si>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</si>
  <si>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</si>
  <si>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</si>
  <si>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</si>
  <si>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</si>
  <si>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</si>
  <si>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</si>
  <si>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</si>
  <si>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</si>
  <si>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</si>
  <si>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</si>
  <si>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</si>
  <si>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</si>
  <si>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</si>
  <si>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</si>
  <si>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</si>
  <si>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</si>
  <si>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</si>
  <si>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</si>
  <si>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</si>
  <si>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</si>
  <si>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</si>
  <si>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</si>
  <si>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</si>
  <si>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</si>
  <si>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</si>
  <si>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</si>
  <si>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</si>
  <si>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</si>
  <si>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</si>
  <si>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</si>
  <si>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</si>
  <si>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</si>
  <si>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</si>
  <si>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</si>
  <si>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</si>
  <si>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440001</t>
  </si>
  <si>
    <t>46</t>
  </si>
  <si>
    <t>02</t>
  </si>
  <si>
    <t>0</t>
  </si>
  <si>
    <t>000</t>
  </si>
  <si>
    <t>大分県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</si>
  <si>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</si>
  <si>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</si>
  <si>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</si>
  <si>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</si>
  <si>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</si>
  <si>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</si>
  <si>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</si>
  <si>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</si>
  <si>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</si>
  <si>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</si>
  <si>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管路経年化率は低い状況ではあるが、老朽化による腐食等が危惧されることから、現在全ての送水隧道や埋設管路の損傷調査を実施しており、今後計画的かつ効率的に更新や補修に取り組んでいく。</t>
    <rPh sb="1" eb="3">
      <t>カンロ</t>
    </rPh>
    <rPh sb="3" eb="5">
      <t>ケイネン</t>
    </rPh>
    <rPh sb="5" eb="6">
      <t>カ</t>
    </rPh>
    <rPh sb="6" eb="7">
      <t>リツ</t>
    </rPh>
    <rPh sb="8" eb="9">
      <t>ヒク</t>
    </rPh>
    <rPh sb="10" eb="12">
      <t>ジョウキョウ</t>
    </rPh>
    <rPh sb="18" eb="21">
      <t>ロウキュウカ</t>
    </rPh>
    <rPh sb="24" eb="26">
      <t>フショク</t>
    </rPh>
    <rPh sb="26" eb="27">
      <t>トウ</t>
    </rPh>
    <rPh sb="28" eb="30">
      <t>キグ</t>
    </rPh>
    <rPh sb="38" eb="40">
      <t>ゲンザイ</t>
    </rPh>
    <rPh sb="40" eb="41">
      <t>スベ</t>
    </rPh>
    <rPh sb="43" eb="45">
      <t>ソウスイ</t>
    </rPh>
    <rPh sb="45" eb="47">
      <t>ズイドウ</t>
    </rPh>
    <rPh sb="48" eb="50">
      <t>マイセツ</t>
    </rPh>
    <rPh sb="50" eb="52">
      <t>カンロ</t>
    </rPh>
    <rPh sb="53" eb="55">
      <t>ソンショウ</t>
    </rPh>
    <rPh sb="55" eb="57">
      <t>チョウサ</t>
    </rPh>
    <rPh sb="58" eb="60">
      <t>ジッシ</t>
    </rPh>
    <rPh sb="65" eb="67">
      <t>コンゴ</t>
    </rPh>
    <rPh sb="67" eb="70">
      <t>ケイカクテキ</t>
    </rPh>
    <rPh sb="72" eb="75">
      <t>コウリツテキ</t>
    </rPh>
    <rPh sb="76" eb="78">
      <t>コウシン</t>
    </rPh>
    <rPh sb="79" eb="81">
      <t>ホシュウ</t>
    </rPh>
    <rPh sb="82" eb="83">
      <t>ト</t>
    </rPh>
    <rPh sb="84" eb="85">
      <t>ク</t>
    </rPh>
    <phoneticPr fontId="5"/>
  </si>
  <si>
    <t>　以上のことから、大分県工業用水道事業は、安定した給水収益に支えられ良好な経営を維持していること、短期・長期の財務の安定性が保たれていることなどから、経営成績、財務状態ともに概ね健全であると考えられる。
　今後は、平成29年度に策定した10年間の経営戦略やその実施計画である4年間のアクションプランに則り、安定供給に向けた老朽化・耐震化対策の推進、持続可能な安定した経営基盤の確立、地域社会への貢献等を推進していく。</t>
    <rPh sb="1" eb="3">
      <t>イジョウ</t>
    </rPh>
    <rPh sb="9" eb="12">
      <t>オオイタケン</t>
    </rPh>
    <rPh sb="12" eb="15">
      <t>コウギョウヨウ</t>
    </rPh>
    <rPh sb="15" eb="17">
      <t>スイドウ</t>
    </rPh>
    <rPh sb="17" eb="19">
      <t>ジギョウ</t>
    </rPh>
    <rPh sb="21" eb="23">
      <t>アンテイ</t>
    </rPh>
    <rPh sb="25" eb="27">
      <t>キュウスイ</t>
    </rPh>
    <rPh sb="27" eb="29">
      <t>シュウエキ</t>
    </rPh>
    <rPh sb="30" eb="31">
      <t>ササ</t>
    </rPh>
    <rPh sb="34" eb="36">
      <t>リョウコウ</t>
    </rPh>
    <rPh sb="37" eb="39">
      <t>ケイエイ</t>
    </rPh>
    <rPh sb="40" eb="42">
      <t>イジ</t>
    </rPh>
    <rPh sb="49" eb="51">
      <t>タンキ</t>
    </rPh>
    <rPh sb="52" eb="54">
      <t>チョウキ</t>
    </rPh>
    <rPh sb="55" eb="57">
      <t>ザイム</t>
    </rPh>
    <rPh sb="58" eb="61">
      <t>アンテイセイ</t>
    </rPh>
    <rPh sb="62" eb="63">
      <t>タモ</t>
    </rPh>
    <rPh sb="75" eb="77">
      <t>ケイエイ</t>
    </rPh>
    <rPh sb="77" eb="79">
      <t>セイセキ</t>
    </rPh>
    <rPh sb="80" eb="82">
      <t>ザイム</t>
    </rPh>
    <rPh sb="82" eb="84">
      <t>ジョウタイ</t>
    </rPh>
    <rPh sb="87" eb="88">
      <t>オオム</t>
    </rPh>
    <rPh sb="89" eb="91">
      <t>ケンゼン</t>
    </rPh>
    <rPh sb="95" eb="96">
      <t>カンガ</t>
    </rPh>
    <rPh sb="104" eb="106">
      <t>コンゴ</t>
    </rPh>
    <rPh sb="108" eb="110">
      <t>ヘイセイ</t>
    </rPh>
    <rPh sb="112" eb="114">
      <t>ネンド</t>
    </rPh>
    <rPh sb="115" eb="117">
      <t>サクテイ</t>
    </rPh>
    <rPh sb="121" eb="123">
      <t>ネンカン</t>
    </rPh>
    <rPh sb="124" eb="126">
      <t>ケイエイ</t>
    </rPh>
    <rPh sb="126" eb="128">
      <t>センリャク</t>
    </rPh>
    <rPh sb="131" eb="133">
      <t>ジッシ</t>
    </rPh>
    <rPh sb="133" eb="135">
      <t>ケイカク</t>
    </rPh>
    <rPh sb="139" eb="141">
      <t>ネンカン</t>
    </rPh>
    <rPh sb="151" eb="152">
      <t>ノット</t>
    </rPh>
    <rPh sb="154" eb="156">
      <t>アンテイ</t>
    </rPh>
    <rPh sb="156" eb="158">
      <t>キョウキュウ</t>
    </rPh>
    <rPh sb="159" eb="160">
      <t>ム</t>
    </rPh>
    <rPh sb="162" eb="165">
      <t>ロウキュウカ</t>
    </rPh>
    <rPh sb="166" eb="169">
      <t>タイシンカ</t>
    </rPh>
    <rPh sb="169" eb="171">
      <t>タイサク</t>
    </rPh>
    <rPh sb="172" eb="174">
      <t>スイシン</t>
    </rPh>
    <rPh sb="175" eb="177">
      <t>ジゾク</t>
    </rPh>
    <rPh sb="177" eb="179">
      <t>カノウ</t>
    </rPh>
    <rPh sb="180" eb="182">
      <t>アンテイ</t>
    </rPh>
    <rPh sb="184" eb="188">
      <t>ケイエイキバン</t>
    </rPh>
    <rPh sb="189" eb="191">
      <t>カクリツ</t>
    </rPh>
    <rPh sb="192" eb="194">
      <t>チイキ</t>
    </rPh>
    <rPh sb="194" eb="196">
      <t>シャカイ</t>
    </rPh>
    <rPh sb="198" eb="200">
      <t>コウケン</t>
    </rPh>
    <rPh sb="200" eb="201">
      <t>トウ</t>
    </rPh>
    <rPh sb="202" eb="204">
      <t>スイシン</t>
    </rPh>
    <phoneticPr fontId="5"/>
  </si>
  <si>
    <t xml:space="preserve"> 本県の工業用水道事業は、大津留浄水場と判田浄水場を有しており、43事業所に対し、契約水量555,077㎥/日の工業用水を供給している。
　隧道点検や施設の老朽化対策等で平成２９年度以降修繕費や委託費等の営業費用が増加していることに伴い経常収支比率は減少傾向となっているものの、100％以上は確保しており、安定した経営が出来ている。
　流動比率も、100％を超えており毎年十分な支払能力を有しているとともに、企業債についても計画的に償還を行っている。
　豊富な原水と安定した事業経営により全国的にも非常に安価な料金で供給出来ていることから、高い施設利用率と契約率となっており、適正規模で収益性の高い経営が出来ている。</t>
    <rPh sb="1" eb="3">
      <t>ホンケン</t>
    </rPh>
    <rPh sb="4" eb="7">
      <t>コウギョウヨウ</t>
    </rPh>
    <rPh sb="7" eb="9">
      <t>スイドウ</t>
    </rPh>
    <rPh sb="9" eb="11">
      <t>ジギョウ</t>
    </rPh>
    <rPh sb="13" eb="16">
      <t>オオツル</t>
    </rPh>
    <rPh sb="16" eb="19">
      <t>ジョウスイジョウ</t>
    </rPh>
    <rPh sb="20" eb="22">
      <t>ハンダ</t>
    </rPh>
    <rPh sb="22" eb="25">
      <t>ジョウスイジョウ</t>
    </rPh>
    <rPh sb="26" eb="27">
      <t>ユウ</t>
    </rPh>
    <rPh sb="34" eb="36">
      <t>ジギョウ</t>
    </rPh>
    <rPh sb="36" eb="37">
      <t>ショ</t>
    </rPh>
    <rPh sb="38" eb="39">
      <t>タイ</t>
    </rPh>
    <rPh sb="41" eb="43">
      <t>ケイヤク</t>
    </rPh>
    <rPh sb="43" eb="45">
      <t>スイリョウ</t>
    </rPh>
    <rPh sb="52" eb="55">
      <t>リッポウメートル/ニチ</t>
    </rPh>
    <rPh sb="56" eb="58">
      <t>コウギョウ</t>
    </rPh>
    <rPh sb="58" eb="60">
      <t>ヨウスイ</t>
    </rPh>
    <rPh sb="61" eb="63">
      <t>キョウキュウ</t>
    </rPh>
    <rPh sb="71" eb="73">
      <t>ズイドウ</t>
    </rPh>
    <rPh sb="73" eb="75">
      <t>テンケン</t>
    </rPh>
    <rPh sb="76" eb="78">
      <t>シセツ</t>
    </rPh>
    <rPh sb="79" eb="82">
      <t>ロウキュウカ</t>
    </rPh>
    <rPh sb="82" eb="84">
      <t>タイサク</t>
    </rPh>
    <rPh sb="84" eb="85">
      <t>トウ</t>
    </rPh>
    <rPh sb="94" eb="97">
      <t>シュウゼンヒ</t>
    </rPh>
    <rPh sb="98" eb="101">
      <t>イタクヒ</t>
    </rPh>
    <rPh sb="101" eb="102">
      <t>トウ</t>
    </rPh>
    <rPh sb="103" eb="105">
      <t>エイギョウ</t>
    </rPh>
    <rPh sb="105" eb="107">
      <t>ヒヨウ</t>
    </rPh>
    <rPh sb="108" eb="110">
      <t>ゾウカ</t>
    </rPh>
    <rPh sb="117" eb="118">
      <t>トモナ</t>
    </rPh>
    <rPh sb="119" eb="121">
      <t>ケイジョウ</t>
    </rPh>
    <rPh sb="121" eb="123">
      <t>シュウシ</t>
    </rPh>
    <rPh sb="123" eb="125">
      <t>ヒリツ</t>
    </rPh>
    <rPh sb="126" eb="128">
      <t>ゲンショウ</t>
    </rPh>
    <rPh sb="128" eb="130">
      <t>ケイコウ</t>
    </rPh>
    <rPh sb="144" eb="146">
      <t>イジョウ</t>
    </rPh>
    <rPh sb="147" eb="149">
      <t>カクホ</t>
    </rPh>
    <rPh sb="154" eb="156">
      <t>アンテイ</t>
    </rPh>
    <rPh sb="158" eb="160">
      <t>ケイエイ</t>
    </rPh>
    <rPh sb="161" eb="163">
      <t>デキ</t>
    </rPh>
    <rPh sb="206" eb="209">
      <t>キギョウサイ</t>
    </rPh>
    <rPh sb="218" eb="220">
      <t>ショウカン</t>
    </rPh>
    <rPh sb="221" eb="222">
      <t>オコナ</t>
    </rPh>
    <rPh sb="230" eb="232">
      <t>ホウフ</t>
    </rPh>
    <rPh sb="233" eb="235">
      <t>ゲンスイ</t>
    </rPh>
    <rPh sb="236" eb="238">
      <t>アンテイ</t>
    </rPh>
    <rPh sb="240" eb="242">
      <t>ジギョウ</t>
    </rPh>
    <rPh sb="242" eb="244">
      <t>ケイエイ</t>
    </rPh>
    <rPh sb="247" eb="250">
      <t>ゼンコクテキ</t>
    </rPh>
    <rPh sb="252" eb="254">
      <t>ヒジョウ</t>
    </rPh>
    <rPh sb="255" eb="257">
      <t>アンカ</t>
    </rPh>
    <rPh sb="258" eb="260">
      <t>リョウキン</t>
    </rPh>
    <rPh sb="261" eb="263">
      <t>キョウキュウ</t>
    </rPh>
    <rPh sb="263" eb="265">
      <t>デキ</t>
    </rPh>
    <rPh sb="273" eb="274">
      <t>タカ</t>
    </rPh>
    <rPh sb="275" eb="277">
      <t>シセツ</t>
    </rPh>
    <rPh sb="277" eb="280">
      <t>リヨウリツ</t>
    </rPh>
    <rPh sb="281" eb="284">
      <t>ケイヤクリツ</t>
    </rPh>
    <rPh sb="291" eb="293">
      <t>テキセイ</t>
    </rPh>
    <rPh sb="293" eb="295">
      <t>キボ</t>
    </rPh>
    <rPh sb="296" eb="299">
      <t>シュウエキセイ</t>
    </rPh>
    <rPh sb="300" eb="301">
      <t>タカ</t>
    </rPh>
    <rPh sb="302" eb="304">
      <t>ケイエイ</t>
    </rPh>
    <rPh sb="305" eb="307">
      <t>デキ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</si>
</sst>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63.02</c:v>
                </c:pt>
                <c:pt idx="1">
                  <c:v>63.91</c:v>
                </c:pt>
                <c:pt idx="2">
                  <c:v>53.17</c:v>
                </c:pt>
                <c:pt idx="3">
                  <c:v>55.03</c:v>
                </c:pt>
                <c:pt idx="4">
                  <c:v>56.95</c:v>
                </c:pt>
              </c:numCache>
            </c:numRef>
          </c:val>
          <c:extLst>
            <c:ext xmlns:c16="http://schemas.microsoft.com/office/drawing/2014/chart" uri="{C3380CC4-5D6E-409C-BE32-E72D297353CC}">
              <c16:uniqueId val="{00000000-7454-416B-A556-0D9AB22CC65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c:ext xmlns:c16="http://schemas.microsoft.com/office/drawing/2014/chart" uri="{C3380CC4-5D6E-409C-BE32-E72D297353CC}">
              <c16:uniqueId val="{00000001-7454-416B-A556-0D9AB22CC65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EE-4432-84AF-B71E69997F7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c:ext xmlns:c16="http://schemas.microsoft.com/office/drawing/2014/chart" uri="{C3380CC4-5D6E-409C-BE32-E72D297353CC}">
              <c16:uniqueId val="{00000001-51EE-4432-84AF-B71E69997F7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135.91999999999999</c:v>
                </c:pt>
                <c:pt idx="1">
                  <c:v>138.99</c:v>
                </c:pt>
                <c:pt idx="2">
                  <c:v>141.08000000000001</c:v>
                </c:pt>
                <c:pt idx="3">
                  <c:v>133.75</c:v>
                </c:pt>
                <c:pt idx="4">
                  <c:v>127.14</c:v>
                </c:pt>
              </c:numCache>
            </c:numRef>
          </c:val>
          <c:extLst>
            <c:ext xmlns:c16="http://schemas.microsoft.com/office/drawing/2014/chart" uri="{C3380CC4-5D6E-409C-BE32-E72D297353CC}">
              <c16:uniqueId val="{00000000-3FEB-448E-8B76-47EA0CC6A2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c:ext xmlns:c16="http://schemas.microsoft.com/office/drawing/2014/chart" uri="{C3380CC4-5D6E-409C-BE32-E72D297353CC}">
              <c16:uniqueId val="{00000001-3FEB-448E-8B76-47EA0CC6A2C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17.71</c:v>
                </c:pt>
                <c:pt idx="1">
                  <c:v>17.71</c:v>
                </c:pt>
                <c:pt idx="2">
                  <c:v>16.52</c:v>
                </c:pt>
                <c:pt idx="3">
                  <c:v>26.08</c:v>
                </c:pt>
                <c:pt idx="4">
                  <c:v>26.08</c:v>
                </c:pt>
              </c:numCache>
            </c:numRef>
          </c:val>
          <c:extLst>
            <c:ext xmlns:c16="http://schemas.microsoft.com/office/drawing/2014/chart" uri="{C3380CC4-5D6E-409C-BE32-E72D297353CC}">
              <c16:uniqueId val="{00000000-E2CD-479C-809A-9E213962A9A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c:ext xmlns:c16="http://schemas.microsoft.com/office/drawing/2014/chart" uri="{C3380CC4-5D6E-409C-BE32-E72D297353CC}">
              <c16:uniqueId val="{00000001-E2CD-479C-809A-9E213962A9A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6.73</c:v>
                </c:pt>
                <c:pt idx="3">
                  <c:v>0</c:v>
                </c:pt>
                <c:pt idx="4">
                  <c:v>0</c:v>
                </c:pt>
              </c:numCache>
            </c:numRef>
          </c:val>
          <c:extLst>
            <c:ext xmlns:c16="http://schemas.microsoft.com/office/drawing/2014/chart" uri="{C3380CC4-5D6E-409C-BE32-E72D297353CC}">
              <c16:uniqueId val="{00000000-EA21-4395-8061-9E963320AF5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c:ext xmlns:c16="http://schemas.microsoft.com/office/drawing/2014/chart" uri="{C3380CC4-5D6E-409C-BE32-E72D297353CC}">
              <c16:uniqueId val="{00000001-EA21-4395-8061-9E963320AF5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409.67</c:v>
                </c:pt>
                <c:pt idx="1">
                  <c:v>461.59</c:v>
                </c:pt>
                <c:pt idx="2">
                  <c:v>369.98</c:v>
                </c:pt>
                <c:pt idx="3">
                  <c:v>709.92</c:v>
                </c:pt>
                <c:pt idx="4">
                  <c:v>746.82</c:v>
                </c:pt>
              </c:numCache>
            </c:numRef>
          </c:val>
          <c:extLst>
            <c:ext xmlns:c16="http://schemas.microsoft.com/office/drawing/2014/chart" uri="{C3380CC4-5D6E-409C-BE32-E72D297353CC}">
              <c16:uniqueId val="{00000000-F9D6-4E68-B50F-5736ABD2947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c:ext xmlns:c16="http://schemas.microsoft.com/office/drawing/2014/chart" uri="{C3380CC4-5D6E-409C-BE32-E72D297353CC}">
              <c16:uniqueId val="{00000001-F9D6-4E68-B50F-5736ABD2947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135.75</c:v>
                </c:pt>
                <c:pt idx="1">
                  <c:v>117.52</c:v>
                </c:pt>
                <c:pt idx="2">
                  <c:v>99.52</c:v>
                </c:pt>
                <c:pt idx="3">
                  <c:v>81.040000000000006</c:v>
                </c:pt>
                <c:pt idx="4">
                  <c:v>62.64</c:v>
                </c:pt>
              </c:numCache>
            </c:numRef>
          </c:val>
          <c:extLst>
            <c:ext xmlns:c16="http://schemas.microsoft.com/office/drawing/2014/chart" uri="{C3380CC4-5D6E-409C-BE32-E72D297353CC}">
              <c16:uniqueId val="{00000000-383C-4724-957D-A3017B76B49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c:ext xmlns:c16="http://schemas.microsoft.com/office/drawing/2014/chart" uri="{C3380CC4-5D6E-409C-BE32-E72D297353CC}">
              <c16:uniqueId val="{00000001-383C-4724-957D-A3017B76B49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137.09</c:v>
                </c:pt>
                <c:pt idx="1">
                  <c:v>142.11000000000001</c:v>
                </c:pt>
                <c:pt idx="2">
                  <c:v>141.46</c:v>
                </c:pt>
                <c:pt idx="3">
                  <c:v>132.88</c:v>
                </c:pt>
                <c:pt idx="4">
                  <c:v>124.82</c:v>
                </c:pt>
              </c:numCache>
            </c:numRef>
          </c:val>
          <c:extLst>
            <c:ext xmlns:c16="http://schemas.microsoft.com/office/drawing/2014/chart" uri="{C3380CC4-5D6E-409C-BE32-E72D297353CC}">
              <c16:uniqueId val="{00000000-E212-4321-B780-0C50E489ADA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c:ext xmlns:c16="http://schemas.microsoft.com/office/drawing/2014/chart" uri="{C3380CC4-5D6E-409C-BE32-E72D297353CC}">
              <c16:uniqueId val="{00000001-E212-4321-B780-0C50E489ADA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7.19</c:v>
                </c:pt>
                <c:pt idx="1">
                  <c:v>6.94</c:v>
                </c:pt>
                <c:pt idx="2">
                  <c:v>6.98</c:v>
                </c:pt>
                <c:pt idx="3">
                  <c:v>7.43</c:v>
                </c:pt>
                <c:pt idx="4">
                  <c:v>7.92</c:v>
                </c:pt>
              </c:numCache>
            </c:numRef>
          </c:val>
          <c:extLst>
            <c:ext xmlns:c16="http://schemas.microsoft.com/office/drawing/2014/chart" uri="{C3380CC4-5D6E-409C-BE32-E72D297353CC}">
              <c16:uniqueId val="{00000000-3C72-42F1-B4DE-C9D873F4B26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c:ext xmlns:c16="http://schemas.microsoft.com/office/drawing/2014/chart" uri="{C3380CC4-5D6E-409C-BE32-E72D297353CC}">
              <c16:uniqueId val="{00000001-3C72-42F1-B4DE-C9D873F4B26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80.13</c:v>
                </c:pt>
                <c:pt idx="1">
                  <c:v>79.97</c:v>
                </c:pt>
                <c:pt idx="2">
                  <c:v>80.819999999999993</c:v>
                </c:pt>
                <c:pt idx="3">
                  <c:v>81.12</c:v>
                </c:pt>
                <c:pt idx="4">
                  <c:v>80.88</c:v>
                </c:pt>
              </c:numCache>
            </c:numRef>
          </c:val>
          <c:extLst>
            <c:ext xmlns:c16="http://schemas.microsoft.com/office/drawing/2014/chart" uri="{C3380CC4-5D6E-409C-BE32-E72D297353CC}">
              <c16:uniqueId val="{00000000-8974-4E10-B95F-351BF06F77E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c:ext xmlns:c16="http://schemas.microsoft.com/office/drawing/2014/chart" uri="{C3380CC4-5D6E-409C-BE32-E72D297353CC}">
              <c16:uniqueId val="{00000001-8974-4E10-B95F-351BF06F77E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98.5</c:v>
                </c:pt>
                <c:pt idx="1">
                  <c:v>98.52</c:v>
                </c:pt>
                <c:pt idx="2">
                  <c:v>98.23</c:v>
                </c:pt>
                <c:pt idx="3">
                  <c:v>98.17</c:v>
                </c:pt>
                <c:pt idx="4">
                  <c:v>98.42</c:v>
                </c:pt>
              </c:numCache>
            </c:numRef>
          </c:val>
          <c:extLst>
            <c:ext xmlns:c16="http://schemas.microsoft.com/office/drawing/2014/chart" uri="{C3380CC4-5D6E-409C-BE32-E72D297353CC}">
              <c16:uniqueId val="{00000000-9F6F-447D-BDD7-B2850C0F292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c:ext xmlns:c16="http://schemas.microsoft.com/office/drawing/2014/chart" uri="{C3380CC4-5D6E-409C-BE32-E72D297353CC}">
              <c16:uniqueId val="{00000001-9F6F-447D-BDD7-B2850C0F292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EL1" zoomScaleNormal="100" workbookViewId="0">
      <selection activeCell="SM16" sqref="SM16:TA4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c r="A5" s="2"/>
      <c r="B5" s="146" t="str">
        <f>データ!H7</f>
        <v>大分県</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564000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大規模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456171</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87.2</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43</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555077</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自治体職員</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106</v>
      </c>
      <c r="SN16" s="85"/>
      <c r="SO16" s="85"/>
      <c r="SP16" s="85"/>
      <c r="SQ16" s="85"/>
      <c r="SR16" s="85"/>
      <c r="SS16" s="85"/>
      <c r="ST16" s="85"/>
      <c r="SU16" s="85"/>
      <c r="SV16" s="85"/>
      <c r="SW16" s="85"/>
      <c r="SX16" s="85"/>
      <c r="SY16" s="85"/>
      <c r="SZ16" s="85"/>
      <c r="TA16" s="86"/>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135.91999999999999</v>
      </c>
      <c r="Y32" s="106"/>
      <c r="Z32" s="106"/>
      <c r="AA32" s="106"/>
      <c r="AB32" s="106"/>
      <c r="AC32" s="106"/>
      <c r="AD32" s="106"/>
      <c r="AE32" s="106"/>
      <c r="AF32" s="106"/>
      <c r="AG32" s="106"/>
      <c r="AH32" s="106"/>
      <c r="AI32" s="106"/>
      <c r="AJ32" s="106"/>
      <c r="AK32" s="106"/>
      <c r="AL32" s="106"/>
      <c r="AM32" s="106"/>
      <c r="AN32" s="106"/>
      <c r="AO32" s="106"/>
      <c r="AP32" s="106"/>
      <c r="AQ32" s="107"/>
      <c r="AR32" s="105">
        <f>データ!U6</f>
        <v>138.99</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141.08000000000001</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133.75</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127.14</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409.67</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461.59</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369.98</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709.92</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746.82</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135.75</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117.52</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99.52</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81.040000000000006</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62.64</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122.19</v>
      </c>
      <c r="Y33" s="106"/>
      <c r="Z33" s="106"/>
      <c r="AA33" s="106"/>
      <c r="AB33" s="106"/>
      <c r="AC33" s="106"/>
      <c r="AD33" s="106"/>
      <c r="AE33" s="106"/>
      <c r="AF33" s="106"/>
      <c r="AG33" s="106"/>
      <c r="AH33" s="106"/>
      <c r="AI33" s="106"/>
      <c r="AJ33" s="106"/>
      <c r="AK33" s="106"/>
      <c r="AL33" s="106"/>
      <c r="AM33" s="106"/>
      <c r="AN33" s="106"/>
      <c r="AO33" s="106"/>
      <c r="AP33" s="106"/>
      <c r="AQ33" s="107"/>
      <c r="AR33" s="105">
        <f>データ!Z6</f>
        <v>123.35</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121.58</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121.19</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120.32</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50.49</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23.81</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22.44</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18.82</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17.88</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221.79</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312.67</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345.05</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379.14</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394.58</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297.23</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272.8</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255.89</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242.57</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235.79</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104</v>
      </c>
      <c r="SN48" s="85"/>
      <c r="SO48" s="85"/>
      <c r="SP48" s="85"/>
      <c r="SQ48" s="85"/>
      <c r="SR48" s="85"/>
      <c r="SS48" s="85"/>
      <c r="ST48" s="85"/>
      <c r="SU48" s="85"/>
      <c r="SV48" s="85"/>
      <c r="SW48" s="85"/>
      <c r="SX48" s="85"/>
      <c r="SY48" s="85"/>
      <c r="SZ48" s="85"/>
      <c r="TA48" s="86"/>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137.09</v>
      </c>
      <c r="Y55" s="106"/>
      <c r="Z55" s="106"/>
      <c r="AA55" s="106"/>
      <c r="AB55" s="106"/>
      <c r="AC55" s="106"/>
      <c r="AD55" s="106"/>
      <c r="AE55" s="106"/>
      <c r="AF55" s="106"/>
      <c r="AG55" s="106"/>
      <c r="AH55" s="106"/>
      <c r="AI55" s="106"/>
      <c r="AJ55" s="106"/>
      <c r="AK55" s="106"/>
      <c r="AL55" s="106"/>
      <c r="AM55" s="106"/>
      <c r="AN55" s="106"/>
      <c r="AO55" s="106"/>
      <c r="AP55" s="106"/>
      <c r="AQ55" s="107"/>
      <c r="AR55" s="105">
        <f>データ!BM6</f>
        <v>142.11000000000001</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141.46</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132.88</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124.82</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7.19</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6.94</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6.98</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7.43</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7.92</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80.13</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79.97</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80.819999999999993</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81.12</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80.88</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98.5</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98.52</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98.23</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98.17</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98.42</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118.2</v>
      </c>
      <c r="Y56" s="106"/>
      <c r="Z56" s="106"/>
      <c r="AA56" s="106"/>
      <c r="AB56" s="106"/>
      <c r="AC56" s="106"/>
      <c r="AD56" s="106"/>
      <c r="AE56" s="106"/>
      <c r="AF56" s="106"/>
      <c r="AG56" s="106"/>
      <c r="AH56" s="106"/>
      <c r="AI56" s="106"/>
      <c r="AJ56" s="106"/>
      <c r="AK56" s="106"/>
      <c r="AL56" s="106"/>
      <c r="AM56" s="106"/>
      <c r="AN56" s="106"/>
      <c r="AO56" s="106"/>
      <c r="AP56" s="106"/>
      <c r="AQ56" s="107"/>
      <c r="AR56" s="105">
        <f>データ!BR6</f>
        <v>119.5</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118.99</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119.17</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117.72</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17.100000000000001</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16.91</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16.850000000000001</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16.8</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17.03</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57.65</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57.52</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57.55</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57.69</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58.56</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79.72</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79.7</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79.42</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79.2</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80.5</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105</v>
      </c>
      <c r="SN68" s="85"/>
      <c r="SO68" s="85"/>
      <c r="SP68" s="85"/>
      <c r="SQ68" s="85"/>
      <c r="SR68" s="85"/>
      <c r="SS68" s="85"/>
      <c r="ST68" s="85"/>
      <c r="SU68" s="85"/>
      <c r="SV68" s="85"/>
      <c r="SW68" s="85"/>
      <c r="SX68" s="85"/>
      <c r="SY68" s="85"/>
      <c r="SZ68" s="85"/>
      <c r="TA68" s="86"/>
    </row>
    <row r="69" spans="1:521" ht="13.5" customHeight="1">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63.02</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63.91</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53.17</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55.03</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56.95</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17.71</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17.71</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16.52</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26.08</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26.08</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6.73</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56.41</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57.35</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57.93</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58.88</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59.48</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40.61</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37.619999999999997</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41.79</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43.44</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48.09</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0.12</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0.11</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0.32</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0.21</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0.13</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30</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31</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6"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6"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6"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6"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kDdiIAtPvRIt+8geskM26LKUZBH3RwwraK74ievqWYLBXLBbSkvbNP8psF82S3hvEPMZ5fkTcxug0iJAWh44g==" saltValue="khhLPNPYctJacqa6PvL3B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48</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49</v>
      </c>
      <c r="B4" s="47"/>
      <c r="C4" s="47"/>
      <c r="D4" s="47"/>
      <c r="E4" s="47"/>
      <c r="F4" s="47"/>
      <c r="G4" s="47"/>
      <c r="H4" s="155"/>
      <c r="I4" s="156"/>
      <c r="J4" s="156"/>
      <c r="K4" s="156"/>
      <c r="L4" s="156"/>
      <c r="M4" s="156"/>
      <c r="N4" s="156"/>
      <c r="O4" s="156"/>
      <c r="P4" s="156"/>
      <c r="Q4" s="156"/>
      <c r="R4" s="156"/>
      <c r="S4" s="156"/>
      <c r="T4" s="152" t="s">
        <v>50</v>
      </c>
      <c r="U4" s="152"/>
      <c r="V4" s="152"/>
      <c r="W4" s="152"/>
      <c r="X4" s="152"/>
      <c r="Y4" s="152"/>
      <c r="Z4" s="152"/>
      <c r="AA4" s="152"/>
      <c r="AB4" s="152"/>
      <c r="AC4" s="152"/>
      <c r="AD4" s="152"/>
      <c r="AE4" s="152" t="s">
        <v>51</v>
      </c>
      <c r="AF4" s="152"/>
      <c r="AG4" s="152"/>
      <c r="AH4" s="152"/>
      <c r="AI4" s="152"/>
      <c r="AJ4" s="152"/>
      <c r="AK4" s="152"/>
      <c r="AL4" s="152"/>
      <c r="AM4" s="152"/>
      <c r="AN4" s="152"/>
      <c r="AO4" s="152"/>
      <c r="AP4" s="152" t="s">
        <v>52</v>
      </c>
      <c r="AQ4" s="152"/>
      <c r="AR4" s="152"/>
      <c r="AS4" s="152"/>
      <c r="AT4" s="152"/>
      <c r="AU4" s="152"/>
      <c r="AV4" s="152"/>
      <c r="AW4" s="152"/>
      <c r="AX4" s="152"/>
      <c r="AY4" s="152"/>
      <c r="AZ4" s="152"/>
      <c r="BA4" s="152" t="s">
        <v>53</v>
      </c>
      <c r="BB4" s="152"/>
      <c r="BC4" s="152"/>
      <c r="BD4" s="152"/>
      <c r="BE4" s="152"/>
      <c r="BF4" s="152"/>
      <c r="BG4" s="152"/>
      <c r="BH4" s="152"/>
      <c r="BI4" s="152"/>
      <c r="BJ4" s="152"/>
      <c r="BK4" s="152"/>
      <c r="BL4" s="152" t="s">
        <v>54</v>
      </c>
      <c r="BM4" s="152"/>
      <c r="BN4" s="152"/>
      <c r="BO4" s="152"/>
      <c r="BP4" s="152"/>
      <c r="BQ4" s="152"/>
      <c r="BR4" s="152"/>
      <c r="BS4" s="152"/>
      <c r="BT4" s="152"/>
      <c r="BU4" s="152"/>
      <c r="BV4" s="152"/>
      <c r="BW4" s="152" t="s">
        <v>55</v>
      </c>
      <c r="BX4" s="152"/>
      <c r="BY4" s="152"/>
      <c r="BZ4" s="152"/>
      <c r="CA4" s="152"/>
      <c r="CB4" s="152"/>
      <c r="CC4" s="152"/>
      <c r="CD4" s="152"/>
      <c r="CE4" s="152"/>
      <c r="CF4" s="152"/>
      <c r="CG4" s="152"/>
      <c r="CH4" s="152" t="s">
        <v>56</v>
      </c>
      <c r="CI4" s="152"/>
      <c r="CJ4" s="152"/>
      <c r="CK4" s="152"/>
      <c r="CL4" s="152"/>
      <c r="CM4" s="152"/>
      <c r="CN4" s="152"/>
      <c r="CO4" s="152"/>
      <c r="CP4" s="152"/>
      <c r="CQ4" s="152"/>
      <c r="CR4" s="152"/>
      <c r="CS4" s="152" t="s">
        <v>57</v>
      </c>
      <c r="CT4" s="152"/>
      <c r="CU4" s="152"/>
      <c r="CV4" s="152"/>
      <c r="CW4" s="152"/>
      <c r="CX4" s="152"/>
      <c r="CY4" s="152"/>
      <c r="CZ4" s="152"/>
      <c r="DA4" s="152"/>
      <c r="DB4" s="152"/>
      <c r="DC4" s="152"/>
      <c r="DD4" s="152" t="s">
        <v>58</v>
      </c>
      <c r="DE4" s="152"/>
      <c r="DF4" s="152"/>
      <c r="DG4" s="152"/>
      <c r="DH4" s="152"/>
      <c r="DI4" s="152"/>
      <c r="DJ4" s="152"/>
      <c r="DK4" s="152"/>
      <c r="DL4" s="152"/>
      <c r="DM4" s="152"/>
      <c r="DN4" s="152"/>
      <c r="DO4" s="152" t="s">
        <v>59</v>
      </c>
      <c r="DP4" s="152"/>
      <c r="DQ4" s="152"/>
      <c r="DR4" s="152"/>
      <c r="DS4" s="152"/>
      <c r="DT4" s="152"/>
      <c r="DU4" s="152"/>
      <c r="DV4" s="152"/>
      <c r="DW4" s="152"/>
      <c r="DX4" s="152"/>
      <c r="DY4" s="152"/>
      <c r="DZ4" s="152" t="s">
        <v>60</v>
      </c>
      <c r="EA4" s="152"/>
      <c r="EB4" s="152"/>
      <c r="EC4" s="152"/>
      <c r="ED4" s="152"/>
      <c r="EE4" s="152"/>
      <c r="EF4" s="152"/>
      <c r="EG4" s="152"/>
      <c r="EH4" s="152"/>
      <c r="EI4" s="152"/>
      <c r="EJ4" s="152"/>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135.91999999999999</v>
      </c>
      <c r="U6" s="52">
        <f>U7</f>
        <v>138.99</v>
      </c>
      <c r="V6" s="52">
        <f>V7</f>
        <v>141.08000000000001</v>
      </c>
      <c r="W6" s="52">
        <f>W7</f>
        <v>133.75</v>
      </c>
      <c r="X6" s="52">
        <f t="shared" si="3"/>
        <v>127.14</v>
      </c>
      <c r="Y6" s="52">
        <f t="shared" si="3"/>
        <v>122.19</v>
      </c>
      <c r="Z6" s="52">
        <f t="shared" si="3"/>
        <v>123.35</v>
      </c>
      <c r="AA6" s="52">
        <f t="shared" si="3"/>
        <v>121.58</v>
      </c>
      <c r="AB6" s="52">
        <f t="shared" si="3"/>
        <v>121.19</v>
      </c>
      <c r="AC6" s="52">
        <f t="shared" si="3"/>
        <v>120.32</v>
      </c>
      <c r="AD6" s="50" t="str">
        <f>IF(AD7="-","【-】","【"&amp;SUBSTITUTE(TEXT(AD7,"#,##0.00"),"-","△")&amp;"】")</f>
        <v>【118.92】</v>
      </c>
      <c r="AE6" s="52">
        <f t="shared" si="3"/>
        <v>0</v>
      </c>
      <c r="AF6" s="52">
        <f>AF7</f>
        <v>0</v>
      </c>
      <c r="AG6" s="52">
        <f>AG7</f>
        <v>0</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409.67</v>
      </c>
      <c r="AQ6" s="52">
        <f>AQ7</f>
        <v>461.59</v>
      </c>
      <c r="AR6" s="52">
        <f>AR7</f>
        <v>369.98</v>
      </c>
      <c r="AS6" s="52">
        <f>AS7</f>
        <v>709.92</v>
      </c>
      <c r="AT6" s="52">
        <f t="shared" si="3"/>
        <v>746.82</v>
      </c>
      <c r="AU6" s="52">
        <f t="shared" si="3"/>
        <v>221.79</v>
      </c>
      <c r="AV6" s="52">
        <f t="shared" si="3"/>
        <v>312.67</v>
      </c>
      <c r="AW6" s="52">
        <f t="shared" si="3"/>
        <v>345.05</v>
      </c>
      <c r="AX6" s="52">
        <f t="shared" si="3"/>
        <v>379.14</v>
      </c>
      <c r="AY6" s="52">
        <f t="shared" si="3"/>
        <v>394.58</v>
      </c>
      <c r="AZ6" s="50" t="str">
        <f>IF(AZ7="-","【-】","【"&amp;SUBSTITUTE(TEXT(AZ7,"#,##0.00"),"-","△")&amp;"】")</f>
        <v>【450.05】</v>
      </c>
      <c r="BA6" s="52">
        <f t="shared" si="3"/>
        <v>135.75</v>
      </c>
      <c r="BB6" s="52">
        <f>BB7</f>
        <v>117.52</v>
      </c>
      <c r="BC6" s="52">
        <f>BC7</f>
        <v>99.52</v>
      </c>
      <c r="BD6" s="52">
        <f>BD7</f>
        <v>81.040000000000006</v>
      </c>
      <c r="BE6" s="52">
        <f t="shared" si="3"/>
        <v>62.64</v>
      </c>
      <c r="BF6" s="52">
        <f t="shared" si="3"/>
        <v>297.23</v>
      </c>
      <c r="BG6" s="52">
        <f t="shared" si="3"/>
        <v>272.8</v>
      </c>
      <c r="BH6" s="52">
        <f t="shared" si="3"/>
        <v>255.89</v>
      </c>
      <c r="BI6" s="52">
        <f t="shared" si="3"/>
        <v>242.57</v>
      </c>
      <c r="BJ6" s="52">
        <f t="shared" si="3"/>
        <v>235.79</v>
      </c>
      <c r="BK6" s="50" t="str">
        <f>IF(BK7="-","【-】","【"&amp;SUBSTITUTE(TEXT(BK7,"#,##0.00"),"-","△")&amp;"】")</f>
        <v>【246.04】</v>
      </c>
      <c r="BL6" s="52">
        <f t="shared" si="3"/>
        <v>137.09</v>
      </c>
      <c r="BM6" s="52">
        <f>BM7</f>
        <v>142.11000000000001</v>
      </c>
      <c r="BN6" s="52">
        <f>BN7</f>
        <v>141.46</v>
      </c>
      <c r="BO6" s="52">
        <f>BO7</f>
        <v>132.88</v>
      </c>
      <c r="BP6" s="52">
        <f t="shared" si="3"/>
        <v>124.82</v>
      </c>
      <c r="BQ6" s="52">
        <f t="shared" si="3"/>
        <v>118.2</v>
      </c>
      <c r="BR6" s="52">
        <f t="shared" si="3"/>
        <v>119.5</v>
      </c>
      <c r="BS6" s="52">
        <f t="shared" si="3"/>
        <v>118.99</v>
      </c>
      <c r="BT6" s="52">
        <f t="shared" si="3"/>
        <v>119.17</v>
      </c>
      <c r="BU6" s="52">
        <f t="shared" si="3"/>
        <v>117.72</v>
      </c>
      <c r="BV6" s="50" t="str">
        <f>IF(BV7="-","【-】","【"&amp;SUBSTITUTE(TEXT(BV7,"#,##0.00"),"-","△")&amp;"】")</f>
        <v>【114.16】</v>
      </c>
      <c r="BW6" s="52">
        <f t="shared" si="3"/>
        <v>7.19</v>
      </c>
      <c r="BX6" s="52">
        <f>BX7</f>
        <v>6.94</v>
      </c>
      <c r="BY6" s="52">
        <f>BY7</f>
        <v>6.98</v>
      </c>
      <c r="BZ6" s="52">
        <f>BZ7</f>
        <v>7.43</v>
      </c>
      <c r="CA6" s="52">
        <f t="shared" si="3"/>
        <v>7.92</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80.13</v>
      </c>
      <c r="CI6" s="52">
        <f>CI7</f>
        <v>79.97</v>
      </c>
      <c r="CJ6" s="52">
        <f>CJ7</f>
        <v>80.819999999999993</v>
      </c>
      <c r="CK6" s="52">
        <f>CK7</f>
        <v>81.12</v>
      </c>
      <c r="CL6" s="52">
        <f t="shared" si="5"/>
        <v>80.88</v>
      </c>
      <c r="CM6" s="52">
        <f t="shared" si="5"/>
        <v>57.65</v>
      </c>
      <c r="CN6" s="52">
        <f t="shared" si="5"/>
        <v>57.52</v>
      </c>
      <c r="CO6" s="52">
        <f t="shared" si="5"/>
        <v>57.55</v>
      </c>
      <c r="CP6" s="52">
        <f t="shared" si="5"/>
        <v>57.69</v>
      </c>
      <c r="CQ6" s="52">
        <f t="shared" si="5"/>
        <v>58.56</v>
      </c>
      <c r="CR6" s="50" t="str">
        <f>IF(CR7="-","【-】","【"&amp;SUBSTITUTE(TEXT(CR7,"#,##0.00"),"-","△")&amp;"】")</f>
        <v>【55.52】</v>
      </c>
      <c r="CS6" s="52">
        <f t="shared" ref="CS6:DB6" si="6">CS7</f>
        <v>98.5</v>
      </c>
      <c r="CT6" s="52">
        <f>CT7</f>
        <v>98.52</v>
      </c>
      <c r="CU6" s="52">
        <f>CU7</f>
        <v>98.23</v>
      </c>
      <c r="CV6" s="52">
        <f>CV7</f>
        <v>98.17</v>
      </c>
      <c r="CW6" s="52">
        <f t="shared" si="6"/>
        <v>98.42</v>
      </c>
      <c r="CX6" s="52">
        <f t="shared" si="6"/>
        <v>79.72</v>
      </c>
      <c r="CY6" s="52">
        <f t="shared" si="6"/>
        <v>79.7</v>
      </c>
      <c r="CZ6" s="52">
        <f t="shared" si="6"/>
        <v>79.42</v>
      </c>
      <c r="DA6" s="52">
        <f t="shared" si="6"/>
        <v>79.2</v>
      </c>
      <c r="DB6" s="52">
        <f t="shared" si="6"/>
        <v>80.5</v>
      </c>
      <c r="DC6" s="50" t="str">
        <f>IF(DC7="-","【-】","【"&amp;SUBSTITUTE(TEXT(DC7,"#,##0.00"),"-","△")&amp;"】")</f>
        <v>【77.10】</v>
      </c>
      <c r="DD6" s="52">
        <f t="shared" ref="DD6:DM6" si="7">DD7</f>
        <v>63.02</v>
      </c>
      <c r="DE6" s="52">
        <f>DE7</f>
        <v>63.91</v>
      </c>
      <c r="DF6" s="52">
        <f>DF7</f>
        <v>53.17</v>
      </c>
      <c r="DG6" s="52">
        <f>DG7</f>
        <v>55.03</v>
      </c>
      <c r="DH6" s="52">
        <f t="shared" si="7"/>
        <v>56.95</v>
      </c>
      <c r="DI6" s="52">
        <f t="shared" si="7"/>
        <v>56.41</v>
      </c>
      <c r="DJ6" s="52">
        <f t="shared" si="7"/>
        <v>57.35</v>
      </c>
      <c r="DK6" s="52">
        <f t="shared" si="7"/>
        <v>57.93</v>
      </c>
      <c r="DL6" s="52">
        <f t="shared" si="7"/>
        <v>58.88</v>
      </c>
      <c r="DM6" s="52">
        <f t="shared" si="7"/>
        <v>59.48</v>
      </c>
      <c r="DN6" s="50" t="str">
        <f>IF(DN7="-","【-】","【"&amp;SUBSTITUTE(TEXT(DN7,"#,##0.00"),"-","△")&amp;"】")</f>
        <v>【58.53】</v>
      </c>
      <c r="DO6" s="52">
        <f t="shared" ref="DO6:DX6" si="8">DO7</f>
        <v>17.71</v>
      </c>
      <c r="DP6" s="52">
        <f>DP7</f>
        <v>17.71</v>
      </c>
      <c r="DQ6" s="52">
        <f>DQ7</f>
        <v>16.52</v>
      </c>
      <c r="DR6" s="52">
        <f>DR7</f>
        <v>26.08</v>
      </c>
      <c r="DS6" s="52">
        <f t="shared" si="8"/>
        <v>26.08</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v>
      </c>
      <c r="EA6" s="52">
        <f>EA7</f>
        <v>0</v>
      </c>
      <c r="EB6" s="52">
        <f>EB7</f>
        <v>6.73</v>
      </c>
      <c r="EC6" s="52">
        <f>EC7</f>
        <v>0</v>
      </c>
      <c r="ED6" s="52">
        <f t="shared" si="9"/>
        <v>0</v>
      </c>
      <c r="EE6" s="52">
        <f t="shared" si="9"/>
        <v>0.12</v>
      </c>
      <c r="EF6" s="52">
        <f t="shared" si="9"/>
        <v>0.11</v>
      </c>
      <c r="EG6" s="52">
        <f t="shared" si="9"/>
        <v>0.32</v>
      </c>
      <c r="EH6" s="52">
        <f t="shared" si="9"/>
        <v>0.21</v>
      </c>
      <c r="EI6" s="52">
        <f t="shared" si="9"/>
        <v>0.13</v>
      </c>
      <c r="EJ6" s="50" t="str">
        <f>IF(EJ7="-","【-】","【"&amp;SUBSTITUTE(TEXT(EJ7,"#,##0.00"),"-","△")&amp;"】")</f>
        <v>【0.16】</v>
      </c>
    </row>
    <row r="7" spans="1:140" s="53" customFormat="1">
      <c r="A7"/>
      <c r="B7" s="54" t="s">
        <v>87</v>
      </c>
      <c r="C7" s="54" t="s">
        <v>88</v>
      </c>
      <c r="D7" s="54" t="s">
        <v>89</v>
      </c>
      <c r="E7" s="54" t="s">
        <v>90</v>
      </c>
      <c r="F7" s="54" t="s">
        <v>91</v>
      </c>
      <c r="G7" s="54" t="s">
        <v>92</v>
      </c>
      <c r="H7" s="54" t="s">
        <v>93</v>
      </c>
      <c r="I7" s="54" t="s">
        <v>94</v>
      </c>
      <c r="J7" s="54" t="s">
        <v>95</v>
      </c>
      <c r="K7" s="55">
        <v>564000</v>
      </c>
      <c r="L7" s="54" t="s">
        <v>96</v>
      </c>
      <c r="M7" s="55">
        <v>1</v>
      </c>
      <c r="N7" s="55">
        <v>456171</v>
      </c>
      <c r="O7" s="56" t="s">
        <v>97</v>
      </c>
      <c r="P7" s="56">
        <v>87.2</v>
      </c>
      <c r="Q7" s="55">
        <v>43</v>
      </c>
      <c r="R7" s="55">
        <v>555077</v>
      </c>
      <c r="S7" s="54" t="s">
        <v>98</v>
      </c>
      <c r="T7" s="57">
        <v>135.91999999999999</v>
      </c>
      <c r="U7" s="57">
        <v>138.99</v>
      </c>
      <c r="V7" s="57">
        <v>141.08000000000001</v>
      </c>
      <c r="W7" s="57">
        <v>133.75</v>
      </c>
      <c r="X7" s="57">
        <v>127.14</v>
      </c>
      <c r="Y7" s="57">
        <v>122.19</v>
      </c>
      <c r="Z7" s="57">
        <v>123.35</v>
      </c>
      <c r="AA7" s="57">
        <v>121.58</v>
      </c>
      <c r="AB7" s="57">
        <v>121.19</v>
      </c>
      <c r="AC7" s="58">
        <v>120.32</v>
      </c>
      <c r="AD7" s="57">
        <v>118.92</v>
      </c>
      <c r="AE7" s="57">
        <v>0</v>
      </c>
      <c r="AF7" s="57">
        <v>0</v>
      </c>
      <c r="AG7" s="57">
        <v>0</v>
      </c>
      <c r="AH7" s="57">
        <v>0</v>
      </c>
      <c r="AI7" s="57">
        <v>0</v>
      </c>
      <c r="AJ7" s="57">
        <v>50.49</v>
      </c>
      <c r="AK7" s="57">
        <v>23.81</v>
      </c>
      <c r="AL7" s="57">
        <v>22.44</v>
      </c>
      <c r="AM7" s="57">
        <v>18.82</v>
      </c>
      <c r="AN7" s="57">
        <v>17.88</v>
      </c>
      <c r="AO7" s="57">
        <v>26.31</v>
      </c>
      <c r="AP7" s="57">
        <v>409.67</v>
      </c>
      <c r="AQ7" s="57">
        <v>461.59</v>
      </c>
      <c r="AR7" s="57">
        <v>369.98</v>
      </c>
      <c r="AS7" s="57">
        <v>709.92</v>
      </c>
      <c r="AT7" s="57">
        <v>746.82</v>
      </c>
      <c r="AU7" s="57">
        <v>221.79</v>
      </c>
      <c r="AV7" s="57">
        <v>312.67</v>
      </c>
      <c r="AW7" s="57">
        <v>345.05</v>
      </c>
      <c r="AX7" s="57">
        <v>379.14</v>
      </c>
      <c r="AY7" s="57">
        <v>394.58</v>
      </c>
      <c r="AZ7" s="57">
        <v>450.05</v>
      </c>
      <c r="BA7" s="57">
        <v>135.75</v>
      </c>
      <c r="BB7" s="57">
        <v>117.52</v>
      </c>
      <c r="BC7" s="57">
        <v>99.52</v>
      </c>
      <c r="BD7" s="57">
        <v>81.040000000000006</v>
      </c>
      <c r="BE7" s="57">
        <v>62.64</v>
      </c>
      <c r="BF7" s="57">
        <v>297.23</v>
      </c>
      <c r="BG7" s="57">
        <v>272.8</v>
      </c>
      <c r="BH7" s="57">
        <v>255.89</v>
      </c>
      <c r="BI7" s="57">
        <v>242.57</v>
      </c>
      <c r="BJ7" s="57">
        <v>235.79</v>
      </c>
      <c r="BK7" s="57">
        <v>246.04</v>
      </c>
      <c r="BL7" s="57">
        <v>137.09</v>
      </c>
      <c r="BM7" s="57">
        <v>142.11000000000001</v>
      </c>
      <c r="BN7" s="57">
        <v>141.46</v>
      </c>
      <c r="BO7" s="57">
        <v>132.88</v>
      </c>
      <c r="BP7" s="57">
        <v>124.82</v>
      </c>
      <c r="BQ7" s="57">
        <v>118.2</v>
      </c>
      <c r="BR7" s="57">
        <v>119.5</v>
      </c>
      <c r="BS7" s="57">
        <v>118.99</v>
      </c>
      <c r="BT7" s="57">
        <v>119.17</v>
      </c>
      <c r="BU7" s="57">
        <v>117.72</v>
      </c>
      <c r="BV7" s="57">
        <v>114.16</v>
      </c>
      <c r="BW7" s="57">
        <v>7.19</v>
      </c>
      <c r="BX7" s="57">
        <v>6.94</v>
      </c>
      <c r="BY7" s="57">
        <v>6.98</v>
      </c>
      <c r="BZ7" s="57">
        <v>7.43</v>
      </c>
      <c r="CA7" s="57">
        <v>7.92</v>
      </c>
      <c r="CB7" s="57">
        <v>17.100000000000001</v>
      </c>
      <c r="CC7" s="57">
        <v>16.91</v>
      </c>
      <c r="CD7" s="57">
        <v>16.850000000000001</v>
      </c>
      <c r="CE7" s="57">
        <v>16.8</v>
      </c>
      <c r="CF7" s="57">
        <v>17.03</v>
      </c>
      <c r="CG7" s="57">
        <v>18.71</v>
      </c>
      <c r="CH7" s="57">
        <v>80.13</v>
      </c>
      <c r="CI7" s="57">
        <v>79.97</v>
      </c>
      <c r="CJ7" s="57">
        <v>80.819999999999993</v>
      </c>
      <c r="CK7" s="57">
        <v>81.12</v>
      </c>
      <c r="CL7" s="57">
        <v>80.88</v>
      </c>
      <c r="CM7" s="57">
        <v>57.65</v>
      </c>
      <c r="CN7" s="57">
        <v>57.52</v>
      </c>
      <c r="CO7" s="57">
        <v>57.55</v>
      </c>
      <c r="CP7" s="57">
        <v>57.69</v>
      </c>
      <c r="CQ7" s="57">
        <v>58.56</v>
      </c>
      <c r="CR7" s="57">
        <v>55.52</v>
      </c>
      <c r="CS7" s="57">
        <v>98.5</v>
      </c>
      <c r="CT7" s="57">
        <v>98.52</v>
      </c>
      <c r="CU7" s="57">
        <v>98.23</v>
      </c>
      <c r="CV7" s="57">
        <v>98.17</v>
      </c>
      <c r="CW7" s="57">
        <v>98.42</v>
      </c>
      <c r="CX7" s="57">
        <v>79.72</v>
      </c>
      <c r="CY7" s="57">
        <v>79.7</v>
      </c>
      <c r="CZ7" s="57">
        <v>79.42</v>
      </c>
      <c r="DA7" s="57">
        <v>79.2</v>
      </c>
      <c r="DB7" s="57">
        <v>80.5</v>
      </c>
      <c r="DC7" s="57">
        <v>77.099999999999994</v>
      </c>
      <c r="DD7" s="57">
        <v>63.02</v>
      </c>
      <c r="DE7" s="57">
        <v>63.91</v>
      </c>
      <c r="DF7" s="57">
        <v>53.17</v>
      </c>
      <c r="DG7" s="57">
        <v>55.03</v>
      </c>
      <c r="DH7" s="57">
        <v>56.95</v>
      </c>
      <c r="DI7" s="57">
        <v>56.41</v>
      </c>
      <c r="DJ7" s="57">
        <v>57.35</v>
      </c>
      <c r="DK7" s="57">
        <v>57.93</v>
      </c>
      <c r="DL7" s="57">
        <v>58.88</v>
      </c>
      <c r="DM7" s="57">
        <v>59.48</v>
      </c>
      <c r="DN7" s="57">
        <v>58.53</v>
      </c>
      <c r="DO7" s="57">
        <v>17.71</v>
      </c>
      <c r="DP7" s="57">
        <v>17.71</v>
      </c>
      <c r="DQ7" s="57">
        <v>16.52</v>
      </c>
      <c r="DR7" s="57">
        <v>26.08</v>
      </c>
      <c r="DS7" s="57">
        <v>26.08</v>
      </c>
      <c r="DT7" s="57">
        <v>40.61</v>
      </c>
      <c r="DU7" s="57">
        <v>37.619999999999997</v>
      </c>
      <c r="DV7" s="57">
        <v>41.79</v>
      </c>
      <c r="DW7" s="57">
        <v>43.44</v>
      </c>
      <c r="DX7" s="57">
        <v>48.09</v>
      </c>
      <c r="DY7" s="57">
        <v>45.47</v>
      </c>
      <c r="DZ7" s="57">
        <v>0</v>
      </c>
      <c r="EA7" s="57">
        <v>0</v>
      </c>
      <c r="EB7" s="57">
        <v>6.73</v>
      </c>
      <c r="EC7" s="57">
        <v>0</v>
      </c>
      <c r="ED7" s="57">
        <v>0</v>
      </c>
      <c r="EE7" s="57">
        <v>0.12</v>
      </c>
      <c r="EF7" s="57">
        <v>0.11</v>
      </c>
      <c r="EG7" s="57">
        <v>0.32</v>
      </c>
      <c r="EH7" s="57">
        <v>0.21</v>
      </c>
      <c r="EI7" s="57">
        <v>0.13</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135.91999999999999</v>
      </c>
      <c r="V11" s="64">
        <f>IF(U6="-",NA(),U6)</f>
        <v>138.99</v>
      </c>
      <c r="W11" s="64">
        <f>IF(V6="-",NA(),V6)</f>
        <v>141.08000000000001</v>
      </c>
      <c r="X11" s="64">
        <f>IF(W6="-",NA(),W6)</f>
        <v>133.75</v>
      </c>
      <c r="Y11" s="64">
        <f>IF(X6="-",NA(),X6)</f>
        <v>127.14</v>
      </c>
      <c r="AE11" s="63" t="s">
        <v>23</v>
      </c>
      <c r="AF11" s="64">
        <f>IF(AE6="-",NA(),AE6)</f>
        <v>0</v>
      </c>
      <c r="AG11" s="64">
        <f>IF(AF6="-",NA(),AF6)</f>
        <v>0</v>
      </c>
      <c r="AH11" s="64">
        <f>IF(AG6="-",NA(),AG6)</f>
        <v>0</v>
      </c>
      <c r="AI11" s="64">
        <f>IF(AH6="-",NA(),AH6)</f>
        <v>0</v>
      </c>
      <c r="AJ11" s="64">
        <f>IF(AI6="-",NA(),AI6)</f>
        <v>0</v>
      </c>
      <c r="AP11" s="63" t="s">
        <v>23</v>
      </c>
      <c r="AQ11" s="64">
        <f>IF(AP6="-",NA(),AP6)</f>
        <v>409.67</v>
      </c>
      <c r="AR11" s="64">
        <f>IF(AQ6="-",NA(),AQ6)</f>
        <v>461.59</v>
      </c>
      <c r="AS11" s="64">
        <f>IF(AR6="-",NA(),AR6)</f>
        <v>369.98</v>
      </c>
      <c r="AT11" s="64">
        <f>IF(AS6="-",NA(),AS6)</f>
        <v>709.92</v>
      </c>
      <c r="AU11" s="64">
        <f>IF(AT6="-",NA(),AT6)</f>
        <v>746.82</v>
      </c>
      <c r="BA11" s="63" t="s">
        <v>23</v>
      </c>
      <c r="BB11" s="64">
        <f>IF(BA6="-",NA(),BA6)</f>
        <v>135.75</v>
      </c>
      <c r="BC11" s="64">
        <f>IF(BB6="-",NA(),BB6)</f>
        <v>117.52</v>
      </c>
      <c r="BD11" s="64">
        <f>IF(BC6="-",NA(),BC6)</f>
        <v>99.52</v>
      </c>
      <c r="BE11" s="64">
        <f>IF(BD6="-",NA(),BD6)</f>
        <v>81.040000000000006</v>
      </c>
      <c r="BF11" s="64">
        <f>IF(BE6="-",NA(),BE6)</f>
        <v>62.64</v>
      </c>
      <c r="BL11" s="63" t="s">
        <v>23</v>
      </c>
      <c r="BM11" s="64">
        <f>IF(BL6="-",NA(),BL6)</f>
        <v>137.09</v>
      </c>
      <c r="BN11" s="64">
        <f>IF(BM6="-",NA(),BM6)</f>
        <v>142.11000000000001</v>
      </c>
      <c r="BO11" s="64">
        <f>IF(BN6="-",NA(),BN6)</f>
        <v>141.46</v>
      </c>
      <c r="BP11" s="64">
        <f>IF(BO6="-",NA(),BO6)</f>
        <v>132.88</v>
      </c>
      <c r="BQ11" s="64">
        <f>IF(BP6="-",NA(),BP6)</f>
        <v>124.82</v>
      </c>
      <c r="BW11" s="63" t="s">
        <v>23</v>
      </c>
      <c r="BX11" s="64">
        <f>IF(BW6="-",NA(),BW6)</f>
        <v>7.19</v>
      </c>
      <c r="BY11" s="64">
        <f>IF(BX6="-",NA(),BX6)</f>
        <v>6.94</v>
      </c>
      <c r="BZ11" s="64">
        <f>IF(BY6="-",NA(),BY6)</f>
        <v>6.98</v>
      </c>
      <c r="CA11" s="64">
        <f>IF(BZ6="-",NA(),BZ6)</f>
        <v>7.43</v>
      </c>
      <c r="CB11" s="64">
        <f>IF(CA6="-",NA(),CA6)</f>
        <v>7.92</v>
      </c>
      <c r="CH11" s="63" t="s">
        <v>23</v>
      </c>
      <c r="CI11" s="64">
        <f>IF(CH6="-",NA(),CH6)</f>
        <v>80.13</v>
      </c>
      <c r="CJ11" s="64">
        <f>IF(CI6="-",NA(),CI6)</f>
        <v>79.97</v>
      </c>
      <c r="CK11" s="64">
        <f>IF(CJ6="-",NA(),CJ6)</f>
        <v>80.819999999999993</v>
      </c>
      <c r="CL11" s="64">
        <f>IF(CK6="-",NA(),CK6)</f>
        <v>81.12</v>
      </c>
      <c r="CM11" s="64">
        <f>IF(CL6="-",NA(),CL6)</f>
        <v>80.88</v>
      </c>
      <c r="CS11" s="63" t="s">
        <v>23</v>
      </c>
      <c r="CT11" s="64">
        <f>IF(CS6="-",NA(),CS6)</f>
        <v>98.5</v>
      </c>
      <c r="CU11" s="64">
        <f>IF(CT6="-",NA(),CT6)</f>
        <v>98.52</v>
      </c>
      <c r="CV11" s="64">
        <f>IF(CU6="-",NA(),CU6)</f>
        <v>98.23</v>
      </c>
      <c r="CW11" s="64">
        <f>IF(CV6="-",NA(),CV6)</f>
        <v>98.17</v>
      </c>
      <c r="CX11" s="64">
        <f>IF(CW6="-",NA(),CW6)</f>
        <v>98.42</v>
      </c>
      <c r="DD11" s="63" t="s">
        <v>23</v>
      </c>
      <c r="DE11" s="64">
        <f>IF(DD6="-",NA(),DD6)</f>
        <v>63.02</v>
      </c>
      <c r="DF11" s="64">
        <f>IF(DE6="-",NA(),DE6)</f>
        <v>63.91</v>
      </c>
      <c r="DG11" s="64">
        <f>IF(DF6="-",NA(),DF6)</f>
        <v>53.17</v>
      </c>
      <c r="DH11" s="64">
        <f>IF(DG6="-",NA(),DG6)</f>
        <v>55.03</v>
      </c>
      <c r="DI11" s="64">
        <f>IF(DH6="-",NA(),DH6)</f>
        <v>56.95</v>
      </c>
      <c r="DO11" s="63" t="s">
        <v>23</v>
      </c>
      <c r="DP11" s="64">
        <f>IF(DO6="-",NA(),DO6)</f>
        <v>17.71</v>
      </c>
      <c r="DQ11" s="64">
        <f>IF(DP6="-",NA(),DP6)</f>
        <v>17.71</v>
      </c>
      <c r="DR11" s="64">
        <f>IF(DQ6="-",NA(),DQ6)</f>
        <v>16.52</v>
      </c>
      <c r="DS11" s="64">
        <f>IF(DR6="-",NA(),DR6)</f>
        <v>26.08</v>
      </c>
      <c r="DT11" s="64">
        <f>IF(DS6="-",NA(),DS6)</f>
        <v>26.08</v>
      </c>
      <c r="DZ11" s="63" t="s">
        <v>23</v>
      </c>
      <c r="EA11" s="64">
        <f>IF(DZ6="-",NA(),DZ6)</f>
        <v>0</v>
      </c>
      <c r="EB11" s="64">
        <f>IF(EA6="-",NA(),EA6)</f>
        <v>0</v>
      </c>
      <c r="EC11" s="64">
        <f>IF(EB6="-",NA(),EB6)</f>
        <v>6.73</v>
      </c>
      <c r="ED11" s="64">
        <f>IF(EC6="-",NA(),EC6)</f>
        <v>0</v>
      </c>
      <c r="EE11" s="64">
        <f>IF(ED6="-",NA(),ED6)</f>
        <v>0</v>
      </c>
    </row>
    <row r="12" spans="1:140">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2020-01-14T07:30:16Z</cp:lastPrinted>
  <dcterms:created xsi:type="dcterms:W3CDTF">2019-12-05T07:47:33Z</dcterms:created>
  <dcterms:modified xsi:type="dcterms:W3CDTF">2020-01-17T00:32:54Z</dcterms:modified>
  <cp:category/>
</cp:coreProperties>
</file>