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総務企画課\財務経理班\03経営係\★経営共通（H26～）\600_他部局関係\平成31年度\調査・依頼\R020110 【公営企業】（129〆）【財政課：中島】公営企業に係る経営比較分析表（平成30年度決算）の分析等について\02 回答\"/>
    </mc:Choice>
  </mc:AlternateContent>
  <workbookProtection workbookAlgorithmName="SHA-512" workbookHashValue="f/mw1cRab4Q0/qb7mjZPK5dkwJf8M2Ej989UJXZKdxg2zo6eiZa5zwhMQLLpH/D+Bhfma+lgdOL6xveia8ruaQ==" workbookSaltValue="nc1kt61q1JLs+7xt3xI67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2" i="5" l="1"/>
  <c r="EA12" i="5"/>
  <c r="DG12" i="5"/>
  <c r="DT11" i="5"/>
  <c r="DP11" i="5"/>
  <c r="EC10" i="5"/>
  <c r="DS10" i="5"/>
  <c r="DI10" i="5"/>
  <c r="DE10" i="5"/>
  <c r="CK10" i="5"/>
  <c r="CA10" i="5"/>
  <c r="BQ10" i="5"/>
  <c r="BM10" i="5"/>
  <c r="AS10" i="5"/>
  <c r="AI10" i="5"/>
  <c r="Y10" i="5"/>
  <c r="U10" i="5"/>
  <c r="F10" i="5"/>
  <c r="CX10" i="5" s="1"/>
  <c r="E10" i="5"/>
  <c r="DH10" i="5" s="1"/>
  <c r="D10" i="5"/>
  <c r="DR10" i="5" s="1"/>
  <c r="C10" i="5"/>
  <c r="CU10" i="5" s="1"/>
  <c r="B10" i="5"/>
  <c r="CT10" i="5" s="1"/>
  <c r="DZ9" i="5"/>
  <c r="DO9" i="5"/>
  <c r="DD9" i="5"/>
  <c r="CS9" i="5"/>
  <c r="CH9" i="5"/>
  <c r="BW9" i="5"/>
  <c r="BL9" i="5"/>
  <c r="BA9" i="5"/>
  <c r="AP9" i="5"/>
  <c r="AE9" i="5"/>
  <c r="T9" i="5"/>
  <c r="EJ6" i="5"/>
  <c r="EI6" i="5"/>
  <c r="EH6" i="5"/>
  <c r="ED12" i="5" s="1"/>
  <c r="EG6" i="5"/>
  <c r="EC12" i="5" s="1"/>
  <c r="EF6" i="5"/>
  <c r="EB12" i="5" s="1"/>
  <c r="EE6" i="5"/>
  <c r="ED6" i="5"/>
  <c r="EE11" i="5" s="1"/>
  <c r="EC6" i="5"/>
  <c r="ED11" i="5" s="1"/>
  <c r="EB6" i="5"/>
  <c r="EC11" i="5" s="1"/>
  <c r="EA6" i="5"/>
  <c r="EB11" i="5" s="1"/>
  <c r="DZ6" i="5"/>
  <c r="EA11" i="5" s="1"/>
  <c r="DY6" i="5"/>
  <c r="IL90" i="4" s="1"/>
  <c r="DX6" i="5"/>
  <c r="DT12" i="5" s="1"/>
  <c r="DW6" i="5"/>
  <c r="DS12" i="5" s="1"/>
  <c r="DV6" i="5"/>
  <c r="DR12" i="5" s="1"/>
  <c r="DU6" i="5"/>
  <c r="DQ12" i="5" s="1"/>
  <c r="DT6" i="5"/>
  <c r="DP12" i="5" s="1"/>
  <c r="DS6" i="5"/>
  <c r="DR6" i="5"/>
  <c r="DS11" i="5" s="1"/>
  <c r="DQ6" i="5"/>
  <c r="DR11" i="5" s="1"/>
  <c r="DP6" i="5"/>
  <c r="DQ11" i="5" s="1"/>
  <c r="DO6" i="5"/>
  <c r="DN6" i="5"/>
  <c r="DM6" i="5"/>
  <c r="DI12" i="5" s="1"/>
  <c r="DL6" i="5"/>
  <c r="DH12" i="5" s="1"/>
  <c r="DK6" i="5"/>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OY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NX79" i="4"/>
  <c r="MW79" i="4"/>
  <c r="KO79" i="4"/>
  <c r="JN79" i="4"/>
  <c r="IM79" i="4"/>
  <c r="HL79" i="4"/>
  <c r="GK79" i="4"/>
  <c r="EC79" i="4"/>
  <c r="DB79" i="4"/>
  <c r="CA79" i="4"/>
  <c r="AZ79" i="4"/>
  <c r="Y79" i="4"/>
  <c r="RH56" i="4"/>
  <c r="PT56" i="4"/>
  <c r="OZ56" i="4"/>
  <c r="OF56" i="4"/>
  <c r="MN56" i="4"/>
  <c r="LT56" i="4"/>
  <c r="KZ56" i="4"/>
  <c r="KF56" i="4"/>
  <c r="JL56" i="4"/>
  <c r="HT56" i="4"/>
  <c r="GZ56" i="4"/>
  <c r="GF56" i="4"/>
  <c r="ER56" i="4"/>
  <c r="CZ56" i="4"/>
  <c r="CF56" i="4"/>
  <c r="BL56" i="4"/>
  <c r="AR56" i="4"/>
  <c r="X56" i="4"/>
  <c r="RH55" i="4"/>
  <c r="QN55" i="4"/>
  <c r="PT55" i="4"/>
  <c r="OZ55" i="4"/>
  <c r="OF55" i="4"/>
  <c r="MN55" i="4"/>
  <c r="LT55" i="4"/>
  <c r="KZ55" i="4"/>
  <c r="KF55" i="4"/>
  <c r="JL55" i="4"/>
  <c r="HT55" i="4"/>
  <c r="GZ55" i="4"/>
  <c r="FL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55" i="4" l="1"/>
  <c r="V10" i="5"/>
  <c r="AF10" i="5"/>
  <c r="AJ10" i="5"/>
  <c r="AT10" i="5"/>
  <c r="BD10" i="5"/>
  <c r="BN10" i="5"/>
  <c r="BX10" i="5"/>
  <c r="CB10" i="5"/>
  <c r="CL10" i="5"/>
  <c r="CV10" i="5"/>
  <c r="DF10" i="5"/>
  <c r="DP10" i="5"/>
  <c r="DT10" i="5"/>
  <c r="ED10" i="5"/>
  <c r="AG11" i="5"/>
  <c r="AR32" i="4"/>
  <c r="LT32" i="4"/>
  <c r="FL33" i="4"/>
  <c r="QN33" i="4"/>
  <c r="FL56" i="4"/>
  <c r="QN56" i="4"/>
  <c r="IM80" i="4"/>
  <c r="Y81" i="4"/>
  <c r="EC81" i="4"/>
  <c r="W10" i="5"/>
  <c r="AG10" i="5"/>
  <c r="AQ10" i="5"/>
  <c r="AU10" i="5"/>
  <c r="BE10" i="5"/>
  <c r="BO10" i="5"/>
  <c r="BY10" i="5"/>
  <c r="CI10" i="5"/>
  <c r="CM10" i="5"/>
  <c r="CW10" i="5"/>
  <c r="DG10" i="5"/>
  <c r="DQ10" i="5"/>
  <c r="EA10" i="5"/>
  <c r="EE10" i="5"/>
  <c r="AH11" i="5"/>
  <c r="BB11" i="5"/>
  <c r="BF11" i="5"/>
  <c r="BZ11" i="5"/>
  <c r="X10" i="5"/>
  <c r="AH10" i="5"/>
  <c r="AR10" i="5"/>
  <c r="BB10" i="5"/>
  <c r="BF10" i="5"/>
  <c r="BP10" i="5"/>
  <c r="BZ10" i="5"/>
  <c r="CJ10" i="5"/>
  <c r="EB10" i="5"/>
  <c r="BC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<sst xmlns="http://schemas.openxmlformats.org/spreadsheetml/2006/main" count="262" uniqueCount="109">
  <si>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</si>
  <si>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</si>
  <si>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</si>
  <si>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</si>
  <si>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</si>
  <si>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</si>
  <si>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</si>
  <si>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</si>
  <si>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</si>
  <si>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</si>
  <si>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</si>
  <si>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</si>
  <si>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</si>
  <si>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</si>
  <si>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</si>
  <si>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</si>
  <si>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</si>
  <si>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</si>
  <si>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</si>
  <si>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</si>
  <si>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</si>
  <si>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</si>
  <si>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</si>
  <si>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</si>
  <si>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</si>
  <si>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</si>
  <si>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</si>
  <si>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</si>
  <si>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</si>
  <si>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</si>
  <si>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</si>
  <si>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</si>
  <si>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</si>
  <si>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</si>
  <si>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</si>
  <si>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</si>
  <si>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</si>
  <si>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</si>
  <si>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</si>
  <si>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</si>
  <si>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</si>
  <si>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</si>
  <si>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</si>
  <si>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</si>
  <si>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</si>
  <si>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</si>
  <si>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</si>
  <si>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</si>
  <si>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</si>
  <si>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</si>
  <si>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</si>
  <si>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</si>
  <si>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</si>
  <si>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</si>
  <si>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</si>
  <si>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</si>
  <si>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</si>
  <si>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</si>
  <si>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</si>
  <si>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</si>
  <si>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</si>
  <si>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</si>
  <si>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</si>
  <si>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</si>
  <si>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</si>
  <si>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</si>
  <si>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</si>
  <si>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</si>
  <si>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</si>
  <si>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</si>
  <si>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</si>
  <si>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</si>
  <si>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</si>
  <si>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</si>
  <si>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</si>
  <si>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</si>
  <si>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</si>
  <si>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</si>
  <si>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</si>
  <si>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</si>
  <si>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</si>
  <si>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</si>
  <si>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</si>
  <si>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</si>
  <si>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</si>
  <si>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</si>
  <si>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</si>
  <si>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</si>
  <si>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</si>
  <si>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</si>
  <si>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470007</t>
  </si>
  <si>
    <t>46</t>
  </si>
  <si>
    <t>02</t>
  </si>
  <si>
    <t>0</t>
  </si>
  <si>
    <t>000</t>
  </si>
  <si>
    <t>沖縄県</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</si>
  <si>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</si>
  <si>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</si>
  <si>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</si>
  <si>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</si>
  <si>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</si>
  <si>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</si>
  <si>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</si>
  <si>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</si>
  <si>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</si>
  <si>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</si>
  <si>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及びその他施設の耐用年数については、過去の実績、施設の保全・維持管理の方策等の統一化及び長期的な修繕計画を実施することで、法定耐用年数より長い独自の更新基準年数を設定している。これにより、有形固定資産減価償却率は全国平均より高い値となっている。
　また、管路経年化率については、本土復帰後に整備した主要な管路が耐用年数を迎え、平成29年度から大きく上昇している。
　管路更新率については、老朽化した管路を計画的に更新しているところではあるが、平成30年度は供用開始した管路がなく、更新管路延長に反映されていない。</t>
    <rPh sb="174" eb="175">
      <t>オオ</t>
    </rPh>
    <rPh sb="177" eb="179">
      <t>ジョウショウ</t>
    </rPh>
    <phoneticPr fontId="5"/>
  </si>
  <si>
    <t>　経営の状況としては、近年、黒字で推移しており経常収支比率が100％以上となっている。また、流動比率は100%以上で全国平均値に比べ高い値となっている。累積欠損金比率は全国平均26.31%に対し、当該値は0.00％となっており、過去５年間累積欠損金もないことから、健全な経営を行っている。
　一方、給水原価が全国平均値に比べ高くなっており、料金回収率が全国平均値に比べ低くなっている。これは、水源地と主な消費地が離れていることから、多くの施設、長距離の導・送水管が必要となり動力費等の費用負担が大きくなっていることや施設投資規模が大きくなっていることが主な要因である。
　効率性の面では、施設利用率は類似団体平均値よりも高くで、効率的な経営を行っている。</t>
    <rPh sb="55" eb="57">
      <t>イジョウ</t>
    </rPh>
    <rPh sb="66" eb="67">
      <t>タカ</t>
    </rPh>
    <rPh sb="171" eb="173">
      <t>リョウキン</t>
    </rPh>
    <rPh sb="173" eb="176">
      <t>カイシュウリツ</t>
    </rPh>
    <rPh sb="177" eb="179">
      <t>ゼンコク</t>
    </rPh>
    <rPh sb="179" eb="182">
      <t>ヘイキンチ</t>
    </rPh>
    <rPh sb="183" eb="184">
      <t>クラ</t>
    </rPh>
    <rPh sb="185" eb="186">
      <t>ヒク</t>
    </rPh>
    <rPh sb="201" eb="202">
      <t>オモ</t>
    </rPh>
    <rPh sb="266" eb="267">
      <t>オオ</t>
    </rPh>
    <rPh sb="277" eb="278">
      <t>オモ</t>
    </rPh>
    <rPh sb="302" eb="304">
      <t>ルイジ</t>
    </rPh>
    <rPh sb="304" eb="306">
      <t>ダンタイ</t>
    </rPh>
    <rPh sb="306" eb="309">
      <t>ヘイキンチ</t>
    </rPh>
    <rPh sb="312" eb="313">
      <t>タカ</t>
    </rPh>
    <phoneticPr fontId="5"/>
  </si>
  <si>
    <t>　現時点での経営状況は健全であるが、沖縄県企業局中長期計画（経営戦略）のもと更なる効率的な運営を行っていく必要がある。
　施設整備については、アセットマネジメントの手法を取り入れた施設整備計画を策定しており、引き続き老朽化施設の計画的な更新を進める必要がある。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</si>
</sst>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61.51</c:v>
                </c:pt>
                <c:pt idx="1">
                  <c:v>61.98</c:v>
                </c:pt>
                <c:pt idx="2">
                  <c:v>64.27</c:v>
                </c:pt>
                <c:pt idx="3">
                  <c:v>65.52</c:v>
                </c:pt>
                <c:pt idx="4">
                  <c:v>67.48</c:v>
                </c:pt>
              </c:numCache>
            </c:numRef>
          </c:val>
          <c:extLst>
            <c:ext xmlns:c16="http://schemas.microsoft.com/office/drawing/2014/chart" uri="{C3380CC4-5D6E-409C-BE32-E72D297353CC}">
              <c16:uniqueId val="{00000000-FA93-4F43-BF91-8D23EF25F0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c:ext xmlns:c16="http://schemas.microsoft.com/office/drawing/2014/chart" uri="{C3380CC4-5D6E-409C-BE32-E72D297353CC}">
              <c16:uniqueId val="{00000001-FA93-4F43-BF91-8D23EF25F04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26-44D8-A953-7B4FF2622B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c:ext xmlns:c16="http://schemas.microsoft.com/office/drawing/2014/chart" uri="{C3380CC4-5D6E-409C-BE32-E72D297353CC}">
              <c16:uniqueId val="{00000001-3326-44D8-A953-7B4FF2622B5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105.42</c:v>
                </c:pt>
                <c:pt idx="1">
                  <c:v>105</c:v>
                </c:pt>
                <c:pt idx="2">
                  <c:v>104.25</c:v>
                </c:pt>
                <c:pt idx="3">
                  <c:v>105.48</c:v>
                </c:pt>
                <c:pt idx="4">
                  <c:v>102.73</c:v>
                </c:pt>
              </c:numCache>
            </c:numRef>
          </c:val>
          <c:extLst>
            <c:ext xmlns:c16="http://schemas.microsoft.com/office/drawing/2014/chart" uri="{C3380CC4-5D6E-409C-BE32-E72D297353CC}">
              <c16:uniqueId val="{00000000-49F9-406C-8851-727CDB440F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c:ext xmlns:c16="http://schemas.microsoft.com/office/drawing/2014/chart" uri="{C3380CC4-5D6E-409C-BE32-E72D297353CC}">
              <c16:uniqueId val="{00000001-49F9-406C-8851-727CDB440FC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7.25</c:v>
                </c:pt>
                <c:pt idx="1">
                  <c:v>7.25</c:v>
                </c:pt>
                <c:pt idx="2">
                  <c:v>7.25</c:v>
                </c:pt>
                <c:pt idx="3">
                  <c:v>41.78</c:v>
                </c:pt>
                <c:pt idx="4">
                  <c:v>51.67</c:v>
                </c:pt>
              </c:numCache>
            </c:numRef>
          </c:val>
          <c:extLst>
            <c:ext xmlns:c16="http://schemas.microsoft.com/office/drawing/2014/chart" uri="{C3380CC4-5D6E-409C-BE32-E72D297353CC}">
              <c16:uniqueId val="{00000000-F15A-49AA-9881-AAC808D253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c:ext xmlns:c16="http://schemas.microsoft.com/office/drawing/2014/chart" uri="{C3380CC4-5D6E-409C-BE32-E72D297353CC}">
              <c16:uniqueId val="{00000001-F15A-49AA-9881-AAC808D2534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CD-4908-A8B2-D4266AEF8B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c:ext xmlns:c16="http://schemas.microsoft.com/office/drawing/2014/chart" uri="{C3380CC4-5D6E-409C-BE32-E72D297353CC}">
              <c16:uniqueId val="{00000001-A4CD-4908-A8B2-D4266AEF8BE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1021.3</c:v>
                </c:pt>
                <c:pt idx="1">
                  <c:v>431.29</c:v>
                </c:pt>
                <c:pt idx="2">
                  <c:v>700.25</c:v>
                </c:pt>
                <c:pt idx="3">
                  <c:v>779.77</c:v>
                </c:pt>
                <c:pt idx="4">
                  <c:v>1049.2</c:v>
                </c:pt>
              </c:numCache>
            </c:numRef>
          </c:val>
          <c:extLst>
            <c:ext xmlns:c16="http://schemas.microsoft.com/office/drawing/2014/chart" uri="{C3380CC4-5D6E-409C-BE32-E72D297353CC}">
              <c16:uniqueId val="{00000000-9BF5-45D2-86F0-53552515F4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c:ext xmlns:c16="http://schemas.microsoft.com/office/drawing/2014/chart" uri="{C3380CC4-5D6E-409C-BE32-E72D297353CC}">
              <c16:uniqueId val="{00000001-9BF5-45D2-86F0-53552515F44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230.42</c:v>
                </c:pt>
                <c:pt idx="1">
                  <c:v>209.01</c:v>
                </c:pt>
                <c:pt idx="2">
                  <c:v>186.43</c:v>
                </c:pt>
                <c:pt idx="3">
                  <c:v>166.8</c:v>
                </c:pt>
                <c:pt idx="4">
                  <c:v>155.12</c:v>
                </c:pt>
              </c:numCache>
            </c:numRef>
          </c:val>
          <c:extLst>
            <c:ext xmlns:c16="http://schemas.microsoft.com/office/drawing/2014/chart" uri="{C3380CC4-5D6E-409C-BE32-E72D297353CC}">
              <c16:uniqueId val="{00000000-ACA8-4175-AD60-EE5CCE1BAC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c:ext xmlns:c16="http://schemas.microsoft.com/office/drawing/2014/chart" uri="{C3380CC4-5D6E-409C-BE32-E72D297353CC}">
              <c16:uniqueId val="{00000001-ACA8-4175-AD60-EE5CCE1BAC6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87.37</c:v>
                </c:pt>
                <c:pt idx="1">
                  <c:v>89.24</c:v>
                </c:pt>
                <c:pt idx="2">
                  <c:v>89.95</c:v>
                </c:pt>
                <c:pt idx="3">
                  <c:v>91.59</c:v>
                </c:pt>
                <c:pt idx="4">
                  <c:v>87.25</c:v>
                </c:pt>
              </c:numCache>
            </c:numRef>
          </c:val>
          <c:extLst>
            <c:ext xmlns:c16="http://schemas.microsoft.com/office/drawing/2014/chart" uri="{C3380CC4-5D6E-409C-BE32-E72D297353CC}">
              <c16:uniqueId val="{00000000-E5DC-4748-B347-0EB2ED557B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c:ext xmlns:c16="http://schemas.microsoft.com/office/drawing/2014/chart" uri="{C3380CC4-5D6E-409C-BE32-E72D297353CC}">
              <c16:uniqueId val="{00000001-E5DC-4748-B347-0EB2ED557B9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41.53</c:v>
                </c:pt>
                <c:pt idx="1">
                  <c:v>40.840000000000003</c:v>
                </c:pt>
                <c:pt idx="2">
                  <c:v>40.520000000000003</c:v>
                </c:pt>
                <c:pt idx="3">
                  <c:v>39.65</c:v>
                </c:pt>
                <c:pt idx="4">
                  <c:v>41.61</c:v>
                </c:pt>
              </c:numCache>
            </c:numRef>
          </c:val>
          <c:extLst>
            <c:ext xmlns:c16="http://schemas.microsoft.com/office/drawing/2014/chart" uri="{C3380CC4-5D6E-409C-BE32-E72D297353CC}">
              <c16:uniqueId val="{00000000-7EFD-47A2-B96B-14593B6BC3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c:ext xmlns:c16="http://schemas.microsoft.com/office/drawing/2014/chart" uri="{C3380CC4-5D6E-409C-BE32-E72D297353CC}">
              <c16:uniqueId val="{00000001-7EFD-47A2-B96B-14593B6BC3D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57.11</c:v>
                </c:pt>
                <c:pt idx="1">
                  <c:v>55.03</c:v>
                </c:pt>
                <c:pt idx="2">
                  <c:v>56.24</c:v>
                </c:pt>
                <c:pt idx="3">
                  <c:v>56.22</c:v>
                </c:pt>
                <c:pt idx="4">
                  <c:v>53.37</c:v>
                </c:pt>
              </c:numCache>
            </c:numRef>
          </c:val>
          <c:extLst>
            <c:ext xmlns:c16="http://schemas.microsoft.com/office/drawing/2014/chart" uri="{C3380CC4-5D6E-409C-BE32-E72D297353CC}">
              <c16:uniqueId val="{00000000-CF98-456F-83E3-E6E42BA064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c:ext xmlns:c16="http://schemas.microsoft.com/office/drawing/2014/chart" uri="{C3380CC4-5D6E-409C-BE32-E72D297353CC}">
              <c16:uniqueId val="{00000001-CF98-456F-83E3-E6E42BA064E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67.23</c:v>
                </c:pt>
                <c:pt idx="1">
                  <c:v>67.27</c:v>
                </c:pt>
                <c:pt idx="2">
                  <c:v>69.180000000000007</c:v>
                </c:pt>
                <c:pt idx="3">
                  <c:v>69.959999999999994</c:v>
                </c:pt>
                <c:pt idx="4">
                  <c:v>68.95</c:v>
                </c:pt>
              </c:numCache>
            </c:numRef>
          </c:val>
          <c:extLst>
            <c:ext xmlns:c16="http://schemas.microsoft.com/office/drawing/2014/chart" uri="{C3380CC4-5D6E-409C-BE32-E72D297353CC}">
              <c16:uniqueId val="{00000000-C4CC-4DD9-88AE-D2089BDA97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c:ext xmlns:c16="http://schemas.microsoft.com/office/drawing/2014/chart" uri="{C3380CC4-5D6E-409C-BE32-E72D297353CC}">
              <c16:uniqueId val="{00000001-C4CC-4DD9-88AE-D2089BDA973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M1" zoomScale="90" zoomScaleNormal="90" workbookViewId="0">
      <selection activeCell="TH72" sqref="TH72"/>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沖縄県</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30000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16010</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90.8</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104</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20686</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107</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105.42</v>
      </c>
      <c r="Y32" s="106"/>
      <c r="Z32" s="106"/>
      <c r="AA32" s="106"/>
      <c r="AB32" s="106"/>
      <c r="AC32" s="106"/>
      <c r="AD32" s="106"/>
      <c r="AE32" s="106"/>
      <c r="AF32" s="106"/>
      <c r="AG32" s="106"/>
      <c r="AH32" s="106"/>
      <c r="AI32" s="106"/>
      <c r="AJ32" s="106"/>
      <c r="AK32" s="106"/>
      <c r="AL32" s="106"/>
      <c r="AM32" s="106"/>
      <c r="AN32" s="106"/>
      <c r="AO32" s="106"/>
      <c r="AP32" s="106"/>
      <c r="AQ32" s="107"/>
      <c r="AR32" s="105">
        <f>データ!U6</f>
        <v>105</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104.25</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105.48</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102.73</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1021.3</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431.29</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700.25</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779.77</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1049.2</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230.42</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209.01</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186.43</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166.8</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155.12</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109.6</v>
      </c>
      <c r="Y33" s="106"/>
      <c r="Z33" s="106"/>
      <c r="AA33" s="106"/>
      <c r="AB33" s="106"/>
      <c r="AC33" s="106"/>
      <c r="AD33" s="106"/>
      <c r="AE33" s="106"/>
      <c r="AF33" s="106"/>
      <c r="AG33" s="106"/>
      <c r="AH33" s="106"/>
      <c r="AI33" s="106"/>
      <c r="AJ33" s="106"/>
      <c r="AK33" s="106"/>
      <c r="AL33" s="106"/>
      <c r="AM33" s="106"/>
      <c r="AN33" s="106"/>
      <c r="AO33" s="106"/>
      <c r="AP33" s="106"/>
      <c r="AQ33" s="107"/>
      <c r="AR33" s="105">
        <f>データ!Z6</f>
        <v>108.74</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109.99</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109.1</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108.18</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85.38</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86.84</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83.56</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82.78</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79.27</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654.62</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619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688.41</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649.91999999999996</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680.22</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587.77</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552.4</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505.25</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531.53</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504.73</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106</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87.37</v>
      </c>
      <c r="Y55" s="106"/>
      <c r="Z55" s="106"/>
      <c r="AA55" s="106"/>
      <c r="AB55" s="106"/>
      <c r="AC55" s="106"/>
      <c r="AD55" s="106"/>
      <c r="AE55" s="106"/>
      <c r="AF55" s="106"/>
      <c r="AG55" s="106"/>
      <c r="AH55" s="106"/>
      <c r="AI55" s="106"/>
      <c r="AJ55" s="106"/>
      <c r="AK55" s="106"/>
      <c r="AL55" s="106"/>
      <c r="AM55" s="106"/>
      <c r="AN55" s="106"/>
      <c r="AO55" s="106"/>
      <c r="AP55" s="106"/>
      <c r="AQ55" s="107"/>
      <c r="AR55" s="105">
        <f>データ!BM6</f>
        <v>89.24</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89.95</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91.59</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87.25</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41.53</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40.840000000000003</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40.520000000000003</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39.65</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41.61</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57.11</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55.03</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56.24</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56.22</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53.37</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67.23</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67.27</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69.180000000000007</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69.959999999999994</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68.95</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89.26</v>
      </c>
      <c r="Y56" s="106"/>
      <c r="Z56" s="106"/>
      <c r="AA56" s="106"/>
      <c r="AB56" s="106"/>
      <c r="AC56" s="106"/>
      <c r="AD56" s="106"/>
      <c r="AE56" s="106"/>
      <c r="AF56" s="106"/>
      <c r="AG56" s="106"/>
      <c r="AH56" s="106"/>
      <c r="AI56" s="106"/>
      <c r="AJ56" s="106"/>
      <c r="AK56" s="106"/>
      <c r="AL56" s="106"/>
      <c r="AM56" s="106"/>
      <c r="AN56" s="106"/>
      <c r="AO56" s="106"/>
      <c r="AP56" s="106"/>
      <c r="AQ56" s="107"/>
      <c r="AR56" s="105">
        <f>データ!BR6</f>
        <v>90.99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93.58</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93.31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92.2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34.57</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34.1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33.79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33.81</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34.33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42.48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42.43</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43.12</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43.85</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44.05</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61.29</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61.07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61.62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61.64</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61.85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108</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61.51</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61.98</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64.27</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65.52</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67.48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7.25</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7.25</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7.25</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41.78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51.67</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48.15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49.38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51.15</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52.15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52.21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19.010000000000002</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14.92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20.8</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29.43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32.03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0.45</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2.36</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0.11</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37</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38</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83sJmULSuYe8FB7eLhlmosPsTl7aB/JiUvwHrwdV7+PtxN6WY+AAt+kuYS+485lRm+2ST8mF070YbuZ9aqFwpQ==" saltValue="piK4F1ZdS7lbnzz0ENwXW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105.42</v>
      </c>
      <c r="U6" s="52">
        <f>U7</f>
        <v>105</v>
      </c>
      <c r="V6" s="52">
        <f>V7</f>
        <v>104.25</v>
      </c>
      <c r="W6" s="52">
        <f>W7</f>
        <v>105.48</v>
      </c>
      <c r="X6" s="52">
        <f t="shared" si="3"/>
        <v>102.73</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1021.3</v>
      </c>
      <c r="AQ6" s="52">
        <f>AQ7</f>
        <v>431.29</v>
      </c>
      <c r="AR6" s="52">
        <f>AR7</f>
        <v>700.25</v>
      </c>
      <c r="AS6" s="52">
        <f>AS7</f>
        <v>779.77</v>
      </c>
      <c r="AT6" s="52">
        <f t="shared" si="3"/>
        <v>1049.2</v>
      </c>
      <c r="AU6" s="52">
        <f t="shared" si="3"/>
        <v>654.62</v>
      </c>
      <c r="AV6" s="52">
        <f t="shared" si="3"/>
        <v>619</v>
      </c>
      <c r="AW6" s="52">
        <f t="shared" si="3"/>
        <v>688.41</v>
      </c>
      <c r="AX6" s="52">
        <f t="shared" si="3"/>
        <v>649.91999999999996</v>
      </c>
      <c r="AY6" s="52">
        <f t="shared" si="3"/>
        <v>680.22</v>
      </c>
      <c r="AZ6" s="50" t="str">
        <f>IF(AZ7="-","【-】","【"&amp;SUBSTITUTE(TEXT(AZ7,"#,##0.00"),"-","△")&amp;"】")</f>
        <v>【450.05】</v>
      </c>
      <c r="BA6" s="52">
        <f t="shared" si="3"/>
        <v>230.42</v>
      </c>
      <c r="BB6" s="52">
        <f>BB7</f>
        <v>209.01</v>
      </c>
      <c r="BC6" s="52">
        <f>BC7</f>
        <v>186.43</v>
      </c>
      <c r="BD6" s="52">
        <f>BD7</f>
        <v>166.8</v>
      </c>
      <c r="BE6" s="52">
        <f t="shared" si="3"/>
        <v>155.12</v>
      </c>
      <c r="BF6" s="52">
        <f t="shared" si="3"/>
        <v>587.77</v>
      </c>
      <c r="BG6" s="52">
        <f t="shared" si="3"/>
        <v>552.4</v>
      </c>
      <c r="BH6" s="52">
        <f t="shared" si="3"/>
        <v>505.25</v>
      </c>
      <c r="BI6" s="52">
        <f t="shared" si="3"/>
        <v>531.53</v>
      </c>
      <c r="BJ6" s="52">
        <f t="shared" si="3"/>
        <v>504.73</v>
      </c>
      <c r="BK6" s="50" t="str">
        <f>IF(BK7="-","【-】","【"&amp;SUBSTITUTE(TEXT(BK7,"#,##0.00"),"-","△")&amp;"】")</f>
        <v>【246.04】</v>
      </c>
      <c r="BL6" s="52">
        <f t="shared" si="3"/>
        <v>87.37</v>
      </c>
      <c r="BM6" s="52">
        <f>BM7</f>
        <v>89.24</v>
      </c>
      <c r="BN6" s="52">
        <f>BN7</f>
        <v>89.95</v>
      </c>
      <c r="BO6" s="52">
        <f>BO7</f>
        <v>91.59</v>
      </c>
      <c r="BP6" s="52">
        <f t="shared" si="3"/>
        <v>87.25</v>
      </c>
      <c r="BQ6" s="52">
        <f t="shared" si="3"/>
        <v>89.26</v>
      </c>
      <c r="BR6" s="52">
        <f t="shared" si="3"/>
        <v>90.99</v>
      </c>
      <c r="BS6" s="52">
        <f t="shared" si="3"/>
        <v>93.58</v>
      </c>
      <c r="BT6" s="52">
        <f t="shared" si="3"/>
        <v>93.31</v>
      </c>
      <c r="BU6" s="52">
        <f t="shared" si="3"/>
        <v>92.2</v>
      </c>
      <c r="BV6" s="50" t="str">
        <f>IF(BV7="-","【-】","【"&amp;SUBSTITUTE(TEXT(BV7,"#,##0.00"),"-","△")&amp;"】")</f>
        <v>【114.16】</v>
      </c>
      <c r="BW6" s="52">
        <f t="shared" si="3"/>
        <v>41.53</v>
      </c>
      <c r="BX6" s="52">
        <f>BX7</f>
        <v>40.840000000000003</v>
      </c>
      <c r="BY6" s="52">
        <f>BY7</f>
        <v>40.520000000000003</v>
      </c>
      <c r="BZ6" s="52">
        <f>BZ7</f>
        <v>39.65</v>
      </c>
      <c r="CA6" s="52">
        <f t="shared" si="3"/>
        <v>41.61</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57.11</v>
      </c>
      <c r="CI6" s="52">
        <f>CI7</f>
        <v>55.03</v>
      </c>
      <c r="CJ6" s="52">
        <f>CJ7</f>
        <v>56.24</v>
      </c>
      <c r="CK6" s="52">
        <f>CK7</f>
        <v>56.22</v>
      </c>
      <c r="CL6" s="52">
        <f t="shared" si="5"/>
        <v>53.37</v>
      </c>
      <c r="CM6" s="52">
        <f t="shared" si="5"/>
        <v>42.48</v>
      </c>
      <c r="CN6" s="52">
        <f t="shared" si="5"/>
        <v>42.43</v>
      </c>
      <c r="CO6" s="52">
        <f t="shared" si="5"/>
        <v>43.12</v>
      </c>
      <c r="CP6" s="52">
        <f t="shared" si="5"/>
        <v>43.85</v>
      </c>
      <c r="CQ6" s="52">
        <f t="shared" si="5"/>
        <v>44.05</v>
      </c>
      <c r="CR6" s="50" t="str">
        <f>IF(CR7="-","【-】","【"&amp;SUBSTITUTE(TEXT(CR7,"#,##0.00"),"-","△")&amp;"】")</f>
        <v>【55.52】</v>
      </c>
      <c r="CS6" s="52">
        <f t="shared" ref="CS6:DB6" si="6">CS7</f>
        <v>67.23</v>
      </c>
      <c r="CT6" s="52">
        <f>CT7</f>
        <v>67.27</v>
      </c>
      <c r="CU6" s="52">
        <f>CU7</f>
        <v>69.180000000000007</v>
      </c>
      <c r="CV6" s="52">
        <f>CV7</f>
        <v>69.959999999999994</v>
      </c>
      <c r="CW6" s="52">
        <f t="shared" si="6"/>
        <v>68.95</v>
      </c>
      <c r="CX6" s="52">
        <f t="shared" si="6"/>
        <v>61.29</v>
      </c>
      <c r="CY6" s="52">
        <f t="shared" si="6"/>
        <v>61.07</v>
      </c>
      <c r="CZ6" s="52">
        <f t="shared" si="6"/>
        <v>61.62</v>
      </c>
      <c r="DA6" s="52">
        <f t="shared" si="6"/>
        <v>61.64</v>
      </c>
      <c r="DB6" s="52">
        <f t="shared" si="6"/>
        <v>61.85</v>
      </c>
      <c r="DC6" s="50" t="str">
        <f>IF(DC7="-","【-】","【"&amp;SUBSTITUTE(TEXT(DC7,"#,##0.00"),"-","△")&amp;"】")</f>
        <v>【77.10】</v>
      </c>
      <c r="DD6" s="52">
        <f t="shared" ref="DD6:DM6" si="7">DD7</f>
        <v>61.51</v>
      </c>
      <c r="DE6" s="52">
        <f>DE7</f>
        <v>61.98</v>
      </c>
      <c r="DF6" s="52">
        <f>DF7</f>
        <v>64.27</v>
      </c>
      <c r="DG6" s="52">
        <f>DG7</f>
        <v>65.52</v>
      </c>
      <c r="DH6" s="52">
        <f t="shared" si="7"/>
        <v>67.48</v>
      </c>
      <c r="DI6" s="52">
        <f t="shared" si="7"/>
        <v>48.15</v>
      </c>
      <c r="DJ6" s="52">
        <f t="shared" si="7"/>
        <v>49.38</v>
      </c>
      <c r="DK6" s="52">
        <f t="shared" si="7"/>
        <v>51.15</v>
      </c>
      <c r="DL6" s="52">
        <f t="shared" si="7"/>
        <v>52.15</v>
      </c>
      <c r="DM6" s="52">
        <f t="shared" si="7"/>
        <v>52.21</v>
      </c>
      <c r="DN6" s="50" t="str">
        <f>IF(DN7="-","【-】","【"&amp;SUBSTITUTE(TEXT(DN7,"#,##0.00"),"-","△")&amp;"】")</f>
        <v>【58.53】</v>
      </c>
      <c r="DO6" s="52">
        <f t="shared" ref="DO6:DX6" si="8">DO7</f>
        <v>7.25</v>
      </c>
      <c r="DP6" s="52">
        <f>DP7</f>
        <v>7.25</v>
      </c>
      <c r="DQ6" s="52">
        <f>DQ7</f>
        <v>7.25</v>
      </c>
      <c r="DR6" s="52">
        <f>DR7</f>
        <v>41.78</v>
      </c>
      <c r="DS6" s="52">
        <f t="shared" si="8"/>
        <v>51.67</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89</v>
      </c>
      <c r="C7" s="54" t="s">
        <v>90</v>
      </c>
      <c r="D7" s="54" t="s">
        <v>91</v>
      </c>
      <c r="E7" s="54" t="s">
        <v>92</v>
      </c>
      <c r="F7" s="54" t="s">
        <v>93</v>
      </c>
      <c r="G7" s="54" t="s">
        <v>94</v>
      </c>
      <c r="H7" s="54" t="s">
        <v>95</v>
      </c>
      <c r="I7" s="54" t="s">
        <v>96</v>
      </c>
      <c r="J7" s="54" t="s">
        <v>97</v>
      </c>
      <c r="K7" s="55">
        <v>30000</v>
      </c>
      <c r="L7" s="54" t="s">
        <v>98</v>
      </c>
      <c r="M7" s="55">
        <v>1</v>
      </c>
      <c r="N7" s="55">
        <v>16010</v>
      </c>
      <c r="O7" s="56" t="s">
        <v>99</v>
      </c>
      <c r="P7" s="56">
        <v>90.8</v>
      </c>
      <c r="Q7" s="55">
        <v>104</v>
      </c>
      <c r="R7" s="55">
        <v>20686</v>
      </c>
      <c r="S7" s="54" t="s">
        <v>100</v>
      </c>
      <c r="T7" s="57">
        <v>105.42</v>
      </c>
      <c r="U7" s="57">
        <v>105</v>
      </c>
      <c r="V7" s="57">
        <v>104.25</v>
      </c>
      <c r="W7" s="57">
        <v>105.48</v>
      </c>
      <c r="X7" s="57">
        <v>102.73</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1021.3</v>
      </c>
      <c r="AQ7" s="57">
        <v>431.29</v>
      </c>
      <c r="AR7" s="57">
        <v>700.25</v>
      </c>
      <c r="AS7" s="57">
        <v>779.77</v>
      </c>
      <c r="AT7" s="57">
        <v>1049.2</v>
      </c>
      <c r="AU7" s="57">
        <v>654.62</v>
      </c>
      <c r="AV7" s="57">
        <v>619</v>
      </c>
      <c r="AW7" s="57">
        <v>688.41</v>
      </c>
      <c r="AX7" s="57">
        <v>649.91999999999996</v>
      </c>
      <c r="AY7" s="57">
        <v>680.22</v>
      </c>
      <c r="AZ7" s="57">
        <v>450.05</v>
      </c>
      <c r="BA7" s="57">
        <v>230.42</v>
      </c>
      <c r="BB7" s="57">
        <v>209.01</v>
      </c>
      <c r="BC7" s="57">
        <v>186.43</v>
      </c>
      <c r="BD7" s="57">
        <v>166.8</v>
      </c>
      <c r="BE7" s="57">
        <v>155.12</v>
      </c>
      <c r="BF7" s="57">
        <v>587.77</v>
      </c>
      <c r="BG7" s="57">
        <v>552.4</v>
      </c>
      <c r="BH7" s="57">
        <v>505.25</v>
      </c>
      <c r="BI7" s="57">
        <v>531.53</v>
      </c>
      <c r="BJ7" s="57">
        <v>504.73</v>
      </c>
      <c r="BK7" s="57">
        <v>246.04</v>
      </c>
      <c r="BL7" s="57">
        <v>87.37</v>
      </c>
      <c r="BM7" s="57">
        <v>89.24</v>
      </c>
      <c r="BN7" s="57">
        <v>89.95</v>
      </c>
      <c r="BO7" s="57">
        <v>91.59</v>
      </c>
      <c r="BP7" s="57">
        <v>87.25</v>
      </c>
      <c r="BQ7" s="57">
        <v>89.26</v>
      </c>
      <c r="BR7" s="57">
        <v>90.99</v>
      </c>
      <c r="BS7" s="57">
        <v>93.58</v>
      </c>
      <c r="BT7" s="57">
        <v>93.31</v>
      </c>
      <c r="BU7" s="57">
        <v>92.2</v>
      </c>
      <c r="BV7" s="57">
        <v>114.16</v>
      </c>
      <c r="BW7" s="57">
        <v>41.53</v>
      </c>
      <c r="BX7" s="57">
        <v>40.840000000000003</v>
      </c>
      <c r="BY7" s="57">
        <v>40.520000000000003</v>
      </c>
      <c r="BZ7" s="57">
        <v>39.65</v>
      </c>
      <c r="CA7" s="57">
        <v>41.61</v>
      </c>
      <c r="CB7" s="57">
        <v>34.57</v>
      </c>
      <c r="CC7" s="57">
        <v>34.1</v>
      </c>
      <c r="CD7" s="57">
        <v>33.79</v>
      </c>
      <c r="CE7" s="57">
        <v>33.81</v>
      </c>
      <c r="CF7" s="57">
        <v>34.33</v>
      </c>
      <c r="CG7" s="57">
        <v>18.71</v>
      </c>
      <c r="CH7" s="57">
        <v>57.11</v>
      </c>
      <c r="CI7" s="57">
        <v>55.03</v>
      </c>
      <c r="CJ7" s="57">
        <v>56.24</v>
      </c>
      <c r="CK7" s="57">
        <v>56.22</v>
      </c>
      <c r="CL7" s="57">
        <v>53.37</v>
      </c>
      <c r="CM7" s="57">
        <v>42.48</v>
      </c>
      <c r="CN7" s="57">
        <v>42.43</v>
      </c>
      <c r="CO7" s="57">
        <v>43.12</v>
      </c>
      <c r="CP7" s="57">
        <v>43.85</v>
      </c>
      <c r="CQ7" s="57">
        <v>44.05</v>
      </c>
      <c r="CR7" s="57">
        <v>55.52</v>
      </c>
      <c r="CS7" s="57">
        <v>67.23</v>
      </c>
      <c r="CT7" s="57">
        <v>67.27</v>
      </c>
      <c r="CU7" s="57">
        <v>69.180000000000007</v>
      </c>
      <c r="CV7" s="57">
        <v>69.959999999999994</v>
      </c>
      <c r="CW7" s="57">
        <v>68.95</v>
      </c>
      <c r="CX7" s="57">
        <v>61.29</v>
      </c>
      <c r="CY7" s="57">
        <v>61.07</v>
      </c>
      <c r="CZ7" s="57">
        <v>61.62</v>
      </c>
      <c r="DA7" s="57">
        <v>61.64</v>
      </c>
      <c r="DB7" s="57">
        <v>61.85</v>
      </c>
      <c r="DC7" s="57">
        <v>77.099999999999994</v>
      </c>
      <c r="DD7" s="57">
        <v>61.51</v>
      </c>
      <c r="DE7" s="57">
        <v>61.98</v>
      </c>
      <c r="DF7" s="57">
        <v>64.27</v>
      </c>
      <c r="DG7" s="57">
        <v>65.52</v>
      </c>
      <c r="DH7" s="57">
        <v>67.48</v>
      </c>
      <c r="DI7" s="57">
        <v>48.15</v>
      </c>
      <c r="DJ7" s="57">
        <v>49.38</v>
      </c>
      <c r="DK7" s="57">
        <v>51.15</v>
      </c>
      <c r="DL7" s="57">
        <v>52.15</v>
      </c>
      <c r="DM7" s="57">
        <v>52.21</v>
      </c>
      <c r="DN7" s="57">
        <v>58.53</v>
      </c>
      <c r="DO7" s="57">
        <v>7.25</v>
      </c>
      <c r="DP7" s="57">
        <v>7.25</v>
      </c>
      <c r="DQ7" s="57">
        <v>7.25</v>
      </c>
      <c r="DR7" s="57">
        <v>41.78</v>
      </c>
      <c r="DS7" s="57">
        <v>51.67</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105.42</v>
      </c>
      <c r="V11" s="64">
        <f>IF(U6="-",NA(),U6)</f>
        <v>105</v>
      </c>
      <c r="W11" s="64">
        <f>IF(V6="-",NA(),V6)</f>
        <v>104.25</v>
      </c>
      <c r="X11" s="64">
        <f>IF(W6="-",NA(),W6)</f>
        <v>105.48</v>
      </c>
      <c r="Y11" s="64">
        <f>IF(X6="-",NA(),X6)</f>
        <v>102.73</v>
      </c>
      <c r="AE11" s="63" t="s">
        <v>23</v>
      </c>
      <c r="AF11" s="64">
        <f>IF(AE6="-",NA(),AE6)</f>
        <v>0</v>
      </c>
      <c r="AG11" s="64">
        <f>IF(AF6="-",NA(),AF6)</f>
        <v>0</v>
      </c>
      <c r="AH11" s="64">
        <f>IF(AG6="-",NA(),AG6)</f>
        <v>0</v>
      </c>
      <c r="AI11" s="64">
        <f>IF(AH6="-",NA(),AH6)</f>
        <v>0</v>
      </c>
      <c r="AJ11" s="64">
        <f>IF(AI6="-",NA(),AI6)</f>
        <v>0</v>
      </c>
      <c r="AP11" s="63" t="s">
        <v>23</v>
      </c>
      <c r="AQ11" s="64">
        <f>IF(AP6="-",NA(),AP6)</f>
        <v>1021.3</v>
      </c>
      <c r="AR11" s="64">
        <f>IF(AQ6="-",NA(),AQ6)</f>
        <v>431.29</v>
      </c>
      <c r="AS11" s="64">
        <f>IF(AR6="-",NA(),AR6)</f>
        <v>700.25</v>
      </c>
      <c r="AT11" s="64">
        <f>IF(AS6="-",NA(),AS6)</f>
        <v>779.77</v>
      </c>
      <c r="AU11" s="64">
        <f>IF(AT6="-",NA(),AT6)</f>
        <v>1049.2</v>
      </c>
      <c r="BA11" s="63" t="s">
        <v>23</v>
      </c>
      <c r="BB11" s="64">
        <f>IF(BA6="-",NA(),BA6)</f>
        <v>230.42</v>
      </c>
      <c r="BC11" s="64">
        <f>IF(BB6="-",NA(),BB6)</f>
        <v>209.01</v>
      </c>
      <c r="BD11" s="64">
        <f>IF(BC6="-",NA(),BC6)</f>
        <v>186.43</v>
      </c>
      <c r="BE11" s="64">
        <f>IF(BD6="-",NA(),BD6)</f>
        <v>166.8</v>
      </c>
      <c r="BF11" s="64">
        <f>IF(BE6="-",NA(),BE6)</f>
        <v>155.12</v>
      </c>
      <c r="BL11" s="63" t="s">
        <v>23</v>
      </c>
      <c r="BM11" s="64">
        <f>IF(BL6="-",NA(),BL6)</f>
        <v>87.37</v>
      </c>
      <c r="BN11" s="64">
        <f>IF(BM6="-",NA(),BM6)</f>
        <v>89.24</v>
      </c>
      <c r="BO11" s="64">
        <f>IF(BN6="-",NA(),BN6)</f>
        <v>89.95</v>
      </c>
      <c r="BP11" s="64">
        <f>IF(BO6="-",NA(),BO6)</f>
        <v>91.59</v>
      </c>
      <c r="BQ11" s="64">
        <f>IF(BP6="-",NA(),BP6)</f>
        <v>87.25</v>
      </c>
      <c r="BW11" s="63" t="s">
        <v>23</v>
      </c>
      <c r="BX11" s="64">
        <f>IF(BW6="-",NA(),BW6)</f>
        <v>41.53</v>
      </c>
      <c r="BY11" s="64">
        <f>IF(BX6="-",NA(),BX6)</f>
        <v>40.840000000000003</v>
      </c>
      <c r="BZ11" s="64">
        <f>IF(BY6="-",NA(),BY6)</f>
        <v>40.520000000000003</v>
      </c>
      <c r="CA11" s="64">
        <f>IF(BZ6="-",NA(),BZ6)</f>
        <v>39.65</v>
      </c>
      <c r="CB11" s="64">
        <f>IF(CA6="-",NA(),CA6)</f>
        <v>41.61</v>
      </c>
      <c r="CH11" s="63" t="s">
        <v>23</v>
      </c>
      <c r="CI11" s="64">
        <f>IF(CH6="-",NA(),CH6)</f>
        <v>57.11</v>
      </c>
      <c r="CJ11" s="64">
        <f>IF(CI6="-",NA(),CI6)</f>
        <v>55.03</v>
      </c>
      <c r="CK11" s="64">
        <f>IF(CJ6="-",NA(),CJ6)</f>
        <v>56.24</v>
      </c>
      <c r="CL11" s="64">
        <f>IF(CK6="-",NA(),CK6)</f>
        <v>56.22</v>
      </c>
      <c r="CM11" s="64">
        <f>IF(CL6="-",NA(),CL6)</f>
        <v>53.37</v>
      </c>
      <c r="CS11" s="63" t="s">
        <v>23</v>
      </c>
      <c r="CT11" s="64">
        <f>IF(CS6="-",NA(),CS6)</f>
        <v>67.23</v>
      </c>
      <c r="CU11" s="64">
        <f>IF(CT6="-",NA(),CT6)</f>
        <v>67.27</v>
      </c>
      <c r="CV11" s="64">
        <f>IF(CU6="-",NA(),CU6)</f>
        <v>69.180000000000007</v>
      </c>
      <c r="CW11" s="64">
        <f>IF(CV6="-",NA(),CV6)</f>
        <v>69.959999999999994</v>
      </c>
      <c r="CX11" s="64">
        <f>IF(CW6="-",NA(),CW6)</f>
        <v>68.95</v>
      </c>
      <c r="DD11" s="63" t="s">
        <v>23</v>
      </c>
      <c r="DE11" s="64">
        <f>IF(DD6="-",NA(),DD6)</f>
        <v>61.51</v>
      </c>
      <c r="DF11" s="64">
        <f>IF(DE6="-",NA(),DE6)</f>
        <v>61.98</v>
      </c>
      <c r="DG11" s="64">
        <f>IF(DF6="-",NA(),DF6)</f>
        <v>64.27</v>
      </c>
      <c r="DH11" s="64">
        <f>IF(DG6="-",NA(),DG6)</f>
        <v>65.52</v>
      </c>
      <c r="DI11" s="64">
        <f>IF(DH6="-",NA(),DH6)</f>
        <v>67.48</v>
      </c>
      <c r="DO11" s="63" t="s">
        <v>23</v>
      </c>
      <c r="DP11" s="64">
        <f>IF(DO6="-",NA(),DO6)</f>
        <v>7.25</v>
      </c>
      <c r="DQ11" s="64">
        <f>IF(DP6="-",NA(),DP6)</f>
        <v>7.25</v>
      </c>
      <c r="DR11" s="64">
        <f>IF(DQ6="-",NA(),DQ6)</f>
        <v>7.25</v>
      </c>
      <c r="DS11" s="64">
        <f>IF(DR6="-",NA(),DR6)</f>
        <v>41.78</v>
      </c>
      <c r="DT11" s="64">
        <f>IF(DS6="-",NA(),DS6)</f>
        <v>51.67</v>
      </c>
      <c r="DZ11" s="63" t="s">
        <v>23</v>
      </c>
      <c r="EA11" s="64">
        <f>IF(DZ6="-",NA(),DZ6)</f>
        <v>0</v>
      </c>
      <c r="EB11" s="64">
        <f>IF(EA6="-",NA(),EA6)</f>
        <v>0</v>
      </c>
      <c r="EC11" s="64">
        <f>IF(EB6="-",NA(),EB6)</f>
        <v>0</v>
      </c>
      <c r="ED11" s="64">
        <f>IF(EC6="-",NA(),EC6)</f>
        <v>0</v>
      </c>
      <c r="EE11" s="64">
        <f>IF(ED6="-",NA(),ED6)</f>
        <v>0</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2020-01-21T02:14:21Z</cp:lastPrinted>
  <dcterms:created xsi:type="dcterms:W3CDTF">2019-12-05T07:47:40Z</dcterms:created>
  <dcterms:modified xsi:type="dcterms:W3CDTF">2020-01-21T02:17:52Z</dcterms:modified>
  <cp:category/>
</cp:coreProperties>
</file>