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H30\005_総務省へ回答\起案\"/>
    </mc:Choice>
  </mc:AlternateContent>
  <workbookProtection workbookAlgorithmName="SHA-512" workbookHashValue="6bgDYByrnaehdb8Epnr/9giU44Og05b/eduUoMgk4O45oNaLxJyRwGyeXlr0wSNkxwwG+ME3TrEJ2se/eP13sQ==" workbookSaltValue="OlECB7rF8Tcn31D5xpsWI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<sst xmlns="http://schemas.openxmlformats.org/spreadsheetml/2006/main" count="262" uniqueCount="110">
  <si>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</si>
  <si>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</si>
  <si>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</si>
  <si>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</si>
  <si>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</si>
  <si>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</si>
  <si>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</si>
  <si>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</si>
  <si>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</si>
  <si>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</si>
  <si>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</si>
  <si>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</si>
  <si>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</si>
  <si>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</si>
  <si>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</si>
  <si>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</si>
  <si>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</si>
  <si>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</si>
  <si>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</si>
  <si>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</si>
  <si>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</si>
  <si>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</si>
  <si>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</si>
  <si>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</si>
  <si>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</si>
  <si>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</si>
  <si>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</si>
  <si>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</si>
  <si>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</si>
  <si>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</si>
  <si>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</si>
  <si>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</si>
  <si>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</si>
  <si>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</si>
  <si>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</si>
  <si>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</si>
  <si>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</si>
  <si>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</si>
  <si>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</si>
  <si>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</si>
  <si>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</si>
  <si>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</si>
  <si>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</si>
  <si>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</si>
  <si>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</si>
  <si>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</si>
  <si>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</si>
  <si>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</si>
  <si>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</si>
  <si>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</si>
  <si>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</si>
  <si>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</si>
  <si>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</si>
  <si>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</si>
  <si>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</si>
  <si>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</si>
  <si>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</si>
  <si>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</si>
  <si>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</si>
  <si>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</si>
  <si>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</si>
  <si>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</si>
  <si>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</si>
  <si>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</si>
  <si>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</si>
  <si>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</si>
  <si>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</si>
  <si>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</si>
  <si>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</si>
  <si>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</si>
  <si>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</si>
  <si>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</si>
  <si>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</si>
  <si>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</si>
  <si>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</si>
  <si>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</si>
  <si>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</si>
  <si>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</si>
  <si>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</si>
  <si>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</si>
  <si>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</si>
  <si>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</si>
  <si>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</si>
  <si>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</si>
  <si>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</si>
  <si>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</si>
  <si>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</si>
  <si>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</si>
  <si>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</si>
  <si>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</si>
  <si>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</si>
  <si>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231002</t>
  </si>
  <si>
    <t>46</t>
  </si>
  <si>
    <t>02</t>
  </si>
  <si>
    <t>0</t>
  </si>
  <si>
    <t>000</t>
  </si>
  <si>
    <t>愛知県　名古屋市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</si>
  <si>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</si>
  <si>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</si>
  <si>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</si>
  <si>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</si>
  <si>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</si>
  <si>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</si>
  <si>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</si>
  <si>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</si>
  <si>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</si>
  <si>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</si>
  <si>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過去5ヶ年の経常収支は黒字であり、累積欠損金もありません。⑤料金回収率も過去5ヶ年とも100％以上を達成しており、健全な経営を維持しております。⑥給水原価は類似団体に比べてやや高い水準にあります。引き続き、効率的な事業運営に努めるとともに、経営基盤の強化に取り組んでまいります。
　⑧契約率は、類似団体に比べてやや低い水準にあります。引き続き販路拡大に努め、収益確保を図ります。⑦施設利用率は類似団体に比べてやや低い水準にありますが、安定した給水を継続するために必要な施設規模となっています。
　③流動比率は100％以上を維持しており、短期的な資金面においてのリスクは低いと言えます。④平成28年度より企業債残高がゼロとなっており、将来的な財政負担が生じないよう努めております。</t>
    <phoneticPr fontId="5"/>
  </si>
  <si>
    <t>　①②施設の点検、整備等適切な維持管理を行うことにより、会計上の耐用年数より長い期間施設を使用しています。そのため今後、減価償却率や経年化率がより一層高い数値へと推移することとなりますが、老朽化対策の遅れをあらわすものではありません。
　②③配水管路をはじめとした施設については、埋設環境等を考慮した老朽度の評価結果に従い、計画的に更新を進めていきます。</t>
    <phoneticPr fontId="5"/>
  </si>
  <si>
    <t>　経営の健全性・効率性に関する指標は概ね良好に推移しておりますが、老朽化の状況に関する指標が示すとおり、年々施設の老朽化が進んでおり、これに対応するためには、多額の費用と計画的な更新が必要となります。
　地盤沈下の防止対策として地下水くみ上げ代替水の水源を確保するという工業用水道事業の社会的使命を果たすため、健全な経営を維持するととともに、計画的な施設の更新及び耐震化を進めることにより、持続可能な事業運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</si>
</sst>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56.88</c:v>
                </c:pt>
                <c:pt idx="1">
                  <c:v>58.54</c:v>
                </c:pt>
                <c:pt idx="2">
                  <c:v>57.7</c:v>
                </c:pt>
                <c:pt idx="3">
                  <c:v>58.75</c:v>
                </c:pt>
                <c:pt idx="4">
                  <c:v>60</c:v>
                </c:pt>
              </c:numCache>
            </c:numRef>
          </c:val>
          <c:extLst>
            <c:ext xmlns:c16="http://schemas.microsoft.com/office/drawing/2014/chart" uri="{C3380CC4-5D6E-409C-BE32-E72D297353CC}">
              <c16:uniqueId val="{00000000-9BA5-400D-B87D-DE9794F866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9BA5-400D-B87D-DE9794F866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4B-44DF-851F-3E563FDE86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9A4B-44DF-851F-3E563FDE86B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104.13</c:v>
                </c:pt>
                <c:pt idx="1">
                  <c:v>114.57</c:v>
                </c:pt>
                <c:pt idx="2">
                  <c:v>108.67</c:v>
                </c:pt>
                <c:pt idx="3">
                  <c:v>110.73</c:v>
                </c:pt>
                <c:pt idx="4">
                  <c:v>112.04</c:v>
                </c:pt>
              </c:numCache>
            </c:numRef>
          </c:val>
          <c:extLst>
            <c:ext xmlns:c16="http://schemas.microsoft.com/office/drawing/2014/chart" uri="{C3380CC4-5D6E-409C-BE32-E72D297353CC}">
              <c16:uniqueId val="{00000000-CC37-41A1-9B6B-D991BB1989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CC37-41A1-9B6B-D991BB1989B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44.6</c:v>
                </c:pt>
                <c:pt idx="1">
                  <c:v>46.26</c:v>
                </c:pt>
                <c:pt idx="2">
                  <c:v>49.06</c:v>
                </c:pt>
                <c:pt idx="3">
                  <c:v>47.49</c:v>
                </c:pt>
                <c:pt idx="4">
                  <c:v>48.3</c:v>
                </c:pt>
              </c:numCache>
            </c:numRef>
          </c:val>
          <c:extLst>
            <c:ext xmlns:c16="http://schemas.microsoft.com/office/drawing/2014/chart" uri="{C3380CC4-5D6E-409C-BE32-E72D297353CC}">
              <c16:uniqueId val="{00000000-ACA2-4D1A-9E1D-E1B1E80C00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ACA2-4D1A-9E1D-E1B1E80C009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0.53</c:v>
                </c:pt>
                <c:pt idx="1">
                  <c:v>0.55000000000000004</c:v>
                </c:pt>
                <c:pt idx="2">
                  <c:v>0.5</c:v>
                </c:pt>
                <c:pt idx="3">
                  <c:v>0.35</c:v>
                </c:pt>
                <c:pt idx="4">
                  <c:v>0.84</c:v>
                </c:pt>
              </c:numCache>
            </c:numRef>
          </c:val>
          <c:extLst>
            <c:ext xmlns:c16="http://schemas.microsoft.com/office/drawing/2014/chart" uri="{C3380CC4-5D6E-409C-BE32-E72D297353CC}">
              <c16:uniqueId val="{00000000-AD62-41E8-A273-6A5764B9E2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AD62-41E8-A273-6A5764B9E20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480.16</c:v>
                </c:pt>
                <c:pt idx="1">
                  <c:v>966.54</c:v>
                </c:pt>
                <c:pt idx="2">
                  <c:v>504.58</c:v>
                </c:pt>
                <c:pt idx="3">
                  <c:v>773.59</c:v>
                </c:pt>
                <c:pt idx="4">
                  <c:v>733.05</c:v>
                </c:pt>
              </c:numCache>
            </c:numRef>
          </c:val>
          <c:extLst>
            <c:ext xmlns:c16="http://schemas.microsoft.com/office/drawing/2014/chart" uri="{C3380CC4-5D6E-409C-BE32-E72D297353CC}">
              <c16:uniqueId val="{00000000-3AED-4530-A20D-F8BB49BD29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3AED-4530-A20D-F8BB49BD299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1.07</c:v>
                </c:pt>
                <c:pt idx="1">
                  <c:v>0.35</c:v>
                </c:pt>
                <c:pt idx="2">
                  <c:v>0</c:v>
                </c:pt>
                <c:pt idx="3">
                  <c:v>0</c:v>
                </c:pt>
                <c:pt idx="4">
                  <c:v>0</c:v>
                </c:pt>
              </c:numCache>
            </c:numRef>
          </c:val>
          <c:extLst>
            <c:ext xmlns:c16="http://schemas.microsoft.com/office/drawing/2014/chart" uri="{C3380CC4-5D6E-409C-BE32-E72D297353CC}">
              <c16:uniqueId val="{00000000-349D-44C1-8204-D0B3543064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349D-44C1-8204-D0B35430641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102.63</c:v>
                </c:pt>
                <c:pt idx="1">
                  <c:v>114.18</c:v>
                </c:pt>
                <c:pt idx="2">
                  <c:v>109.99</c:v>
                </c:pt>
                <c:pt idx="3">
                  <c:v>108.93</c:v>
                </c:pt>
                <c:pt idx="4">
                  <c:v>108.39</c:v>
                </c:pt>
              </c:numCache>
            </c:numRef>
          </c:val>
          <c:extLst>
            <c:ext xmlns:c16="http://schemas.microsoft.com/office/drawing/2014/chart" uri="{C3380CC4-5D6E-409C-BE32-E72D297353CC}">
              <c16:uniqueId val="{00000000-3DD2-46AE-8125-877313A1C9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3DD2-46AE-8125-877313A1C95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34.31</c:v>
                </c:pt>
                <c:pt idx="1">
                  <c:v>30.78</c:v>
                </c:pt>
                <c:pt idx="2">
                  <c:v>32.04</c:v>
                </c:pt>
                <c:pt idx="3">
                  <c:v>32.28</c:v>
                </c:pt>
                <c:pt idx="4">
                  <c:v>32.49</c:v>
                </c:pt>
              </c:numCache>
            </c:numRef>
          </c:val>
          <c:extLst>
            <c:ext xmlns:c16="http://schemas.microsoft.com/office/drawing/2014/chart" uri="{C3380CC4-5D6E-409C-BE32-E72D297353CC}">
              <c16:uniqueId val="{00000000-EAF0-4C9D-A162-D8407620FE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EAF0-4C9D-A162-D8407620FE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29.56</c:v>
                </c:pt>
                <c:pt idx="1">
                  <c:v>27.51</c:v>
                </c:pt>
                <c:pt idx="2">
                  <c:v>27.58</c:v>
                </c:pt>
                <c:pt idx="3">
                  <c:v>28.56</c:v>
                </c:pt>
                <c:pt idx="4">
                  <c:v>28.26</c:v>
                </c:pt>
              </c:numCache>
            </c:numRef>
          </c:val>
          <c:extLst>
            <c:ext xmlns:c16="http://schemas.microsoft.com/office/drawing/2014/chart" uri="{C3380CC4-5D6E-409C-BE32-E72D297353CC}">
              <c16:uniqueId val="{00000000-8A4C-4991-8D03-BE36CF6080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8A4C-4991-8D03-BE36CF6080B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40.590000000000003</c:v>
                </c:pt>
                <c:pt idx="1">
                  <c:v>40.24</c:v>
                </c:pt>
                <c:pt idx="2">
                  <c:v>40.380000000000003</c:v>
                </c:pt>
                <c:pt idx="3">
                  <c:v>40.98</c:v>
                </c:pt>
                <c:pt idx="4">
                  <c:v>41.36</c:v>
                </c:pt>
              </c:numCache>
            </c:numRef>
          </c:val>
          <c:extLst>
            <c:ext xmlns:c16="http://schemas.microsoft.com/office/drawing/2014/chart" uri="{C3380CC4-5D6E-409C-BE32-E72D297353CC}">
              <c16:uniqueId val="{00000000-8763-4B6A-B905-27B9204A1E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8763-4B6A-B905-27B9204A1E8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J68" sqref="SJ68"/>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愛知県　名古屋市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140000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39568</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63.6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115</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57908</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107</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104.13</v>
      </c>
      <c r="Y32" s="106"/>
      <c r="Z32" s="106"/>
      <c r="AA32" s="106"/>
      <c r="AB32" s="106"/>
      <c r="AC32" s="106"/>
      <c r="AD32" s="106"/>
      <c r="AE32" s="106"/>
      <c r="AF32" s="106"/>
      <c r="AG32" s="106"/>
      <c r="AH32" s="106"/>
      <c r="AI32" s="106"/>
      <c r="AJ32" s="106"/>
      <c r="AK32" s="106"/>
      <c r="AL32" s="106"/>
      <c r="AM32" s="106"/>
      <c r="AN32" s="106"/>
      <c r="AO32" s="106"/>
      <c r="AP32" s="106"/>
      <c r="AQ32" s="107"/>
      <c r="AR32" s="105">
        <f>データ!U6</f>
        <v>114.57</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108.67</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110.73</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112.04</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480.16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966.54</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504.58</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773.59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733.05</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1.07</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0.35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108</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102.63</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114.18</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109.99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108.93</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108.39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34.31</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30.78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32.04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32.28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32.49</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29.56</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27.51</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27.58</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28.56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28.26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40.590000000000003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40.24</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40.380000000000003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40.98</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41.36</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109</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56.88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58.54</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57.7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58.75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60</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44.6</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46.26</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49.06</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47.49</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48.3</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0.53</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0.55000000000000004</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0.5</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0.35</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0.84</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53.38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54.49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55.39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55.25</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57.11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39.6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42</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43.33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44.05</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51.87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0.41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0.48</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0.52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0.28000000000000003</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37</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38</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39</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tTH9L/JXTvrMh8z3bY4D7vxc0lTPvnLjSEeympamDXMTjpxC0kKqfOmqqKJJWi9GejNqjU6hJ30nHzYVOhoMg==" saltValue="2lypdFis/oEi8RjE3atmc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104.13</v>
      </c>
      <c r="U6" s="52">
        <f>U7</f>
        <v>114.57</v>
      </c>
      <c r="V6" s="52">
        <f>V7</f>
        <v>108.67</v>
      </c>
      <c r="W6" s="52">
        <f>W7</f>
        <v>110.73</v>
      </c>
      <c r="X6" s="52">
        <f t="shared" si="3"/>
        <v>112.04</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480.16</v>
      </c>
      <c r="AQ6" s="52">
        <f>AQ7</f>
        <v>966.54</v>
      </c>
      <c r="AR6" s="52">
        <f>AR7</f>
        <v>504.58</v>
      </c>
      <c r="AS6" s="52">
        <f>AS7</f>
        <v>773.59</v>
      </c>
      <c r="AT6" s="52">
        <f t="shared" si="3"/>
        <v>733.05</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1.07</v>
      </c>
      <c r="BB6" s="52">
        <f>BB7</f>
        <v>0.35</v>
      </c>
      <c r="BC6" s="52">
        <f>BC7</f>
        <v>0</v>
      </c>
      <c r="BD6" s="52">
        <f>BD7</f>
        <v>0</v>
      </c>
      <c r="BE6" s="52">
        <f t="shared" si="3"/>
        <v>0</v>
      </c>
      <c r="BF6" s="52">
        <f t="shared" si="3"/>
        <v>235.11</v>
      </c>
      <c r="BG6" s="52">
        <f t="shared" si="3"/>
        <v>222.22</v>
      </c>
      <c r="BH6" s="52">
        <f t="shared" si="3"/>
        <v>216.41</v>
      </c>
      <c r="BI6" s="52">
        <f t="shared" si="3"/>
        <v>208.47</v>
      </c>
      <c r="BJ6" s="52">
        <f t="shared" si="3"/>
        <v>193.85</v>
      </c>
      <c r="BK6" s="50" t="str">
        <f>IF(BK7="-","【-】","【"&amp;SUBSTITUTE(TEXT(BK7,"#,##0.00"),"-","△")&amp;"】")</f>
        <v>【246.04】</v>
      </c>
      <c r="BL6" s="52">
        <f t="shared" si="3"/>
        <v>102.63</v>
      </c>
      <c r="BM6" s="52">
        <f>BM7</f>
        <v>114.18</v>
      </c>
      <c r="BN6" s="52">
        <f>BN7</f>
        <v>109.99</v>
      </c>
      <c r="BO6" s="52">
        <f>BO7</f>
        <v>108.93</v>
      </c>
      <c r="BP6" s="52">
        <f t="shared" si="3"/>
        <v>108.39</v>
      </c>
      <c r="BQ6" s="52">
        <f t="shared" si="3"/>
        <v>109.11</v>
      </c>
      <c r="BR6" s="52">
        <f t="shared" si="3"/>
        <v>109.19</v>
      </c>
      <c r="BS6" s="52">
        <f t="shared" si="3"/>
        <v>105.24</v>
      </c>
      <c r="BT6" s="52">
        <f t="shared" si="3"/>
        <v>105.71</v>
      </c>
      <c r="BU6" s="52">
        <f t="shared" si="3"/>
        <v>105.06</v>
      </c>
      <c r="BV6" s="50" t="str">
        <f>IF(BV7="-","【-】","【"&amp;SUBSTITUTE(TEXT(BV7,"#,##0.00"),"-","△")&amp;"】")</f>
        <v>【114.16】</v>
      </c>
      <c r="BW6" s="52">
        <f t="shared" si="3"/>
        <v>34.31</v>
      </c>
      <c r="BX6" s="52">
        <f>BX7</f>
        <v>30.78</v>
      </c>
      <c r="BY6" s="52">
        <f>BY7</f>
        <v>32.04</v>
      </c>
      <c r="BZ6" s="52">
        <f>BZ7</f>
        <v>32.28</v>
      </c>
      <c r="CA6" s="52">
        <f t="shared" si="3"/>
        <v>32.49</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29.56</v>
      </c>
      <c r="CI6" s="52">
        <f>CI7</f>
        <v>27.51</v>
      </c>
      <c r="CJ6" s="52">
        <f>CJ7</f>
        <v>27.58</v>
      </c>
      <c r="CK6" s="52">
        <f>CK7</f>
        <v>28.56</v>
      </c>
      <c r="CL6" s="52">
        <f t="shared" si="5"/>
        <v>28.26</v>
      </c>
      <c r="CM6" s="52">
        <f t="shared" si="5"/>
        <v>41.77</v>
      </c>
      <c r="CN6" s="52">
        <f t="shared" si="5"/>
        <v>40.97</v>
      </c>
      <c r="CO6" s="52">
        <f t="shared" si="5"/>
        <v>40.69</v>
      </c>
      <c r="CP6" s="52">
        <f t="shared" si="5"/>
        <v>40.67</v>
      </c>
      <c r="CQ6" s="52">
        <f t="shared" si="5"/>
        <v>40.89</v>
      </c>
      <c r="CR6" s="50" t="str">
        <f>IF(CR7="-","【-】","【"&amp;SUBSTITUTE(TEXT(CR7,"#,##0.00"),"-","△")&amp;"】")</f>
        <v>【55.52】</v>
      </c>
      <c r="CS6" s="52">
        <f t="shared" ref="CS6:DB6" si="6">CS7</f>
        <v>40.590000000000003</v>
      </c>
      <c r="CT6" s="52">
        <f>CT7</f>
        <v>40.24</v>
      </c>
      <c r="CU6" s="52">
        <f>CU7</f>
        <v>40.380000000000003</v>
      </c>
      <c r="CV6" s="52">
        <f>CV7</f>
        <v>40.98</v>
      </c>
      <c r="CW6" s="52">
        <f t="shared" si="6"/>
        <v>41.36</v>
      </c>
      <c r="CX6" s="52">
        <f t="shared" si="6"/>
        <v>64.95</v>
      </c>
      <c r="CY6" s="52">
        <f t="shared" si="6"/>
        <v>63.26</v>
      </c>
      <c r="CZ6" s="52">
        <f t="shared" si="6"/>
        <v>62.7</v>
      </c>
      <c r="DA6" s="52">
        <f t="shared" si="6"/>
        <v>62.59</v>
      </c>
      <c r="DB6" s="52">
        <f t="shared" si="6"/>
        <v>61.76</v>
      </c>
      <c r="DC6" s="50" t="str">
        <f>IF(DC7="-","【-】","【"&amp;SUBSTITUTE(TEXT(DC7,"#,##0.00"),"-","△")&amp;"】")</f>
        <v>【77.10】</v>
      </c>
      <c r="DD6" s="52">
        <f t="shared" ref="DD6:DM6" si="7">DD7</f>
        <v>56.88</v>
      </c>
      <c r="DE6" s="52">
        <f>DE7</f>
        <v>58.54</v>
      </c>
      <c r="DF6" s="52">
        <f>DF7</f>
        <v>57.7</v>
      </c>
      <c r="DG6" s="52">
        <f>DG7</f>
        <v>58.75</v>
      </c>
      <c r="DH6" s="52">
        <f t="shared" si="7"/>
        <v>60</v>
      </c>
      <c r="DI6" s="52">
        <f t="shared" si="7"/>
        <v>53.38</v>
      </c>
      <c r="DJ6" s="52">
        <f t="shared" si="7"/>
        <v>54.49</v>
      </c>
      <c r="DK6" s="52">
        <f t="shared" si="7"/>
        <v>55.39</v>
      </c>
      <c r="DL6" s="52">
        <f t="shared" si="7"/>
        <v>55.25</v>
      </c>
      <c r="DM6" s="52">
        <f t="shared" si="7"/>
        <v>57.11</v>
      </c>
      <c r="DN6" s="50" t="str">
        <f>IF(DN7="-","【-】","【"&amp;SUBSTITUTE(TEXT(DN7,"#,##0.00"),"-","△")&amp;"】")</f>
        <v>【58.53】</v>
      </c>
      <c r="DO6" s="52">
        <f t="shared" ref="DO6:DX6" si="8">DO7</f>
        <v>44.6</v>
      </c>
      <c r="DP6" s="52">
        <f>DP7</f>
        <v>46.26</v>
      </c>
      <c r="DQ6" s="52">
        <f>DQ7</f>
        <v>49.06</v>
      </c>
      <c r="DR6" s="52">
        <f>DR7</f>
        <v>47.49</v>
      </c>
      <c r="DS6" s="52">
        <f t="shared" si="8"/>
        <v>48.3</v>
      </c>
      <c r="DT6" s="52">
        <f t="shared" si="8"/>
        <v>39.6</v>
      </c>
      <c r="DU6" s="52">
        <f t="shared" si="8"/>
        <v>42</v>
      </c>
      <c r="DV6" s="52">
        <f t="shared" si="8"/>
        <v>43.33</v>
      </c>
      <c r="DW6" s="52">
        <f t="shared" si="8"/>
        <v>44.05</v>
      </c>
      <c r="DX6" s="52">
        <f t="shared" si="8"/>
        <v>51.87</v>
      </c>
      <c r="DY6" s="50" t="str">
        <f>IF(DY7="-","【-】","【"&amp;SUBSTITUTE(TEXT(DY7,"#,##0.00"),"-","△")&amp;"】")</f>
        <v>【45.47】</v>
      </c>
      <c r="DZ6" s="52">
        <f t="shared" ref="DZ6:EI6" si="9">DZ7</f>
        <v>0.53</v>
      </c>
      <c r="EA6" s="52">
        <f>EA7</f>
        <v>0.55000000000000004</v>
      </c>
      <c r="EB6" s="52">
        <f>EB7</f>
        <v>0.5</v>
      </c>
      <c r="EC6" s="52">
        <f>EC7</f>
        <v>0.35</v>
      </c>
      <c r="ED6" s="52">
        <f t="shared" si="9"/>
        <v>0.84</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x14ac:dyDescent="0.15">
      <c r="A7"/>
      <c r="B7" s="54" t="s">
        <v>90</v>
      </c>
      <c r="C7" s="54" t="s">
        <v>91</v>
      </c>
      <c r="D7" s="54" t="s">
        <v>92</v>
      </c>
      <c r="E7" s="54" t="s">
        <v>93</v>
      </c>
      <c r="F7" s="54" t="s">
        <v>94</v>
      </c>
      <c r="G7" s="54" t="s">
        <v>95</v>
      </c>
      <c r="H7" s="54" t="s">
        <v>96</v>
      </c>
      <c r="I7" s="54" t="s">
        <v>97</v>
      </c>
      <c r="J7" s="54" t="s">
        <v>98</v>
      </c>
      <c r="K7" s="55">
        <v>140000</v>
      </c>
      <c r="L7" s="54" t="s">
        <v>99</v>
      </c>
      <c r="M7" s="55">
        <v>1</v>
      </c>
      <c r="N7" s="55">
        <v>39568</v>
      </c>
      <c r="O7" s="56" t="s">
        <v>100</v>
      </c>
      <c r="P7" s="56">
        <v>63.6</v>
      </c>
      <c r="Q7" s="55">
        <v>115</v>
      </c>
      <c r="R7" s="55">
        <v>57908</v>
      </c>
      <c r="S7" s="54" t="s">
        <v>101</v>
      </c>
      <c r="T7" s="57">
        <v>104.13</v>
      </c>
      <c r="U7" s="57">
        <v>114.57</v>
      </c>
      <c r="V7" s="57">
        <v>108.67</v>
      </c>
      <c r="W7" s="57">
        <v>110.73</v>
      </c>
      <c r="X7" s="57">
        <v>112.04</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480.16</v>
      </c>
      <c r="AQ7" s="57">
        <v>966.54</v>
      </c>
      <c r="AR7" s="57">
        <v>504.58</v>
      </c>
      <c r="AS7" s="57">
        <v>773.59</v>
      </c>
      <c r="AT7" s="57">
        <v>733.05</v>
      </c>
      <c r="AU7" s="57">
        <v>577.44000000000005</v>
      </c>
      <c r="AV7" s="57">
        <v>605.5</v>
      </c>
      <c r="AW7" s="57">
        <v>551.42999999999995</v>
      </c>
      <c r="AX7" s="57">
        <v>687.99</v>
      </c>
      <c r="AY7" s="57">
        <v>655.75</v>
      </c>
      <c r="AZ7" s="57">
        <v>450.05</v>
      </c>
      <c r="BA7" s="57">
        <v>1.07</v>
      </c>
      <c r="BB7" s="57">
        <v>0.35</v>
      </c>
      <c r="BC7" s="57">
        <v>0</v>
      </c>
      <c r="BD7" s="57">
        <v>0</v>
      </c>
      <c r="BE7" s="57">
        <v>0</v>
      </c>
      <c r="BF7" s="57">
        <v>235.11</v>
      </c>
      <c r="BG7" s="57">
        <v>222.22</v>
      </c>
      <c r="BH7" s="57">
        <v>216.41</v>
      </c>
      <c r="BI7" s="57">
        <v>208.47</v>
      </c>
      <c r="BJ7" s="57">
        <v>193.85</v>
      </c>
      <c r="BK7" s="57">
        <v>246.04</v>
      </c>
      <c r="BL7" s="57">
        <v>102.63</v>
      </c>
      <c r="BM7" s="57">
        <v>114.18</v>
      </c>
      <c r="BN7" s="57">
        <v>109.99</v>
      </c>
      <c r="BO7" s="57">
        <v>108.93</v>
      </c>
      <c r="BP7" s="57">
        <v>108.39</v>
      </c>
      <c r="BQ7" s="57">
        <v>109.11</v>
      </c>
      <c r="BR7" s="57">
        <v>109.19</v>
      </c>
      <c r="BS7" s="57">
        <v>105.24</v>
      </c>
      <c r="BT7" s="57">
        <v>105.71</v>
      </c>
      <c r="BU7" s="57">
        <v>105.06</v>
      </c>
      <c r="BV7" s="57">
        <v>114.16</v>
      </c>
      <c r="BW7" s="57">
        <v>34.31</v>
      </c>
      <c r="BX7" s="57">
        <v>30.78</v>
      </c>
      <c r="BY7" s="57">
        <v>32.04</v>
      </c>
      <c r="BZ7" s="57">
        <v>32.28</v>
      </c>
      <c r="CA7" s="57">
        <v>32.49</v>
      </c>
      <c r="CB7" s="57">
        <v>25</v>
      </c>
      <c r="CC7" s="57">
        <v>25.13</v>
      </c>
      <c r="CD7" s="57">
        <v>26.03</v>
      </c>
      <c r="CE7" s="57">
        <v>25.98</v>
      </c>
      <c r="CF7" s="57">
        <v>26.84</v>
      </c>
      <c r="CG7" s="57">
        <v>18.71</v>
      </c>
      <c r="CH7" s="57">
        <v>29.56</v>
      </c>
      <c r="CI7" s="57">
        <v>27.51</v>
      </c>
      <c r="CJ7" s="57">
        <v>27.58</v>
      </c>
      <c r="CK7" s="57">
        <v>28.56</v>
      </c>
      <c r="CL7" s="57">
        <v>28.26</v>
      </c>
      <c r="CM7" s="57">
        <v>41.77</v>
      </c>
      <c r="CN7" s="57">
        <v>40.97</v>
      </c>
      <c r="CO7" s="57">
        <v>40.69</v>
      </c>
      <c r="CP7" s="57">
        <v>40.67</v>
      </c>
      <c r="CQ7" s="57">
        <v>40.89</v>
      </c>
      <c r="CR7" s="57">
        <v>55.52</v>
      </c>
      <c r="CS7" s="57">
        <v>40.590000000000003</v>
      </c>
      <c r="CT7" s="57">
        <v>40.24</v>
      </c>
      <c r="CU7" s="57">
        <v>40.380000000000003</v>
      </c>
      <c r="CV7" s="57">
        <v>40.98</v>
      </c>
      <c r="CW7" s="57">
        <v>41.36</v>
      </c>
      <c r="CX7" s="57">
        <v>64.95</v>
      </c>
      <c r="CY7" s="57">
        <v>63.26</v>
      </c>
      <c r="CZ7" s="57">
        <v>62.7</v>
      </c>
      <c r="DA7" s="57">
        <v>62.59</v>
      </c>
      <c r="DB7" s="57">
        <v>61.76</v>
      </c>
      <c r="DC7" s="57">
        <v>77.099999999999994</v>
      </c>
      <c r="DD7" s="57">
        <v>56.88</v>
      </c>
      <c r="DE7" s="57">
        <v>58.54</v>
      </c>
      <c r="DF7" s="57">
        <v>57.7</v>
      </c>
      <c r="DG7" s="57">
        <v>58.75</v>
      </c>
      <c r="DH7" s="57">
        <v>60</v>
      </c>
      <c r="DI7" s="57">
        <v>53.38</v>
      </c>
      <c r="DJ7" s="57">
        <v>54.49</v>
      </c>
      <c r="DK7" s="57">
        <v>55.39</v>
      </c>
      <c r="DL7" s="57">
        <v>55.25</v>
      </c>
      <c r="DM7" s="57">
        <v>57.11</v>
      </c>
      <c r="DN7" s="57">
        <v>58.53</v>
      </c>
      <c r="DO7" s="57">
        <v>44.6</v>
      </c>
      <c r="DP7" s="57">
        <v>46.26</v>
      </c>
      <c r="DQ7" s="57">
        <v>49.06</v>
      </c>
      <c r="DR7" s="57">
        <v>47.49</v>
      </c>
      <c r="DS7" s="57">
        <v>48.3</v>
      </c>
      <c r="DT7" s="57">
        <v>39.6</v>
      </c>
      <c r="DU7" s="57">
        <v>42</v>
      </c>
      <c r="DV7" s="57">
        <v>43.33</v>
      </c>
      <c r="DW7" s="57">
        <v>44.05</v>
      </c>
      <c r="DX7" s="57">
        <v>51.87</v>
      </c>
      <c r="DY7" s="57">
        <v>45.47</v>
      </c>
      <c r="DZ7" s="57">
        <v>0.53</v>
      </c>
      <c r="EA7" s="57">
        <v>0.55000000000000004</v>
      </c>
      <c r="EB7" s="57">
        <v>0.5</v>
      </c>
      <c r="EC7" s="57">
        <v>0.35</v>
      </c>
      <c r="ED7" s="57">
        <v>0.84</v>
      </c>
      <c r="EE7" s="57">
        <v>0.41</v>
      </c>
      <c r="EF7" s="57">
        <v>0.48</v>
      </c>
      <c r="EG7" s="57">
        <v>0.52</v>
      </c>
      <c r="EH7" s="57">
        <v>1.3</v>
      </c>
      <c r="EI7" s="57">
        <v>0.28000000000000003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104.13</v>
      </c>
      <c r="V11" s="64">
        <f>IF(U6="-",NA(),U6)</f>
        <v>114.57</v>
      </c>
      <c r="W11" s="64">
        <f>IF(V6="-",NA(),V6)</f>
        <v>108.67</v>
      </c>
      <c r="X11" s="64">
        <f>IF(W6="-",NA(),W6)</f>
        <v>110.73</v>
      </c>
      <c r="Y11" s="64">
        <f>IF(X6="-",NA(),X6)</f>
        <v>112.04</v>
      </c>
      <c r="AE11" s="63" t="s">
        <v>23</v>
      </c>
      <c r="AF11" s="64">
        <f>IF(AE6="-",NA(),AE6)</f>
        <v>0</v>
      </c>
      <c r="AG11" s="64">
        <f>IF(AF6="-",NA(),AF6)</f>
        <v>0</v>
      </c>
      <c r="AH11" s="64">
        <f>IF(AG6="-",NA(),AG6)</f>
        <v>0</v>
      </c>
      <c r="AI11" s="64">
        <f>IF(AH6="-",NA(),AH6)</f>
        <v>0</v>
      </c>
      <c r="AJ11" s="64">
        <f>IF(AI6="-",NA(),AI6)</f>
        <v>0</v>
      </c>
      <c r="AP11" s="63" t="s">
        <v>23</v>
      </c>
      <c r="AQ11" s="64">
        <f>IF(AP6="-",NA(),AP6)</f>
        <v>480.16</v>
      </c>
      <c r="AR11" s="64">
        <f>IF(AQ6="-",NA(),AQ6)</f>
        <v>966.54</v>
      </c>
      <c r="AS11" s="64">
        <f>IF(AR6="-",NA(),AR6)</f>
        <v>504.58</v>
      </c>
      <c r="AT11" s="64">
        <f>IF(AS6="-",NA(),AS6)</f>
        <v>773.59</v>
      </c>
      <c r="AU11" s="64">
        <f>IF(AT6="-",NA(),AT6)</f>
        <v>733.05</v>
      </c>
      <c r="BA11" s="63" t="s">
        <v>23</v>
      </c>
      <c r="BB11" s="64">
        <f>IF(BA6="-",NA(),BA6)</f>
        <v>1.07</v>
      </c>
      <c r="BC11" s="64">
        <f>IF(BB6="-",NA(),BB6)</f>
        <v>0.35</v>
      </c>
      <c r="BD11" s="64">
        <f>IF(BC6="-",NA(),BC6)</f>
        <v>0</v>
      </c>
      <c r="BE11" s="64">
        <f>IF(BD6="-",NA(),BD6)</f>
        <v>0</v>
      </c>
      <c r="BF11" s="64">
        <f>IF(BE6="-",NA(),BE6)</f>
        <v>0</v>
      </c>
      <c r="BL11" s="63" t="s">
        <v>23</v>
      </c>
      <c r="BM11" s="64">
        <f>IF(BL6="-",NA(),BL6)</f>
        <v>102.63</v>
      </c>
      <c r="BN11" s="64">
        <f>IF(BM6="-",NA(),BM6)</f>
        <v>114.18</v>
      </c>
      <c r="BO11" s="64">
        <f>IF(BN6="-",NA(),BN6)</f>
        <v>109.99</v>
      </c>
      <c r="BP11" s="64">
        <f>IF(BO6="-",NA(),BO6)</f>
        <v>108.93</v>
      </c>
      <c r="BQ11" s="64">
        <f>IF(BP6="-",NA(),BP6)</f>
        <v>108.39</v>
      </c>
      <c r="BW11" s="63" t="s">
        <v>23</v>
      </c>
      <c r="BX11" s="64">
        <f>IF(BW6="-",NA(),BW6)</f>
        <v>34.31</v>
      </c>
      <c r="BY11" s="64">
        <f>IF(BX6="-",NA(),BX6)</f>
        <v>30.78</v>
      </c>
      <c r="BZ11" s="64">
        <f>IF(BY6="-",NA(),BY6)</f>
        <v>32.04</v>
      </c>
      <c r="CA11" s="64">
        <f>IF(BZ6="-",NA(),BZ6)</f>
        <v>32.28</v>
      </c>
      <c r="CB11" s="64">
        <f>IF(CA6="-",NA(),CA6)</f>
        <v>32.49</v>
      </c>
      <c r="CH11" s="63" t="s">
        <v>23</v>
      </c>
      <c r="CI11" s="64">
        <f>IF(CH6="-",NA(),CH6)</f>
        <v>29.56</v>
      </c>
      <c r="CJ11" s="64">
        <f>IF(CI6="-",NA(),CI6)</f>
        <v>27.51</v>
      </c>
      <c r="CK11" s="64">
        <f>IF(CJ6="-",NA(),CJ6)</f>
        <v>27.58</v>
      </c>
      <c r="CL11" s="64">
        <f>IF(CK6="-",NA(),CK6)</f>
        <v>28.56</v>
      </c>
      <c r="CM11" s="64">
        <f>IF(CL6="-",NA(),CL6)</f>
        <v>28.26</v>
      </c>
      <c r="CS11" s="63" t="s">
        <v>23</v>
      </c>
      <c r="CT11" s="64">
        <f>IF(CS6="-",NA(),CS6)</f>
        <v>40.590000000000003</v>
      </c>
      <c r="CU11" s="64">
        <f>IF(CT6="-",NA(),CT6)</f>
        <v>40.24</v>
      </c>
      <c r="CV11" s="64">
        <f>IF(CU6="-",NA(),CU6)</f>
        <v>40.380000000000003</v>
      </c>
      <c r="CW11" s="64">
        <f>IF(CV6="-",NA(),CV6)</f>
        <v>40.98</v>
      </c>
      <c r="CX11" s="64">
        <f>IF(CW6="-",NA(),CW6)</f>
        <v>41.36</v>
      </c>
      <c r="DD11" s="63" t="s">
        <v>23</v>
      </c>
      <c r="DE11" s="64">
        <f>IF(DD6="-",NA(),DD6)</f>
        <v>56.88</v>
      </c>
      <c r="DF11" s="64">
        <f>IF(DE6="-",NA(),DE6)</f>
        <v>58.54</v>
      </c>
      <c r="DG11" s="64">
        <f>IF(DF6="-",NA(),DF6)</f>
        <v>57.7</v>
      </c>
      <c r="DH11" s="64">
        <f>IF(DG6="-",NA(),DG6)</f>
        <v>58.75</v>
      </c>
      <c r="DI11" s="64">
        <f>IF(DH6="-",NA(),DH6)</f>
        <v>60</v>
      </c>
      <c r="DO11" s="63" t="s">
        <v>23</v>
      </c>
      <c r="DP11" s="64">
        <f>IF(DO6="-",NA(),DO6)</f>
        <v>44.6</v>
      </c>
      <c r="DQ11" s="64">
        <f>IF(DP6="-",NA(),DP6)</f>
        <v>46.26</v>
      </c>
      <c r="DR11" s="64">
        <f>IF(DQ6="-",NA(),DQ6)</f>
        <v>49.06</v>
      </c>
      <c r="DS11" s="64">
        <f>IF(DR6="-",NA(),DR6)</f>
        <v>47.49</v>
      </c>
      <c r="DT11" s="64">
        <f>IF(DS6="-",NA(),DS6)</f>
        <v>48.3</v>
      </c>
      <c r="DZ11" s="63" t="s">
        <v>23</v>
      </c>
      <c r="EA11" s="64">
        <f>IF(DZ6="-",NA(),DZ6)</f>
        <v>0.53</v>
      </c>
      <c r="EB11" s="64">
        <f>IF(EA6="-",NA(),EA6)</f>
        <v>0.55000000000000004</v>
      </c>
      <c r="EC11" s="64">
        <f>IF(EB6="-",NA(),EB6)</f>
        <v>0.5</v>
      </c>
      <c r="ED11" s="64">
        <f>IF(EC6="-",NA(),EC6)</f>
        <v>0.35</v>
      </c>
      <c r="EE11" s="64">
        <f>IF(ED6="-",NA(),ED6)</f>
        <v>0.84</v>
      </c>
    </row>
    <row r="12" spans="1:140" x14ac:dyDescent="0.15">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0190262ishii</cp:lastModifiedBy>
  <dcterms:created xsi:type="dcterms:W3CDTF">2019-12-05T07:46:25Z</dcterms:created>
  <dcterms:modified xsi:type="dcterms:W3CDTF">2020-01-31T06:11:36Z</dcterms:modified>
  <cp:category/>
</cp:coreProperties>
</file>