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00" windowHeight="4430" firstSheet="5" activeTab="8"/>
  </bookViews>
  <sheets>
    <sheet name="別表１" sheetId="1" r:id="rId1"/>
    <sheet name="別表２" sheetId="2" r:id="rId2"/>
    <sheet name="別表３" sheetId="3" r:id="rId3"/>
    <sheet name="別表4-1" sheetId="4" r:id="rId4"/>
    <sheet name="別表4-2" sheetId="5" r:id="rId5"/>
    <sheet name="別表4-3" sheetId="6" r:id="rId6"/>
    <sheet name="別表4-4" sheetId="7" r:id="rId7"/>
    <sheet name="別表5（処理期間1年超）" sheetId="8" r:id="rId8"/>
    <sheet name="別表５-2（処理期間1年超（再審査請求））" sheetId="9" r:id="rId9"/>
    <sheet name="別表６　（標準審理期間・審理員候補者名簿の作成）" sheetId="10" r:id="rId10"/>
    <sheet name="別表７（旧法）" sheetId="11" r:id="rId11"/>
  </sheets>
  <definedNames>
    <definedName name="_xlfn.IFERROR" hidden="1">#NAME?</definedName>
    <definedName name="_xlnm.Print_Area" localSheetId="5">'別表4-3'!$A$1:$AR$35</definedName>
    <definedName name="_xlnm.Print_Area" localSheetId="6">'別表4-4'!$A$1:$AR$35</definedName>
  </definedNames>
  <calcPr fullCalcOnLoad="1"/>
</workbook>
</file>

<file path=xl/sharedStrings.xml><?xml version="1.0" encoding="utf-8"?>
<sst xmlns="http://schemas.openxmlformats.org/spreadsheetml/2006/main" count="1136" uniqueCount="259">
  <si>
    <t>内閣官房</t>
  </si>
  <si>
    <t>人事院</t>
  </si>
  <si>
    <t>内閣府</t>
  </si>
  <si>
    <t>宮内庁</t>
  </si>
  <si>
    <t>法務省</t>
  </si>
  <si>
    <t>外務省</t>
  </si>
  <si>
    <t>財務省</t>
  </si>
  <si>
    <t>防衛省</t>
  </si>
  <si>
    <t>機　関　名</t>
  </si>
  <si>
    <t>不服申立て</t>
  </si>
  <si>
    <t>取下げ</t>
  </si>
  <si>
    <t>公正取引委員会</t>
  </si>
  <si>
    <t>金融庁</t>
  </si>
  <si>
    <t>総務省</t>
  </si>
  <si>
    <t>公害等調整委員会</t>
  </si>
  <si>
    <t>文部科学省</t>
  </si>
  <si>
    <t>厚生労働省</t>
  </si>
  <si>
    <t>農林水産省</t>
  </si>
  <si>
    <t>経済産業省</t>
  </si>
  <si>
    <t>国土交通省</t>
  </si>
  <si>
    <t>環境省</t>
  </si>
  <si>
    <t>合　　計</t>
  </si>
  <si>
    <t>内閣法制局</t>
  </si>
  <si>
    <t>会計検査院</t>
  </si>
  <si>
    <t>消費者庁</t>
  </si>
  <si>
    <t>【別表３】</t>
  </si>
  <si>
    <t>区　　　分</t>
  </si>
  <si>
    <t>(件)</t>
  </si>
  <si>
    <t>(％)</t>
  </si>
  <si>
    <t>総　　件　　数</t>
  </si>
  <si>
    <t>・その他</t>
  </si>
  <si>
    <t>【別表２】</t>
  </si>
  <si>
    <t>棄　　却</t>
  </si>
  <si>
    <t>却　　下</t>
  </si>
  <si>
    <t>そ の 他</t>
  </si>
  <si>
    <t>【別表１】</t>
  </si>
  <si>
    <t>区　　分</t>
  </si>
  <si>
    <t>不服申立て</t>
  </si>
  <si>
    <t>総　件　数</t>
  </si>
  <si>
    <t>復興庁</t>
  </si>
  <si>
    <t>（件）</t>
  </si>
  <si>
    <t>（％）</t>
  </si>
  <si>
    <t>未処理</t>
  </si>
  <si>
    <t>認　　容</t>
  </si>
  <si>
    <t>【別表４－１】</t>
  </si>
  <si>
    <t>【別表４－２】</t>
  </si>
  <si>
    <t>処理済</t>
  </si>
  <si>
    <t>取下げ</t>
  </si>
  <si>
    <t xml:space="preserve">  処理済</t>
  </si>
  <si>
    <t>行政不服審査法に基づく不服申立て（再調査の請求）</t>
  </si>
  <si>
    <t>【別表４－３】</t>
  </si>
  <si>
    <t>行政不服審査法に基づく不服申立て（審査請求）</t>
  </si>
  <si>
    <t>【別表４－４】</t>
  </si>
  <si>
    <t>行政不服審査法に基づく不服申立て（再審査請求）</t>
  </si>
  <si>
    <t>行政不服審査法に基づく不服申立て（審査請求＋再調査の請求＋再審査請求）</t>
  </si>
  <si>
    <t>原子力防災会議</t>
  </si>
  <si>
    <t>特定複合観光施設区域整備推進本部</t>
  </si>
  <si>
    <t>個人情報保護委員会</t>
  </si>
  <si>
    <t>３か月以内</t>
  </si>
  <si>
    <t>１年超
１年３か月以内</t>
  </si>
  <si>
    <t>１年６か月超
１年９か月以内</t>
  </si>
  <si>
    <t>１年９か月超
２年以内</t>
  </si>
  <si>
    <t>２年超</t>
  </si>
  <si>
    <t>１年以内</t>
  </si>
  <si>
    <t>１年超
２年以内</t>
  </si>
  <si>
    <t>２年超</t>
  </si>
  <si>
    <t>１　審査請求</t>
  </si>
  <si>
    <t>２　再調査の請求</t>
  </si>
  <si>
    <t>３　再審査請求</t>
  </si>
  <si>
    <t>１　審査請求</t>
  </si>
  <si>
    <t>２　再調査の請求</t>
  </si>
  <si>
    <t>１　審査請求</t>
  </si>
  <si>
    <t>３か月超
６か月以内</t>
  </si>
  <si>
    <t>６か月超
９か月以内</t>
  </si>
  <si>
    <t>９か月超
１年以内</t>
  </si>
  <si>
    <t>１年超２年以内</t>
  </si>
  <si>
    <t>１年超
２年以内</t>
  </si>
  <si>
    <t>１年3か月以上
１年６か月以内</t>
  </si>
  <si>
    <t>原子力規制委員会</t>
  </si>
  <si>
    <t>１年３か月超
１年６か月以内</t>
  </si>
  <si>
    <t>・情報公開・個人情報保護関係（注1）</t>
  </si>
  <si>
    <t>・社会保険関係（注２）</t>
  </si>
  <si>
    <t>・情報公開・個人情報保護関係（注１）</t>
  </si>
  <si>
    <t>・社会保険関係（注２）</t>
  </si>
  <si>
    <t>（注１）　「情報公開・個人情報保護関係」とは、行政機関の保有する情報の公開に関する法律及び行政機関の保有する個人情報の保護に関する法律に基づくものをいう。</t>
  </si>
  <si>
    <t>（注２）　「社会保険関係」とは、健康保険法、厚生年金保険法、船員保険法、国民年金法等に基づくものをいう。</t>
  </si>
  <si>
    <t>国に対する行政不服審査法に基づく不服申立ての状況（平成30年度）</t>
  </si>
  <si>
    <t>国における行政不服審査法に基づく不服申立ての処理内容（平成30年度）</t>
  </si>
  <si>
    <t>国における行政不服審査法に基づく不服申立ての処理期間（平成30年度）</t>
  </si>
  <si>
    <t>機関別集計表（平成30年度）</t>
  </si>
  <si>
    <t>処理に１年超を要した審査請求</t>
  </si>
  <si>
    <t>(％)</t>
  </si>
  <si>
    <t>１年３か月超
１年６か月以内</t>
  </si>
  <si>
    <t>審理員指名</t>
  </si>
  <si>
    <t>審理員審理</t>
  </si>
  <si>
    <t>答申手続</t>
  </si>
  <si>
    <t>裁決手続</t>
  </si>
  <si>
    <t>その他</t>
  </si>
  <si>
    <t>処理に1年超を要した件数</t>
  </si>
  <si>
    <t>審理員審理件数</t>
  </si>
  <si>
    <t>取り下げ件数</t>
  </si>
  <si>
    <t>1年以内</t>
  </si>
  <si>
    <t>１年超
２年以内</t>
  </si>
  <si>
    <t>２年超</t>
  </si>
  <si>
    <t>未処理件数
（合計）</t>
  </si>
  <si>
    <t>処理済件数
（合計）</t>
  </si>
  <si>
    <t>処　　理　　期　間</t>
  </si>
  <si>
    <t>未設定の理由【複数回答】</t>
  </si>
  <si>
    <t>公表方法【複数回答】</t>
  </si>
  <si>
    <t>事務所に備付け</t>
  </si>
  <si>
    <t>求めに応じ提示</t>
  </si>
  <si>
    <t>その他</t>
  </si>
  <si>
    <t>検討中</t>
  </si>
  <si>
    <t>全部設定済</t>
  </si>
  <si>
    <t>未設定</t>
  </si>
  <si>
    <t>未作成の理由【複数回答】</t>
  </si>
  <si>
    <t>ホームページ</t>
  </si>
  <si>
    <t>内閣官房</t>
  </si>
  <si>
    <t>○</t>
  </si>
  <si>
    <t>内閣法制局</t>
  </si>
  <si>
    <t>特定複合観光施設区域整備推進本部</t>
  </si>
  <si>
    <t>標　　準　　審　　理　　期　　間</t>
  </si>
  <si>
    <t>審　　理　　員　　候　　補　　者　　名　　簿</t>
  </si>
  <si>
    <t>設　定　状　況</t>
  </si>
  <si>
    <t>作　成　状　況　</t>
  </si>
  <si>
    <t>公　表　方　法　【　複　数　回　答　】</t>
  </si>
  <si>
    <t>一部未設定</t>
  </si>
  <si>
    <t>全部作成済</t>
  </si>
  <si>
    <t>一部未作成</t>
  </si>
  <si>
    <t>未作成</t>
  </si>
  <si>
    <t>審査請求の内容（行政分野）等により審理員に指名する職員がそれぞれ異なるため</t>
  </si>
  <si>
    <t>審査請求の実績が少ないため</t>
  </si>
  <si>
    <t>原子力防災会議</t>
  </si>
  <si>
    <t>特定複合観光施設区域整備推進本部</t>
  </si>
  <si>
    <t>人事院</t>
  </si>
  <si>
    <t>内閣府</t>
  </si>
  <si>
    <t>宮内庁</t>
  </si>
  <si>
    <t>公正取引委員会</t>
  </si>
  <si>
    <t>国家公安委員会</t>
  </si>
  <si>
    <t>警察庁</t>
  </si>
  <si>
    <t>個人情報保護委員会</t>
  </si>
  <si>
    <t>金融庁</t>
  </si>
  <si>
    <t>消費者庁</t>
  </si>
  <si>
    <t>復興庁</t>
  </si>
  <si>
    <t>総務省</t>
  </si>
  <si>
    <t>　　消防庁</t>
  </si>
  <si>
    <t>公害等調整委員会</t>
  </si>
  <si>
    <t>法務省</t>
  </si>
  <si>
    <t>　　出入国在留管理庁</t>
  </si>
  <si>
    <t>　　公安審査委員会</t>
  </si>
  <si>
    <t>　　公安調査庁</t>
  </si>
  <si>
    <t>　　検察庁</t>
  </si>
  <si>
    <t>外務省</t>
  </si>
  <si>
    <t>財務省</t>
  </si>
  <si>
    <t>　　国税庁</t>
  </si>
  <si>
    <t>文部科学省</t>
  </si>
  <si>
    <t>　　文化庁</t>
  </si>
  <si>
    <t>　　スポーツ庁</t>
  </si>
  <si>
    <t>厚生労働省</t>
  </si>
  <si>
    <t>農林水産省</t>
  </si>
  <si>
    <t>　　林野庁</t>
  </si>
  <si>
    <t>経済産業省</t>
  </si>
  <si>
    <t>国土交通省</t>
  </si>
  <si>
    <t>　　観光庁</t>
  </si>
  <si>
    <t>　　運輸安全委員会</t>
  </si>
  <si>
    <t>　　海上保安庁</t>
  </si>
  <si>
    <t>　　気象庁</t>
  </si>
  <si>
    <t>環境省</t>
  </si>
  <si>
    <t>原子力規制委員会</t>
  </si>
  <si>
    <t>防衛省</t>
  </si>
  <si>
    <t>　　防衛装備庁</t>
  </si>
  <si>
    <t>会計検査院</t>
  </si>
  <si>
    <t>合　　　計</t>
  </si>
  <si>
    <t>諮問手続</t>
  </si>
  <si>
    <t>機　関　名</t>
  </si>
  <si>
    <t>処理に1年以上を要した件数　　　（再掲）</t>
  </si>
  <si>
    <t>現状では実績が少ないなどの理由により未設定であるが、状況をみて設定予定</t>
  </si>
  <si>
    <t>現在、具体的に検討している</t>
  </si>
  <si>
    <t>　　資源エネルギー庁</t>
  </si>
  <si>
    <t>　　中小企業庁</t>
  </si>
  <si>
    <t>　　特許庁</t>
  </si>
  <si>
    <t>　　水産庁</t>
  </si>
  <si>
    <t>取下げ件数</t>
  </si>
  <si>
    <t>２年以内</t>
  </si>
  <si>
    <t>棄却</t>
  </si>
  <si>
    <t>却下</t>
  </si>
  <si>
    <t>審査請求</t>
  </si>
  <si>
    <t>異議申立て</t>
  </si>
  <si>
    <t>再審査請求</t>
  </si>
  <si>
    <t>未 処 理 件 数</t>
  </si>
  <si>
    <t>未 処 理 経 過 期 間</t>
  </si>
  <si>
    <t>長　期　化　要　因　（　複　数　回　答　）</t>
  </si>
  <si>
    <t>処理に１年超を要した再審査請求</t>
  </si>
  <si>
    <t>不服申立区分</t>
  </si>
  <si>
    <t>処理対象件数
（係属事件数）</t>
  </si>
  <si>
    <t>処　　　　理　　　　済　　　　件　　　　数</t>
  </si>
  <si>
    <t>　未 　 処 　 理 　 件  　数</t>
  </si>
  <si>
    <t>処　　理　　内　　容</t>
  </si>
  <si>
    <t>処　　理　　期　　間</t>
  </si>
  <si>
    <t>未処理経過期間</t>
  </si>
  <si>
    <t>処理対象件数（合計）</t>
  </si>
  <si>
    <t>前年度からの繰越件数</t>
  </si>
  <si>
    <t>30年度新規申立件数</t>
  </si>
  <si>
    <t>処理済件数
（合計）</t>
  </si>
  <si>
    <t>容認</t>
  </si>
  <si>
    <t>処理期間
（合計）</t>
  </si>
  <si>
    <t>２年超３年以内</t>
  </si>
  <si>
    <t>３年超５年以内</t>
  </si>
  <si>
    <t>５年超</t>
  </si>
  <si>
    <t>３年超５年以内</t>
  </si>
  <si>
    <t>５年超</t>
  </si>
  <si>
    <t>（注１）　「情報公開・個人情報保護関係」とは、行政機関の保有する情報の公開に関する法律及び行政機関の保有する個人情報の保護に関する法律に基づくものをいう。</t>
  </si>
  <si>
    <t>（注２）　「社会保険関係」とは、健康保険法、厚生年金保険法、船員保険法、国民年金法等に基づくものをいう。</t>
  </si>
  <si>
    <t>国家公安委員会</t>
  </si>
  <si>
    <t>・社会保険関係</t>
  </si>
  <si>
    <t>・生活保護法関係</t>
  </si>
  <si>
    <t>・出入国管理及び難民認定法関係</t>
  </si>
  <si>
    <t>・国税通則法関係</t>
  </si>
  <si>
    <t>・国税徴収法関係</t>
  </si>
  <si>
    <t>・関税法関係</t>
  </si>
  <si>
    <t>・労働者災害補償保険法関係</t>
  </si>
  <si>
    <t>【別表５－２】</t>
  </si>
  <si>
    <t>区　　　　分</t>
  </si>
  <si>
    <t>（注）１．標準審理期間未設定の理由「その他」の主なものとしては、①審査請求のほとんどが行政機関情報公開法等に基づく開示決定に係るものであるが、それらは行審法の適用が除外されているため、②審査請求の実績がほとんどなく実績に基づいた設定が困難であるため、③案件が多種多様であり、一律の設定は困難なため、等となっている。</t>
  </si>
  <si>
    <t>機関別集計表（平成30年度）</t>
  </si>
  <si>
    <t>【別表６】</t>
  </si>
  <si>
    <t>　標準審理期間の設定・審理員候補者名簿の作成</t>
  </si>
  <si>
    <t>機関別集計表（平成30年度）</t>
  </si>
  <si>
    <t xml:space="preserve">
備　　　考</t>
  </si>
  <si>
    <t xml:space="preserve">  処　　　理　　　済</t>
  </si>
  <si>
    <t xml:space="preserve">  処　　　　　理　　　　　済</t>
  </si>
  <si>
    <t>未　　処　　理</t>
  </si>
  <si>
    <t>行政不服審査会等への諮問件数</t>
  </si>
  <si>
    <t>行政不服審査会等への諮問件数</t>
  </si>
  <si>
    <t>未　　　処　　　理</t>
  </si>
  <si>
    <t>機関別集計表（平成30年度）</t>
  </si>
  <si>
    <t xml:space="preserve">【別表７】 </t>
  </si>
  <si>
    <t>前年度からの繰り越し</t>
  </si>
  <si>
    <t>平成30年度新規申立て</t>
  </si>
  <si>
    <t>不　服　申　立　て</t>
  </si>
  <si>
    <t>30年度新規申立て</t>
  </si>
  <si>
    <t>30年度新規申立て</t>
  </si>
  <si>
    <t>○</t>
  </si>
  <si>
    <t>　　　２．審理員名簿未作成の理由「その他」の主なものとしては、①当該機関が行なう処分に係る不服申立てについては、行政不服審査法第2章の適 用が除外されているものであるため、②当該機関が行審法第9条第1項の適用除外機関であるため、③審査請求の実績がないあるいは想定されないため、等となっている。</t>
  </si>
  <si>
    <t>【別表７】 旧法に基づく不服申立ての処理状況</t>
  </si>
  <si>
    <t>原子力防災会議</t>
  </si>
  <si>
    <t>特定複合観光施設区域整備推進本部</t>
  </si>
  <si>
    <t>国家公安委員会</t>
  </si>
  <si>
    <t>個人情報保護委員会</t>
  </si>
  <si>
    <t>金融庁</t>
  </si>
  <si>
    <t>消費者庁</t>
  </si>
  <si>
    <t>復興庁</t>
  </si>
  <si>
    <t>総務省</t>
  </si>
  <si>
    <t>公害等調整委員会</t>
  </si>
  <si>
    <t>財務省</t>
  </si>
  <si>
    <t>文部科学省</t>
  </si>
  <si>
    <t>農林水産省</t>
  </si>
  <si>
    <t>合　　　計</t>
  </si>
  <si>
    <t>【別表５－1】</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</si>
</sst>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E+00"/>
    <numFmt numFmtId="177" formatCode="d\-m"/>
    <numFmt numFmtId="178" formatCode="0_ "/>
    <numFmt numFmtId="179" formatCode="#,##0_ "/>
    <numFmt numFmtId="180" formatCode="#,##0_);[Red]\(#,##0\)"/>
    <numFmt numFmtId="181" formatCode="#,##0.0_);[Red]\(#,##0.0\)"/>
    <numFmt numFmtId="182" formatCode="0.0_);[Red]\(0.0\)"/>
    <numFmt numFmtId="183" formatCode="0_);[Red]\(0\)"/>
    <numFmt numFmtId="184" formatCode="#,##0;&quot;△ &quot;#,##0"/>
    <numFmt numFmtId="185" formatCode="#,##0.0;&quot;△ &quot;#,##0.0"/>
    <numFmt numFmtId="186" formatCode="0.0_ "/>
    <numFmt numFmtId="187" formatCode="0.0%"/>
    <numFmt numFmtId="188" formatCode="0.0"/>
    <numFmt numFmtId="189" formatCode="&quot;Yes&quot;;&quot;Yes&quot;;&quot;No&quot;"/>
    <numFmt numFmtId="190" formatCode="&quot;True&quot;;&quot;True&quot;;&quot;False&quot;"/>
    <numFmt numFmtId="191" formatCode="&quot;On&quot;;&quot;On&quot;;&quot;Off&quot;"/>
    <numFmt numFmtId="192" formatCode="[$€-2]\ #,##0.00_);[Red]\([$€-2]\ #,##0.00\)"/>
  </numFmts>
  <fonts count="59">
    <font>
      <sz val="11"/>
      <name val="ＭＳ Ｐゴシック"/>
      <family val="3"/>
    </font>
    <font>
      <sz val="6"/>
      <name val="ＭＳ Ｐゴシック"/>
      <family val="3"/>
    </font>
    <font>
      <sz val="11"/>
      <name val="ＭＳ 明朝"/>
      <family val="1"/>
    </font>
    <font>
      <sz val="10"/>
      <name val="ＭＳ 明朝"/>
      <family val="1"/>
    </font>
    <font>
      <sz val="11"/>
      <color indexed="60"/>
      <name val="ＭＳ Ｐゴシック"/>
      <family val="3"/>
    </font>
    <font>
      <sz val="11"/>
      <color indexed="8"/>
      <name val="ＭＳ Ｐゴシック"/>
      <family val="3"/>
    </font>
    <font>
      <sz val="18"/>
      <color indexed="56"/>
      <name val="ＭＳ Ｐゴシック"/>
      <family val="3"/>
    </font>
    <font>
      <sz val="10"/>
      <name val="ＭＳ Ｐゴシック"/>
      <family val="3"/>
    </font>
    <font>
      <sz val="9"/>
      <name val="ＭＳ Ｐゴシック"/>
      <family val="3"/>
    </font>
    <font>
      <sz val="12"/>
      <name val="ＭＳ Ｐゴシック"/>
      <family val="3"/>
    </font>
    <font>
      <b/>
      <sz val="14"/>
      <name val="ＭＳ Ｐゴシック"/>
      <family val="3"/>
    </font>
    <font>
      <sz val="14"/>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b/>
      <sz val="12"/>
      <color indexed="8"/>
      <name val="ＭＳ Ｐゴシック"/>
      <family val="3"/>
    </font>
    <font>
      <sz val="12"/>
      <color indexed="8"/>
      <name val="ＭＳ 明朝"/>
      <family val="1"/>
    </font>
    <font>
      <b/>
      <sz val="11"/>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Calibri"/>
      <family val="3"/>
    </font>
    <font>
      <sz val="11"/>
      <name val="Calibri"/>
      <family val="3"/>
    </font>
    <font>
      <b/>
      <sz val="12"/>
      <color theme="1"/>
      <name val="ＭＳ Ｐゴシック"/>
      <family val="3"/>
    </font>
    <font>
      <b/>
      <sz val="11"/>
      <name val="Calibri"/>
      <family val="3"/>
    </font>
    <font>
      <sz val="12"/>
      <color theme="1"/>
      <name val="ＭＳ 明朝"/>
      <family val="1"/>
    </font>
    <font>
      <sz val="1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medium"/>
      <right/>
      <top/>
      <bottom style="thin"/>
    </border>
    <border>
      <left style="thin"/>
      <right style="medium"/>
      <top style="thin"/>
      <bottom style="thin"/>
    </border>
    <border>
      <left>
        <color indexed="63"/>
      </left>
      <right>
        <color indexed="63"/>
      </right>
      <top style="thin"/>
      <bottom style="thin"/>
    </border>
    <border>
      <left style="thin"/>
      <right style="thin"/>
      <top style="thin"/>
      <bottom style="double"/>
    </border>
    <border>
      <left style="thin"/>
      <right>
        <color indexed="63"/>
      </right>
      <top style="thin"/>
      <bottom style="double"/>
    </border>
    <border>
      <left style="medium"/>
      <right/>
      <top style="thin"/>
      <bottom style="double"/>
    </border>
    <border>
      <left>
        <color indexed="63"/>
      </left>
      <right>
        <color indexed="63"/>
      </right>
      <top style="thin"/>
      <bottom style="double"/>
    </border>
    <border>
      <left style="thin"/>
      <right style="thin"/>
      <top>
        <color indexed="63"/>
      </top>
      <bottom style="thin"/>
    </border>
    <border>
      <left style="thin"/>
      <right>
        <color indexed="63"/>
      </right>
      <top>
        <color indexed="63"/>
      </top>
      <bottom style="thin"/>
    </border>
    <border>
      <left style="medium"/>
      <right style="thin"/>
      <top style="thin"/>
      <bottom style="thin"/>
    </border>
    <border>
      <left style="medium"/>
      <right/>
      <top style="medium"/>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double"/>
    </border>
    <border>
      <left style="medium"/>
      <right style="medium"/>
      <top/>
      <bottom/>
    </border>
    <border>
      <left style="medium"/>
      <right style="medium"/>
      <top>
        <color indexed="63"/>
      </top>
      <bottom style="medium"/>
    </border>
    <border>
      <left style="medium"/>
      <right/>
      <top style="double"/>
      <bottom/>
    </border>
    <border>
      <left>
        <color indexed="63"/>
      </left>
      <right>
        <color indexed="63"/>
      </right>
      <top style="double"/>
      <bottom>
        <color indexed="63"/>
      </bottom>
    </border>
    <border>
      <left style="medium"/>
      <right style="medium"/>
      <top style="double"/>
      <bottom>
        <color indexed="63"/>
      </bottom>
    </border>
    <border>
      <left style="medium"/>
      <right style="medium"/>
      <top/>
      <bottom style="double"/>
    </border>
    <border>
      <left/>
      <right/>
      <top style="medium"/>
      <bottom style="thin"/>
    </border>
    <border>
      <left>
        <color indexed="63"/>
      </left>
      <right style="thin"/>
      <top style="thin"/>
      <bottom style="thin"/>
    </border>
    <border>
      <left/>
      <right style="thin"/>
      <top style="thin"/>
      <bottom style="medium"/>
    </border>
    <border>
      <left style="medium"/>
      <right style="medium"/>
      <top style="thin"/>
      <bottom style="thin"/>
    </border>
    <border>
      <left style="medium"/>
      <right style="medium"/>
      <top style="thin"/>
      <bottom style="medium"/>
    </border>
    <border>
      <left>
        <color indexed="63"/>
      </left>
      <right>
        <color indexed="63"/>
      </right>
      <top>
        <color indexed="63"/>
      </top>
      <bottom style="thin"/>
    </border>
    <border>
      <left style="thin"/>
      <right/>
      <top style="medium"/>
      <bottom style="thin"/>
    </border>
    <border>
      <left style="thin"/>
      <right style="medium"/>
      <top style="thin"/>
      <bottom style="double"/>
    </border>
    <border>
      <left style="medium"/>
      <right style="thin"/>
      <top style="thin"/>
      <bottom style="medium"/>
    </border>
    <border>
      <left>
        <color indexed="63"/>
      </left>
      <right style="thin"/>
      <top>
        <color indexed="63"/>
      </top>
      <bottom style="thin"/>
    </border>
    <border>
      <left>
        <color indexed="63"/>
      </left>
      <right style="thin"/>
      <top style="thin"/>
      <bottom style="double"/>
    </border>
    <border>
      <left>
        <color indexed="63"/>
      </left>
      <right style="thin"/>
      <top style="double"/>
      <bottom>
        <color indexed="63"/>
      </bottom>
    </border>
    <border>
      <left style="medium"/>
      <right style="medium"/>
      <top/>
      <bottom style="thin"/>
    </border>
    <border>
      <left style="medium"/>
      <right style="medium"/>
      <top style="thin"/>
      <bottom style="double"/>
    </border>
    <border>
      <left style="thin"/>
      <right style="medium"/>
      <top>
        <color indexed="63"/>
      </top>
      <bottom style="thin"/>
    </border>
    <border>
      <left style="medium"/>
      <right style="thin"/>
      <top/>
      <bottom style="thin"/>
    </border>
    <border>
      <left style="medium"/>
      <right style="medium"/>
      <top style="medium"/>
      <bottom style="thin"/>
    </border>
    <border>
      <left/>
      <right style="thin"/>
      <top style="medium"/>
      <bottom style="thin"/>
    </border>
    <border>
      <left style="medium"/>
      <right style="medium"/>
      <top style="medium"/>
      <bottom/>
    </border>
    <border>
      <left style="thin"/>
      <right/>
      <top style="thin"/>
      <bottom style="medium"/>
    </border>
    <border>
      <left style="medium"/>
      <right/>
      <top/>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medium"/>
    </border>
    <border>
      <left>
        <color indexed="63"/>
      </left>
      <right>
        <color indexed="63"/>
      </right>
      <top style="thin"/>
      <bottom style="medium"/>
    </border>
    <border>
      <left>
        <color indexed="63"/>
      </left>
      <right style="thin"/>
      <top style="thin"/>
      <bottom>
        <color indexed="63"/>
      </bottom>
    </border>
    <border>
      <left style="thin"/>
      <right>
        <color indexed="63"/>
      </right>
      <top style="thin"/>
      <bottom>
        <color indexed="63"/>
      </bottom>
    </border>
    <border>
      <left style="medium"/>
      <right/>
      <top/>
      <bottom/>
    </border>
    <border>
      <left style="thin"/>
      <right style="thin"/>
      <top style="thin"/>
      <bottom>
        <color indexed="63"/>
      </bottom>
    </border>
    <border>
      <left style="thin"/>
      <right style="medium"/>
      <top style="thin"/>
      <bottom/>
    </border>
    <border>
      <left style="medium"/>
      <right style="medium"/>
      <top style="thin"/>
      <bottom>
        <color indexed="63"/>
      </bottom>
    </border>
    <border>
      <left>
        <color indexed="63"/>
      </left>
      <right>
        <color indexed="63"/>
      </right>
      <top style="thin"/>
      <bottom>
        <color indexed="63"/>
      </bottom>
    </border>
    <border>
      <left style="medium"/>
      <right style="thin"/>
      <top style="thin"/>
      <bottom/>
    </border>
    <border>
      <left style="thin"/>
      <right>
        <color indexed="63"/>
      </right>
      <top style="hair"/>
      <bottom>
        <color indexed="63"/>
      </bottom>
    </border>
    <border>
      <left style="hair"/>
      <right style="thin"/>
      <top style="hair"/>
      <bottom>
        <color indexed="63"/>
      </bottom>
    </border>
    <border>
      <left style="thin"/>
      <right style="hair"/>
      <top style="hair"/>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hair"/>
      <right>
        <color indexed="63"/>
      </right>
      <top style="hair"/>
      <bottom style="hair"/>
    </border>
    <border>
      <left style="thin"/>
      <right>
        <color indexed="63"/>
      </right>
      <top style="hair"/>
      <bottom style="hair"/>
    </border>
    <border>
      <left style="thin"/>
      <right style="hair"/>
      <top style="hair"/>
      <bottom style="hair"/>
    </border>
    <border>
      <left>
        <color indexed="63"/>
      </left>
      <right>
        <color indexed="63"/>
      </right>
      <top style="hair"/>
      <bottom style="hair"/>
    </border>
    <border>
      <left style="hair"/>
      <right style="thin"/>
      <top style="hair"/>
      <bottom style="hair"/>
    </border>
    <border>
      <left style="thin"/>
      <right style="hair"/>
      <top style="hair"/>
      <bottom style="thin"/>
    </border>
    <border>
      <left style="thin"/>
      <right>
        <color indexed="63"/>
      </right>
      <top style="hair"/>
      <bottom style="thin"/>
    </border>
    <border>
      <left style="thin"/>
      <right style="thin"/>
      <top style="hair"/>
      <bottom>
        <color indexed="63"/>
      </bottom>
    </border>
    <border>
      <left style="thin"/>
      <right style="thin"/>
      <top style="hair"/>
      <bottom style="thin"/>
    </border>
    <border>
      <left style="thin"/>
      <right>
        <color indexed="63"/>
      </right>
      <top>
        <color indexed="63"/>
      </top>
      <bottom style="hair"/>
    </border>
    <border>
      <left>
        <color indexed="63"/>
      </left>
      <right style="thin"/>
      <top>
        <color indexed="63"/>
      </top>
      <bottom style="hair"/>
    </border>
    <border>
      <left style="hair"/>
      <right style="thin"/>
      <top style="hair"/>
      <bottom style="thin"/>
    </border>
    <border>
      <left style="hair"/>
      <right style="thin"/>
      <top style="thin"/>
      <bottom style="thin"/>
    </border>
    <border>
      <left style="thin"/>
      <right style="thin"/>
      <top style="thin"/>
      <bottom style="hair"/>
    </border>
    <border>
      <left style="thin"/>
      <right style="thin"/>
      <top>
        <color indexed="63"/>
      </top>
      <bottom style="hair"/>
    </border>
    <border>
      <left style="hair"/>
      <right style="thin"/>
      <top>
        <color indexed="63"/>
      </top>
      <bottom style="hair"/>
    </border>
    <border>
      <left style="thin"/>
      <right style="hair"/>
      <top>
        <color indexed="63"/>
      </top>
      <bottom style="hair"/>
    </border>
    <border>
      <left style="thin"/>
      <right style="thin"/>
      <top style="hair"/>
      <bottom style="hair"/>
    </border>
    <border>
      <left>
        <color indexed="63"/>
      </left>
      <right style="thin"/>
      <top style="hair"/>
      <bottom style="hair"/>
    </border>
    <border>
      <left>
        <color indexed="63"/>
      </left>
      <right style="thin"/>
      <top style="hair"/>
      <bottom style="thin"/>
    </border>
    <border>
      <left>
        <color indexed="63"/>
      </left>
      <right style="thin"/>
      <top style="hair"/>
      <bottom>
        <color indexed="63"/>
      </bottom>
    </border>
    <border>
      <left style="hair"/>
      <right style="thin"/>
      <top>
        <color indexed="63"/>
      </top>
      <bottom>
        <color indexed="63"/>
      </bottom>
    </border>
    <border>
      <left style="thin"/>
      <right style="hair"/>
      <top>
        <color indexed="63"/>
      </top>
      <bottom style="thin"/>
    </border>
    <border>
      <left style="thin"/>
      <right style="hair"/>
      <top>
        <color indexed="63"/>
      </top>
      <bottom>
        <color indexed="63"/>
      </bottom>
    </border>
    <border>
      <left style="thin"/>
      <right style="hair"/>
      <top style="thin"/>
      <bottom style="thin"/>
    </border>
    <border>
      <left style="hair"/>
      <right style="thin"/>
      <top style="thin"/>
      <bottom style="double"/>
    </border>
    <border>
      <left style="thin"/>
      <right style="hair"/>
      <top style="thin"/>
      <bottom style="double"/>
    </border>
    <border>
      <left style="hair"/>
      <right style="thin"/>
      <top>
        <color indexed="63"/>
      </top>
      <bottom style="thin"/>
    </border>
    <border>
      <left>
        <color indexed="63"/>
      </left>
      <right style="hair"/>
      <top>
        <color indexed="63"/>
      </top>
      <bottom style="thin"/>
    </border>
    <border>
      <left style="hair"/>
      <right>
        <color indexed="63"/>
      </right>
      <top>
        <color indexed="63"/>
      </top>
      <bottom style="thin"/>
    </border>
    <border>
      <left/>
      <right/>
      <top style="medium"/>
      <bottom/>
    </border>
    <border>
      <left style="thin"/>
      <right style="medium"/>
      <top/>
      <bottom/>
    </border>
    <border>
      <left style="medium"/>
      <right/>
      <top style="thin"/>
      <bottom style="thin"/>
    </border>
    <border>
      <left>
        <color indexed="63"/>
      </left>
      <right style="hair"/>
      <top style="thin"/>
      <bottom style="thin"/>
    </border>
    <border>
      <left>
        <color indexed="63"/>
      </left>
      <right style="hair"/>
      <top style="thin"/>
      <bottom style="double"/>
    </border>
    <border>
      <left style="medium"/>
      <right style="thin"/>
      <top>
        <color indexed="63"/>
      </top>
      <bottom style="medium"/>
    </border>
    <border>
      <left style="thin"/>
      <right style="thin"/>
      <top/>
      <bottom style="medium"/>
    </border>
    <border>
      <left style="thin"/>
      <right style="thin"/>
      <top style="double"/>
      <bottom style="medium"/>
    </border>
    <border>
      <left style="hair"/>
      <right style="thin"/>
      <top>
        <color indexed="63"/>
      </top>
      <bottom style="medium"/>
    </border>
    <border>
      <left style="thin"/>
      <right style="hair"/>
      <top>
        <color indexed="63"/>
      </top>
      <bottom style="medium"/>
    </border>
    <border>
      <left>
        <color indexed="63"/>
      </left>
      <right style="hair"/>
      <top>
        <color indexed="63"/>
      </top>
      <bottom style="medium"/>
    </border>
    <border>
      <left style="hair"/>
      <right>
        <color indexed="63"/>
      </right>
      <top>
        <color indexed="63"/>
      </top>
      <bottom style="medium"/>
    </border>
    <border>
      <left/>
      <right style="thin"/>
      <top>
        <color indexed="63"/>
      </top>
      <bottom style="medium"/>
    </border>
    <border>
      <left style="thin"/>
      <right style="medium"/>
      <top>
        <color indexed="63"/>
      </top>
      <bottom style="medium"/>
    </border>
    <border>
      <left style="thin"/>
      <right style="thin"/>
      <top>
        <color indexed="63"/>
      </top>
      <bottom style="double"/>
    </border>
    <border>
      <left style="thin"/>
      <right style="hair"/>
      <top style="thin"/>
      <bottom>
        <color indexed="63"/>
      </bottom>
    </border>
    <border>
      <left>
        <color indexed="63"/>
      </left>
      <right style="hair"/>
      <top style="thin"/>
      <bottom>
        <color indexed="63"/>
      </bottom>
    </border>
    <border>
      <left style="hair"/>
      <right>
        <color indexed="63"/>
      </right>
      <top style="thin"/>
      <bottom style="thin"/>
    </border>
    <border>
      <left style="thin"/>
      <right style="hair"/>
      <top style="double"/>
      <bottom style="medium"/>
    </border>
    <border>
      <left style="medium"/>
      <right style="thin"/>
      <top style="double"/>
      <bottom style="medium"/>
    </border>
    <border>
      <left style="hair"/>
      <right style="thin"/>
      <top style="double"/>
      <bottom style="medium"/>
    </border>
    <border>
      <left>
        <color indexed="63"/>
      </left>
      <right style="thin"/>
      <top style="double"/>
      <bottom style="medium"/>
    </border>
    <border>
      <left>
        <color indexed="63"/>
      </left>
      <right style="hair"/>
      <top style="double"/>
      <bottom style="medium"/>
    </border>
    <border>
      <left style="thin"/>
      <right style="medium"/>
      <top style="double"/>
      <bottom style="medium"/>
    </border>
    <border>
      <left>
        <color indexed="63"/>
      </left>
      <right style="hair"/>
      <top>
        <color indexed="63"/>
      </top>
      <bottom>
        <color indexed="63"/>
      </bottom>
    </border>
    <border>
      <left style="thin"/>
      <right/>
      <top/>
      <bottom style="medium"/>
    </border>
    <border>
      <left/>
      <right style="thin"/>
      <top style="medium"/>
      <bottom style="medium"/>
    </border>
    <border>
      <left/>
      <right style="medium"/>
      <top style="medium"/>
      <bottom style="medium"/>
    </border>
    <border>
      <left style="thin"/>
      <right style="thin"/>
      <top style="double"/>
      <bottom style="thin"/>
    </border>
    <border>
      <left style="thick"/>
      <right>
        <color indexed="63"/>
      </right>
      <top style="thick"/>
      <bottom style="thick"/>
    </border>
    <border>
      <left style="hair"/>
      <right style="thin"/>
      <top style="thick"/>
      <bottom style="thick"/>
    </border>
    <border>
      <left style="thin"/>
      <right style="hair"/>
      <top style="thick"/>
      <bottom style="thick"/>
    </border>
    <border>
      <left>
        <color indexed="63"/>
      </left>
      <right style="thin"/>
      <top style="thick"/>
      <bottom style="thick"/>
    </border>
    <border>
      <left style="thin"/>
      <right>
        <color indexed="63"/>
      </right>
      <top style="thick"/>
      <bottom style="thick"/>
    </border>
    <border>
      <left style="hair"/>
      <right style="thin"/>
      <top style="thin"/>
      <bottom>
        <color indexed="63"/>
      </bottom>
    </border>
    <border>
      <left style="hair"/>
      <right>
        <color indexed="63"/>
      </right>
      <top style="hair"/>
      <bottom>
        <color indexed="63"/>
      </bottom>
    </border>
    <border>
      <left style="hair"/>
      <right>
        <color indexed="63"/>
      </right>
      <top style="hair"/>
      <bottom style="thin"/>
    </border>
    <border>
      <left style="hair"/>
      <right>
        <color indexed="63"/>
      </right>
      <top>
        <color indexed="63"/>
      </top>
      <bottom style="hair"/>
    </border>
    <border>
      <left>
        <color indexed="63"/>
      </left>
      <right>
        <color indexed="63"/>
      </right>
      <top>
        <color indexed="63"/>
      </top>
      <bottom style="hair"/>
    </border>
    <border>
      <left>
        <color indexed="63"/>
      </left>
      <right>
        <color indexed="63"/>
      </right>
      <top style="hair"/>
      <bottom>
        <color indexed="63"/>
      </bottom>
    </border>
    <border>
      <left style="thin"/>
      <right>
        <color indexed="63"/>
      </right>
      <top style="double"/>
      <bottom style="thin"/>
    </border>
    <border>
      <left style="thin"/>
      <right style="hair"/>
      <top style="double"/>
      <bottom style="thin"/>
    </border>
    <border>
      <left style="thin"/>
      <right>
        <color indexed="63"/>
      </right>
      <top style="double"/>
      <bottom style="medium"/>
    </border>
    <border>
      <left style="medium"/>
      <right style="thin"/>
      <top/>
      <bottom/>
    </border>
    <border>
      <left>
        <color indexed="63"/>
      </left>
      <right style="thick"/>
      <top style="thin"/>
      <bottom style="thin"/>
    </border>
    <border>
      <left style="thin"/>
      <right>
        <color indexed="63"/>
      </right>
      <top style="thin"/>
      <bottom style="hair"/>
    </border>
    <border>
      <left>
        <color indexed="63"/>
      </left>
      <right style="thin"/>
      <top style="thin"/>
      <bottom style="hair"/>
    </border>
    <border>
      <left style="thin"/>
      <right>
        <color indexed="63"/>
      </right>
      <top style="medium"/>
      <bottom>
        <color indexed="63"/>
      </bottom>
    </border>
    <border>
      <left>
        <color indexed="63"/>
      </left>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style="hair"/>
    </border>
    <border>
      <left style="thin"/>
      <right style="thin"/>
      <top style="medium"/>
      <bottom>
        <color indexed="63"/>
      </bottom>
    </border>
    <border>
      <left/>
      <right style="medium"/>
      <top style="medium"/>
      <bottom style="thin"/>
    </border>
    <border>
      <left/>
      <right style="medium"/>
      <top style="thin"/>
      <bottom style="thin"/>
    </border>
    <border>
      <left style="medium"/>
      <right>
        <color indexed="63"/>
      </right>
      <top style="medium"/>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protection/>
    </xf>
    <xf numFmtId="0" fontId="34" fillId="0" borderId="0">
      <alignment vertical="center"/>
      <protection/>
    </xf>
    <xf numFmtId="0" fontId="51" fillId="0" borderId="0" applyNumberFormat="0" applyFill="0" applyBorder="0" applyAlignment="0" applyProtection="0"/>
    <xf numFmtId="0" fontId="52" fillId="32" borderId="0" applyNumberFormat="0" applyBorder="0" applyAlignment="0" applyProtection="0"/>
  </cellStyleXfs>
  <cellXfs count="886">
    <xf numFmtId="0" fontId="0" fillId="0" borderId="0" xfId="0" applyAlignment="1">
      <alignment/>
    </xf>
    <xf numFmtId="0" fontId="0" fillId="0" borderId="0" xfId="62" applyFont="1" applyFill="1">
      <alignment/>
      <protection/>
    </xf>
    <xf numFmtId="0" fontId="0" fillId="0" borderId="0" xfId="62" applyFont="1" applyFill="1" applyAlignment="1">
      <alignment vertical="center"/>
      <protection/>
    </xf>
    <xf numFmtId="179" fontId="0" fillId="0" borderId="0" xfId="62" applyNumberFormat="1" applyFont="1" applyFill="1">
      <alignment/>
      <protection/>
    </xf>
    <xf numFmtId="180" fontId="0" fillId="0" borderId="0" xfId="62" applyNumberFormat="1" applyFont="1" applyFill="1" applyAlignment="1">
      <alignment vertical="center"/>
      <protection/>
    </xf>
    <xf numFmtId="180" fontId="0" fillId="0" borderId="0" xfId="62" applyNumberFormat="1" applyFont="1" applyFill="1">
      <alignment/>
      <protection/>
    </xf>
    <xf numFmtId="0" fontId="0" fillId="33" borderId="0" xfId="62" applyFont="1" applyFill="1" applyAlignment="1">
      <alignment vertical="center"/>
      <protection/>
    </xf>
    <xf numFmtId="0" fontId="0" fillId="33" borderId="0" xfId="62" applyFont="1" applyFill="1">
      <alignment/>
      <protection/>
    </xf>
    <xf numFmtId="0" fontId="0" fillId="0" borderId="0" xfId="62" applyFont="1" applyFill="1" applyBorder="1" applyAlignment="1">
      <alignment vertical="center"/>
      <protection/>
    </xf>
    <xf numFmtId="0" fontId="0" fillId="33" borderId="0" xfId="62" applyFont="1" applyFill="1" applyBorder="1">
      <alignment/>
      <protection/>
    </xf>
    <xf numFmtId="0" fontId="0" fillId="33" borderId="0" xfId="0" applyFill="1" applyAlignment="1">
      <alignment/>
    </xf>
    <xf numFmtId="0" fontId="0" fillId="0" borderId="0" xfId="0" applyFill="1" applyAlignment="1">
      <alignment vertical="center"/>
    </xf>
    <xf numFmtId="0" fontId="0" fillId="0" borderId="0" xfId="0" applyFill="1" applyAlignment="1" applyProtection="1">
      <alignment/>
      <protection/>
    </xf>
    <xf numFmtId="0" fontId="53" fillId="0" borderId="0" xfId="0" applyFont="1" applyFill="1" applyAlignment="1">
      <alignment vertical="center"/>
    </xf>
    <xf numFmtId="0" fontId="54" fillId="0" borderId="0" xfId="0" applyFont="1" applyFill="1" applyAlignment="1">
      <alignment vertical="center"/>
    </xf>
    <xf numFmtId="0" fontId="8" fillId="0" borderId="0" xfId="0" applyFont="1" applyFill="1" applyAlignment="1" applyProtection="1">
      <alignment/>
      <protection/>
    </xf>
    <xf numFmtId="0" fontId="0" fillId="33" borderId="10" xfId="0" applyFont="1" applyFill="1" applyBorder="1" applyAlignment="1" applyProtection="1">
      <alignment horizontal="right" vertical="center"/>
      <protection locked="0"/>
    </xf>
    <xf numFmtId="0" fontId="0" fillId="33" borderId="11" xfId="0" applyFont="1" applyFill="1" applyBorder="1" applyAlignment="1" applyProtection="1">
      <alignment horizontal="right" vertical="center"/>
      <protection locked="0"/>
    </xf>
    <xf numFmtId="0" fontId="0" fillId="33" borderId="12" xfId="0" applyFont="1" applyFill="1" applyBorder="1" applyAlignment="1" applyProtection="1">
      <alignment vertical="center"/>
      <protection/>
    </xf>
    <xf numFmtId="0" fontId="0" fillId="33" borderId="13" xfId="0" applyFont="1" applyFill="1" applyBorder="1" applyAlignment="1" applyProtection="1">
      <alignment horizontal="right" vertical="center"/>
      <protection locked="0"/>
    </xf>
    <xf numFmtId="0" fontId="0" fillId="0" borderId="10" xfId="0" applyFont="1" applyFill="1" applyBorder="1" applyAlignment="1" applyProtection="1">
      <alignment horizontal="right" vertical="center"/>
      <protection locked="0"/>
    </xf>
    <xf numFmtId="0" fontId="0" fillId="0" borderId="14" xfId="0" applyFont="1" applyFill="1" applyBorder="1" applyAlignment="1" applyProtection="1">
      <alignment horizontal="right" vertical="center"/>
      <protection locked="0"/>
    </xf>
    <xf numFmtId="0" fontId="0" fillId="0" borderId="14" xfId="0" applyFont="1" applyFill="1" applyBorder="1" applyAlignment="1" applyProtection="1">
      <alignment horizontal="right" vertical="center"/>
      <protection/>
    </xf>
    <xf numFmtId="0" fontId="0" fillId="33" borderId="15" xfId="0" applyFont="1" applyFill="1" applyBorder="1" applyAlignment="1" applyProtection="1">
      <alignment horizontal="right" vertical="center"/>
      <protection/>
    </xf>
    <xf numFmtId="0" fontId="0" fillId="33" borderId="16" xfId="0" applyFont="1" applyFill="1" applyBorder="1" applyAlignment="1" applyProtection="1">
      <alignment horizontal="right" vertical="center"/>
      <protection/>
    </xf>
    <xf numFmtId="0" fontId="0" fillId="33" borderId="17" xfId="0" applyFont="1" applyFill="1" applyBorder="1" applyAlignment="1" applyProtection="1">
      <alignment vertical="center"/>
      <protection/>
    </xf>
    <xf numFmtId="0" fontId="0" fillId="0" borderId="15" xfId="0" applyFont="1" applyFill="1" applyBorder="1" applyAlignment="1" applyProtection="1">
      <alignment horizontal="right" vertical="center"/>
      <protection/>
    </xf>
    <xf numFmtId="0" fontId="0" fillId="0" borderId="18" xfId="0" applyFont="1" applyFill="1" applyBorder="1" applyAlignment="1" applyProtection="1">
      <alignment horizontal="right" vertical="center"/>
      <protection/>
    </xf>
    <xf numFmtId="0" fontId="8" fillId="0" borderId="19" xfId="0" applyFont="1" applyBorder="1" applyAlignment="1">
      <alignment horizontal="center" vertical="center"/>
    </xf>
    <xf numFmtId="0" fontId="0" fillId="33" borderId="0" xfId="62" applyFont="1" applyFill="1" applyBorder="1" applyAlignment="1">
      <alignment vertical="center"/>
      <protection/>
    </xf>
    <xf numFmtId="0" fontId="0" fillId="33" borderId="20" xfId="0" applyFont="1" applyFill="1" applyBorder="1" applyAlignment="1" applyProtection="1">
      <alignment horizontal="right" vertical="center"/>
      <protection/>
    </xf>
    <xf numFmtId="0" fontId="0" fillId="33" borderId="14" xfId="0" applyFont="1" applyFill="1" applyBorder="1" applyAlignment="1" applyProtection="1">
      <alignment horizontal="right" vertical="center"/>
      <protection locked="0"/>
    </xf>
    <xf numFmtId="0" fontId="0" fillId="33" borderId="14" xfId="0" applyFont="1" applyFill="1" applyBorder="1" applyAlignment="1" applyProtection="1">
      <alignment horizontal="right" vertical="center"/>
      <protection/>
    </xf>
    <xf numFmtId="0" fontId="0" fillId="33" borderId="21" xfId="0" applyFont="1" applyFill="1" applyBorder="1" applyAlignment="1" applyProtection="1">
      <alignment horizontal="right" vertical="center"/>
      <protection/>
    </xf>
    <xf numFmtId="0" fontId="0" fillId="33" borderId="0" xfId="0" applyFont="1" applyFill="1" applyBorder="1" applyAlignment="1">
      <alignment horizontal="center" vertical="center"/>
    </xf>
    <xf numFmtId="0" fontId="0" fillId="33" borderId="0" xfId="0" applyFont="1" applyFill="1" applyBorder="1" applyAlignment="1" applyProtection="1">
      <alignment horizontal="center" vertical="center" wrapText="1" shrinkToFit="1"/>
      <protection/>
    </xf>
    <xf numFmtId="0" fontId="0" fillId="33" borderId="0" xfId="0" applyFont="1" applyFill="1" applyAlignment="1" applyProtection="1">
      <alignment vertical="center" shrinkToFit="1"/>
      <protection/>
    </xf>
    <xf numFmtId="0" fontId="0" fillId="33" borderId="22" xfId="0" applyFont="1" applyFill="1" applyBorder="1" applyAlignment="1" applyProtection="1">
      <alignment vertical="center"/>
      <protection/>
    </xf>
    <xf numFmtId="0" fontId="0" fillId="33" borderId="23" xfId="0" applyFont="1" applyFill="1" applyBorder="1" applyAlignment="1" applyProtection="1">
      <alignment horizontal="right" vertical="center"/>
      <protection/>
    </xf>
    <xf numFmtId="0" fontId="0" fillId="33" borderId="24" xfId="0" applyFont="1" applyFill="1" applyBorder="1" applyAlignment="1" applyProtection="1">
      <alignment horizontal="right" vertical="center"/>
      <protection/>
    </xf>
    <xf numFmtId="0" fontId="0" fillId="33" borderId="25" xfId="0" applyFont="1" applyFill="1" applyBorder="1" applyAlignment="1" applyProtection="1">
      <alignment horizontal="right" vertical="center"/>
      <protection/>
    </xf>
    <xf numFmtId="0" fontId="0" fillId="33" borderId="21" xfId="0" applyFont="1" applyFill="1" applyBorder="1" applyAlignment="1" applyProtection="1">
      <alignment horizontal="right" vertical="center"/>
      <protection locked="0"/>
    </xf>
    <xf numFmtId="0" fontId="0" fillId="0" borderId="21" xfId="0" applyFont="1" applyFill="1" applyBorder="1" applyAlignment="1" applyProtection="1">
      <alignment horizontal="right" vertical="center"/>
      <protection locked="0"/>
    </xf>
    <xf numFmtId="0" fontId="0" fillId="0" borderId="26" xfId="0" applyFont="1" applyFill="1" applyBorder="1" applyAlignment="1" applyProtection="1">
      <alignment horizontal="right" vertical="center"/>
      <protection/>
    </xf>
    <xf numFmtId="0" fontId="8" fillId="0" borderId="27" xfId="0" applyFont="1" applyFill="1" applyBorder="1" applyAlignment="1" applyProtection="1">
      <alignment/>
      <protection/>
    </xf>
    <xf numFmtId="0" fontId="0" fillId="0" borderId="27" xfId="0" applyFill="1" applyBorder="1" applyAlignment="1" applyProtection="1">
      <alignment/>
      <protection/>
    </xf>
    <xf numFmtId="0" fontId="8" fillId="0" borderId="28" xfId="0" applyFont="1" applyFill="1" applyBorder="1" applyAlignment="1" applyProtection="1">
      <alignment/>
      <protection/>
    </xf>
    <xf numFmtId="0" fontId="0" fillId="33" borderId="29" xfId="0" applyFont="1" applyFill="1" applyBorder="1" applyAlignment="1" applyProtection="1">
      <alignment vertical="center"/>
      <protection/>
    </xf>
    <xf numFmtId="0" fontId="0" fillId="0" borderId="30" xfId="0" applyFont="1" applyFill="1" applyBorder="1" applyAlignment="1" applyProtection="1">
      <alignment vertical="center"/>
      <protection/>
    </xf>
    <xf numFmtId="0" fontId="7" fillId="0" borderId="31" xfId="0" applyFont="1" applyFill="1" applyBorder="1" applyAlignment="1" applyProtection="1">
      <alignment horizontal="left" vertical="center" wrapText="1"/>
      <protection/>
    </xf>
    <xf numFmtId="0" fontId="8" fillId="0" borderId="32" xfId="0" applyFont="1" applyFill="1" applyBorder="1" applyAlignment="1" applyProtection="1">
      <alignment/>
      <protection/>
    </xf>
    <xf numFmtId="0" fontId="8" fillId="0" borderId="31" xfId="0" applyFont="1" applyFill="1" applyBorder="1" applyAlignment="1" applyProtection="1">
      <alignment/>
      <protection/>
    </xf>
    <xf numFmtId="0" fontId="0" fillId="33" borderId="33" xfId="0" applyFont="1" applyFill="1" applyBorder="1" applyAlignment="1" applyProtection="1">
      <alignment horizontal="right" vertical="center"/>
      <protection/>
    </xf>
    <xf numFmtId="0" fontId="0" fillId="33" borderId="34" xfId="0" applyFont="1" applyFill="1" applyBorder="1" applyAlignment="1" applyProtection="1">
      <alignment vertical="center"/>
      <protection/>
    </xf>
    <xf numFmtId="0" fontId="0" fillId="33" borderId="35" xfId="0" applyFont="1" applyFill="1" applyBorder="1" applyAlignment="1" applyProtection="1">
      <alignment vertical="center"/>
      <protection/>
    </xf>
    <xf numFmtId="0" fontId="7" fillId="0" borderId="36" xfId="0" applyFont="1" applyFill="1" applyBorder="1" applyAlignment="1" applyProtection="1">
      <alignment horizontal="left" vertical="center" wrapText="1"/>
      <protection/>
    </xf>
    <xf numFmtId="0" fontId="7" fillId="0" borderId="37" xfId="0" applyFont="1" applyFill="1" applyBorder="1" applyAlignment="1" applyProtection="1">
      <alignment horizontal="left" vertical="center" wrapText="1"/>
      <protection/>
    </xf>
    <xf numFmtId="0" fontId="0" fillId="33" borderId="33" xfId="0" applyFont="1" applyFill="1" applyBorder="1" applyAlignment="1" applyProtection="1">
      <alignment vertical="center"/>
      <protection/>
    </xf>
    <xf numFmtId="0" fontId="0" fillId="33" borderId="38" xfId="0" applyFont="1" applyFill="1" applyBorder="1" applyAlignment="1" applyProtection="1">
      <alignment vertical="center"/>
      <protection/>
    </xf>
    <xf numFmtId="0" fontId="0" fillId="33" borderId="18" xfId="0" applyFont="1" applyFill="1" applyBorder="1" applyAlignment="1" applyProtection="1">
      <alignment vertical="center"/>
      <protection/>
    </xf>
    <xf numFmtId="0" fontId="0" fillId="33" borderId="30" xfId="0" applyFont="1" applyFill="1" applyBorder="1" applyAlignment="1" applyProtection="1">
      <alignment vertical="center"/>
      <protection/>
    </xf>
    <xf numFmtId="0" fontId="0" fillId="33" borderId="39" xfId="0" applyFont="1" applyFill="1" applyBorder="1" applyAlignment="1" applyProtection="1">
      <alignment horizontal="right" vertical="center"/>
      <protection/>
    </xf>
    <xf numFmtId="0" fontId="0" fillId="33" borderId="40" xfId="0" applyFont="1" applyFill="1" applyBorder="1" applyAlignment="1" applyProtection="1">
      <alignment horizontal="right" vertical="center"/>
      <protection/>
    </xf>
    <xf numFmtId="0" fontId="0" fillId="33" borderId="21" xfId="0" applyFont="1" applyFill="1" applyBorder="1" applyAlignment="1" applyProtection="1">
      <alignment vertical="center"/>
      <protection/>
    </xf>
    <xf numFmtId="0" fontId="0" fillId="33" borderId="41" xfId="0" applyFont="1" applyFill="1" applyBorder="1" applyAlignment="1" applyProtection="1">
      <alignment vertical="center"/>
      <protection/>
    </xf>
    <xf numFmtId="0" fontId="0" fillId="33" borderId="42" xfId="0" applyFont="1" applyFill="1" applyBorder="1" applyAlignment="1" applyProtection="1">
      <alignment horizontal="right" vertical="center"/>
      <protection/>
    </xf>
    <xf numFmtId="0" fontId="0" fillId="33" borderId="34" xfId="0" applyFont="1" applyFill="1" applyBorder="1" applyAlignment="1" applyProtection="1">
      <alignment horizontal="right" vertical="center"/>
      <protection locked="0"/>
    </xf>
    <xf numFmtId="0" fontId="0" fillId="33" borderId="43" xfId="0" applyFont="1" applyFill="1" applyBorder="1" applyAlignment="1" applyProtection="1">
      <alignment horizontal="right" vertical="center"/>
      <protection/>
    </xf>
    <xf numFmtId="0" fontId="0" fillId="33" borderId="44" xfId="0" applyFont="1" applyFill="1" applyBorder="1" applyAlignment="1" applyProtection="1">
      <alignment vertical="center"/>
      <protection/>
    </xf>
    <xf numFmtId="0" fontId="0" fillId="33" borderId="45" xfId="0" applyFont="1" applyFill="1" applyBorder="1" applyAlignment="1" applyProtection="1">
      <alignment vertical="center"/>
      <protection/>
    </xf>
    <xf numFmtId="0" fontId="0" fillId="33" borderId="36" xfId="0" applyFont="1" applyFill="1" applyBorder="1" applyAlignment="1" applyProtection="1">
      <alignment horizontal="right" vertical="center"/>
      <protection/>
    </xf>
    <xf numFmtId="0" fontId="0" fillId="0" borderId="46" xfId="0" applyFont="1" applyFill="1" applyBorder="1" applyAlignment="1" applyProtection="1">
      <alignment horizontal="right" vertical="center"/>
      <protection/>
    </xf>
    <xf numFmtId="0" fontId="0" fillId="33" borderId="31" xfId="0" applyFont="1" applyFill="1" applyBorder="1" applyAlignment="1" applyProtection="1">
      <alignment vertical="center"/>
      <protection/>
    </xf>
    <xf numFmtId="0" fontId="0" fillId="33" borderId="36" xfId="0" applyFont="1" applyFill="1" applyBorder="1" applyAlignment="1" applyProtection="1">
      <alignment vertical="center"/>
      <protection/>
    </xf>
    <xf numFmtId="0" fontId="0" fillId="33" borderId="37" xfId="0" applyFont="1" applyFill="1" applyBorder="1" applyAlignment="1" applyProtection="1">
      <alignment vertical="center"/>
      <protection/>
    </xf>
    <xf numFmtId="0" fontId="10" fillId="0" borderId="0" xfId="0" applyFont="1" applyAlignment="1">
      <alignment/>
    </xf>
    <xf numFmtId="0" fontId="10" fillId="33" borderId="0" xfId="0" applyFont="1" applyFill="1" applyAlignment="1">
      <alignment/>
    </xf>
    <xf numFmtId="0" fontId="0" fillId="0" borderId="11" xfId="0" applyFont="1" applyFill="1" applyBorder="1" applyAlignment="1" applyProtection="1">
      <alignment horizontal="right" vertical="center"/>
      <protection locked="0"/>
    </xf>
    <xf numFmtId="0" fontId="0" fillId="0" borderId="16" xfId="0" applyFont="1" applyFill="1" applyBorder="1" applyAlignment="1" applyProtection="1">
      <alignment horizontal="right" vertical="center"/>
      <protection/>
    </xf>
    <xf numFmtId="0" fontId="0" fillId="0" borderId="34" xfId="0" applyFont="1" applyFill="1" applyBorder="1" applyAlignment="1" applyProtection="1">
      <alignment vertical="center"/>
      <protection/>
    </xf>
    <xf numFmtId="0" fontId="0" fillId="0" borderId="35" xfId="0" applyFont="1" applyFill="1" applyBorder="1" applyAlignment="1" applyProtection="1">
      <alignment vertical="center"/>
      <protection/>
    </xf>
    <xf numFmtId="0" fontId="0" fillId="33" borderId="45" xfId="0" applyFont="1" applyFill="1" applyBorder="1" applyAlignment="1" applyProtection="1">
      <alignment horizontal="right" vertical="center"/>
      <protection/>
    </xf>
    <xf numFmtId="0" fontId="0" fillId="33" borderId="36" xfId="0" applyFont="1" applyFill="1" applyBorder="1" applyAlignment="1" applyProtection="1">
      <alignment horizontal="right" vertical="center"/>
      <protection locked="0"/>
    </xf>
    <xf numFmtId="0" fontId="0" fillId="0" borderId="36" xfId="0" applyFont="1" applyFill="1" applyBorder="1" applyAlignment="1" applyProtection="1">
      <alignment horizontal="right" vertical="center"/>
      <protection locked="0"/>
    </xf>
    <xf numFmtId="0" fontId="11" fillId="33" borderId="0" xfId="0" applyFont="1" applyFill="1" applyAlignment="1">
      <alignment/>
    </xf>
    <xf numFmtId="0" fontId="9" fillId="0" borderId="0" xfId="62" applyFont="1" applyFill="1" applyAlignment="1">
      <alignment vertical="center"/>
      <protection/>
    </xf>
    <xf numFmtId="0" fontId="9" fillId="33" borderId="0" xfId="62" applyFont="1" applyFill="1" applyAlignment="1">
      <alignment vertical="center"/>
      <protection/>
    </xf>
    <xf numFmtId="0" fontId="9" fillId="0" borderId="0" xfId="62" applyFont="1" applyFill="1">
      <alignment/>
      <protection/>
    </xf>
    <xf numFmtId="0" fontId="9" fillId="33" borderId="0" xfId="62" applyFont="1" applyFill="1" applyBorder="1" applyAlignment="1">
      <alignment vertical="center"/>
      <protection/>
    </xf>
    <xf numFmtId="0" fontId="9" fillId="33" borderId="0" xfId="62" applyFont="1" applyFill="1">
      <alignment/>
      <protection/>
    </xf>
    <xf numFmtId="0" fontId="9" fillId="33" borderId="0" xfId="62" applyFont="1" applyFill="1" applyBorder="1">
      <alignment/>
      <protection/>
    </xf>
    <xf numFmtId="0" fontId="2" fillId="0" borderId="0" xfId="0" applyFont="1" applyAlignment="1">
      <alignment/>
    </xf>
    <xf numFmtId="0" fontId="2" fillId="0" borderId="0" xfId="0" applyFont="1" applyFill="1" applyAlignment="1">
      <alignment vertical="center"/>
    </xf>
    <xf numFmtId="0" fontId="8" fillId="0" borderId="47" xfId="0" applyFont="1" applyBorder="1" applyAlignment="1">
      <alignment horizontal="center" vertical="center"/>
    </xf>
    <xf numFmtId="0" fontId="8" fillId="33" borderId="19" xfId="0" applyFont="1" applyFill="1" applyBorder="1" applyAlignment="1">
      <alignment horizontal="center" vertical="center"/>
    </xf>
    <xf numFmtId="179" fontId="0" fillId="33" borderId="0" xfId="62" applyNumberFormat="1" applyFont="1" applyFill="1">
      <alignment/>
      <protection/>
    </xf>
    <xf numFmtId="0" fontId="0" fillId="33" borderId="19" xfId="0" applyFont="1" applyFill="1" applyBorder="1" applyAlignment="1" applyProtection="1">
      <alignment horizontal="right" vertical="center"/>
      <protection/>
    </xf>
    <xf numFmtId="0" fontId="0" fillId="33" borderId="47" xfId="0" applyFont="1" applyFill="1" applyBorder="1" applyAlignment="1" applyProtection="1">
      <alignment horizontal="right" vertical="center"/>
      <protection/>
    </xf>
    <xf numFmtId="0" fontId="0" fillId="33" borderId="38" xfId="0" applyFont="1" applyFill="1" applyBorder="1" applyAlignment="1" applyProtection="1">
      <alignment horizontal="right" vertical="center"/>
      <protection/>
    </xf>
    <xf numFmtId="0" fontId="0" fillId="33" borderId="48" xfId="0" applyFont="1" applyFill="1" applyBorder="1" applyAlignment="1" applyProtection="1">
      <alignment horizontal="right" vertical="center"/>
      <protection/>
    </xf>
    <xf numFmtId="0" fontId="0" fillId="33" borderId="49" xfId="0" applyFont="1" applyFill="1" applyBorder="1" applyAlignment="1" applyProtection="1">
      <alignment vertical="center"/>
      <protection/>
    </xf>
    <xf numFmtId="0" fontId="0" fillId="33" borderId="50" xfId="0" applyFont="1" applyFill="1" applyBorder="1" applyAlignment="1" applyProtection="1">
      <alignment horizontal="right" vertical="center"/>
      <protection/>
    </xf>
    <xf numFmtId="0" fontId="0" fillId="33" borderId="49" xfId="0" applyFont="1" applyFill="1" applyBorder="1" applyAlignment="1" applyProtection="1">
      <alignment horizontal="right" vertical="center"/>
      <protection/>
    </xf>
    <xf numFmtId="0" fontId="8" fillId="0" borderId="51" xfId="0" applyFont="1" applyFill="1" applyBorder="1" applyAlignment="1" applyProtection="1">
      <alignment/>
      <protection/>
    </xf>
    <xf numFmtId="0" fontId="0" fillId="33" borderId="28" xfId="0" applyFont="1" applyFill="1" applyBorder="1" applyAlignment="1" applyProtection="1">
      <alignment vertical="center"/>
      <protection/>
    </xf>
    <xf numFmtId="0" fontId="0" fillId="33" borderId="35" xfId="0" applyFont="1" applyFill="1" applyBorder="1" applyAlignment="1" applyProtection="1">
      <alignment horizontal="right" vertical="center"/>
      <protection/>
    </xf>
    <xf numFmtId="0" fontId="0" fillId="33" borderId="52" xfId="0" applyFont="1" applyFill="1" applyBorder="1" applyAlignment="1" applyProtection="1">
      <alignment horizontal="right" vertical="center"/>
      <protection/>
    </xf>
    <xf numFmtId="0" fontId="0" fillId="33" borderId="53" xfId="0" applyFont="1" applyFill="1" applyBorder="1" applyAlignment="1" applyProtection="1">
      <alignment vertical="center"/>
      <protection/>
    </xf>
    <xf numFmtId="0" fontId="0" fillId="33" borderId="54" xfId="0" applyFont="1" applyFill="1" applyBorder="1" applyAlignment="1" applyProtection="1">
      <alignment horizontal="right" vertical="center"/>
      <protection/>
    </xf>
    <xf numFmtId="0" fontId="0" fillId="33" borderId="55" xfId="0" applyFont="1" applyFill="1" applyBorder="1" applyAlignment="1" applyProtection="1">
      <alignment horizontal="right" vertical="center"/>
      <protection/>
    </xf>
    <xf numFmtId="0" fontId="0" fillId="33" borderId="56" xfId="0" applyFont="1" applyFill="1" applyBorder="1" applyAlignment="1" applyProtection="1">
      <alignment vertical="center"/>
      <protection/>
    </xf>
    <xf numFmtId="0" fontId="0" fillId="33" borderId="37" xfId="0" applyFont="1" applyFill="1" applyBorder="1" applyAlignment="1" applyProtection="1">
      <alignment horizontal="right" vertical="center"/>
      <protection/>
    </xf>
    <xf numFmtId="0" fontId="0" fillId="33" borderId="57" xfId="0" applyFont="1" applyFill="1" applyBorder="1" applyAlignment="1" applyProtection="1">
      <alignment horizontal="right" vertical="center"/>
      <protection/>
    </xf>
    <xf numFmtId="0" fontId="0" fillId="33" borderId="41" xfId="0" applyFont="1" applyFill="1" applyBorder="1" applyAlignment="1" applyProtection="1">
      <alignment horizontal="right" vertical="center"/>
      <protection/>
    </xf>
    <xf numFmtId="0" fontId="0" fillId="33" borderId="27" xfId="0" applyFont="1" applyFill="1" applyBorder="1" applyAlignment="1" applyProtection="1">
      <alignment vertical="center"/>
      <protection/>
    </xf>
    <xf numFmtId="0" fontId="0" fillId="33" borderId="58" xfId="0" applyFont="1" applyFill="1" applyBorder="1" applyAlignment="1" applyProtection="1">
      <alignment horizontal="right" vertical="center"/>
      <protection/>
    </xf>
    <xf numFmtId="0" fontId="0" fillId="33" borderId="59" xfId="0" applyFont="1" applyFill="1" applyBorder="1" applyAlignment="1" applyProtection="1">
      <alignment horizontal="right" vertical="center"/>
      <protection/>
    </xf>
    <xf numFmtId="0" fontId="0" fillId="33" borderId="60" xfId="0" applyFont="1" applyFill="1" applyBorder="1" applyAlignment="1" applyProtection="1">
      <alignment vertical="center"/>
      <protection/>
    </xf>
    <xf numFmtId="0" fontId="0" fillId="33" borderId="61" xfId="0" applyFont="1" applyFill="1" applyBorder="1" applyAlignment="1" applyProtection="1">
      <alignment horizontal="right" vertical="center"/>
      <protection/>
    </xf>
    <xf numFmtId="0" fontId="0" fillId="33" borderId="62" xfId="0" applyFont="1" applyFill="1" applyBorder="1" applyAlignment="1" applyProtection="1">
      <alignment horizontal="right" vertical="center"/>
      <protection/>
    </xf>
    <xf numFmtId="0" fontId="0" fillId="33" borderId="0" xfId="0" applyFont="1" applyFill="1" applyBorder="1" applyAlignment="1" applyProtection="1">
      <alignment vertical="center"/>
      <protection/>
    </xf>
    <xf numFmtId="0" fontId="0" fillId="33" borderId="63" xfId="0" applyFont="1" applyFill="1" applyBorder="1" applyAlignment="1" applyProtection="1">
      <alignment horizontal="right" vertical="center"/>
      <protection/>
    </xf>
    <xf numFmtId="0" fontId="0" fillId="33" borderId="64" xfId="0" applyFont="1" applyFill="1" applyBorder="1" applyAlignment="1" applyProtection="1">
      <alignment horizontal="right" vertical="center"/>
      <protection/>
    </xf>
    <xf numFmtId="0" fontId="0" fillId="33" borderId="65" xfId="0" applyFont="1" applyFill="1" applyBorder="1" applyAlignment="1" applyProtection="1">
      <alignment horizontal="right" vertical="center"/>
      <protection/>
    </xf>
    <xf numFmtId="0" fontId="0" fillId="33" borderId="37" xfId="0" applyFont="1" applyFill="1" applyBorder="1" applyAlignment="1" applyProtection="1">
      <alignment horizontal="right" vertical="center"/>
      <protection locked="0"/>
    </xf>
    <xf numFmtId="0" fontId="0" fillId="0" borderId="19" xfId="0" applyFont="1" applyFill="1" applyBorder="1" applyAlignment="1" applyProtection="1">
      <alignment horizontal="right" vertical="center"/>
      <protection/>
    </xf>
    <xf numFmtId="0" fontId="0" fillId="0" borderId="20" xfId="0" applyFont="1" applyFill="1" applyBorder="1" applyAlignment="1" applyProtection="1">
      <alignment horizontal="right" vertical="center"/>
      <protection/>
    </xf>
    <xf numFmtId="0" fontId="0" fillId="0" borderId="45" xfId="0" applyFont="1" applyFill="1" applyBorder="1" applyAlignment="1" applyProtection="1">
      <alignment horizontal="right" vertical="center"/>
      <protection/>
    </xf>
    <xf numFmtId="0" fontId="0" fillId="0" borderId="38" xfId="0" applyFont="1" applyFill="1" applyBorder="1" applyAlignment="1" applyProtection="1">
      <alignment horizontal="right" vertical="center"/>
      <protection/>
    </xf>
    <xf numFmtId="0" fontId="0" fillId="0" borderId="48" xfId="0" applyFont="1" applyFill="1" applyBorder="1" applyAlignment="1" applyProtection="1">
      <alignment horizontal="right" vertical="center"/>
      <protection/>
    </xf>
    <xf numFmtId="0" fontId="2" fillId="0" borderId="0" xfId="0" applyFont="1" applyAlignment="1">
      <alignment horizontal="center"/>
    </xf>
    <xf numFmtId="0" fontId="0" fillId="0" borderId="0" xfId="0" applyFill="1" applyAlignment="1">
      <alignment horizontal="center" vertical="center" wrapText="1"/>
    </xf>
    <xf numFmtId="0" fontId="0" fillId="0" borderId="0" xfId="0" applyAlignment="1">
      <alignment horizontal="center"/>
    </xf>
    <xf numFmtId="0" fontId="0" fillId="0" borderId="0" xfId="0" applyFont="1" applyAlignment="1">
      <alignment/>
    </xf>
    <xf numFmtId="0" fontId="11" fillId="0" borderId="0" xfId="0" applyFont="1" applyAlignment="1">
      <alignment/>
    </xf>
    <xf numFmtId="0" fontId="7" fillId="0" borderId="0" xfId="62" applyFont="1" applyFill="1" applyBorder="1" applyAlignment="1">
      <alignment horizontal="center" vertical="center"/>
      <protection/>
    </xf>
    <xf numFmtId="0" fontId="7" fillId="0" borderId="66" xfId="62" applyFont="1" applyFill="1" applyBorder="1" applyAlignment="1">
      <alignment horizontal="center" vertical="center"/>
      <protection/>
    </xf>
    <xf numFmtId="0" fontId="7" fillId="0" borderId="67" xfId="62" applyFont="1" applyFill="1" applyBorder="1" applyAlignment="1">
      <alignment horizontal="center" vertical="center"/>
      <protection/>
    </xf>
    <xf numFmtId="0" fontId="7" fillId="0" borderId="68" xfId="62" applyFont="1" applyFill="1" applyBorder="1" applyAlignment="1">
      <alignment horizontal="center" vertical="center"/>
      <protection/>
    </xf>
    <xf numFmtId="0" fontId="7" fillId="0" borderId="69" xfId="62" applyFont="1" applyFill="1" applyBorder="1" applyAlignment="1">
      <alignment horizontal="center" vertical="center"/>
      <protection/>
    </xf>
    <xf numFmtId="0" fontId="7" fillId="0" borderId="70" xfId="62" applyFont="1" applyFill="1" applyBorder="1" applyAlignment="1">
      <alignment vertical="center"/>
      <protection/>
    </xf>
    <xf numFmtId="0" fontId="7" fillId="0" borderId="71" xfId="62" applyFont="1" applyFill="1" applyBorder="1" applyAlignment="1">
      <alignment vertical="center"/>
      <protection/>
    </xf>
    <xf numFmtId="0" fontId="7" fillId="33" borderId="72" xfId="62" applyFont="1" applyFill="1" applyBorder="1" applyAlignment="1">
      <alignment vertical="center"/>
      <protection/>
    </xf>
    <xf numFmtId="180" fontId="7" fillId="33" borderId="73" xfId="62" applyNumberFormat="1" applyFont="1" applyFill="1" applyBorder="1" applyAlignment="1">
      <alignment horizontal="right" vertical="center" shrinkToFit="1"/>
      <protection/>
    </xf>
    <xf numFmtId="182" fontId="7" fillId="33" borderId="72" xfId="62" applyNumberFormat="1" applyFont="1" applyFill="1" applyBorder="1" applyAlignment="1">
      <alignment horizontal="right" vertical="center" shrinkToFit="1"/>
      <protection/>
    </xf>
    <xf numFmtId="180" fontId="7" fillId="33" borderId="74" xfId="62" applyNumberFormat="1" applyFont="1" applyFill="1" applyBorder="1" applyAlignment="1">
      <alignment horizontal="right" vertical="center" shrinkToFit="1"/>
      <protection/>
    </xf>
    <xf numFmtId="182" fontId="7" fillId="33" borderId="75" xfId="62" applyNumberFormat="1" applyFont="1" applyFill="1" applyBorder="1" applyAlignment="1">
      <alignment horizontal="right" vertical="center" shrinkToFit="1"/>
      <protection/>
    </xf>
    <xf numFmtId="182" fontId="7" fillId="33" borderId="76" xfId="62" applyNumberFormat="1" applyFont="1" applyFill="1" applyBorder="1" applyAlignment="1">
      <alignment horizontal="right" vertical="center" shrinkToFit="1"/>
      <protection/>
    </xf>
    <xf numFmtId="0" fontId="7" fillId="0" borderId="20" xfId="62" applyFont="1" applyFill="1" applyBorder="1" applyAlignment="1">
      <alignment vertical="center"/>
      <protection/>
    </xf>
    <xf numFmtId="180" fontId="7" fillId="0" borderId="77" xfId="62" applyNumberFormat="1" applyFont="1" applyFill="1" applyBorder="1" applyAlignment="1">
      <alignment horizontal="right" vertical="center" shrinkToFit="1"/>
      <protection/>
    </xf>
    <xf numFmtId="180" fontId="7" fillId="0" borderId="78" xfId="62" applyNumberFormat="1" applyFont="1" applyFill="1" applyBorder="1" applyAlignment="1">
      <alignment horizontal="right" vertical="center" shrinkToFit="1"/>
      <protection/>
    </xf>
    <xf numFmtId="0" fontId="7" fillId="0" borderId="79" xfId="62" applyFont="1" applyFill="1" applyBorder="1" applyAlignment="1">
      <alignment vertical="center"/>
      <protection/>
    </xf>
    <xf numFmtId="0" fontId="7" fillId="0" borderId="80" xfId="62" applyFont="1" applyFill="1" applyBorder="1" applyAlignment="1">
      <alignment vertical="center"/>
      <protection/>
    </xf>
    <xf numFmtId="180" fontId="7" fillId="0" borderId="66" xfId="62" applyNumberFormat="1" applyFont="1" applyFill="1" applyBorder="1" applyAlignment="1">
      <alignment horizontal="right" vertical="center" shrinkToFit="1"/>
      <protection/>
    </xf>
    <xf numFmtId="180" fontId="7" fillId="0" borderId="68" xfId="62" applyNumberFormat="1" applyFont="1" applyFill="1" applyBorder="1" applyAlignment="1">
      <alignment horizontal="right" vertical="center" shrinkToFit="1"/>
      <protection/>
    </xf>
    <xf numFmtId="0" fontId="7" fillId="0" borderId="19" xfId="62" applyFont="1" applyFill="1" applyBorder="1" applyAlignment="1">
      <alignment vertical="center"/>
      <protection/>
    </xf>
    <xf numFmtId="180" fontId="7" fillId="0" borderId="81" xfId="62" applyNumberFormat="1" applyFont="1" applyFill="1" applyBorder="1" applyAlignment="1">
      <alignment horizontal="center" vertical="center"/>
      <protection/>
    </xf>
    <xf numFmtId="0" fontId="7" fillId="0" borderId="82" xfId="62" applyFont="1" applyFill="1" applyBorder="1" applyAlignment="1">
      <alignment horizontal="center" vertical="center"/>
      <protection/>
    </xf>
    <xf numFmtId="180" fontId="7" fillId="0" borderId="19" xfId="62" applyNumberFormat="1" applyFont="1" applyFill="1" applyBorder="1" applyAlignment="1">
      <alignment horizontal="center" vertical="center"/>
      <protection/>
    </xf>
    <xf numFmtId="180" fontId="7" fillId="0" borderId="78" xfId="62" applyNumberFormat="1" applyFont="1" applyFill="1" applyBorder="1" applyAlignment="1">
      <alignment horizontal="center" vertical="center"/>
      <protection/>
    </xf>
    <xf numFmtId="0" fontId="7" fillId="0" borderId="83" xfId="62" applyFont="1" applyFill="1" applyBorder="1" applyAlignment="1">
      <alignment horizontal="center" vertical="center"/>
      <protection/>
    </xf>
    <xf numFmtId="180" fontId="7" fillId="0" borderId="77" xfId="62" applyNumberFormat="1" applyFont="1" applyFill="1" applyBorder="1" applyAlignment="1">
      <alignment horizontal="center" vertical="center"/>
      <protection/>
    </xf>
    <xf numFmtId="0" fontId="7" fillId="0" borderId="42" xfId="62" applyFont="1" applyFill="1" applyBorder="1" applyAlignment="1">
      <alignment horizontal="center" vertical="center"/>
      <protection/>
    </xf>
    <xf numFmtId="180" fontId="7" fillId="0" borderId="20" xfId="62" applyNumberFormat="1" applyFont="1" applyFill="1" applyBorder="1" applyAlignment="1">
      <alignment horizontal="center" vertical="center"/>
      <protection/>
    </xf>
    <xf numFmtId="183" fontId="7" fillId="0" borderId="84" xfId="62" applyNumberFormat="1" applyFont="1" applyFill="1" applyBorder="1" applyAlignment="1" applyProtection="1">
      <alignment horizontal="right" vertical="center" shrinkToFit="1"/>
      <protection hidden="1"/>
    </xf>
    <xf numFmtId="182" fontId="7" fillId="0" borderId="34" xfId="62" applyNumberFormat="1" applyFont="1" applyFill="1" applyBorder="1" applyAlignment="1" applyProtection="1">
      <alignment horizontal="right" vertical="center" shrinkToFit="1"/>
      <protection/>
    </xf>
    <xf numFmtId="182" fontId="7" fillId="0" borderId="84" xfId="62" applyNumberFormat="1" applyFont="1" applyFill="1" applyBorder="1" applyAlignment="1" applyProtection="1">
      <alignment horizontal="right" vertical="center" shrinkToFit="1"/>
      <protection/>
    </xf>
    <xf numFmtId="183" fontId="7" fillId="0" borderId="84" xfId="62" applyNumberFormat="1" applyFont="1" applyFill="1" applyBorder="1" applyAlignment="1" applyProtection="1">
      <alignment horizontal="right" vertical="center" shrinkToFit="1"/>
      <protection/>
    </xf>
    <xf numFmtId="0" fontId="7" fillId="33" borderId="70" xfId="62" applyFont="1" applyFill="1" applyBorder="1" applyAlignment="1">
      <alignment vertical="center"/>
      <protection/>
    </xf>
    <xf numFmtId="0" fontId="7" fillId="33" borderId="71" xfId="62" applyFont="1" applyFill="1" applyBorder="1" applyAlignment="1">
      <alignment vertical="center"/>
      <protection/>
    </xf>
    <xf numFmtId="0" fontId="0" fillId="33" borderId="85" xfId="0" applyFont="1" applyFill="1" applyBorder="1" applyAlignment="1">
      <alignment vertical="center"/>
    </xf>
    <xf numFmtId="180" fontId="7" fillId="33" borderId="86" xfId="62" applyNumberFormat="1" applyFont="1" applyFill="1" applyBorder="1" applyAlignment="1">
      <alignment horizontal="right" vertical="center" shrinkToFit="1"/>
      <protection/>
    </xf>
    <xf numFmtId="180" fontId="7" fillId="33" borderId="81" xfId="62" applyNumberFormat="1" applyFont="1" applyFill="1" applyBorder="1" applyAlignment="1">
      <alignment horizontal="right" vertical="center" shrinkToFit="1"/>
      <protection/>
    </xf>
    <xf numFmtId="183" fontId="7" fillId="33" borderId="87" xfId="62" applyNumberFormat="1" applyFont="1" applyFill="1" applyBorder="1" applyAlignment="1" applyProtection="1">
      <alignment horizontal="right" vertical="center" shrinkToFit="1"/>
      <protection/>
    </xf>
    <xf numFmtId="180" fontId="7" fillId="33" borderId="88" xfId="62" applyNumberFormat="1" applyFont="1" applyFill="1" applyBorder="1" applyAlignment="1" applyProtection="1">
      <alignment horizontal="right" vertical="center" shrinkToFit="1"/>
      <protection locked="0"/>
    </xf>
    <xf numFmtId="182" fontId="7" fillId="33" borderId="82" xfId="62" applyNumberFormat="1" applyFont="1" applyFill="1" applyBorder="1" applyAlignment="1" applyProtection="1">
      <alignment horizontal="right" vertical="center" shrinkToFit="1"/>
      <protection/>
    </xf>
    <xf numFmtId="180" fontId="7" fillId="33" borderId="81" xfId="62" applyNumberFormat="1" applyFont="1" applyFill="1" applyBorder="1" applyAlignment="1" applyProtection="1">
      <alignment horizontal="right" vertical="center" shrinkToFit="1"/>
      <protection locked="0"/>
    </xf>
    <xf numFmtId="182" fontId="7" fillId="33" borderId="87" xfId="62" applyNumberFormat="1" applyFont="1" applyFill="1" applyBorder="1" applyAlignment="1" applyProtection="1">
      <alignment horizontal="right" vertical="center" shrinkToFit="1"/>
      <protection/>
    </xf>
    <xf numFmtId="180" fontId="7" fillId="33" borderId="86" xfId="62" applyNumberFormat="1" applyFont="1" applyFill="1" applyBorder="1" applyAlignment="1" applyProtection="1">
      <alignment horizontal="right" vertical="center" shrinkToFit="1"/>
      <protection locked="0"/>
    </xf>
    <xf numFmtId="0" fontId="0" fillId="33" borderId="79" xfId="62" applyFont="1" applyFill="1" applyBorder="1" applyAlignment="1">
      <alignment vertical="center"/>
      <protection/>
    </xf>
    <xf numFmtId="180" fontId="7" fillId="33" borderId="89" xfId="62" applyNumberFormat="1" applyFont="1" applyFill="1" applyBorder="1" applyAlignment="1">
      <alignment horizontal="right" vertical="center" shrinkToFit="1"/>
      <protection/>
    </xf>
    <xf numFmtId="183" fontId="7" fillId="33" borderId="76" xfId="62" applyNumberFormat="1" applyFont="1" applyFill="1" applyBorder="1" applyAlignment="1" applyProtection="1">
      <alignment horizontal="right" vertical="center" shrinkToFit="1"/>
      <protection/>
    </xf>
    <xf numFmtId="180" fontId="7" fillId="33" borderId="74" xfId="62" applyNumberFormat="1" applyFont="1" applyFill="1" applyBorder="1" applyAlignment="1" applyProtection="1">
      <alignment horizontal="right" vertical="center" shrinkToFit="1"/>
      <protection locked="0"/>
    </xf>
    <xf numFmtId="182" fontId="7" fillId="33" borderId="90" xfId="62" applyNumberFormat="1" applyFont="1" applyFill="1" applyBorder="1" applyAlignment="1" applyProtection="1">
      <alignment horizontal="right" vertical="center" shrinkToFit="1"/>
      <protection/>
    </xf>
    <xf numFmtId="180" fontId="7" fillId="33" borderId="73" xfId="62" applyNumberFormat="1" applyFont="1" applyFill="1" applyBorder="1" applyAlignment="1" applyProtection="1">
      <alignment horizontal="right" vertical="center" shrinkToFit="1"/>
      <protection locked="0"/>
    </xf>
    <xf numFmtId="182" fontId="7" fillId="33" borderId="76" xfId="62" applyNumberFormat="1" applyFont="1" applyFill="1" applyBorder="1" applyAlignment="1" applyProtection="1">
      <alignment horizontal="right" vertical="center" shrinkToFit="1"/>
      <protection/>
    </xf>
    <xf numFmtId="180" fontId="7" fillId="33" borderId="89" xfId="62" applyNumberFormat="1" applyFont="1" applyFill="1" applyBorder="1" applyAlignment="1" applyProtection="1">
      <alignment horizontal="right" vertical="center" shrinkToFit="1"/>
      <protection locked="0"/>
    </xf>
    <xf numFmtId="0" fontId="7" fillId="33" borderId="20" xfId="62" applyFont="1" applyFill="1" applyBorder="1" applyAlignment="1">
      <alignment vertical="center"/>
      <protection/>
    </xf>
    <xf numFmtId="0" fontId="0" fillId="33" borderId="80" xfId="62" applyFont="1" applyFill="1" applyBorder="1" applyAlignment="1">
      <alignment vertical="center"/>
      <protection/>
    </xf>
    <xf numFmtId="180" fontId="7" fillId="33" borderId="77" xfId="62" applyNumberFormat="1" applyFont="1" applyFill="1" applyBorder="1" applyAlignment="1" applyProtection="1">
      <alignment horizontal="right" vertical="center" shrinkToFit="1"/>
      <protection locked="0"/>
    </xf>
    <xf numFmtId="183" fontId="7" fillId="33" borderId="83" xfId="62" applyNumberFormat="1" applyFont="1" applyFill="1" applyBorder="1" applyAlignment="1" applyProtection="1">
      <alignment horizontal="right" vertical="center" shrinkToFit="1"/>
      <protection/>
    </xf>
    <xf numFmtId="182" fontId="7" fillId="33" borderId="91" xfId="62" applyNumberFormat="1" applyFont="1" applyFill="1" applyBorder="1" applyAlignment="1" applyProtection="1">
      <alignment horizontal="right" vertical="center" shrinkToFit="1"/>
      <protection/>
    </xf>
    <xf numFmtId="180" fontId="7" fillId="33" borderId="78" xfId="62" applyNumberFormat="1" applyFont="1" applyFill="1" applyBorder="1" applyAlignment="1" applyProtection="1">
      <alignment horizontal="right" vertical="center" shrinkToFit="1"/>
      <protection locked="0"/>
    </xf>
    <xf numFmtId="182" fontId="7" fillId="33" borderId="83" xfId="62" applyNumberFormat="1" applyFont="1" applyFill="1" applyBorder="1" applyAlignment="1" applyProtection="1">
      <alignment horizontal="right" vertical="center" shrinkToFit="1"/>
      <protection/>
    </xf>
    <xf numFmtId="180" fontId="7" fillId="33" borderId="80" xfId="62" applyNumberFormat="1" applyFont="1" applyFill="1" applyBorder="1" applyAlignment="1" applyProtection="1">
      <alignment horizontal="right" vertical="center" shrinkToFit="1"/>
      <protection locked="0"/>
    </xf>
    <xf numFmtId="0" fontId="0" fillId="33" borderId="86" xfId="62" applyFont="1" applyFill="1" applyBorder="1" applyAlignment="1">
      <alignment vertical="center"/>
      <protection/>
    </xf>
    <xf numFmtId="183" fontId="7" fillId="0" borderId="76" xfId="62" applyNumberFormat="1" applyFont="1" applyFill="1" applyBorder="1" applyAlignment="1" applyProtection="1">
      <alignment horizontal="right" vertical="center" shrinkToFit="1"/>
      <protection/>
    </xf>
    <xf numFmtId="180" fontId="7" fillId="0" borderId="74" xfId="62" applyNumberFormat="1" applyFont="1" applyFill="1" applyBorder="1" applyAlignment="1" applyProtection="1">
      <alignment horizontal="right" vertical="center" shrinkToFit="1"/>
      <protection locked="0"/>
    </xf>
    <xf numFmtId="182" fontId="7" fillId="0" borderId="90" xfId="62" applyNumberFormat="1" applyFont="1" applyFill="1" applyBorder="1" applyAlignment="1" applyProtection="1">
      <alignment horizontal="right" vertical="center" shrinkToFit="1"/>
      <protection/>
    </xf>
    <xf numFmtId="180" fontId="7" fillId="0" borderId="73" xfId="62" applyNumberFormat="1" applyFont="1" applyFill="1" applyBorder="1" applyAlignment="1" applyProtection="1">
      <alignment horizontal="right" vertical="center" shrinkToFit="1"/>
      <protection locked="0"/>
    </xf>
    <xf numFmtId="182" fontId="7" fillId="0" borderId="76" xfId="62" applyNumberFormat="1" applyFont="1" applyFill="1" applyBorder="1" applyAlignment="1" applyProtection="1">
      <alignment horizontal="right" vertical="center" shrinkToFit="1"/>
      <protection/>
    </xf>
    <xf numFmtId="180" fontId="7" fillId="0" borderId="89" xfId="62" applyNumberFormat="1" applyFont="1" applyFill="1" applyBorder="1" applyAlignment="1" applyProtection="1">
      <alignment horizontal="right" vertical="center" shrinkToFit="1"/>
      <protection locked="0"/>
    </xf>
    <xf numFmtId="183" fontId="7" fillId="0" borderId="83" xfId="62" applyNumberFormat="1" applyFont="1" applyFill="1" applyBorder="1" applyAlignment="1" applyProtection="1">
      <alignment horizontal="right" vertical="center" shrinkToFit="1"/>
      <protection/>
    </xf>
    <xf numFmtId="180" fontId="7" fillId="0" borderId="77" xfId="62" applyNumberFormat="1" applyFont="1" applyFill="1" applyBorder="1" applyAlignment="1" applyProtection="1">
      <alignment horizontal="right" vertical="center" shrinkToFit="1"/>
      <protection locked="0"/>
    </xf>
    <xf numFmtId="182" fontId="7" fillId="0" borderId="83" xfId="62" applyNumberFormat="1" applyFont="1" applyFill="1" applyBorder="1" applyAlignment="1" applyProtection="1">
      <alignment horizontal="right" vertical="center" shrinkToFit="1"/>
      <protection/>
    </xf>
    <xf numFmtId="180" fontId="7" fillId="0" borderId="80" xfId="62" applyNumberFormat="1" applyFont="1" applyFill="1" applyBorder="1" applyAlignment="1" applyProtection="1">
      <alignment horizontal="right" vertical="center" shrinkToFit="1"/>
      <protection locked="0"/>
    </xf>
    <xf numFmtId="180" fontId="8" fillId="0" borderId="71" xfId="62" applyNumberFormat="1" applyFont="1" applyFill="1" applyBorder="1" applyAlignment="1">
      <alignment horizontal="center" vertical="center"/>
      <protection/>
    </xf>
    <xf numFmtId="0" fontId="8" fillId="0" borderId="69" xfId="62" applyFont="1" applyFill="1" applyBorder="1" applyAlignment="1">
      <alignment horizontal="center" vertical="center"/>
      <protection/>
    </xf>
    <xf numFmtId="180" fontId="7" fillId="0" borderId="81" xfId="62" applyNumberFormat="1" applyFont="1" applyFill="1" applyBorder="1" applyAlignment="1">
      <alignment vertical="center"/>
      <protection/>
    </xf>
    <xf numFmtId="180" fontId="8" fillId="0" borderId="80" xfId="62" applyNumberFormat="1" applyFont="1" applyFill="1" applyBorder="1" applyAlignment="1">
      <alignment horizontal="center" vertical="center"/>
      <protection/>
    </xf>
    <xf numFmtId="180" fontId="8" fillId="0" borderId="78" xfId="62" applyNumberFormat="1" applyFont="1" applyFill="1" applyBorder="1" applyAlignment="1">
      <alignment horizontal="center" vertical="center"/>
      <protection/>
    </xf>
    <xf numFmtId="0" fontId="8" fillId="0" borderId="83" xfId="62" applyFont="1" applyFill="1" applyBorder="1" applyAlignment="1">
      <alignment horizontal="center" vertical="center"/>
      <protection/>
    </xf>
    <xf numFmtId="180" fontId="8" fillId="0" borderId="77" xfId="62" applyNumberFormat="1" applyFont="1" applyFill="1" applyBorder="1" applyAlignment="1">
      <alignment horizontal="center" vertical="center"/>
      <protection/>
    </xf>
    <xf numFmtId="0" fontId="8" fillId="0" borderId="91" xfId="62" applyFont="1" applyFill="1" applyBorder="1" applyAlignment="1">
      <alignment horizontal="center" vertical="center"/>
      <protection/>
    </xf>
    <xf numFmtId="182" fontId="7" fillId="33" borderId="34" xfId="62" applyNumberFormat="1" applyFont="1" applyFill="1" applyBorder="1" applyAlignment="1" applyProtection="1">
      <alignment horizontal="right" vertical="center" shrinkToFit="1"/>
      <protection/>
    </xf>
    <xf numFmtId="182" fontId="7" fillId="33" borderId="84" xfId="62" applyNumberFormat="1" applyFont="1" applyFill="1" applyBorder="1" applyAlignment="1" applyProtection="1">
      <alignment horizontal="right" vertical="center" shrinkToFit="1"/>
      <protection/>
    </xf>
    <xf numFmtId="0" fontId="7" fillId="33" borderId="59" xfId="62" applyFont="1" applyFill="1" applyBorder="1" applyAlignment="1">
      <alignment vertical="center"/>
      <protection/>
    </xf>
    <xf numFmtId="0" fontId="7" fillId="33" borderId="10" xfId="62" applyFont="1" applyFill="1" applyBorder="1" applyAlignment="1">
      <alignment vertical="center"/>
      <protection/>
    </xf>
    <xf numFmtId="0" fontId="7" fillId="33" borderId="86" xfId="62" applyFont="1" applyFill="1" applyBorder="1" applyAlignment="1">
      <alignment vertical="center"/>
      <protection/>
    </xf>
    <xf numFmtId="180" fontId="7" fillId="33" borderId="81" xfId="62" applyNumberFormat="1" applyFont="1" applyFill="1" applyBorder="1" applyAlignment="1" applyProtection="1">
      <alignment horizontal="right" vertical="center" shrinkToFit="1"/>
      <protection/>
    </xf>
    <xf numFmtId="182" fontId="7" fillId="33" borderId="69" xfId="62" applyNumberFormat="1" applyFont="1" applyFill="1" applyBorder="1" applyAlignment="1" applyProtection="1">
      <alignment horizontal="right" vertical="center" shrinkToFit="1"/>
      <protection/>
    </xf>
    <xf numFmtId="0" fontId="7" fillId="33" borderId="79" xfId="62" applyFont="1" applyFill="1" applyBorder="1" applyAlignment="1">
      <alignment vertical="center"/>
      <protection/>
    </xf>
    <xf numFmtId="180" fontId="7" fillId="33" borderId="73" xfId="62" applyNumberFormat="1" applyFont="1" applyFill="1" applyBorder="1" applyAlignment="1" applyProtection="1">
      <alignment horizontal="right" vertical="center" shrinkToFit="1"/>
      <protection/>
    </xf>
    <xf numFmtId="182" fontId="7" fillId="33" borderId="92" xfId="62" applyNumberFormat="1" applyFont="1" applyFill="1" applyBorder="1" applyAlignment="1" applyProtection="1">
      <alignment horizontal="right" vertical="center" shrinkToFit="1"/>
      <protection/>
    </xf>
    <xf numFmtId="0" fontId="7" fillId="33" borderId="80" xfId="62" applyFont="1" applyFill="1" applyBorder="1" applyAlignment="1">
      <alignment vertical="center"/>
      <protection/>
    </xf>
    <xf numFmtId="180" fontId="7" fillId="33" borderId="78" xfId="62" applyNumberFormat="1" applyFont="1" applyFill="1" applyBorder="1" applyAlignment="1">
      <alignment horizontal="right" vertical="center" shrinkToFit="1"/>
      <protection/>
    </xf>
    <xf numFmtId="182" fontId="7" fillId="33" borderId="42" xfId="62" applyNumberFormat="1" applyFont="1" applyFill="1" applyBorder="1" applyAlignment="1" applyProtection="1">
      <alignment horizontal="right" vertical="center" shrinkToFit="1"/>
      <protection/>
    </xf>
    <xf numFmtId="182" fontId="7" fillId="0" borderId="93" xfId="62" applyNumberFormat="1" applyFont="1" applyFill="1" applyBorder="1" applyAlignment="1" applyProtection="1">
      <alignment horizontal="right" vertical="center" shrinkToFit="1"/>
      <protection/>
    </xf>
    <xf numFmtId="182" fontId="7" fillId="0" borderId="42" xfId="62" applyNumberFormat="1" applyFont="1" applyFill="1" applyBorder="1" applyAlignment="1" applyProtection="1">
      <alignment horizontal="right" vertical="center" shrinkToFit="1"/>
      <protection/>
    </xf>
    <xf numFmtId="180" fontId="7" fillId="33" borderId="88" xfId="62" applyNumberFormat="1" applyFont="1" applyFill="1" applyBorder="1" applyAlignment="1">
      <alignment horizontal="right" vertical="center" shrinkToFit="1"/>
      <protection/>
    </xf>
    <xf numFmtId="180" fontId="7" fillId="33" borderId="66" xfId="62" applyNumberFormat="1" applyFont="1" applyFill="1" applyBorder="1" applyAlignment="1">
      <alignment horizontal="right" vertical="center" shrinkToFit="1"/>
      <protection/>
    </xf>
    <xf numFmtId="180" fontId="7" fillId="33" borderId="68" xfId="62" applyNumberFormat="1" applyFont="1" applyFill="1" applyBorder="1" applyAlignment="1">
      <alignment horizontal="right" vertical="center" shrinkToFit="1"/>
      <protection/>
    </xf>
    <xf numFmtId="180" fontId="7" fillId="0" borderId="94" xfId="62" applyNumberFormat="1" applyFont="1" applyFill="1" applyBorder="1" applyAlignment="1" applyProtection="1">
      <alignment horizontal="right" vertical="center" shrinkToFit="1"/>
      <protection locked="0"/>
    </xf>
    <xf numFmtId="0" fontId="7" fillId="33" borderId="70" xfId="62" applyFont="1" applyFill="1" applyBorder="1" applyAlignment="1">
      <alignment horizontal="center" vertical="center" wrapText="1"/>
      <protection/>
    </xf>
    <xf numFmtId="0" fontId="7" fillId="33" borderId="61" xfId="62" applyFont="1" applyFill="1" applyBorder="1" applyAlignment="1">
      <alignment horizontal="center" vertical="center" wrapText="1"/>
      <protection/>
    </xf>
    <xf numFmtId="0" fontId="7" fillId="33" borderId="81" xfId="62" applyFont="1" applyFill="1" applyBorder="1" applyAlignment="1">
      <alignment horizontal="center" vertical="center"/>
      <protection/>
    </xf>
    <xf numFmtId="0" fontId="7" fillId="33" borderId="82" xfId="62" applyFont="1" applyFill="1" applyBorder="1" applyAlignment="1">
      <alignment horizontal="center" vertical="center"/>
      <protection/>
    </xf>
    <xf numFmtId="0" fontId="8" fillId="33" borderId="71" xfId="62" applyFont="1" applyFill="1" applyBorder="1" applyAlignment="1">
      <alignment horizontal="center" vertical="center"/>
      <protection/>
    </xf>
    <xf numFmtId="0" fontId="8" fillId="33" borderId="69" xfId="62" applyFont="1" applyFill="1" applyBorder="1" applyAlignment="1">
      <alignment horizontal="center" vertical="center"/>
      <protection/>
    </xf>
    <xf numFmtId="0" fontId="7" fillId="33" borderId="81" xfId="62" applyFont="1" applyFill="1" applyBorder="1" applyAlignment="1">
      <alignment vertical="center"/>
      <protection/>
    </xf>
    <xf numFmtId="0" fontId="7" fillId="33" borderId="19" xfId="62" applyFont="1" applyFill="1" applyBorder="1" applyAlignment="1">
      <alignment horizontal="center" vertical="center" wrapText="1"/>
      <protection/>
    </xf>
    <xf numFmtId="0" fontId="7" fillId="33" borderId="20" xfId="62" applyFont="1" applyFill="1" applyBorder="1" applyAlignment="1">
      <alignment horizontal="center" vertical="center" wrapText="1"/>
      <protection/>
    </xf>
    <xf numFmtId="0" fontId="7" fillId="33" borderId="78" xfId="62" applyFont="1" applyFill="1" applyBorder="1" applyAlignment="1">
      <alignment horizontal="center" vertical="center"/>
      <protection/>
    </xf>
    <xf numFmtId="0" fontId="7" fillId="33" borderId="83" xfId="62" applyFont="1" applyFill="1" applyBorder="1" applyAlignment="1">
      <alignment horizontal="center" vertical="center"/>
      <protection/>
    </xf>
    <xf numFmtId="0" fontId="7" fillId="33" borderId="77" xfId="62" applyFont="1" applyFill="1" applyBorder="1" applyAlignment="1">
      <alignment horizontal="center" vertical="center"/>
      <protection/>
    </xf>
    <xf numFmtId="0" fontId="7" fillId="33" borderId="42" xfId="62" applyFont="1" applyFill="1" applyBorder="1" applyAlignment="1">
      <alignment horizontal="center" vertical="center"/>
      <protection/>
    </xf>
    <xf numFmtId="0" fontId="8" fillId="33" borderId="78" xfId="62" applyFont="1" applyFill="1" applyBorder="1" applyAlignment="1">
      <alignment horizontal="center" vertical="center"/>
      <protection/>
    </xf>
    <xf numFmtId="0" fontId="8" fillId="33" borderId="83" xfId="62" applyFont="1" applyFill="1" applyBorder="1" applyAlignment="1">
      <alignment horizontal="center" vertical="center"/>
      <protection/>
    </xf>
    <xf numFmtId="0" fontId="8" fillId="33" borderId="77" xfId="62" applyFont="1" applyFill="1" applyBorder="1" applyAlignment="1">
      <alignment horizontal="center" vertical="center"/>
      <protection/>
    </xf>
    <xf numFmtId="0" fontId="8" fillId="33" borderId="91" xfId="62" applyFont="1" applyFill="1" applyBorder="1" applyAlignment="1">
      <alignment horizontal="center" vertical="center"/>
      <protection/>
    </xf>
    <xf numFmtId="0" fontId="7" fillId="33" borderId="20" xfId="62" applyFont="1" applyFill="1" applyBorder="1" applyAlignment="1">
      <alignment horizontal="center" vertical="center"/>
      <protection/>
    </xf>
    <xf numFmtId="0" fontId="7" fillId="33" borderId="91" xfId="62" applyFont="1" applyFill="1" applyBorder="1" applyAlignment="1">
      <alignment horizontal="center" vertical="center"/>
      <protection/>
    </xf>
    <xf numFmtId="0" fontId="7" fillId="33" borderId="94" xfId="62" applyFont="1" applyFill="1" applyBorder="1" applyAlignment="1">
      <alignment horizontal="center" vertical="center"/>
      <protection/>
    </xf>
    <xf numFmtId="0" fontId="7" fillId="33" borderId="19" xfId="62" applyFont="1" applyFill="1" applyBorder="1" applyAlignment="1">
      <alignment horizontal="center" vertical="center"/>
      <protection/>
    </xf>
    <xf numFmtId="183" fontId="7" fillId="33" borderId="10" xfId="62" applyNumberFormat="1" applyFont="1" applyFill="1" applyBorder="1" applyAlignment="1">
      <alignment horizontal="right" vertical="center"/>
      <protection/>
    </xf>
    <xf numFmtId="183" fontId="7" fillId="33" borderId="11" xfId="62" applyNumberFormat="1" applyFont="1" applyFill="1" applyBorder="1" applyAlignment="1">
      <alignment horizontal="right" vertical="center"/>
      <protection/>
    </xf>
    <xf numFmtId="183" fontId="7" fillId="33" borderId="11" xfId="62" applyNumberFormat="1" applyFont="1" applyFill="1" applyBorder="1" applyAlignment="1" applyProtection="1">
      <alignment horizontal="right" vertical="center" shrinkToFit="1"/>
      <protection/>
    </xf>
    <xf numFmtId="182" fontId="7" fillId="33" borderId="84" xfId="62" applyNumberFormat="1" applyFont="1" applyFill="1" applyBorder="1" applyAlignment="1" applyProtection="1">
      <alignment horizontal="right" vertical="center" shrinkToFit="1"/>
      <protection hidden="1"/>
    </xf>
    <xf numFmtId="183" fontId="7" fillId="33" borderId="95" xfId="62" applyNumberFormat="1" applyFont="1" applyFill="1" applyBorder="1" applyAlignment="1" applyProtection="1">
      <alignment horizontal="right" vertical="center" shrinkToFit="1"/>
      <protection locked="0"/>
    </xf>
    <xf numFmtId="183" fontId="7" fillId="33" borderId="96" xfId="62" applyNumberFormat="1" applyFont="1" applyFill="1" applyBorder="1" applyAlignment="1" applyProtection="1">
      <alignment horizontal="right" vertical="center" shrinkToFit="1"/>
      <protection locked="0"/>
    </xf>
    <xf numFmtId="183" fontId="7" fillId="33" borderId="71" xfId="62" applyNumberFormat="1" applyFont="1" applyFill="1" applyBorder="1" applyAlignment="1" applyProtection="1">
      <alignment horizontal="right" vertical="center" shrinkToFit="1"/>
      <protection locked="0"/>
    </xf>
    <xf numFmtId="183" fontId="7" fillId="33" borderId="70" xfId="62" applyNumberFormat="1" applyFont="1" applyFill="1" applyBorder="1" applyAlignment="1" applyProtection="1">
      <alignment horizontal="right" vertical="center" shrinkToFit="1"/>
      <protection locked="0"/>
    </xf>
    <xf numFmtId="183" fontId="7" fillId="33" borderId="11" xfId="62" applyNumberFormat="1" applyFont="1" applyFill="1" applyBorder="1" applyAlignment="1" applyProtection="1">
      <alignment horizontal="right" vertical="center" shrinkToFit="1"/>
      <protection locked="0"/>
    </xf>
    <xf numFmtId="183" fontId="7" fillId="33" borderId="10" xfId="62" applyNumberFormat="1" applyFont="1" applyFill="1" applyBorder="1" applyAlignment="1" applyProtection="1">
      <alignment horizontal="right" vertical="center" shrinkToFit="1"/>
      <protection locked="0"/>
    </xf>
    <xf numFmtId="0" fontId="7" fillId="33" borderId="20" xfId="62" applyFont="1" applyFill="1" applyBorder="1" applyAlignment="1">
      <alignment vertical="center" wrapText="1"/>
      <protection/>
    </xf>
    <xf numFmtId="0" fontId="7" fillId="33" borderId="11" xfId="62" applyFont="1" applyFill="1" applyBorder="1" applyAlignment="1">
      <alignment vertical="center"/>
      <protection/>
    </xf>
    <xf numFmtId="183" fontId="7" fillId="33" borderId="96" xfId="62" applyNumberFormat="1" applyFont="1" applyFill="1" applyBorder="1" applyAlignment="1" applyProtection="1">
      <alignment vertical="center" shrinkToFit="1"/>
      <protection locked="0"/>
    </xf>
    <xf numFmtId="182" fontId="7" fillId="33" borderId="34" xfId="62" applyNumberFormat="1" applyFont="1" applyFill="1" applyBorder="1" applyAlignment="1" applyProtection="1">
      <alignment vertical="center" shrinkToFit="1"/>
      <protection/>
    </xf>
    <xf numFmtId="183" fontId="7" fillId="33" borderId="11" xfId="62" applyNumberFormat="1" applyFont="1" applyFill="1" applyBorder="1" applyAlignment="1" applyProtection="1">
      <alignment vertical="center" shrinkToFit="1"/>
      <protection locked="0"/>
    </xf>
    <xf numFmtId="182" fontId="7" fillId="33" borderId="84" xfId="62" applyNumberFormat="1" applyFont="1" applyFill="1" applyBorder="1" applyAlignment="1" applyProtection="1">
      <alignment vertical="center" shrinkToFit="1"/>
      <protection/>
    </xf>
    <xf numFmtId="183" fontId="7" fillId="33" borderId="10" xfId="62" applyNumberFormat="1" applyFont="1" applyFill="1" applyBorder="1" applyAlignment="1" applyProtection="1">
      <alignment vertical="center" shrinkToFit="1"/>
      <protection locked="0"/>
    </xf>
    <xf numFmtId="0" fontId="8" fillId="33" borderId="11" xfId="62" applyFont="1" applyFill="1" applyBorder="1" applyAlignment="1">
      <alignment vertical="center" wrapText="1"/>
      <protection/>
    </xf>
    <xf numFmtId="0" fontId="7" fillId="33" borderId="15" xfId="62" applyFont="1" applyFill="1" applyBorder="1" applyAlignment="1">
      <alignment vertical="center"/>
      <protection/>
    </xf>
    <xf numFmtId="183" fontId="7" fillId="33" borderId="15" xfId="62" applyNumberFormat="1" applyFont="1" applyFill="1" applyBorder="1" applyAlignment="1">
      <alignment horizontal="right" vertical="center"/>
      <protection/>
    </xf>
    <xf numFmtId="183" fontId="7" fillId="33" borderId="16" xfId="62" applyNumberFormat="1" applyFont="1" applyFill="1" applyBorder="1" applyAlignment="1">
      <alignment horizontal="right" vertical="center"/>
      <protection/>
    </xf>
    <xf numFmtId="183" fontId="7" fillId="33" borderId="16" xfId="62" applyNumberFormat="1" applyFont="1" applyFill="1" applyBorder="1" applyAlignment="1" applyProtection="1">
      <alignment horizontal="right" vertical="center" shrinkToFit="1"/>
      <protection/>
    </xf>
    <xf numFmtId="182" fontId="7" fillId="33" borderId="97" xfId="62" applyNumberFormat="1" applyFont="1" applyFill="1" applyBorder="1" applyAlignment="1" applyProtection="1">
      <alignment horizontal="right" vertical="center" shrinkToFit="1"/>
      <protection/>
    </xf>
    <xf numFmtId="183" fontId="7" fillId="33" borderId="98" xfId="62" applyNumberFormat="1" applyFont="1" applyFill="1" applyBorder="1" applyAlignment="1" applyProtection="1">
      <alignment horizontal="right" vertical="center" shrinkToFit="1"/>
      <protection locked="0"/>
    </xf>
    <xf numFmtId="182" fontId="7" fillId="33" borderId="43" xfId="62" applyNumberFormat="1" applyFont="1" applyFill="1" applyBorder="1" applyAlignment="1" applyProtection="1">
      <alignment horizontal="right" vertical="center" shrinkToFit="1"/>
      <protection/>
    </xf>
    <xf numFmtId="183" fontId="7" fillId="33" borderId="16" xfId="62" applyNumberFormat="1" applyFont="1" applyFill="1" applyBorder="1" applyAlignment="1" applyProtection="1">
      <alignment horizontal="right" vertical="center" shrinkToFit="1"/>
      <protection locked="0"/>
    </xf>
    <xf numFmtId="183" fontId="7" fillId="33" borderId="98" xfId="62" applyNumberFormat="1" applyFont="1" applyFill="1" applyBorder="1" applyAlignment="1" applyProtection="1">
      <alignment horizontal="right" vertical="center" shrinkToFit="1"/>
      <protection/>
    </xf>
    <xf numFmtId="183" fontId="7" fillId="33" borderId="15" xfId="62" applyNumberFormat="1" applyFont="1" applyFill="1" applyBorder="1" applyAlignment="1" applyProtection="1">
      <alignment horizontal="right" vertical="center" shrinkToFit="1"/>
      <protection locked="0"/>
    </xf>
    <xf numFmtId="183" fontId="7" fillId="33" borderId="19" xfId="62" applyNumberFormat="1" applyFont="1" applyFill="1" applyBorder="1" applyAlignment="1">
      <alignment horizontal="right" vertical="center"/>
      <protection/>
    </xf>
    <xf numFmtId="183" fontId="7" fillId="33" borderId="20" xfId="62" applyNumberFormat="1" applyFont="1" applyFill="1" applyBorder="1" applyAlignment="1">
      <alignment horizontal="right" vertical="center"/>
      <protection/>
    </xf>
    <xf numFmtId="182" fontId="7" fillId="33" borderId="99" xfId="62" applyNumberFormat="1" applyFont="1" applyFill="1" applyBorder="1" applyAlignment="1" applyProtection="1">
      <alignment horizontal="right" vertical="center" shrinkToFit="1"/>
      <protection/>
    </xf>
    <xf numFmtId="183" fontId="7" fillId="33" borderId="94" xfId="62" applyNumberFormat="1" applyFont="1" applyFill="1" applyBorder="1" applyAlignment="1">
      <alignment horizontal="right" vertical="center"/>
      <protection/>
    </xf>
    <xf numFmtId="182" fontId="7" fillId="33" borderId="99" xfId="62" applyNumberFormat="1" applyFont="1" applyFill="1" applyBorder="1" applyAlignment="1">
      <alignment horizontal="right" vertical="center"/>
      <protection/>
    </xf>
    <xf numFmtId="183" fontId="7" fillId="33" borderId="100" xfId="62" applyNumberFormat="1" applyFont="1" applyFill="1" applyBorder="1" applyAlignment="1">
      <alignment horizontal="right" vertical="center"/>
      <protection/>
    </xf>
    <xf numFmtId="182" fontId="7" fillId="33" borderId="101" xfId="62" applyNumberFormat="1" applyFont="1" applyFill="1" applyBorder="1" applyAlignment="1">
      <alignment horizontal="right" vertical="center"/>
      <protection/>
    </xf>
    <xf numFmtId="182" fontId="7" fillId="33" borderId="99" xfId="62" applyNumberFormat="1" applyFont="1" applyFill="1" applyBorder="1" applyAlignment="1" applyProtection="1">
      <alignment horizontal="right" vertical="center" shrinkToFit="1"/>
      <protection hidden="1"/>
    </xf>
    <xf numFmtId="0" fontId="9" fillId="0" borderId="56" xfId="62" applyFont="1" applyFill="1" applyBorder="1" applyAlignment="1">
      <alignment vertical="center"/>
      <protection/>
    </xf>
    <xf numFmtId="0" fontId="8" fillId="0" borderId="102" xfId="62" applyFont="1" applyFill="1" applyBorder="1" applyAlignment="1">
      <alignment horizontal="center" vertical="center"/>
      <protection/>
    </xf>
    <xf numFmtId="0" fontId="7" fillId="0" borderId="70" xfId="62" applyFont="1" applyFill="1" applyBorder="1" applyAlignment="1">
      <alignment horizontal="center" vertical="center" wrapText="1"/>
      <protection/>
    </xf>
    <xf numFmtId="0" fontId="7" fillId="0" borderId="61" xfId="62" applyFont="1" applyFill="1" applyBorder="1" applyAlignment="1">
      <alignment horizontal="center" vertical="center" wrapText="1"/>
      <protection/>
    </xf>
    <xf numFmtId="0" fontId="7" fillId="0" borderId="81" xfId="62" applyFont="1" applyFill="1" applyBorder="1" applyAlignment="1">
      <alignment horizontal="center" vertical="center"/>
      <protection/>
    </xf>
    <xf numFmtId="0" fontId="8" fillId="0" borderId="71" xfId="62" applyFont="1" applyFill="1" applyBorder="1" applyAlignment="1">
      <alignment horizontal="center" vertical="center"/>
      <protection/>
    </xf>
    <xf numFmtId="0" fontId="7" fillId="0" borderId="81" xfId="62" applyFont="1" applyFill="1" applyBorder="1" applyAlignment="1">
      <alignment vertical="center"/>
      <protection/>
    </xf>
    <xf numFmtId="0" fontId="7" fillId="0" borderId="19" xfId="62" applyFont="1" applyFill="1" applyBorder="1" applyAlignment="1">
      <alignment horizontal="center" vertical="center" wrapText="1"/>
      <protection/>
    </xf>
    <xf numFmtId="0" fontId="7" fillId="0" borderId="20" xfId="62" applyFont="1" applyFill="1" applyBorder="1" applyAlignment="1">
      <alignment horizontal="center" vertical="center" wrapText="1"/>
      <protection/>
    </xf>
    <xf numFmtId="0" fontId="7" fillId="0" borderId="78" xfId="62" applyFont="1" applyFill="1" applyBorder="1" applyAlignment="1">
      <alignment horizontal="center" vertical="center"/>
      <protection/>
    </xf>
    <xf numFmtId="0" fontId="7" fillId="0" borderId="77" xfId="62" applyFont="1" applyFill="1" applyBorder="1" applyAlignment="1">
      <alignment horizontal="center" vertical="center"/>
      <protection/>
    </xf>
    <xf numFmtId="0" fontId="8" fillId="0" borderId="78" xfId="62" applyFont="1" applyFill="1" applyBorder="1" applyAlignment="1">
      <alignment horizontal="center" vertical="center"/>
      <protection/>
    </xf>
    <xf numFmtId="0" fontId="8" fillId="0" borderId="77" xfId="62" applyFont="1" applyFill="1" applyBorder="1" applyAlignment="1">
      <alignment horizontal="center" vertical="center"/>
      <protection/>
    </xf>
    <xf numFmtId="0" fontId="7" fillId="0" borderId="20" xfId="62" applyFont="1" applyFill="1" applyBorder="1" applyAlignment="1">
      <alignment horizontal="center" vertical="center"/>
      <protection/>
    </xf>
    <xf numFmtId="0" fontId="7" fillId="0" borderId="91" xfId="62" applyFont="1" applyFill="1" applyBorder="1" applyAlignment="1">
      <alignment horizontal="center" vertical="center"/>
      <protection/>
    </xf>
    <xf numFmtId="0" fontId="7" fillId="0" borderId="47" xfId="62" applyFont="1" applyFill="1" applyBorder="1" applyAlignment="1">
      <alignment horizontal="center" vertical="center"/>
      <protection/>
    </xf>
    <xf numFmtId="0" fontId="7" fillId="0" borderId="12" xfId="62" applyFont="1" applyFill="1" applyBorder="1" applyAlignment="1">
      <alignment vertical="center"/>
      <protection/>
    </xf>
    <xf numFmtId="183" fontId="7" fillId="0" borderId="10" xfId="62" applyNumberFormat="1" applyFont="1" applyFill="1" applyBorder="1" applyAlignment="1">
      <alignment horizontal="right" vertical="center"/>
      <protection/>
    </xf>
    <xf numFmtId="183" fontId="7" fillId="0" borderId="11" xfId="62" applyNumberFormat="1" applyFont="1" applyFill="1" applyBorder="1" applyAlignment="1">
      <alignment horizontal="right" vertical="center"/>
      <protection/>
    </xf>
    <xf numFmtId="183" fontId="7" fillId="0" borderId="11" xfId="62" applyNumberFormat="1" applyFont="1" applyFill="1" applyBorder="1" applyAlignment="1" applyProtection="1">
      <alignment horizontal="right" vertical="center" shrinkToFit="1"/>
      <protection/>
    </xf>
    <xf numFmtId="182" fontId="7" fillId="0" borderId="84" xfId="62" applyNumberFormat="1" applyFont="1" applyFill="1" applyBorder="1" applyAlignment="1" applyProtection="1">
      <alignment horizontal="right" vertical="center" shrinkToFit="1"/>
      <protection hidden="1"/>
    </xf>
    <xf numFmtId="183" fontId="7" fillId="0" borderId="95" xfId="62" applyNumberFormat="1" applyFont="1" applyFill="1" applyBorder="1" applyAlignment="1" applyProtection="1">
      <alignment horizontal="right" vertical="center" shrinkToFit="1"/>
      <protection locked="0"/>
    </xf>
    <xf numFmtId="183" fontId="7" fillId="0" borderId="11" xfId="62" applyNumberFormat="1" applyFont="1" applyFill="1" applyBorder="1" applyAlignment="1" applyProtection="1">
      <alignment horizontal="right" vertical="center" shrinkToFit="1"/>
      <protection locked="0"/>
    </xf>
    <xf numFmtId="183" fontId="7" fillId="0" borderId="96" xfId="62" applyNumberFormat="1" applyFont="1" applyFill="1" applyBorder="1" applyAlignment="1" applyProtection="1">
      <alignment horizontal="right" vertical="center" shrinkToFit="1"/>
      <protection locked="0"/>
    </xf>
    <xf numFmtId="183" fontId="7" fillId="0" borderId="19" xfId="62" applyNumberFormat="1" applyFont="1" applyFill="1" applyBorder="1" applyAlignment="1">
      <alignment horizontal="right" vertical="center"/>
      <protection/>
    </xf>
    <xf numFmtId="183" fontId="7" fillId="0" borderId="103" xfId="62" applyNumberFormat="1" applyFont="1" applyFill="1" applyBorder="1" applyAlignment="1" applyProtection="1">
      <alignment horizontal="right" vertical="center" shrinkToFit="1"/>
      <protection locked="0"/>
    </xf>
    <xf numFmtId="183" fontId="7" fillId="0" borderId="13" xfId="62" applyNumberFormat="1" applyFont="1" applyFill="1" applyBorder="1" applyAlignment="1" applyProtection="1">
      <alignment horizontal="right" vertical="center" shrinkToFit="1"/>
      <protection locked="0"/>
    </xf>
    <xf numFmtId="0" fontId="7" fillId="0" borderId="12" xfId="62" applyFont="1" applyFill="1" applyBorder="1" applyAlignment="1">
      <alignment vertical="center" wrapText="1"/>
      <protection/>
    </xf>
    <xf numFmtId="0" fontId="7" fillId="0" borderId="104" xfId="62" applyFont="1" applyFill="1" applyBorder="1" applyAlignment="1">
      <alignment vertical="center"/>
      <protection/>
    </xf>
    <xf numFmtId="0" fontId="7" fillId="33" borderId="104" xfId="62" applyFont="1" applyFill="1" applyBorder="1" applyAlignment="1">
      <alignment vertical="center"/>
      <protection/>
    </xf>
    <xf numFmtId="183" fontId="7" fillId="33" borderId="13" xfId="62" applyNumberFormat="1" applyFont="1" applyFill="1" applyBorder="1" applyAlignment="1" applyProtection="1">
      <alignment horizontal="right" vertical="center" shrinkToFit="1"/>
      <protection locked="0"/>
    </xf>
    <xf numFmtId="0" fontId="8" fillId="33" borderId="104" xfId="62" applyFont="1" applyFill="1" applyBorder="1" applyAlignment="1">
      <alignment vertical="center" wrapText="1"/>
      <protection/>
    </xf>
    <xf numFmtId="183" fontId="7" fillId="33" borderId="96" xfId="62" applyNumberFormat="1" applyFont="1" applyFill="1" applyBorder="1" applyAlignment="1">
      <alignment horizontal="right" vertical="center"/>
      <protection/>
    </xf>
    <xf numFmtId="183" fontId="7" fillId="33" borderId="105" xfId="62" applyNumberFormat="1" applyFont="1" applyFill="1" applyBorder="1" applyAlignment="1">
      <alignment horizontal="right" vertical="center"/>
      <protection/>
    </xf>
    <xf numFmtId="183" fontId="7" fillId="33" borderId="13" xfId="62" applyNumberFormat="1" applyFont="1" applyFill="1" applyBorder="1" applyAlignment="1">
      <alignment horizontal="right" vertical="center"/>
      <protection/>
    </xf>
    <xf numFmtId="0" fontId="7" fillId="33" borderId="26" xfId="62" applyFont="1" applyFill="1" applyBorder="1" applyAlignment="1">
      <alignment vertical="center"/>
      <protection/>
    </xf>
    <xf numFmtId="183" fontId="7" fillId="33" borderId="106" xfId="62" applyNumberFormat="1" applyFont="1" applyFill="1" applyBorder="1" applyAlignment="1">
      <alignment horizontal="right" vertical="center"/>
      <protection/>
    </xf>
    <xf numFmtId="183" fontId="7" fillId="33" borderId="98" xfId="62" applyNumberFormat="1" applyFont="1" applyFill="1" applyBorder="1" applyAlignment="1">
      <alignment horizontal="right" vertical="center"/>
      <protection/>
    </xf>
    <xf numFmtId="182" fontId="7" fillId="33" borderId="97" xfId="62" applyNumberFormat="1" applyFont="1" applyFill="1" applyBorder="1" applyAlignment="1" applyProtection="1">
      <alignment horizontal="right" vertical="center" shrinkToFit="1"/>
      <protection hidden="1"/>
    </xf>
    <xf numFmtId="183" fontId="7" fillId="33" borderId="40" xfId="62" applyNumberFormat="1" applyFont="1" applyFill="1" applyBorder="1" applyAlignment="1">
      <alignment horizontal="right" vertical="center"/>
      <protection/>
    </xf>
    <xf numFmtId="0" fontId="7" fillId="33" borderId="107" xfId="62" applyFont="1" applyFill="1" applyBorder="1" applyAlignment="1">
      <alignment horizontal="center" vertical="center"/>
      <protection/>
    </xf>
    <xf numFmtId="183" fontId="7" fillId="33" borderId="108" xfId="62" applyNumberFormat="1" applyFont="1" applyFill="1" applyBorder="1" applyAlignment="1">
      <alignment horizontal="right" vertical="center"/>
      <protection/>
    </xf>
    <xf numFmtId="183" fontId="7" fillId="33" borderId="109" xfId="62" applyNumberFormat="1" applyFont="1" applyFill="1" applyBorder="1" applyAlignment="1">
      <alignment horizontal="right" vertical="center"/>
      <protection/>
    </xf>
    <xf numFmtId="182" fontId="7" fillId="33" borderId="110" xfId="62" applyNumberFormat="1" applyFont="1" applyFill="1" applyBorder="1" applyAlignment="1" applyProtection="1">
      <alignment horizontal="right" vertical="center" shrinkToFit="1"/>
      <protection/>
    </xf>
    <xf numFmtId="183" fontId="7" fillId="33" borderId="111" xfId="62" applyNumberFormat="1" applyFont="1" applyFill="1" applyBorder="1" applyAlignment="1">
      <alignment horizontal="right" vertical="center"/>
      <protection/>
    </xf>
    <xf numFmtId="182" fontId="7" fillId="33" borderId="110" xfId="62" applyNumberFormat="1" applyFont="1" applyFill="1" applyBorder="1" applyAlignment="1">
      <alignment horizontal="right" vertical="center"/>
      <protection/>
    </xf>
    <xf numFmtId="183" fontId="7" fillId="33" borderId="112" xfId="62" applyNumberFormat="1" applyFont="1" applyFill="1" applyBorder="1" applyAlignment="1">
      <alignment horizontal="right" vertical="center"/>
      <protection/>
    </xf>
    <xf numFmtId="182" fontId="7" fillId="33" borderId="113" xfId="62" applyNumberFormat="1" applyFont="1" applyFill="1" applyBorder="1" applyAlignment="1">
      <alignment horizontal="right" vertical="center"/>
      <protection/>
    </xf>
    <xf numFmtId="182" fontId="7" fillId="33" borderId="110" xfId="62" applyNumberFormat="1" applyFont="1" applyFill="1" applyBorder="1" applyAlignment="1" applyProtection="1">
      <alignment horizontal="right" vertical="center" shrinkToFit="1"/>
      <protection hidden="1"/>
    </xf>
    <xf numFmtId="182" fontId="7" fillId="33" borderId="114" xfId="62" applyNumberFormat="1" applyFont="1" applyFill="1" applyBorder="1" applyAlignment="1" applyProtection="1">
      <alignment horizontal="right" vertical="center" shrinkToFit="1"/>
      <protection/>
    </xf>
    <xf numFmtId="183" fontId="7" fillId="33" borderId="115" xfId="62" applyNumberFormat="1" applyFont="1" applyFill="1" applyBorder="1" applyAlignment="1">
      <alignment horizontal="right" vertical="center"/>
      <protection/>
    </xf>
    <xf numFmtId="0" fontId="7" fillId="0" borderId="59" xfId="62" applyFont="1" applyFill="1" applyBorder="1" applyAlignment="1">
      <alignment horizontal="center" vertical="center" wrapText="1"/>
      <protection/>
    </xf>
    <xf numFmtId="0" fontId="7" fillId="0" borderId="71" xfId="62" applyFont="1" applyFill="1" applyBorder="1" applyAlignment="1">
      <alignment horizontal="center" vertical="center" wrapText="1"/>
      <protection/>
    </xf>
    <xf numFmtId="0" fontId="7" fillId="0" borderId="19" xfId="62" applyFont="1" applyFill="1" applyBorder="1" applyAlignment="1">
      <alignment horizontal="center" vertical="center"/>
      <protection/>
    </xf>
    <xf numFmtId="183" fontId="7" fillId="33" borderId="116" xfId="62" applyNumberFormat="1" applyFont="1" applyFill="1" applyBorder="1" applyAlignment="1">
      <alignment horizontal="right" vertical="center"/>
      <protection/>
    </xf>
    <xf numFmtId="0" fontId="9" fillId="33" borderId="71" xfId="62" applyFont="1" applyFill="1" applyBorder="1" applyAlignment="1">
      <alignment vertical="center"/>
      <protection/>
    </xf>
    <xf numFmtId="0" fontId="8" fillId="0" borderId="92" xfId="62" applyFont="1" applyFill="1" applyBorder="1" applyAlignment="1">
      <alignment horizontal="center" vertical="center"/>
      <protection/>
    </xf>
    <xf numFmtId="0" fontId="8" fillId="0" borderId="66" xfId="62" applyFont="1" applyFill="1" applyBorder="1" applyAlignment="1">
      <alignment horizontal="center" vertical="center"/>
      <protection/>
    </xf>
    <xf numFmtId="0" fontId="8" fillId="0" borderId="67" xfId="62" applyFont="1" applyFill="1" applyBorder="1" applyAlignment="1">
      <alignment horizontal="center" vertical="center"/>
      <protection/>
    </xf>
    <xf numFmtId="0" fontId="8" fillId="0" borderId="68" xfId="62" applyFont="1" applyFill="1" applyBorder="1" applyAlignment="1">
      <alignment horizontal="center" vertical="center"/>
      <protection/>
    </xf>
    <xf numFmtId="183" fontId="7" fillId="0" borderId="20" xfId="62" applyNumberFormat="1" applyFont="1" applyFill="1" applyBorder="1" applyAlignment="1">
      <alignment horizontal="right" vertical="center"/>
      <protection/>
    </xf>
    <xf numFmtId="183" fontId="7" fillId="0" borderId="117" xfId="62" applyNumberFormat="1" applyFont="1" applyFill="1" applyBorder="1" applyAlignment="1" applyProtection="1">
      <alignment horizontal="right" vertical="center" shrinkToFit="1"/>
      <protection locked="0"/>
    </xf>
    <xf numFmtId="183" fontId="7" fillId="0" borderId="71" xfId="62" applyNumberFormat="1" applyFont="1" applyFill="1" applyBorder="1" applyAlignment="1" applyProtection="1">
      <alignment horizontal="right" vertical="center" shrinkToFit="1"/>
      <protection locked="0"/>
    </xf>
    <xf numFmtId="183" fontId="7" fillId="0" borderId="105" xfId="62" applyNumberFormat="1" applyFont="1" applyFill="1" applyBorder="1" applyAlignment="1" applyProtection="1">
      <alignment horizontal="right" vertical="center" shrinkToFit="1"/>
      <protection locked="0"/>
    </xf>
    <xf numFmtId="183" fontId="7" fillId="0" borderId="96" xfId="62" applyNumberFormat="1" applyFont="1" applyFill="1" applyBorder="1" applyAlignment="1" applyProtection="1">
      <alignment horizontal="right" vertical="center" shrinkToFit="1"/>
      <protection/>
    </xf>
    <xf numFmtId="183" fontId="7" fillId="0" borderId="84" xfId="62" applyNumberFormat="1" applyFont="1" applyFill="1" applyBorder="1" applyAlignment="1" applyProtection="1">
      <alignment vertical="center" shrinkToFit="1"/>
      <protection/>
    </xf>
    <xf numFmtId="183" fontId="7" fillId="0" borderId="96" xfId="62" applyNumberFormat="1" applyFont="1" applyFill="1" applyBorder="1" applyAlignment="1" applyProtection="1">
      <alignment vertical="center" shrinkToFit="1"/>
      <protection/>
    </xf>
    <xf numFmtId="183" fontId="7" fillId="0" borderId="96" xfId="62" applyNumberFormat="1" applyFont="1" applyFill="1" applyBorder="1" applyAlignment="1" applyProtection="1">
      <alignment vertical="center" shrinkToFit="1"/>
      <protection locked="0"/>
    </xf>
    <xf numFmtId="183" fontId="7" fillId="0" borderId="84" xfId="62" applyNumberFormat="1" applyFont="1" applyFill="1" applyBorder="1" applyAlignment="1" applyProtection="1">
      <alignment vertical="center" shrinkToFit="1"/>
      <protection hidden="1"/>
    </xf>
    <xf numFmtId="183" fontId="7" fillId="0" borderId="105" xfId="62" applyNumberFormat="1" applyFont="1" applyFill="1" applyBorder="1" applyAlignment="1" applyProtection="1">
      <alignment vertical="center" shrinkToFit="1"/>
      <protection locked="0"/>
    </xf>
    <xf numFmtId="183" fontId="7" fillId="0" borderId="118" xfId="62" applyNumberFormat="1" applyFont="1" applyFill="1" applyBorder="1" applyAlignment="1" applyProtection="1">
      <alignment vertical="center" shrinkToFit="1"/>
      <protection locked="0"/>
    </xf>
    <xf numFmtId="183" fontId="7" fillId="0" borderId="13" xfId="62" applyNumberFormat="1" applyFont="1" applyFill="1" applyBorder="1" applyAlignment="1" applyProtection="1">
      <alignment vertical="center" shrinkToFit="1"/>
      <protection locked="0"/>
    </xf>
    <xf numFmtId="182" fontId="7" fillId="33" borderId="14" xfId="62" applyNumberFormat="1" applyFont="1" applyFill="1" applyBorder="1" applyAlignment="1" applyProtection="1">
      <alignment horizontal="right" vertical="center" shrinkToFit="1"/>
      <protection/>
    </xf>
    <xf numFmtId="0" fontId="7" fillId="0" borderId="104" xfId="62" applyFont="1" applyFill="1" applyBorder="1" applyAlignment="1">
      <alignment vertical="center" wrapText="1"/>
      <protection/>
    </xf>
    <xf numFmtId="182" fontId="7" fillId="33" borderId="64" xfId="62" applyNumberFormat="1" applyFont="1" applyFill="1" applyBorder="1" applyAlignment="1" applyProtection="1">
      <alignment horizontal="right" vertical="center" shrinkToFit="1"/>
      <protection/>
    </xf>
    <xf numFmtId="182" fontId="7" fillId="33" borderId="119" xfId="62" applyNumberFormat="1" applyFont="1" applyFill="1" applyBorder="1" applyAlignment="1" applyProtection="1">
      <alignment horizontal="right" vertical="center" shrinkToFit="1"/>
      <protection/>
    </xf>
    <xf numFmtId="183" fontId="7" fillId="0" borderId="61" xfId="62" applyNumberFormat="1" applyFont="1" applyFill="1" applyBorder="1" applyAlignment="1" applyProtection="1">
      <alignment horizontal="right" vertical="center" shrinkToFit="1"/>
      <protection locked="0"/>
    </xf>
    <xf numFmtId="183" fontId="7" fillId="0" borderId="118" xfId="62" applyNumberFormat="1" applyFont="1" applyFill="1" applyBorder="1" applyAlignment="1" applyProtection="1">
      <alignment horizontal="right" vertical="center" shrinkToFit="1"/>
      <protection locked="0"/>
    </xf>
    <xf numFmtId="183" fontId="7" fillId="0" borderId="96" xfId="62" applyNumberFormat="1" applyFont="1" applyFill="1" applyBorder="1" applyAlignment="1">
      <alignment horizontal="right" vertical="center"/>
      <protection/>
    </xf>
    <xf numFmtId="183" fontId="7" fillId="0" borderId="105" xfId="62" applyNumberFormat="1" applyFont="1" applyFill="1" applyBorder="1" applyAlignment="1">
      <alignment horizontal="right" vertical="center"/>
      <protection/>
    </xf>
    <xf numFmtId="182" fontId="7" fillId="33" borderId="38" xfId="62" applyNumberFormat="1" applyFont="1" applyFill="1" applyBorder="1" applyAlignment="1" applyProtection="1">
      <alignment horizontal="right" vertical="center" shrinkToFit="1"/>
      <protection/>
    </xf>
    <xf numFmtId="183" fontId="7" fillId="0" borderId="13" xfId="62" applyNumberFormat="1" applyFont="1" applyFill="1" applyBorder="1" applyAlignment="1">
      <alignment horizontal="right" vertical="center"/>
      <protection/>
    </xf>
    <xf numFmtId="183" fontId="7" fillId="0" borderId="94" xfId="62" applyNumberFormat="1" applyFont="1" applyFill="1" applyBorder="1" applyAlignment="1">
      <alignment horizontal="right" vertical="center"/>
      <protection/>
    </xf>
    <xf numFmtId="0" fontId="7" fillId="0" borderId="26" xfId="62" applyFont="1" applyFill="1" applyBorder="1" applyAlignment="1">
      <alignment vertical="center"/>
      <protection/>
    </xf>
    <xf numFmtId="183" fontId="7" fillId="0" borderId="15" xfId="62" applyNumberFormat="1" applyFont="1" applyFill="1" applyBorder="1" applyAlignment="1">
      <alignment horizontal="right" vertical="center"/>
      <protection/>
    </xf>
    <xf numFmtId="183" fontId="7" fillId="0" borderId="16" xfId="62" applyNumberFormat="1" applyFont="1" applyFill="1" applyBorder="1" applyAlignment="1">
      <alignment horizontal="right" vertical="center"/>
      <protection/>
    </xf>
    <xf numFmtId="183" fontId="7" fillId="0" borderId="98" xfId="62" applyNumberFormat="1" applyFont="1" applyFill="1" applyBorder="1" applyAlignment="1" applyProtection="1">
      <alignment horizontal="right" vertical="center" shrinkToFit="1"/>
      <protection/>
    </xf>
    <xf numFmtId="183" fontId="7" fillId="0" borderId="97" xfId="62" applyNumberFormat="1" applyFont="1" applyFill="1" applyBorder="1" applyAlignment="1" applyProtection="1">
      <alignment horizontal="right" vertical="center" shrinkToFit="1"/>
      <protection/>
    </xf>
    <xf numFmtId="183" fontId="7" fillId="0" borderId="98" xfId="62" applyNumberFormat="1" applyFont="1" applyFill="1" applyBorder="1" applyAlignment="1">
      <alignment horizontal="right" vertical="center"/>
      <protection/>
    </xf>
    <xf numFmtId="183" fontId="7" fillId="0" borderId="106" xfId="62" applyNumberFormat="1" applyFont="1" applyFill="1" applyBorder="1" applyAlignment="1">
      <alignment horizontal="right" vertical="center"/>
      <protection/>
    </xf>
    <xf numFmtId="183" fontId="7" fillId="0" borderId="16" xfId="62" applyNumberFormat="1" applyFont="1" applyFill="1" applyBorder="1" applyAlignment="1" applyProtection="1">
      <alignment horizontal="right" vertical="center" shrinkToFit="1"/>
      <protection/>
    </xf>
    <xf numFmtId="183" fontId="7" fillId="0" borderId="97" xfId="62" applyNumberFormat="1" applyFont="1" applyFill="1" applyBorder="1" applyAlignment="1" applyProtection="1">
      <alignment horizontal="right" vertical="center" shrinkToFit="1"/>
      <protection hidden="1"/>
    </xf>
    <xf numFmtId="183" fontId="7" fillId="0" borderId="40" xfId="62" applyNumberFormat="1" applyFont="1" applyFill="1" applyBorder="1" applyAlignment="1">
      <alignment horizontal="right" vertical="center"/>
      <protection/>
    </xf>
    <xf numFmtId="183" fontId="7" fillId="0" borderId="108" xfId="62" applyNumberFormat="1" applyFont="1" applyFill="1" applyBorder="1" applyAlignment="1">
      <alignment horizontal="right" vertical="center"/>
      <protection/>
    </xf>
    <xf numFmtId="183" fontId="7" fillId="0" borderId="56" xfId="62" applyNumberFormat="1" applyFont="1" applyFill="1" applyBorder="1" applyAlignment="1">
      <alignment horizontal="right" vertical="center"/>
      <protection/>
    </xf>
    <xf numFmtId="183" fontId="7" fillId="0" borderId="109" xfId="62" applyNumberFormat="1" applyFont="1" applyFill="1" applyBorder="1" applyAlignment="1">
      <alignment horizontal="right" vertical="center"/>
      <protection/>
    </xf>
    <xf numFmtId="183" fontId="7" fillId="33" borderId="120" xfId="62" applyNumberFormat="1" applyFont="1" applyFill="1" applyBorder="1" applyAlignment="1">
      <alignment horizontal="right" vertical="center"/>
      <protection/>
    </xf>
    <xf numFmtId="183" fontId="7" fillId="33" borderId="110" xfId="62" applyNumberFormat="1" applyFont="1" applyFill="1" applyBorder="1" applyAlignment="1" applyProtection="1">
      <alignment horizontal="right" vertical="center" shrinkToFit="1"/>
      <protection/>
    </xf>
    <xf numFmtId="183" fontId="7" fillId="33" borderId="110" xfId="62" applyNumberFormat="1" applyFont="1" applyFill="1" applyBorder="1" applyAlignment="1" applyProtection="1">
      <alignment horizontal="right" vertical="center" shrinkToFit="1"/>
      <protection hidden="1"/>
    </xf>
    <xf numFmtId="0" fontId="0" fillId="0" borderId="19" xfId="0" applyFont="1" applyBorder="1" applyAlignment="1">
      <alignment horizontal="center" vertical="center" wrapText="1"/>
    </xf>
    <xf numFmtId="0" fontId="7" fillId="34" borderId="20" xfId="62" applyFont="1" applyFill="1" applyBorder="1" applyAlignment="1">
      <alignment horizontal="center" vertical="center"/>
      <protection/>
    </xf>
    <xf numFmtId="0" fontId="7" fillId="0" borderId="38" xfId="62" applyFont="1" applyFill="1" applyBorder="1" applyAlignment="1">
      <alignment horizontal="center" vertical="center"/>
      <protection/>
    </xf>
    <xf numFmtId="0" fontId="8" fillId="34" borderId="94" xfId="62" applyFont="1" applyFill="1" applyBorder="1" applyAlignment="1">
      <alignment horizontal="center" vertical="center"/>
      <protection/>
    </xf>
    <xf numFmtId="0" fontId="8" fillId="0" borderId="99" xfId="62" applyFont="1" applyFill="1" applyBorder="1" applyAlignment="1">
      <alignment horizontal="center" vertical="center"/>
      <protection/>
    </xf>
    <xf numFmtId="0" fontId="0" fillId="0" borderId="12" xfId="62" applyFont="1" applyFill="1" applyBorder="1" applyAlignment="1">
      <alignment vertical="center"/>
      <protection/>
    </xf>
    <xf numFmtId="183" fontId="0" fillId="0" borderId="10" xfId="62" applyNumberFormat="1" applyFont="1" applyFill="1" applyBorder="1" applyAlignment="1">
      <alignment horizontal="right" vertical="center"/>
      <protection/>
    </xf>
    <xf numFmtId="183" fontId="0" fillId="34" borderId="11" xfId="62" applyNumberFormat="1" applyFont="1" applyFill="1" applyBorder="1" applyAlignment="1" applyProtection="1">
      <alignment horizontal="right" vertical="center" shrinkToFit="1"/>
      <protection/>
    </xf>
    <xf numFmtId="183" fontId="0" fillId="0" borderId="84" xfId="62" applyNumberFormat="1" applyFont="1" applyFill="1" applyBorder="1" applyAlignment="1" applyProtection="1">
      <alignment horizontal="right" vertical="center" shrinkToFit="1"/>
      <protection hidden="1"/>
    </xf>
    <xf numFmtId="183" fontId="0" fillId="0" borderId="95" xfId="62" applyNumberFormat="1" applyFont="1" applyFill="1" applyBorder="1" applyAlignment="1" applyProtection="1">
      <alignment horizontal="right" vertical="center" shrinkToFit="1"/>
      <protection locked="0"/>
    </xf>
    <xf numFmtId="182" fontId="0" fillId="0" borderId="34" xfId="62" applyNumberFormat="1" applyFont="1" applyFill="1" applyBorder="1" applyAlignment="1" applyProtection="1">
      <alignment horizontal="right" vertical="center" shrinkToFit="1"/>
      <protection/>
    </xf>
    <xf numFmtId="183" fontId="0" fillId="0" borderId="96" xfId="62" applyNumberFormat="1" applyFont="1" applyFill="1" applyBorder="1" applyAlignment="1" applyProtection="1">
      <alignment horizontal="right" vertical="center" shrinkToFit="1"/>
      <protection locked="0"/>
    </xf>
    <xf numFmtId="183" fontId="0" fillId="0" borderId="96" xfId="62" applyNumberFormat="1" applyFont="1" applyFill="1" applyBorder="1" applyAlignment="1" applyProtection="1">
      <alignment horizontal="right" vertical="center" shrinkToFit="1"/>
      <protection/>
    </xf>
    <xf numFmtId="183" fontId="0" fillId="34" borderId="96" xfId="62" applyNumberFormat="1" applyFont="1" applyFill="1" applyBorder="1" applyAlignment="1" applyProtection="1">
      <alignment horizontal="right" vertical="center" shrinkToFit="1"/>
      <protection/>
    </xf>
    <xf numFmtId="183" fontId="0" fillId="33" borderId="0" xfId="62" applyNumberFormat="1" applyFont="1" applyFill="1" applyBorder="1" applyAlignment="1" applyProtection="1">
      <alignment horizontal="right" vertical="center" shrinkToFit="1"/>
      <protection hidden="1"/>
    </xf>
    <xf numFmtId="183" fontId="0" fillId="0" borderId="71" xfId="62" applyNumberFormat="1" applyFont="1" applyFill="1" applyBorder="1" applyAlignment="1" applyProtection="1">
      <alignment horizontal="right" vertical="center" shrinkToFit="1"/>
      <protection hidden="1"/>
    </xf>
    <xf numFmtId="183" fontId="0" fillId="0" borderId="11" xfId="62" applyNumberFormat="1" applyFont="1" applyFill="1" applyBorder="1" applyAlignment="1" applyProtection="1">
      <alignment horizontal="right" vertical="center" shrinkToFit="1"/>
      <protection/>
    </xf>
    <xf numFmtId="183" fontId="0" fillId="0" borderId="13" xfId="62" applyNumberFormat="1" applyFont="1" applyFill="1" applyBorder="1" applyAlignment="1" applyProtection="1">
      <alignment horizontal="right" vertical="center" shrinkToFit="1"/>
      <protection locked="0"/>
    </xf>
    <xf numFmtId="183" fontId="7" fillId="0" borderId="0" xfId="62" applyNumberFormat="1" applyFont="1" applyFill="1" applyBorder="1" applyAlignment="1">
      <alignment horizontal="right" vertical="center" shrinkToFit="1"/>
      <protection/>
    </xf>
    <xf numFmtId="183" fontId="0" fillId="0" borderId="84" xfId="62" applyNumberFormat="1" applyFont="1" applyFill="1" applyBorder="1" applyAlignment="1" applyProtection="1">
      <alignment horizontal="right" vertical="center" shrinkToFit="1"/>
      <protection/>
    </xf>
    <xf numFmtId="183" fontId="0" fillId="33" borderId="14" xfId="62" applyNumberFormat="1" applyFont="1" applyFill="1" applyBorder="1" applyAlignment="1" applyProtection="1">
      <alignment horizontal="right" vertical="center" shrinkToFit="1"/>
      <protection hidden="1"/>
    </xf>
    <xf numFmtId="0" fontId="0" fillId="0" borderId="12" xfId="62" applyFont="1" applyFill="1" applyBorder="1" applyAlignment="1">
      <alignment vertical="center" wrapText="1"/>
      <protection/>
    </xf>
    <xf numFmtId="183" fontId="0" fillId="0" borderId="84" xfId="62" applyNumberFormat="1" applyFont="1" applyFill="1" applyBorder="1" applyAlignment="1" applyProtection="1">
      <alignment vertical="center" shrinkToFit="1"/>
      <protection/>
    </xf>
    <xf numFmtId="183" fontId="0" fillId="0" borderId="96" xfId="62" applyNumberFormat="1" applyFont="1" applyFill="1" applyBorder="1" applyAlignment="1" applyProtection="1">
      <alignment vertical="center" shrinkToFit="1"/>
      <protection/>
    </xf>
    <xf numFmtId="183" fontId="0" fillId="0" borderId="96" xfId="62" applyNumberFormat="1" applyFont="1" applyFill="1" applyBorder="1" applyAlignment="1" applyProtection="1">
      <alignment vertical="center" shrinkToFit="1"/>
      <protection locked="0"/>
    </xf>
    <xf numFmtId="183" fontId="0" fillId="33" borderId="14" xfId="62" applyNumberFormat="1" applyFont="1" applyFill="1" applyBorder="1" applyAlignment="1" applyProtection="1">
      <alignment vertical="center" shrinkToFit="1"/>
      <protection hidden="1"/>
    </xf>
    <xf numFmtId="183" fontId="0" fillId="0" borderId="13" xfId="62" applyNumberFormat="1" applyFont="1" applyFill="1" applyBorder="1" applyAlignment="1" applyProtection="1">
      <alignment vertical="center" shrinkToFit="1"/>
      <protection locked="0"/>
    </xf>
    <xf numFmtId="183" fontId="7" fillId="0" borderId="0" xfId="62" applyNumberFormat="1" applyFont="1" applyFill="1" applyBorder="1" applyAlignment="1">
      <alignment vertical="center" shrinkToFit="1"/>
      <protection/>
    </xf>
    <xf numFmtId="0" fontId="0" fillId="33" borderId="104" xfId="62" applyFont="1" applyFill="1" applyBorder="1" applyAlignment="1">
      <alignment vertical="center"/>
      <protection/>
    </xf>
    <xf numFmtId="183" fontId="0" fillId="33" borderId="10" xfId="62" applyNumberFormat="1" applyFont="1" applyFill="1" applyBorder="1" applyAlignment="1">
      <alignment horizontal="right" vertical="center"/>
      <protection/>
    </xf>
    <xf numFmtId="183" fontId="0" fillId="33" borderId="84" xfId="62" applyNumberFormat="1" applyFont="1" applyFill="1" applyBorder="1" applyAlignment="1" applyProtection="1">
      <alignment horizontal="right" vertical="center" shrinkToFit="1"/>
      <protection/>
    </xf>
    <xf numFmtId="183" fontId="0" fillId="33" borderId="96" xfId="62" applyNumberFormat="1" applyFont="1" applyFill="1" applyBorder="1" applyAlignment="1" applyProtection="1">
      <alignment horizontal="right" vertical="center" shrinkToFit="1"/>
      <protection/>
    </xf>
    <xf numFmtId="182" fontId="0" fillId="33" borderId="34" xfId="62" applyNumberFormat="1" applyFont="1" applyFill="1" applyBorder="1" applyAlignment="1" applyProtection="1">
      <alignment horizontal="right" vertical="center" shrinkToFit="1"/>
      <protection/>
    </xf>
    <xf numFmtId="183" fontId="0" fillId="33" borderId="96" xfId="62" applyNumberFormat="1" applyFont="1" applyFill="1" applyBorder="1" applyAlignment="1" applyProtection="1">
      <alignment horizontal="right" vertical="center" shrinkToFit="1"/>
      <protection locked="0"/>
    </xf>
    <xf numFmtId="183" fontId="0" fillId="33" borderId="11" xfId="62" applyNumberFormat="1" applyFont="1" applyFill="1" applyBorder="1" applyAlignment="1" applyProtection="1">
      <alignment horizontal="right" vertical="center" shrinkToFit="1"/>
      <protection hidden="1"/>
    </xf>
    <xf numFmtId="183" fontId="0" fillId="33" borderId="11" xfId="62" applyNumberFormat="1" applyFont="1" applyFill="1" applyBorder="1" applyAlignment="1" applyProtection="1">
      <alignment horizontal="right" vertical="center" shrinkToFit="1"/>
      <protection/>
    </xf>
    <xf numFmtId="183" fontId="0" fillId="33" borderId="13" xfId="62" applyNumberFormat="1" applyFont="1" applyFill="1" applyBorder="1" applyAlignment="1" applyProtection="1">
      <alignment horizontal="right" vertical="center" shrinkToFit="1"/>
      <protection locked="0"/>
    </xf>
    <xf numFmtId="183" fontId="7" fillId="33" borderId="0" xfId="62" applyNumberFormat="1" applyFont="1" applyFill="1" applyBorder="1" applyAlignment="1">
      <alignment horizontal="right" vertical="center" shrinkToFit="1"/>
      <protection/>
    </xf>
    <xf numFmtId="183" fontId="0" fillId="33" borderId="14" xfId="62" applyNumberFormat="1" applyFont="1" applyFill="1" applyBorder="1" applyAlignment="1" applyProtection="1">
      <alignment horizontal="right" vertical="center" shrinkToFit="1"/>
      <protection/>
    </xf>
    <xf numFmtId="182" fontId="0" fillId="33" borderId="84" xfId="62" applyNumberFormat="1" applyFont="1" applyFill="1" applyBorder="1" applyAlignment="1" applyProtection="1">
      <alignment horizontal="right" vertical="center" shrinkToFit="1"/>
      <protection/>
    </xf>
    <xf numFmtId="183" fontId="0" fillId="33" borderId="96" xfId="62" applyNumberFormat="1" applyFont="1" applyFill="1" applyBorder="1" applyAlignment="1">
      <alignment horizontal="right" vertical="center"/>
      <protection/>
    </xf>
    <xf numFmtId="183" fontId="0" fillId="33" borderId="105" xfId="62" applyNumberFormat="1" applyFont="1" applyFill="1" applyBorder="1" applyAlignment="1">
      <alignment horizontal="right" vertical="center"/>
      <protection/>
    </xf>
    <xf numFmtId="183" fontId="0" fillId="33" borderId="13" xfId="62" applyNumberFormat="1" applyFont="1" applyFill="1" applyBorder="1" applyAlignment="1">
      <alignment horizontal="right" vertical="center"/>
      <protection/>
    </xf>
    <xf numFmtId="183" fontId="7" fillId="33" borderId="0" xfId="62" applyNumberFormat="1" applyFont="1" applyFill="1" applyBorder="1" applyAlignment="1">
      <alignment horizontal="right" vertical="center"/>
      <protection/>
    </xf>
    <xf numFmtId="0" fontId="0" fillId="33" borderId="26" xfId="62" applyFont="1" applyFill="1" applyBorder="1" applyAlignment="1">
      <alignment vertical="center"/>
      <protection/>
    </xf>
    <xf numFmtId="183" fontId="0" fillId="33" borderId="15" xfId="62" applyNumberFormat="1" applyFont="1" applyFill="1" applyBorder="1" applyAlignment="1">
      <alignment horizontal="right" vertical="center"/>
      <protection/>
    </xf>
    <xf numFmtId="183" fontId="0" fillId="34" borderId="16" xfId="62" applyNumberFormat="1" applyFont="1" applyFill="1" applyBorder="1" applyAlignment="1" applyProtection="1">
      <alignment horizontal="right" vertical="center" shrinkToFit="1"/>
      <protection/>
    </xf>
    <xf numFmtId="183" fontId="0" fillId="33" borderId="97" xfId="62" applyNumberFormat="1" applyFont="1" applyFill="1" applyBorder="1" applyAlignment="1" applyProtection="1">
      <alignment horizontal="right" vertical="center" shrinkToFit="1"/>
      <protection/>
    </xf>
    <xf numFmtId="183" fontId="0" fillId="33" borderId="16" xfId="62" applyNumberFormat="1" applyFont="1" applyFill="1" applyBorder="1" applyAlignment="1">
      <alignment horizontal="right" vertical="center"/>
      <protection/>
    </xf>
    <xf numFmtId="182" fontId="0" fillId="33" borderId="97" xfId="62" applyNumberFormat="1" applyFont="1" applyFill="1" applyBorder="1" applyAlignment="1" applyProtection="1">
      <alignment horizontal="right" vertical="center" shrinkToFit="1"/>
      <protection/>
    </xf>
    <xf numFmtId="183" fontId="0" fillId="33" borderId="98" xfId="62" applyNumberFormat="1" applyFont="1" applyFill="1" applyBorder="1" applyAlignment="1">
      <alignment horizontal="right" vertical="center"/>
      <protection/>
    </xf>
    <xf numFmtId="183" fontId="0" fillId="33" borderId="98" xfId="62" applyNumberFormat="1" applyFont="1" applyFill="1" applyBorder="1" applyAlignment="1" applyProtection="1">
      <alignment horizontal="right" vertical="center" shrinkToFit="1"/>
      <protection/>
    </xf>
    <xf numFmtId="182" fontId="0" fillId="33" borderId="43" xfId="62" applyNumberFormat="1" applyFont="1" applyFill="1" applyBorder="1" applyAlignment="1" applyProtection="1">
      <alignment horizontal="right" vertical="center" shrinkToFit="1"/>
      <protection/>
    </xf>
    <xf numFmtId="183" fontId="0" fillId="34" borderId="98" xfId="62" applyNumberFormat="1" applyFont="1" applyFill="1" applyBorder="1" applyAlignment="1" applyProtection="1">
      <alignment horizontal="right" vertical="center" shrinkToFit="1"/>
      <protection/>
    </xf>
    <xf numFmtId="183" fontId="0" fillId="33" borderId="15" xfId="62" applyNumberFormat="1" applyFont="1" applyFill="1" applyBorder="1" applyAlignment="1" applyProtection="1">
      <alignment horizontal="right" vertical="center" shrinkToFit="1"/>
      <protection hidden="1"/>
    </xf>
    <xf numFmtId="183" fontId="0" fillId="33" borderId="40" xfId="62" applyNumberFormat="1" applyFont="1" applyFill="1" applyBorder="1" applyAlignment="1">
      <alignment horizontal="right" vertical="center"/>
      <protection/>
    </xf>
    <xf numFmtId="0" fontId="0" fillId="33" borderId="121" xfId="62" applyFont="1" applyFill="1" applyBorder="1" applyAlignment="1">
      <alignment horizontal="center" vertical="center"/>
      <protection/>
    </xf>
    <xf numFmtId="183" fontId="0" fillId="33" borderId="122" xfId="62" applyNumberFormat="1" applyFont="1" applyFill="1" applyBorder="1" applyAlignment="1" applyProtection="1">
      <alignment horizontal="right" vertical="center" shrinkToFit="1"/>
      <protection/>
    </xf>
    <xf numFmtId="183" fontId="0" fillId="33" borderId="120" xfId="62" applyNumberFormat="1" applyFont="1" applyFill="1" applyBorder="1" applyAlignment="1">
      <alignment horizontal="right" vertical="center"/>
      <protection/>
    </xf>
    <xf numFmtId="182" fontId="0" fillId="33" borderId="123" xfId="62" applyNumberFormat="1" applyFont="1" applyFill="1" applyBorder="1" applyAlignment="1" applyProtection="1">
      <alignment horizontal="right" vertical="center" shrinkToFit="1"/>
      <protection/>
    </xf>
    <xf numFmtId="183" fontId="0" fillId="33" borderId="124" xfId="62" applyNumberFormat="1" applyFont="1" applyFill="1" applyBorder="1" applyAlignment="1">
      <alignment horizontal="right" vertical="center"/>
      <protection/>
    </xf>
    <xf numFmtId="182" fontId="0" fillId="33" borderId="110" xfId="62" applyNumberFormat="1" applyFont="1" applyFill="1" applyBorder="1" applyAlignment="1" applyProtection="1">
      <alignment horizontal="right" vertical="center" shrinkToFit="1"/>
      <protection/>
    </xf>
    <xf numFmtId="182" fontId="0" fillId="33" borderId="122" xfId="62" applyNumberFormat="1" applyFont="1" applyFill="1" applyBorder="1" applyAlignment="1" applyProtection="1">
      <alignment horizontal="right" vertical="center" shrinkToFit="1"/>
      <protection/>
    </xf>
    <xf numFmtId="182" fontId="0" fillId="33" borderId="114" xfId="62" applyNumberFormat="1" applyFont="1" applyFill="1" applyBorder="1" applyAlignment="1" applyProtection="1">
      <alignment horizontal="right" vertical="center" shrinkToFit="1"/>
      <protection/>
    </xf>
    <xf numFmtId="183" fontId="0" fillId="33" borderId="125" xfId="62" applyNumberFormat="1" applyFont="1" applyFill="1" applyBorder="1" applyAlignment="1">
      <alignment horizontal="right" vertical="center"/>
      <protection/>
    </xf>
    <xf numFmtId="183" fontId="0" fillId="0" borderId="0" xfId="62" applyNumberFormat="1" applyFont="1" applyFill="1" applyBorder="1" applyAlignment="1" applyProtection="1">
      <alignment horizontal="right" vertical="center" shrinkToFit="1"/>
      <protection hidden="1"/>
    </xf>
    <xf numFmtId="0" fontId="0" fillId="0" borderId="10" xfId="0" applyFont="1" applyBorder="1" applyAlignment="1">
      <alignment horizontal="center" vertical="center"/>
    </xf>
    <xf numFmtId="183" fontId="0" fillId="0" borderId="126" xfId="62" applyNumberFormat="1" applyFont="1" applyFill="1" applyBorder="1" applyAlignment="1" applyProtection="1">
      <alignment horizontal="right" vertical="center" shrinkToFit="1"/>
      <protection locked="0"/>
    </xf>
    <xf numFmtId="183" fontId="0" fillId="0" borderId="71" xfId="62" applyNumberFormat="1" applyFont="1" applyFill="1" applyBorder="1" applyAlignment="1" applyProtection="1">
      <alignment horizontal="right" vertical="center" shrinkToFit="1"/>
      <protection locked="0"/>
    </xf>
    <xf numFmtId="182" fontId="0" fillId="0" borderId="84" xfId="62" applyNumberFormat="1" applyFont="1" applyFill="1" applyBorder="1" applyAlignment="1" applyProtection="1">
      <alignment horizontal="right" vertical="center" shrinkToFit="1"/>
      <protection/>
    </xf>
    <xf numFmtId="183" fontId="0" fillId="0" borderId="14" xfId="62" applyNumberFormat="1" applyFont="1" applyFill="1" applyBorder="1" applyAlignment="1" applyProtection="1">
      <alignment horizontal="right" vertical="center" shrinkToFit="1"/>
      <protection hidden="1"/>
    </xf>
    <xf numFmtId="183" fontId="0" fillId="0" borderId="105" xfId="62" applyNumberFormat="1" applyFont="1" applyFill="1" applyBorder="1" applyAlignment="1" applyProtection="1">
      <alignment horizontal="right" vertical="center" shrinkToFit="1"/>
      <protection locked="0"/>
    </xf>
    <xf numFmtId="183" fontId="0" fillId="0" borderId="11" xfId="62" applyNumberFormat="1" applyFont="1" applyFill="1" applyBorder="1" applyAlignment="1" applyProtection="1">
      <alignment horizontal="right" vertical="center" shrinkToFit="1"/>
      <protection locked="0"/>
    </xf>
    <xf numFmtId="183" fontId="0" fillId="0" borderId="14" xfId="62" applyNumberFormat="1" applyFont="1" applyFill="1" applyBorder="1" applyAlignment="1" applyProtection="1">
      <alignment vertical="center" shrinkToFit="1"/>
      <protection hidden="1"/>
    </xf>
    <xf numFmtId="183" fontId="0" fillId="0" borderId="105" xfId="62" applyNumberFormat="1" applyFont="1" applyFill="1" applyBorder="1" applyAlignment="1" applyProtection="1">
      <alignment vertical="center" shrinkToFit="1"/>
      <protection locked="0"/>
    </xf>
    <xf numFmtId="183" fontId="0" fillId="0" borderId="11" xfId="62" applyNumberFormat="1" applyFont="1" applyFill="1" applyBorder="1" applyAlignment="1" applyProtection="1">
      <alignment vertical="center" shrinkToFit="1"/>
      <protection locked="0"/>
    </xf>
    <xf numFmtId="183" fontId="0" fillId="0" borderId="14" xfId="62" applyNumberFormat="1" applyFont="1" applyFill="1" applyBorder="1" applyAlignment="1" applyProtection="1">
      <alignment horizontal="right" vertical="center" shrinkToFit="1"/>
      <protection/>
    </xf>
    <xf numFmtId="0" fontId="0" fillId="0" borderId="10" xfId="0" applyFont="1" applyBorder="1" applyAlignment="1" quotePrefix="1">
      <alignment horizontal="center" vertical="center"/>
    </xf>
    <xf numFmtId="0" fontId="0" fillId="33" borderId="10" xfId="0" applyFont="1" applyFill="1" applyBorder="1" applyAlignment="1">
      <alignment horizontal="center" vertical="center"/>
    </xf>
    <xf numFmtId="183" fontId="0" fillId="33" borderId="105" xfId="62" applyNumberFormat="1" applyFont="1" applyFill="1" applyBorder="1" applyAlignment="1" applyProtection="1">
      <alignment horizontal="right" vertical="center" shrinkToFit="1"/>
      <protection locked="0"/>
    </xf>
    <xf numFmtId="182" fontId="0" fillId="0" borderId="99" xfId="62" applyNumberFormat="1" applyFont="1" applyFill="1" applyBorder="1" applyAlignment="1" applyProtection="1">
      <alignment horizontal="right" vertical="center" shrinkToFit="1"/>
      <protection/>
    </xf>
    <xf numFmtId="183" fontId="0" fillId="0" borderId="96" xfId="62" applyNumberFormat="1" applyFont="1" applyFill="1" applyBorder="1" applyAlignment="1">
      <alignment horizontal="right" vertical="center"/>
      <protection/>
    </xf>
    <xf numFmtId="183" fontId="0" fillId="0" borderId="105" xfId="62" applyNumberFormat="1" applyFont="1" applyFill="1" applyBorder="1" applyAlignment="1">
      <alignment horizontal="right" vertical="center"/>
      <protection/>
    </xf>
    <xf numFmtId="183" fontId="0" fillId="0" borderId="13" xfId="62" applyNumberFormat="1" applyFont="1" applyFill="1" applyBorder="1" applyAlignment="1">
      <alignment horizontal="right" vertical="center"/>
      <protection/>
    </xf>
    <xf numFmtId="183" fontId="7" fillId="0" borderId="0" xfId="62" applyNumberFormat="1" applyFont="1" applyFill="1" applyBorder="1" applyAlignment="1">
      <alignment horizontal="right" vertical="center"/>
      <protection/>
    </xf>
    <xf numFmtId="183" fontId="0" fillId="0" borderId="15" xfId="62" applyNumberFormat="1" applyFont="1" applyFill="1" applyBorder="1" applyAlignment="1">
      <alignment horizontal="right" vertical="center"/>
      <protection/>
    </xf>
    <xf numFmtId="183" fontId="0" fillId="0" borderId="97" xfId="62" applyNumberFormat="1" applyFont="1" applyFill="1" applyBorder="1" applyAlignment="1" applyProtection="1">
      <alignment horizontal="right" vertical="center" shrinkToFit="1"/>
      <protection/>
    </xf>
    <xf numFmtId="183" fontId="0" fillId="0" borderId="16" xfId="62" applyNumberFormat="1" applyFont="1" applyFill="1" applyBorder="1" applyAlignment="1">
      <alignment horizontal="right" vertical="center"/>
      <protection/>
    </xf>
    <xf numFmtId="182" fontId="0" fillId="0" borderId="97" xfId="62" applyNumberFormat="1" applyFont="1" applyFill="1" applyBorder="1" applyAlignment="1" applyProtection="1">
      <alignment horizontal="right" vertical="center" shrinkToFit="1"/>
      <protection/>
    </xf>
    <xf numFmtId="183" fontId="0" fillId="0" borderId="98" xfId="62" applyNumberFormat="1" applyFont="1" applyFill="1" applyBorder="1" applyAlignment="1">
      <alignment horizontal="right" vertical="center"/>
      <protection/>
    </xf>
    <xf numFmtId="182" fontId="0" fillId="0" borderId="43" xfId="62" applyNumberFormat="1" applyFont="1" applyFill="1" applyBorder="1" applyAlignment="1" applyProtection="1">
      <alignment horizontal="right" vertical="center" shrinkToFit="1"/>
      <protection/>
    </xf>
    <xf numFmtId="183" fontId="0" fillId="0" borderId="98" xfId="62" applyNumberFormat="1" applyFont="1" applyFill="1" applyBorder="1" applyAlignment="1" applyProtection="1">
      <alignment horizontal="right" vertical="center" shrinkToFit="1"/>
      <protection/>
    </xf>
    <xf numFmtId="183" fontId="0" fillId="0" borderId="16" xfId="62" applyNumberFormat="1" applyFont="1" applyFill="1" applyBorder="1" applyAlignment="1" applyProtection="1">
      <alignment horizontal="right" vertical="center" shrinkToFit="1"/>
      <protection hidden="1"/>
    </xf>
    <xf numFmtId="0" fontId="0" fillId="0" borderId="15" xfId="0" applyFont="1" applyBorder="1" applyAlignment="1">
      <alignment horizontal="center" vertical="center"/>
    </xf>
    <xf numFmtId="183" fontId="0" fillId="0" borderId="106" xfId="62" applyNumberFormat="1" applyFont="1" applyFill="1" applyBorder="1" applyAlignment="1">
      <alignment horizontal="right" vertical="center"/>
      <protection/>
    </xf>
    <xf numFmtId="183" fontId="0" fillId="0" borderId="16" xfId="62" applyNumberFormat="1" applyFont="1" applyFill="1" applyBorder="1" applyAlignment="1" applyProtection="1">
      <alignment horizontal="right" vertical="center" shrinkToFit="1"/>
      <protection/>
    </xf>
    <xf numFmtId="183" fontId="0" fillId="0" borderId="40" xfId="62" applyNumberFormat="1" applyFont="1" applyFill="1" applyBorder="1" applyAlignment="1">
      <alignment horizontal="right" vertical="center"/>
      <protection/>
    </xf>
    <xf numFmtId="0" fontId="7" fillId="0" borderId="107" xfId="62" applyFont="1" applyFill="1" applyBorder="1" applyAlignment="1">
      <alignment horizontal="center" vertical="center"/>
      <protection/>
    </xf>
    <xf numFmtId="180" fontId="0" fillId="0" borderId="127" xfId="62" applyNumberFormat="1" applyFont="1" applyFill="1" applyBorder="1" applyAlignment="1">
      <alignment horizontal="right" vertical="center" shrinkToFit="1"/>
      <protection/>
    </xf>
    <xf numFmtId="183" fontId="0" fillId="0" borderId="127" xfId="62" applyNumberFormat="1" applyFont="1" applyFill="1" applyBorder="1" applyAlignment="1">
      <alignment horizontal="right" vertical="center"/>
      <protection/>
    </xf>
    <xf numFmtId="183" fontId="0" fillId="34" borderId="111" xfId="62" applyNumberFormat="1" applyFont="1" applyFill="1" applyBorder="1" applyAlignment="1">
      <alignment horizontal="right" vertical="center"/>
      <protection/>
    </xf>
    <xf numFmtId="183" fontId="0" fillId="0" borderId="110" xfId="62" applyNumberFormat="1" applyFont="1" applyFill="1" applyBorder="1" applyAlignment="1" applyProtection="1">
      <alignment horizontal="right" vertical="center" shrinkToFit="1"/>
      <protection/>
    </xf>
    <xf numFmtId="183" fontId="0" fillId="0" borderId="111" xfId="62" applyNumberFormat="1" applyFont="1" applyFill="1" applyBorder="1" applyAlignment="1">
      <alignment horizontal="right" vertical="center"/>
      <protection/>
    </xf>
    <xf numFmtId="182" fontId="0" fillId="0" borderId="114" xfId="62" applyNumberFormat="1" applyFont="1" applyFill="1" applyBorder="1" applyAlignment="1" applyProtection="1">
      <alignment horizontal="right" vertical="center" shrinkToFit="1"/>
      <protection/>
    </xf>
    <xf numFmtId="182" fontId="0" fillId="0" borderId="35" xfId="62" applyNumberFormat="1" applyFont="1" applyFill="1" applyBorder="1" applyAlignment="1" applyProtection="1">
      <alignment horizontal="right" vertical="center" shrinkToFit="1"/>
      <protection/>
    </xf>
    <xf numFmtId="0" fontId="0" fillId="0" borderId="108" xfId="0" applyFont="1" applyBorder="1" applyAlignment="1">
      <alignment horizontal="center" vertical="center"/>
    </xf>
    <xf numFmtId="183" fontId="0" fillId="0" borderId="112" xfId="62" applyNumberFormat="1" applyFont="1" applyFill="1" applyBorder="1" applyAlignment="1">
      <alignment horizontal="right" vertical="center"/>
      <protection/>
    </xf>
    <xf numFmtId="182" fontId="0" fillId="0" borderId="122" xfId="62" applyNumberFormat="1" applyFont="1" applyFill="1" applyBorder="1" applyAlignment="1" applyProtection="1">
      <alignment horizontal="right" vertical="center" shrinkToFit="1"/>
      <protection/>
    </xf>
    <xf numFmtId="183" fontId="0" fillId="33" borderId="108" xfId="62" applyNumberFormat="1" applyFont="1" applyFill="1" applyBorder="1" applyAlignment="1">
      <alignment horizontal="right" vertical="center"/>
      <protection/>
    </xf>
    <xf numFmtId="183" fontId="0" fillId="33" borderId="115" xfId="62" applyNumberFormat="1" applyFont="1" applyFill="1" applyBorder="1" applyAlignment="1">
      <alignment horizontal="right" vertical="center"/>
      <protection/>
    </xf>
    <xf numFmtId="0" fontId="9" fillId="0" borderId="0" xfId="0" applyFont="1" applyAlignment="1">
      <alignment/>
    </xf>
    <xf numFmtId="0" fontId="9" fillId="33" borderId="0" xfId="0" applyFont="1" applyFill="1" applyAlignment="1">
      <alignment/>
    </xf>
    <xf numFmtId="0" fontId="9" fillId="0" borderId="0" xfId="0" applyFont="1" applyAlignment="1">
      <alignment vertical="center"/>
    </xf>
    <xf numFmtId="0" fontId="9" fillId="33" borderId="0" xfId="0" applyFont="1" applyFill="1" applyAlignment="1">
      <alignment vertical="center"/>
    </xf>
    <xf numFmtId="0" fontId="0" fillId="0" borderId="0" xfId="0" applyFont="1" applyAlignment="1">
      <alignment vertical="center"/>
    </xf>
    <xf numFmtId="0" fontId="0" fillId="0" borderId="0" xfId="0" applyFont="1" applyFill="1" applyAlignment="1">
      <alignment vertical="center"/>
    </xf>
    <xf numFmtId="0" fontId="9" fillId="33" borderId="34" xfId="0" applyFont="1" applyFill="1" applyBorder="1" applyAlignment="1">
      <alignment horizontal="center" vertical="center"/>
    </xf>
    <xf numFmtId="0" fontId="9" fillId="33" borderId="10" xfId="0" applyFont="1" applyFill="1" applyBorder="1" applyAlignment="1">
      <alignment horizontal="center" vertical="center"/>
    </xf>
    <xf numFmtId="0" fontId="9" fillId="33" borderId="34"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0" fillId="0" borderId="0" xfId="0" applyFont="1" applyBorder="1" applyAlignment="1">
      <alignment vertical="center"/>
    </xf>
    <xf numFmtId="0" fontId="9" fillId="33" borderId="69" xfId="0" applyFont="1" applyFill="1" applyBorder="1" applyAlignment="1">
      <alignment horizontal="center" vertical="center"/>
    </xf>
    <xf numFmtId="0" fontId="9" fillId="33" borderId="70"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70" xfId="0" applyFont="1" applyFill="1" applyBorder="1" applyAlignment="1">
      <alignment horizontal="center" vertical="center"/>
    </xf>
    <xf numFmtId="0" fontId="0" fillId="33" borderId="36" xfId="0" applyFont="1" applyFill="1" applyBorder="1" applyAlignment="1">
      <alignment vertical="center"/>
    </xf>
    <xf numFmtId="0" fontId="0" fillId="33" borderId="43" xfId="0" applyFont="1" applyFill="1" applyBorder="1" applyAlignment="1">
      <alignment horizontal="center" vertical="center"/>
    </xf>
    <xf numFmtId="0" fontId="0" fillId="33" borderId="15" xfId="0" applyFont="1" applyFill="1" applyBorder="1" applyAlignment="1">
      <alignment horizontal="center" vertical="center"/>
    </xf>
    <xf numFmtId="0" fontId="12" fillId="33" borderId="0" xfId="0" applyFont="1" applyFill="1" applyBorder="1" applyAlignment="1">
      <alignment vertical="center"/>
    </xf>
    <xf numFmtId="0" fontId="9" fillId="33" borderId="28" xfId="0" applyFont="1" applyFill="1" applyBorder="1" applyAlignment="1">
      <alignment horizontal="center" vertical="center"/>
    </xf>
    <xf numFmtId="0" fontId="55" fillId="33" borderId="128" xfId="0" applyFont="1" applyFill="1" applyBorder="1" applyAlignment="1">
      <alignment horizontal="center" vertical="center"/>
    </xf>
    <xf numFmtId="0" fontId="55" fillId="33" borderId="129" xfId="0" applyFont="1" applyFill="1" applyBorder="1" applyAlignment="1">
      <alignment horizontal="center" vertical="center"/>
    </xf>
    <xf numFmtId="0" fontId="0" fillId="33" borderId="0" xfId="0" applyFont="1" applyFill="1" applyBorder="1" applyAlignment="1">
      <alignment vertical="center"/>
    </xf>
    <xf numFmtId="0" fontId="0" fillId="0" borderId="0" xfId="0" applyFont="1" applyFill="1" applyBorder="1" applyAlignment="1">
      <alignment vertical="center"/>
    </xf>
    <xf numFmtId="0" fontId="47" fillId="33" borderId="51" xfId="0" applyFont="1" applyFill="1" applyBorder="1" applyAlignment="1">
      <alignment horizontal="center" vertical="center" wrapText="1"/>
    </xf>
    <xf numFmtId="0" fontId="47" fillId="33" borderId="0" xfId="0" applyFont="1" applyFill="1" applyBorder="1" applyAlignment="1">
      <alignment horizontal="center" vertical="center"/>
    </xf>
    <xf numFmtId="0" fontId="47" fillId="33" borderId="0" xfId="0" applyFont="1" applyFill="1" applyAlignment="1">
      <alignment/>
    </xf>
    <xf numFmtId="0" fontId="47" fillId="33" borderId="69" xfId="0" applyFont="1" applyFill="1" applyBorder="1" applyAlignment="1">
      <alignment horizontal="center" vertical="center" wrapText="1"/>
    </xf>
    <xf numFmtId="0" fontId="47" fillId="33" borderId="70" xfId="0" applyFont="1" applyFill="1" applyBorder="1" applyAlignment="1">
      <alignment horizontal="center" vertical="center" wrapText="1"/>
    </xf>
    <xf numFmtId="0" fontId="47" fillId="33" borderId="58" xfId="0" applyFont="1" applyFill="1" applyBorder="1" applyAlignment="1">
      <alignment horizontal="center" vertical="center" wrapText="1"/>
    </xf>
    <xf numFmtId="0" fontId="47" fillId="33" borderId="61" xfId="0" applyFont="1" applyFill="1" applyBorder="1" applyAlignment="1">
      <alignment horizontal="center" vertical="center" wrapText="1"/>
    </xf>
    <xf numFmtId="0" fontId="47" fillId="33" borderId="59" xfId="0" applyFont="1" applyFill="1" applyBorder="1" applyAlignment="1">
      <alignment horizontal="center" vertical="center" wrapText="1"/>
    </xf>
    <xf numFmtId="0" fontId="7" fillId="33" borderId="49" xfId="0" applyFont="1" applyFill="1" applyBorder="1" applyAlignment="1" applyProtection="1">
      <alignment vertical="center"/>
      <protection/>
    </xf>
    <xf numFmtId="0" fontId="7" fillId="33" borderId="36" xfId="0" applyFont="1" applyFill="1" applyBorder="1" applyAlignment="1" applyProtection="1">
      <alignment vertical="center"/>
      <protection/>
    </xf>
    <xf numFmtId="0" fontId="7" fillId="33" borderId="37" xfId="0" applyFont="1" applyFill="1" applyBorder="1" applyAlignment="1" applyProtection="1">
      <alignment vertical="center"/>
      <protection/>
    </xf>
    <xf numFmtId="0" fontId="7" fillId="33" borderId="45" xfId="0" applyFont="1" applyFill="1" applyBorder="1" applyAlignment="1" applyProtection="1">
      <alignment vertical="center"/>
      <protection/>
    </xf>
    <xf numFmtId="0" fontId="7" fillId="33" borderId="63" xfId="0" applyFont="1" applyFill="1" applyBorder="1" applyAlignment="1" applyProtection="1">
      <alignment vertical="center"/>
      <protection/>
    </xf>
    <xf numFmtId="0" fontId="7" fillId="0" borderId="45" xfId="0" applyFont="1" applyFill="1" applyBorder="1" applyAlignment="1" applyProtection="1">
      <alignment vertical="center"/>
      <protection/>
    </xf>
    <xf numFmtId="0" fontId="7" fillId="0" borderId="36" xfId="0" applyFont="1" applyFill="1" applyBorder="1" applyAlignment="1" applyProtection="1">
      <alignment vertical="center"/>
      <protection/>
    </xf>
    <xf numFmtId="0" fontId="7" fillId="0" borderId="46" xfId="0" applyFont="1" applyFill="1" applyBorder="1" applyAlignment="1" applyProtection="1">
      <alignment vertical="center"/>
      <protection/>
    </xf>
    <xf numFmtId="0" fontId="0" fillId="33" borderId="130" xfId="0" applyFont="1" applyFill="1" applyBorder="1" applyAlignment="1" applyProtection="1">
      <alignment vertical="center"/>
      <protection/>
    </xf>
    <xf numFmtId="0" fontId="0" fillId="33" borderId="14" xfId="0" applyFont="1" applyFill="1" applyBorder="1" applyAlignment="1" applyProtection="1">
      <alignment vertical="center"/>
      <protection/>
    </xf>
    <xf numFmtId="0" fontId="0" fillId="33" borderId="57" xfId="0" applyFont="1" applyFill="1" applyBorder="1" applyAlignment="1" applyProtection="1">
      <alignment vertical="center"/>
      <protection/>
    </xf>
    <xf numFmtId="183" fontId="0" fillId="33" borderId="11" xfId="62" applyNumberFormat="1" applyFont="1" applyFill="1" applyBorder="1" applyAlignment="1" applyProtection="1">
      <alignment horizontal="right" vertical="center" shrinkToFit="1"/>
      <protection locked="0"/>
    </xf>
    <xf numFmtId="183" fontId="0" fillId="33" borderId="16" xfId="62" applyNumberFormat="1" applyFont="1" applyFill="1" applyBorder="1" applyAlignment="1" applyProtection="1">
      <alignment horizontal="right" vertical="center" shrinkToFit="1"/>
      <protection/>
    </xf>
    <xf numFmtId="0" fontId="0" fillId="0" borderId="5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45" xfId="0" applyFont="1" applyFill="1" applyBorder="1" applyAlignment="1">
      <alignment horizontal="center" vertical="center"/>
    </xf>
    <xf numFmtId="0" fontId="0" fillId="33" borderId="0" xfId="62" applyFont="1" applyFill="1" applyAlignment="1">
      <alignment vertical="center"/>
      <protection/>
    </xf>
    <xf numFmtId="0" fontId="7" fillId="33" borderId="19" xfId="62" applyFont="1" applyFill="1" applyBorder="1" applyAlignment="1">
      <alignment horizontal="center" vertical="center"/>
      <protection/>
    </xf>
    <xf numFmtId="180" fontId="7" fillId="33" borderId="131" xfId="62" applyNumberFormat="1" applyFont="1" applyFill="1" applyBorder="1" applyAlignment="1">
      <alignment horizontal="right" vertical="center" shrinkToFit="1"/>
      <protection/>
    </xf>
    <xf numFmtId="180" fontId="7" fillId="33" borderId="132" xfId="62" applyNumberFormat="1" applyFont="1" applyFill="1" applyBorder="1" applyAlignment="1">
      <alignment horizontal="right" vertical="center" shrinkToFit="1"/>
      <protection/>
    </xf>
    <xf numFmtId="180" fontId="7" fillId="33" borderId="133" xfId="62" applyNumberFormat="1" applyFont="1" applyFill="1" applyBorder="1" applyAlignment="1">
      <alignment horizontal="right" vertical="center" shrinkToFit="1"/>
      <protection/>
    </xf>
    <xf numFmtId="186" fontId="7" fillId="33" borderId="134" xfId="62" applyNumberFormat="1" applyFont="1" applyFill="1" applyBorder="1" applyAlignment="1">
      <alignment horizontal="right" vertical="center" shrinkToFit="1"/>
      <protection/>
    </xf>
    <xf numFmtId="180" fontId="7" fillId="33" borderId="135" xfId="62" applyNumberFormat="1" applyFont="1" applyFill="1" applyBorder="1" applyAlignment="1">
      <alignment horizontal="right" vertical="center" shrinkToFit="1"/>
      <protection/>
    </xf>
    <xf numFmtId="186" fontId="7" fillId="33" borderId="132" xfId="62" applyNumberFormat="1" applyFont="1" applyFill="1" applyBorder="1" applyAlignment="1">
      <alignment horizontal="right" vertical="center" shrinkToFit="1"/>
      <protection/>
    </xf>
    <xf numFmtId="0" fontId="7" fillId="33" borderId="0" xfId="62" applyFont="1" applyFill="1" applyBorder="1" applyAlignment="1">
      <alignment vertical="center"/>
      <protection/>
    </xf>
    <xf numFmtId="180" fontId="7" fillId="33" borderId="71" xfId="62" applyNumberFormat="1" applyFont="1" applyFill="1" applyBorder="1" applyAlignment="1">
      <alignment horizontal="right" vertical="center" shrinkToFit="1"/>
      <protection/>
    </xf>
    <xf numFmtId="183" fontId="7" fillId="33" borderId="136" xfId="62" applyNumberFormat="1" applyFont="1" applyFill="1" applyBorder="1" applyAlignment="1">
      <alignment horizontal="right" vertical="center" shrinkToFit="1"/>
      <protection/>
    </xf>
    <xf numFmtId="180" fontId="7" fillId="33" borderId="95" xfId="62" applyNumberFormat="1" applyFont="1" applyFill="1" applyBorder="1" applyAlignment="1">
      <alignment horizontal="right" vertical="center" shrinkToFit="1"/>
      <protection/>
    </xf>
    <xf numFmtId="183" fontId="7" fillId="33" borderId="82" xfId="62" applyNumberFormat="1" applyFont="1" applyFill="1" applyBorder="1" applyAlignment="1">
      <alignment horizontal="right" vertical="center" shrinkToFit="1"/>
      <protection/>
    </xf>
    <xf numFmtId="183" fontId="7" fillId="33" borderId="58" xfId="62" applyNumberFormat="1" applyFont="1" applyFill="1" applyBorder="1" applyAlignment="1">
      <alignment horizontal="right" vertical="center" shrinkToFit="1"/>
      <protection/>
    </xf>
    <xf numFmtId="0" fontId="7" fillId="33" borderId="137" xfId="62" applyFont="1" applyFill="1" applyBorder="1" applyAlignment="1">
      <alignment vertical="center"/>
      <protection/>
    </xf>
    <xf numFmtId="182" fontId="7" fillId="33" borderId="90" xfId="62" applyNumberFormat="1" applyFont="1" applyFill="1" applyBorder="1" applyAlignment="1">
      <alignment horizontal="right" vertical="center" shrinkToFit="1"/>
      <protection/>
    </xf>
    <xf numFmtId="0" fontId="7" fillId="33" borderId="138" xfId="62" applyFont="1" applyFill="1" applyBorder="1" applyAlignment="1">
      <alignment vertical="center"/>
      <protection/>
    </xf>
    <xf numFmtId="180" fontId="7" fillId="33" borderId="77" xfId="62" applyNumberFormat="1" applyFont="1" applyFill="1" applyBorder="1" applyAlignment="1">
      <alignment horizontal="right" vertical="center" shrinkToFit="1"/>
      <protection/>
    </xf>
    <xf numFmtId="182" fontId="7" fillId="33" borderId="83" xfId="62" applyNumberFormat="1" applyFont="1" applyFill="1" applyBorder="1" applyAlignment="1">
      <alignment horizontal="right" vertical="center" shrinkToFit="1"/>
      <protection/>
    </xf>
    <xf numFmtId="182" fontId="7" fillId="33" borderId="91" xfId="62" applyNumberFormat="1" applyFont="1" applyFill="1" applyBorder="1" applyAlignment="1">
      <alignment horizontal="right" vertical="center" shrinkToFit="1"/>
      <protection/>
    </xf>
    <xf numFmtId="0" fontId="7" fillId="33" borderId="14" xfId="62" applyFont="1" applyFill="1" applyBorder="1" applyAlignment="1">
      <alignment vertical="center"/>
      <protection/>
    </xf>
    <xf numFmtId="180" fontId="7" fillId="33" borderId="11" xfId="62" applyNumberFormat="1" applyFont="1" applyFill="1" applyBorder="1" applyAlignment="1">
      <alignment horizontal="right" vertical="center" shrinkToFit="1"/>
      <protection/>
    </xf>
    <xf numFmtId="183" fontId="7" fillId="33" borderId="84" xfId="62" applyNumberFormat="1" applyFont="1" applyFill="1" applyBorder="1" applyAlignment="1">
      <alignment horizontal="right" vertical="center" shrinkToFit="1"/>
      <protection/>
    </xf>
    <xf numFmtId="180" fontId="7" fillId="33" borderId="96" xfId="62" applyNumberFormat="1" applyFont="1" applyFill="1" applyBorder="1" applyAlignment="1">
      <alignment horizontal="right" vertical="center" shrinkToFit="1"/>
      <protection/>
    </xf>
    <xf numFmtId="183" fontId="7" fillId="33" borderId="34" xfId="62" applyNumberFormat="1" applyFont="1" applyFill="1" applyBorder="1" applyAlignment="1">
      <alignment horizontal="right" vertical="center" shrinkToFit="1"/>
      <protection/>
    </xf>
    <xf numFmtId="0" fontId="7" fillId="33" borderId="85" xfId="62" applyFont="1" applyFill="1" applyBorder="1" applyAlignment="1">
      <alignment vertical="center"/>
      <protection/>
    </xf>
    <xf numFmtId="182" fontId="7" fillId="33" borderId="139" xfId="62" applyNumberFormat="1" applyFont="1" applyFill="1" applyBorder="1" applyAlignment="1">
      <alignment horizontal="right" vertical="center" shrinkToFit="1"/>
      <protection/>
    </xf>
    <xf numFmtId="182" fontId="7" fillId="33" borderId="140" xfId="62" applyNumberFormat="1" applyFont="1" applyFill="1" applyBorder="1" applyAlignment="1">
      <alignment horizontal="right" vertical="center" shrinkToFit="1"/>
      <protection/>
    </xf>
    <xf numFmtId="182" fontId="7" fillId="33" borderId="82" xfId="62" applyNumberFormat="1" applyFont="1" applyFill="1" applyBorder="1" applyAlignment="1">
      <alignment horizontal="right" vertical="center" shrinkToFit="1"/>
      <protection/>
    </xf>
    <xf numFmtId="182" fontId="7" fillId="33" borderId="87" xfId="62" applyNumberFormat="1" applyFont="1" applyFill="1" applyBorder="1" applyAlignment="1">
      <alignment horizontal="right" vertical="center" shrinkToFit="1"/>
      <protection/>
    </xf>
    <xf numFmtId="0" fontId="7" fillId="33" borderId="89" xfId="62" applyFont="1" applyFill="1" applyBorder="1" applyAlignment="1">
      <alignment vertical="center"/>
      <protection/>
    </xf>
    <xf numFmtId="182" fontId="7" fillId="33" borderId="137" xfId="62" applyNumberFormat="1" applyFont="1" applyFill="1" applyBorder="1" applyAlignment="1">
      <alignment horizontal="right" vertical="center" shrinkToFit="1"/>
      <protection/>
    </xf>
    <xf numFmtId="182" fontId="7" fillId="33" borderId="141" xfId="62" applyNumberFormat="1" applyFont="1" applyFill="1" applyBorder="1" applyAlignment="1">
      <alignment horizontal="right" vertical="center" shrinkToFit="1"/>
      <protection/>
    </xf>
    <xf numFmtId="182" fontId="7" fillId="33" borderId="92" xfId="62" applyNumberFormat="1" applyFont="1" applyFill="1" applyBorder="1" applyAlignment="1">
      <alignment horizontal="right" vertical="center" shrinkToFit="1"/>
      <protection/>
    </xf>
    <xf numFmtId="0" fontId="7" fillId="33" borderId="19" xfId="62" applyFont="1" applyFill="1" applyBorder="1" applyAlignment="1">
      <alignment vertical="center"/>
      <protection/>
    </xf>
    <xf numFmtId="182" fontId="7" fillId="33" borderId="138" xfId="62" applyNumberFormat="1" applyFont="1" applyFill="1" applyBorder="1" applyAlignment="1">
      <alignment horizontal="right" vertical="center" shrinkToFit="1"/>
      <protection/>
    </xf>
    <xf numFmtId="180" fontId="7" fillId="33" borderId="70" xfId="62" applyNumberFormat="1" applyFont="1" applyFill="1" applyBorder="1" applyAlignment="1" applyProtection="1">
      <alignment horizontal="right" vertical="center" shrinkToFit="1"/>
      <protection locked="0"/>
    </xf>
    <xf numFmtId="180" fontId="7" fillId="33" borderId="11" xfId="62" applyNumberFormat="1" applyFont="1" applyFill="1" applyBorder="1" applyAlignment="1" applyProtection="1">
      <alignment horizontal="right" vertical="center" shrinkToFit="1"/>
      <protection/>
    </xf>
    <xf numFmtId="183" fontId="7" fillId="33" borderId="84" xfId="62" applyNumberFormat="1" applyFont="1" applyFill="1" applyBorder="1" applyAlignment="1" applyProtection="1">
      <alignment horizontal="right" vertical="center" shrinkToFit="1"/>
      <protection hidden="1"/>
    </xf>
    <xf numFmtId="180" fontId="7" fillId="33" borderId="95" xfId="62" applyNumberFormat="1" applyFont="1" applyFill="1" applyBorder="1" applyAlignment="1" applyProtection="1">
      <alignment horizontal="right" vertical="center" shrinkToFit="1"/>
      <protection locked="0"/>
    </xf>
    <xf numFmtId="180" fontId="7" fillId="33" borderId="11" xfId="62" applyNumberFormat="1" applyFont="1" applyFill="1" applyBorder="1" applyAlignment="1" applyProtection="1">
      <alignment horizontal="right" vertical="center" shrinkToFit="1"/>
      <protection locked="0"/>
    </xf>
    <xf numFmtId="180" fontId="7" fillId="33" borderId="96" xfId="62" applyNumberFormat="1" applyFont="1" applyFill="1" applyBorder="1" applyAlignment="1" applyProtection="1">
      <alignment horizontal="right" vertical="center" shrinkToFit="1"/>
      <protection locked="0"/>
    </xf>
    <xf numFmtId="180" fontId="7" fillId="33" borderId="71" xfId="62" applyNumberFormat="1" applyFont="1" applyFill="1" applyBorder="1" applyAlignment="1" applyProtection="1">
      <alignment horizontal="right" vertical="center" shrinkToFit="1"/>
      <protection locked="0"/>
    </xf>
    <xf numFmtId="180" fontId="7" fillId="33" borderId="10" xfId="62" applyNumberFormat="1" applyFont="1" applyFill="1" applyBorder="1" applyAlignment="1" applyProtection="1">
      <alignment horizontal="right" vertical="center" shrinkToFit="1"/>
      <protection locked="0"/>
    </xf>
    <xf numFmtId="183" fontId="7" fillId="33" borderId="84" xfId="62" applyNumberFormat="1" applyFont="1" applyFill="1" applyBorder="1" applyAlignment="1" applyProtection="1">
      <alignment horizontal="right" vertical="center" shrinkToFit="1"/>
      <protection/>
    </xf>
    <xf numFmtId="0" fontId="0" fillId="33" borderId="14" xfId="62" applyFont="1" applyFill="1" applyBorder="1" applyAlignment="1">
      <alignment vertical="center"/>
      <protection/>
    </xf>
    <xf numFmtId="0" fontId="0" fillId="33" borderId="89" xfId="62" applyFont="1" applyFill="1" applyBorder="1" applyAlignment="1">
      <alignment vertical="center"/>
      <protection/>
    </xf>
    <xf numFmtId="180" fontId="7" fillId="33" borderId="66" xfId="62" applyNumberFormat="1" applyFont="1" applyFill="1" applyBorder="1" applyAlignment="1" applyProtection="1">
      <alignment horizontal="right" vertical="center" shrinkToFit="1"/>
      <protection locked="0"/>
    </xf>
    <xf numFmtId="180" fontId="7" fillId="33" borderId="79" xfId="62" applyNumberFormat="1" applyFont="1" applyFill="1" applyBorder="1" applyAlignment="1" applyProtection="1">
      <alignment horizontal="right" vertical="center" shrinkToFit="1"/>
      <protection locked="0"/>
    </xf>
    <xf numFmtId="0" fontId="0" fillId="33" borderId="85" xfId="62" applyFont="1" applyFill="1" applyBorder="1" applyAlignment="1">
      <alignment vertical="center"/>
      <protection/>
    </xf>
    <xf numFmtId="182" fontId="7" fillId="33" borderId="93" xfId="62" applyNumberFormat="1" applyFont="1" applyFill="1" applyBorder="1" applyAlignment="1" applyProtection="1">
      <alignment horizontal="right" vertical="center" shrinkToFit="1"/>
      <protection/>
    </xf>
    <xf numFmtId="182" fontId="7" fillId="33" borderId="67" xfId="62" applyNumberFormat="1" applyFont="1" applyFill="1" applyBorder="1" applyAlignment="1" applyProtection="1">
      <alignment horizontal="right" vertical="center" shrinkToFit="1"/>
      <protection/>
    </xf>
    <xf numFmtId="180" fontId="7" fillId="33" borderId="68" xfId="62" applyNumberFormat="1" applyFont="1" applyFill="1" applyBorder="1" applyAlignment="1" applyProtection="1">
      <alignment horizontal="right" vertical="center" shrinkToFit="1"/>
      <protection locked="0"/>
    </xf>
    <xf numFmtId="183" fontId="7" fillId="33" borderId="94" xfId="62" applyNumberFormat="1" applyFont="1" applyFill="1" applyBorder="1" applyAlignment="1" applyProtection="1">
      <alignment horizontal="right" vertical="center" shrinkToFit="1"/>
      <protection/>
    </xf>
    <xf numFmtId="183" fontId="7" fillId="33" borderId="19" xfId="62" applyNumberFormat="1" applyFont="1" applyFill="1" applyBorder="1" applyAlignment="1" applyProtection="1">
      <alignment horizontal="right" vertical="center" shrinkToFit="1"/>
      <protection locked="0"/>
    </xf>
    <xf numFmtId="0" fontId="7" fillId="33" borderId="12" xfId="62" applyFont="1" applyFill="1" applyBorder="1" applyAlignment="1">
      <alignment vertical="center"/>
      <protection/>
    </xf>
    <xf numFmtId="0" fontId="7" fillId="33" borderId="12" xfId="62" applyFont="1" applyFill="1" applyBorder="1" applyAlignment="1">
      <alignment vertical="center" wrapText="1"/>
      <protection/>
    </xf>
    <xf numFmtId="183" fontId="7" fillId="33" borderId="56" xfId="62" applyNumberFormat="1" applyFont="1" applyFill="1" applyBorder="1" applyAlignment="1">
      <alignment horizontal="right" vertical="center"/>
      <protection/>
    </xf>
    <xf numFmtId="183" fontId="7" fillId="33" borderId="38" xfId="62" applyNumberFormat="1" applyFont="1" applyFill="1" applyBorder="1" applyAlignment="1">
      <alignment horizontal="right" vertical="center"/>
      <protection/>
    </xf>
    <xf numFmtId="183" fontId="7" fillId="33" borderId="142" xfId="62" applyNumberFormat="1" applyFont="1" applyFill="1" applyBorder="1" applyAlignment="1">
      <alignment horizontal="right" vertical="center"/>
      <protection/>
    </xf>
    <xf numFmtId="183" fontId="7" fillId="33" borderId="143" xfId="62" applyNumberFormat="1" applyFont="1" applyFill="1" applyBorder="1" applyAlignment="1">
      <alignment horizontal="right" vertical="center"/>
      <protection/>
    </xf>
    <xf numFmtId="183" fontId="7" fillId="33" borderId="20" xfId="62" applyNumberFormat="1" applyFont="1" applyFill="1" applyBorder="1" applyAlignment="1" applyProtection="1">
      <alignment horizontal="right" vertical="center" shrinkToFit="1"/>
      <protection/>
    </xf>
    <xf numFmtId="0" fontId="0" fillId="33" borderId="12" xfId="62" applyFont="1" applyFill="1" applyBorder="1" applyAlignment="1">
      <alignment vertical="center"/>
      <protection/>
    </xf>
    <xf numFmtId="0" fontId="0" fillId="33" borderId="12" xfId="62" applyFont="1" applyFill="1" applyBorder="1" applyAlignment="1">
      <alignment vertical="center" wrapText="1"/>
      <protection/>
    </xf>
    <xf numFmtId="183" fontId="0" fillId="33" borderId="84" xfId="62" applyNumberFormat="1" applyFont="1" applyFill="1" applyBorder="1" applyAlignment="1" applyProtection="1">
      <alignment vertical="center" shrinkToFit="1"/>
      <protection/>
    </xf>
    <xf numFmtId="183" fontId="0" fillId="33" borderId="96" xfId="62" applyNumberFormat="1" applyFont="1" applyFill="1" applyBorder="1" applyAlignment="1" applyProtection="1">
      <alignment vertical="center" shrinkToFit="1"/>
      <protection/>
    </xf>
    <xf numFmtId="183" fontId="0" fillId="33" borderId="96" xfId="62" applyNumberFormat="1" applyFont="1" applyFill="1" applyBorder="1" applyAlignment="1" applyProtection="1">
      <alignment vertical="center" shrinkToFit="1"/>
      <protection locked="0"/>
    </xf>
    <xf numFmtId="183" fontId="0" fillId="33" borderId="11" xfId="62" applyNumberFormat="1" applyFont="1" applyFill="1" applyBorder="1" applyAlignment="1" applyProtection="1">
      <alignment vertical="center" shrinkToFit="1"/>
      <protection hidden="1"/>
    </xf>
    <xf numFmtId="183" fontId="0" fillId="33" borderId="11" xfId="62" applyNumberFormat="1" applyFont="1" applyFill="1" applyBorder="1" applyAlignment="1" applyProtection="1">
      <alignment vertical="center" shrinkToFit="1"/>
      <protection locked="0"/>
    </xf>
    <xf numFmtId="183" fontId="0" fillId="33" borderId="13" xfId="62" applyNumberFormat="1" applyFont="1" applyFill="1" applyBorder="1" applyAlignment="1" applyProtection="1">
      <alignment vertical="center" shrinkToFit="1"/>
      <protection locked="0"/>
    </xf>
    <xf numFmtId="183" fontId="7" fillId="33" borderId="0" xfId="62" applyNumberFormat="1" applyFont="1" applyFill="1" applyBorder="1" applyAlignment="1">
      <alignment vertical="center" shrinkToFit="1"/>
      <protection/>
    </xf>
    <xf numFmtId="0" fontId="0" fillId="33" borderId="104" xfId="62" applyFont="1" applyFill="1" applyBorder="1" applyAlignment="1">
      <alignment vertical="center" wrapText="1"/>
      <protection/>
    </xf>
    <xf numFmtId="180" fontId="0" fillId="33" borderId="144" xfId="62" applyNumberFormat="1" applyFont="1" applyFill="1" applyBorder="1" applyAlignment="1">
      <alignment horizontal="right" vertical="center" shrinkToFit="1"/>
      <protection/>
    </xf>
    <xf numFmtId="183" fontId="0" fillId="33" borderId="144" xfId="62" applyNumberFormat="1" applyFont="1" applyFill="1" applyBorder="1" applyAlignment="1">
      <alignment horizontal="right" vertical="center"/>
      <protection/>
    </xf>
    <xf numFmtId="183" fontId="0" fillId="33" borderId="109" xfId="62" applyNumberFormat="1" applyFont="1" applyFill="1" applyBorder="1" applyAlignment="1">
      <alignment horizontal="right" vertical="center"/>
      <protection/>
    </xf>
    <xf numFmtId="0" fontId="0" fillId="33" borderId="0" xfId="0" applyFont="1" applyFill="1" applyAlignment="1">
      <alignment vertical="center"/>
    </xf>
    <xf numFmtId="0" fontId="9" fillId="33" borderId="13" xfId="0" applyFont="1" applyFill="1" applyBorder="1" applyAlignment="1">
      <alignment horizontal="center" vertical="center"/>
    </xf>
    <xf numFmtId="0" fontId="9" fillId="33" borderId="21" xfId="0" applyFont="1" applyFill="1" applyBorder="1" applyAlignment="1">
      <alignment horizontal="center" vertical="center"/>
    </xf>
    <xf numFmtId="0" fontId="0" fillId="33" borderId="0" xfId="0" applyFont="1" applyFill="1" applyAlignment="1">
      <alignment vertical="center" wrapText="1"/>
    </xf>
    <xf numFmtId="0" fontId="0" fillId="33" borderId="36" xfId="0" applyFont="1" applyFill="1" applyBorder="1" applyAlignment="1">
      <alignment vertical="center" wrapText="1"/>
    </xf>
    <xf numFmtId="0" fontId="9" fillId="33" borderId="13" xfId="0" applyFont="1" applyFill="1" applyBorder="1" applyAlignment="1">
      <alignment horizontal="center" vertical="center" wrapText="1"/>
    </xf>
    <xf numFmtId="0" fontId="9" fillId="33" borderId="21" xfId="0" applyFont="1" applyFill="1" applyBorder="1" applyAlignment="1">
      <alignment horizontal="center" vertical="center" wrapText="1"/>
    </xf>
    <xf numFmtId="0" fontId="9" fillId="33" borderId="10" xfId="0" applyFont="1" applyFill="1" applyBorder="1" applyAlignment="1">
      <alignment horizontal="left" vertical="center"/>
    </xf>
    <xf numFmtId="0" fontId="0" fillId="33" borderId="27" xfId="0" applyFont="1" applyFill="1" applyBorder="1" applyAlignment="1">
      <alignment vertical="center"/>
    </xf>
    <xf numFmtId="0" fontId="9" fillId="33" borderId="103" xfId="0" applyFont="1" applyFill="1" applyBorder="1" applyAlignment="1">
      <alignment horizontal="center" vertical="center"/>
    </xf>
    <xf numFmtId="0" fontId="9" fillId="33" borderId="145"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46" xfId="0" applyFont="1" applyFill="1" applyBorder="1" applyAlignment="1">
      <alignment vertical="center"/>
    </xf>
    <xf numFmtId="0" fontId="0" fillId="33" borderId="40" xfId="0" applyFont="1" applyFill="1" applyBorder="1" applyAlignment="1">
      <alignment horizontal="center" vertical="center"/>
    </xf>
    <xf numFmtId="0" fontId="0" fillId="33" borderId="26" xfId="0" applyFont="1" applyFill="1" applyBorder="1" applyAlignment="1">
      <alignment horizontal="center" vertical="center"/>
    </xf>
    <xf numFmtId="0" fontId="2" fillId="33" borderId="0" xfId="0" applyFont="1" applyFill="1" applyAlignment="1">
      <alignment/>
    </xf>
    <xf numFmtId="0" fontId="0" fillId="33" borderId="46" xfId="0" applyFont="1" applyFill="1" applyBorder="1" applyAlignment="1" applyProtection="1">
      <alignment horizontal="right" vertical="center"/>
      <protection/>
    </xf>
    <xf numFmtId="0" fontId="0" fillId="33" borderId="0" xfId="0" applyFill="1" applyAlignment="1">
      <alignment vertical="center"/>
    </xf>
    <xf numFmtId="182" fontId="0" fillId="0" borderId="42" xfId="62" applyNumberFormat="1" applyFont="1" applyFill="1" applyBorder="1" applyAlignment="1" applyProtection="1">
      <alignment horizontal="right" vertical="center" shrinkToFit="1"/>
      <protection/>
    </xf>
    <xf numFmtId="183" fontId="0" fillId="33" borderId="112" xfId="62" applyNumberFormat="1" applyFont="1" applyFill="1" applyBorder="1" applyAlignment="1">
      <alignment horizontal="right" vertical="center"/>
      <protection/>
    </xf>
    <xf numFmtId="183" fontId="0" fillId="33" borderId="111" xfId="62" applyNumberFormat="1" applyFont="1" applyFill="1" applyBorder="1" applyAlignment="1">
      <alignment horizontal="right" vertical="center"/>
      <protection/>
    </xf>
    <xf numFmtId="0" fontId="3" fillId="0" borderId="0" xfId="62" applyFont="1" applyFill="1" applyBorder="1" applyAlignment="1">
      <alignment horizontal="left" vertical="center" wrapText="1"/>
      <protection/>
    </xf>
    <xf numFmtId="0" fontId="7" fillId="33" borderId="0" xfId="62" applyFont="1" applyFill="1" applyBorder="1" applyAlignment="1">
      <alignment horizontal="left" vertical="center" wrapText="1"/>
      <protection/>
    </xf>
    <xf numFmtId="0" fontId="12" fillId="0" borderId="0" xfId="62" applyFont="1" applyFill="1" applyAlignment="1">
      <alignment horizontal="center"/>
      <protection/>
    </xf>
    <xf numFmtId="0" fontId="7" fillId="33" borderId="59" xfId="62" applyFont="1" applyFill="1" applyBorder="1" applyAlignment="1">
      <alignment horizontal="center" vertical="center"/>
      <protection/>
    </xf>
    <xf numFmtId="0" fontId="7" fillId="33" borderId="14" xfId="62" applyFont="1" applyFill="1" applyBorder="1" applyAlignment="1">
      <alignment horizontal="center" vertical="center"/>
      <protection/>
    </xf>
    <xf numFmtId="0" fontId="7" fillId="33" borderId="146" xfId="62" applyFont="1" applyFill="1" applyBorder="1" applyAlignment="1">
      <alignment horizontal="center" vertical="center"/>
      <protection/>
    </xf>
    <xf numFmtId="0" fontId="7" fillId="0" borderId="59" xfId="62" applyFont="1" applyFill="1" applyBorder="1" applyAlignment="1">
      <alignment horizontal="center" vertical="center"/>
      <protection/>
    </xf>
    <xf numFmtId="0" fontId="7" fillId="0" borderId="64" xfId="62" applyFont="1" applyFill="1" applyBorder="1" applyAlignment="1">
      <alignment horizontal="center" vertical="center"/>
      <protection/>
    </xf>
    <xf numFmtId="0" fontId="7" fillId="0" borderId="71" xfId="62" applyFont="1" applyFill="1" applyBorder="1" applyAlignment="1">
      <alignment horizontal="center" vertical="center"/>
      <protection/>
    </xf>
    <xf numFmtId="0" fontId="7" fillId="0" borderId="0" xfId="62" applyFont="1" applyFill="1" applyBorder="1" applyAlignment="1">
      <alignment horizontal="center" vertical="center"/>
      <protection/>
    </xf>
    <xf numFmtId="0" fontId="7" fillId="0" borderId="147" xfId="62" applyFont="1" applyFill="1" applyBorder="1" applyAlignment="1">
      <alignment horizontal="center" vertical="center"/>
      <protection/>
    </xf>
    <xf numFmtId="0" fontId="7" fillId="0" borderId="148" xfId="62" applyFont="1" applyFill="1" applyBorder="1" applyAlignment="1">
      <alignment horizontal="center" vertical="center"/>
      <protection/>
    </xf>
    <xf numFmtId="0" fontId="7" fillId="0" borderId="0" xfId="62" applyFont="1" applyFill="1" applyBorder="1" applyAlignment="1">
      <alignment horizontal="left" vertical="center" wrapText="1"/>
      <protection/>
    </xf>
    <xf numFmtId="0" fontId="7" fillId="33" borderId="64" xfId="62" applyFont="1" applyFill="1" applyBorder="1" applyAlignment="1">
      <alignment horizontal="left" vertical="center" wrapText="1"/>
      <protection/>
    </xf>
    <xf numFmtId="180" fontId="7" fillId="0" borderId="61" xfId="62" applyNumberFormat="1" applyFont="1" applyFill="1" applyBorder="1" applyAlignment="1">
      <alignment horizontal="center" vertical="center" shrinkToFit="1"/>
      <protection/>
    </xf>
    <xf numFmtId="180" fontId="0" fillId="0" borderId="86" xfId="63" applyNumberFormat="1" applyFont="1" applyBorder="1" applyAlignment="1">
      <alignment horizontal="center" vertical="center" shrinkToFit="1"/>
      <protection/>
    </xf>
    <xf numFmtId="0" fontId="0" fillId="0" borderId="64" xfId="62" applyFont="1" applyFill="1" applyBorder="1" applyAlignment="1">
      <alignment horizontal="center" vertical="center"/>
      <protection/>
    </xf>
    <xf numFmtId="0" fontId="0" fillId="0" borderId="58" xfId="62" applyFont="1" applyFill="1" applyBorder="1" applyAlignment="1">
      <alignment horizontal="center" vertical="center"/>
      <protection/>
    </xf>
    <xf numFmtId="0" fontId="12" fillId="0" borderId="0" xfId="62" applyFont="1" applyFill="1" applyAlignment="1">
      <alignment horizontal="center" vertical="center"/>
      <protection/>
    </xf>
    <xf numFmtId="0" fontId="0" fillId="33" borderId="14" xfId="63" applyFont="1" applyFill="1" applyBorder="1" applyAlignment="1">
      <alignment horizontal="center" vertical="center"/>
      <protection/>
    </xf>
    <xf numFmtId="0" fontId="0" fillId="33" borderId="34" xfId="63" applyFont="1" applyFill="1" applyBorder="1" applyAlignment="1">
      <alignment horizontal="center" vertical="center"/>
      <protection/>
    </xf>
    <xf numFmtId="180" fontId="7" fillId="0" borderId="59" xfId="62" applyNumberFormat="1" applyFont="1" applyFill="1" applyBorder="1" applyAlignment="1">
      <alignment horizontal="center" vertical="center"/>
      <protection/>
    </xf>
    <xf numFmtId="180" fontId="7" fillId="0" borderId="81" xfId="62" applyNumberFormat="1" applyFont="1" applyFill="1" applyBorder="1" applyAlignment="1">
      <alignment horizontal="center" vertical="center"/>
      <protection/>
    </xf>
    <xf numFmtId="180" fontId="7" fillId="0" borderId="61" xfId="62" applyNumberFormat="1" applyFont="1" applyFill="1" applyBorder="1" applyAlignment="1">
      <alignment horizontal="center" vertical="center"/>
      <protection/>
    </xf>
    <xf numFmtId="180" fontId="7" fillId="0" borderId="86" xfId="62" applyNumberFormat="1" applyFont="1" applyFill="1" applyBorder="1" applyAlignment="1">
      <alignment horizontal="center" vertical="center"/>
      <protection/>
    </xf>
    <xf numFmtId="0" fontId="7" fillId="0" borderId="58" xfId="62" applyFont="1" applyFill="1" applyBorder="1" applyAlignment="1">
      <alignment horizontal="center" vertical="center"/>
      <protection/>
    </xf>
    <xf numFmtId="0" fontId="0" fillId="0" borderId="71" xfId="63" applyFont="1" applyBorder="1" applyAlignment="1">
      <alignment horizontal="center" vertical="center"/>
      <protection/>
    </xf>
    <xf numFmtId="0" fontId="0" fillId="0" borderId="0" xfId="63" applyFont="1" applyAlignment="1">
      <alignment horizontal="center" vertical="center"/>
      <protection/>
    </xf>
    <xf numFmtId="0" fontId="0" fillId="0" borderId="69" xfId="63" applyFont="1" applyBorder="1" applyAlignment="1">
      <alignment horizontal="center" vertical="center"/>
      <protection/>
    </xf>
    <xf numFmtId="0" fontId="0" fillId="0" borderId="20" xfId="63" applyFont="1" applyBorder="1" applyAlignment="1">
      <alignment horizontal="center" vertical="center"/>
      <protection/>
    </xf>
    <xf numFmtId="0" fontId="0" fillId="0" borderId="38" xfId="63" applyFont="1" applyBorder="1" applyAlignment="1">
      <alignment horizontal="center" vertical="center"/>
      <protection/>
    </xf>
    <xf numFmtId="0" fontId="0" fillId="0" borderId="42" xfId="63" applyFont="1" applyBorder="1" applyAlignment="1">
      <alignment horizontal="center" vertical="center"/>
      <protection/>
    </xf>
    <xf numFmtId="0" fontId="7" fillId="33" borderId="59" xfId="62" applyFont="1" applyFill="1" applyBorder="1" applyAlignment="1">
      <alignment horizontal="center" vertical="center" shrinkToFit="1"/>
      <protection/>
    </xf>
    <xf numFmtId="0" fontId="0" fillId="33" borderId="14" xfId="63" applyFont="1" applyFill="1" applyBorder="1" applyAlignment="1">
      <alignment horizontal="center" vertical="center" shrinkToFit="1"/>
      <protection/>
    </xf>
    <xf numFmtId="0" fontId="0" fillId="33" borderId="34" xfId="63" applyFont="1" applyFill="1" applyBorder="1" applyAlignment="1">
      <alignment horizontal="center" vertical="center" shrinkToFit="1"/>
      <protection/>
    </xf>
    <xf numFmtId="0" fontId="8" fillId="0" borderId="59" xfId="62" applyFont="1" applyFill="1" applyBorder="1" applyAlignment="1">
      <alignment horizontal="center" vertical="center" wrapText="1"/>
      <protection/>
    </xf>
    <xf numFmtId="0" fontId="8" fillId="0" borderId="58" xfId="62" applyFont="1" applyFill="1" applyBorder="1" applyAlignment="1">
      <alignment horizontal="center" vertical="center"/>
      <protection/>
    </xf>
    <xf numFmtId="0" fontId="8" fillId="0" borderId="59" xfId="62" applyFont="1" applyFill="1" applyBorder="1" applyAlignment="1">
      <alignment horizontal="center" vertical="center"/>
      <protection/>
    </xf>
    <xf numFmtId="180" fontId="7" fillId="0" borderId="147" xfId="62" applyNumberFormat="1" applyFont="1" applyFill="1" applyBorder="1" applyAlignment="1">
      <alignment horizontal="center" vertical="center"/>
      <protection/>
    </xf>
    <xf numFmtId="180" fontId="7" fillId="0" borderId="148" xfId="62" applyNumberFormat="1" applyFont="1" applyFill="1" applyBorder="1" applyAlignment="1">
      <alignment horizontal="center" vertical="center"/>
      <protection/>
    </xf>
    <xf numFmtId="180" fontId="7" fillId="0" borderId="147" xfId="62" applyNumberFormat="1" applyFont="1" applyFill="1" applyBorder="1" applyAlignment="1">
      <alignment horizontal="center" vertical="center" wrapText="1"/>
      <protection/>
    </xf>
    <xf numFmtId="180" fontId="7" fillId="0" borderId="148" xfId="62" applyNumberFormat="1" applyFont="1" applyFill="1" applyBorder="1" applyAlignment="1">
      <alignment horizontal="center" vertical="center" wrapText="1"/>
      <protection/>
    </xf>
    <xf numFmtId="0" fontId="7" fillId="0" borderId="64" xfId="62" applyFont="1" applyFill="1" applyBorder="1" applyAlignment="1">
      <alignment horizontal="left" vertical="center" wrapText="1"/>
      <protection/>
    </xf>
    <xf numFmtId="0" fontId="8" fillId="0" borderId="64" xfId="62" applyFont="1" applyFill="1" applyBorder="1" applyAlignment="1">
      <alignment horizontal="center" vertical="center"/>
      <protection/>
    </xf>
    <xf numFmtId="180" fontId="7" fillId="0" borderId="64" xfId="62" applyNumberFormat="1" applyFont="1" applyFill="1" applyBorder="1" applyAlignment="1">
      <alignment horizontal="center" vertical="center"/>
      <protection/>
    </xf>
    <xf numFmtId="180" fontId="7" fillId="0" borderId="58" xfId="62" applyNumberFormat="1" applyFont="1" applyFill="1" applyBorder="1" applyAlignment="1">
      <alignment horizontal="center" vertical="center"/>
      <protection/>
    </xf>
    <xf numFmtId="0" fontId="9" fillId="0" borderId="38" xfId="62" applyFont="1" applyFill="1" applyBorder="1" applyAlignment="1">
      <alignment vertical="center"/>
      <protection/>
    </xf>
    <xf numFmtId="0" fontId="9" fillId="0" borderId="38" xfId="0" applyFont="1" applyBorder="1" applyAlignment="1">
      <alignment vertical="center"/>
    </xf>
    <xf numFmtId="0" fontId="0" fillId="33" borderId="64" xfId="62" applyFont="1" applyFill="1" applyBorder="1" applyAlignment="1">
      <alignment horizontal="center" vertical="center"/>
      <protection/>
    </xf>
    <xf numFmtId="0" fontId="0" fillId="33" borderId="58" xfId="62" applyFont="1" applyFill="1" applyBorder="1" applyAlignment="1">
      <alignment horizontal="center" vertical="center"/>
      <protection/>
    </xf>
    <xf numFmtId="0" fontId="7" fillId="33" borderId="147" xfId="62" applyFont="1" applyFill="1" applyBorder="1" applyAlignment="1">
      <alignment horizontal="center" vertical="center"/>
      <protection/>
    </xf>
    <xf numFmtId="0" fontId="7" fillId="33" borderId="148" xfId="62" applyFont="1" applyFill="1" applyBorder="1" applyAlignment="1">
      <alignment horizontal="center" vertical="center"/>
      <protection/>
    </xf>
    <xf numFmtId="0" fontId="8" fillId="33" borderId="59" xfId="62" applyFont="1" applyFill="1" applyBorder="1" applyAlignment="1">
      <alignment horizontal="center" vertical="center" wrapText="1"/>
      <protection/>
    </xf>
    <xf numFmtId="0" fontId="8" fillId="33" borderId="58" xfId="62" applyFont="1" applyFill="1" applyBorder="1" applyAlignment="1">
      <alignment horizontal="center" vertical="center"/>
      <protection/>
    </xf>
    <xf numFmtId="0" fontId="7" fillId="33" borderId="59" xfId="62" applyFont="1" applyFill="1" applyBorder="1" applyAlignment="1">
      <alignment horizontal="center" vertical="center" wrapText="1"/>
      <protection/>
    </xf>
    <xf numFmtId="0" fontId="0" fillId="0" borderId="64" xfId="0" applyFont="1" applyBorder="1" applyAlignment="1">
      <alignment horizontal="center" vertical="center" wrapText="1"/>
    </xf>
    <xf numFmtId="0" fontId="0" fillId="0" borderId="58" xfId="0" applyFont="1" applyBorder="1" applyAlignment="1">
      <alignment horizontal="center" vertical="center" wrapText="1"/>
    </xf>
    <xf numFmtId="180" fontId="7" fillId="33" borderId="147" xfId="62" applyNumberFormat="1" applyFont="1" applyFill="1" applyBorder="1" applyAlignment="1">
      <alignment horizontal="center" vertical="center"/>
      <protection/>
    </xf>
    <xf numFmtId="180" fontId="7" fillId="33" borderId="148" xfId="62" applyNumberFormat="1" applyFont="1" applyFill="1" applyBorder="1" applyAlignment="1">
      <alignment horizontal="center" vertical="center"/>
      <protection/>
    </xf>
    <xf numFmtId="180" fontId="7" fillId="33" borderId="147" xfId="62" applyNumberFormat="1" applyFont="1" applyFill="1" applyBorder="1" applyAlignment="1">
      <alignment horizontal="center" vertical="center" wrapText="1"/>
      <protection/>
    </xf>
    <xf numFmtId="180" fontId="7" fillId="33" borderId="148" xfId="62" applyNumberFormat="1" applyFont="1" applyFill="1" applyBorder="1" applyAlignment="1">
      <alignment horizontal="center" vertical="center" wrapText="1"/>
      <protection/>
    </xf>
    <xf numFmtId="180" fontId="7" fillId="33" borderId="11" xfId="62" applyNumberFormat="1" applyFont="1" applyFill="1" applyBorder="1" applyAlignment="1">
      <alignment horizontal="center" vertical="center"/>
      <protection/>
    </xf>
    <xf numFmtId="180" fontId="7" fillId="33" borderId="34" xfId="62" applyNumberFormat="1" applyFont="1" applyFill="1" applyBorder="1" applyAlignment="1">
      <alignment horizontal="center" vertical="center"/>
      <protection/>
    </xf>
    <xf numFmtId="0" fontId="7" fillId="33" borderId="64" xfId="62" applyFont="1" applyFill="1" applyBorder="1" applyAlignment="1">
      <alignment horizontal="center" vertical="center"/>
      <protection/>
    </xf>
    <xf numFmtId="0" fontId="7" fillId="33" borderId="58" xfId="62" applyFont="1" applyFill="1" applyBorder="1" applyAlignment="1">
      <alignment horizontal="center" vertical="center"/>
      <protection/>
    </xf>
    <xf numFmtId="0" fontId="9" fillId="0" borderId="0" xfId="62" applyFont="1" applyFill="1" applyAlignment="1">
      <alignment horizontal="center" vertical="center"/>
      <protection/>
    </xf>
    <xf numFmtId="0" fontId="8" fillId="33" borderId="59" xfId="62" applyFont="1" applyFill="1" applyBorder="1" applyAlignment="1">
      <alignment horizontal="center" vertical="center"/>
      <protection/>
    </xf>
    <xf numFmtId="0" fontId="8" fillId="33" borderId="64" xfId="62" applyFont="1" applyFill="1" applyBorder="1" applyAlignment="1">
      <alignment horizontal="center" vertical="center"/>
      <protection/>
    </xf>
    <xf numFmtId="0" fontId="7" fillId="33" borderId="70" xfId="62" applyFont="1" applyFill="1" applyBorder="1" applyAlignment="1">
      <alignment horizontal="center" vertical="center"/>
      <protection/>
    </xf>
    <xf numFmtId="0" fontId="7" fillId="33" borderId="19" xfId="62" applyFont="1" applyFill="1" applyBorder="1" applyAlignment="1">
      <alignment horizontal="center" vertical="center"/>
      <protection/>
    </xf>
    <xf numFmtId="0" fontId="7" fillId="33" borderId="61" xfId="62" applyFont="1" applyFill="1" applyBorder="1" applyAlignment="1">
      <alignment horizontal="center" vertical="center"/>
      <protection/>
    </xf>
    <xf numFmtId="0" fontId="7" fillId="33" borderId="86" xfId="62" applyFont="1" applyFill="1" applyBorder="1" applyAlignment="1">
      <alignment horizontal="center" vertical="center"/>
      <protection/>
    </xf>
    <xf numFmtId="0" fontId="7" fillId="0" borderId="149" xfId="62" applyFont="1" applyFill="1" applyBorder="1" applyAlignment="1">
      <alignment horizontal="center" vertical="center" wrapText="1"/>
      <protection/>
    </xf>
    <xf numFmtId="0" fontId="0" fillId="0" borderId="102" xfId="0" applyFont="1" applyBorder="1" applyAlignment="1">
      <alignment horizontal="center" vertical="center" wrapText="1"/>
    </xf>
    <xf numFmtId="0" fontId="0" fillId="0" borderId="150" xfId="0" applyFont="1" applyBorder="1" applyAlignment="1">
      <alignment horizontal="center" vertical="center" wrapText="1"/>
    </xf>
    <xf numFmtId="0" fontId="7" fillId="0" borderId="149" xfId="62" applyFont="1" applyFill="1" applyBorder="1" applyAlignment="1">
      <alignment horizontal="center" vertical="center"/>
      <protection/>
    </xf>
    <xf numFmtId="0" fontId="7" fillId="0" borderId="102" xfId="62" applyFont="1" applyFill="1" applyBorder="1" applyAlignment="1">
      <alignment horizontal="center" vertical="center"/>
      <protection/>
    </xf>
    <xf numFmtId="0" fontId="7" fillId="0" borderId="150" xfId="62" applyFont="1" applyFill="1" applyBorder="1" applyAlignment="1">
      <alignment horizontal="center" vertical="center"/>
      <protection/>
    </xf>
    <xf numFmtId="0" fontId="7" fillId="0" borderId="151" xfId="62" applyFont="1" applyFill="1" applyBorder="1" applyAlignment="1">
      <alignment horizontal="center" vertical="center"/>
      <protection/>
    </xf>
    <xf numFmtId="0" fontId="7" fillId="0" borderId="145" xfId="62" applyFont="1" applyFill="1" applyBorder="1" applyAlignment="1">
      <alignment horizontal="center" vertical="center"/>
      <protection/>
    </xf>
    <xf numFmtId="0" fontId="7" fillId="0" borderId="48" xfId="62" applyFont="1" applyFill="1" applyBorder="1" applyAlignment="1">
      <alignment horizontal="center" vertical="center"/>
      <protection/>
    </xf>
    <xf numFmtId="0" fontId="0" fillId="0" borderId="102" xfId="62" applyFont="1" applyFill="1" applyBorder="1" applyAlignment="1">
      <alignment horizontal="center" vertical="center"/>
      <protection/>
    </xf>
    <xf numFmtId="0" fontId="0" fillId="0" borderId="150" xfId="62" applyFont="1" applyFill="1" applyBorder="1" applyAlignment="1">
      <alignment horizontal="center" vertical="center"/>
      <protection/>
    </xf>
    <xf numFmtId="0" fontId="8" fillId="0" borderId="149" xfId="62" applyFont="1" applyFill="1" applyBorder="1" applyAlignment="1">
      <alignment horizontal="center" vertical="center"/>
      <protection/>
    </xf>
    <xf numFmtId="0" fontId="8" fillId="0" borderId="102" xfId="62" applyFont="1" applyFill="1" applyBorder="1" applyAlignment="1">
      <alignment horizontal="center" vertical="center"/>
      <protection/>
    </xf>
    <xf numFmtId="0" fontId="7" fillId="0" borderId="152" xfId="62" applyFont="1" applyFill="1" applyBorder="1" applyAlignment="1">
      <alignment horizontal="center" vertical="center"/>
      <protection/>
    </xf>
    <xf numFmtId="0" fontId="7" fillId="0" borderId="153" xfId="62" applyFont="1" applyFill="1" applyBorder="1" applyAlignment="1">
      <alignment horizontal="center" vertical="center"/>
      <protection/>
    </xf>
    <xf numFmtId="0" fontId="0" fillId="0" borderId="38" xfId="0" applyFont="1" applyBorder="1" applyAlignment="1">
      <alignment vertical="center"/>
    </xf>
    <xf numFmtId="0" fontId="7" fillId="0" borderId="59" xfId="62" applyFont="1" applyFill="1" applyBorder="1" applyAlignment="1">
      <alignment horizontal="center" vertical="center" wrapText="1"/>
      <protection/>
    </xf>
    <xf numFmtId="0" fontId="7" fillId="0" borderId="61" xfId="62" applyFont="1" applyFill="1" applyBorder="1" applyAlignment="1">
      <alignment horizontal="center" vertical="center"/>
      <protection/>
    </xf>
    <xf numFmtId="0" fontId="7" fillId="0" borderId="70" xfId="62" applyFont="1" applyFill="1" applyBorder="1" applyAlignment="1">
      <alignment horizontal="center" vertical="center"/>
      <protection/>
    </xf>
    <xf numFmtId="0" fontId="7" fillId="0" borderId="19" xfId="62" applyFont="1" applyFill="1" applyBorder="1" applyAlignment="1">
      <alignment horizontal="center" vertical="center"/>
      <protection/>
    </xf>
    <xf numFmtId="0" fontId="7" fillId="0" borderId="86" xfId="62" applyFont="1" applyFill="1" applyBorder="1" applyAlignment="1">
      <alignment horizontal="center" vertical="center"/>
      <protection/>
    </xf>
    <xf numFmtId="0" fontId="8" fillId="0" borderId="147" xfId="62" applyFont="1" applyFill="1" applyBorder="1" applyAlignment="1">
      <alignment horizontal="center" vertical="center" wrapText="1"/>
      <protection/>
    </xf>
    <xf numFmtId="0" fontId="0" fillId="0" borderId="148" xfId="0" applyFont="1" applyBorder="1" applyAlignment="1">
      <alignment horizontal="center" vertical="center" wrapText="1"/>
    </xf>
    <xf numFmtId="0" fontId="0" fillId="0" borderId="59" xfId="0" applyFont="1" applyBorder="1" applyAlignment="1">
      <alignment horizontal="left" wrapText="1"/>
    </xf>
    <xf numFmtId="0" fontId="0" fillId="0" borderId="71" xfId="0" applyFont="1" applyBorder="1" applyAlignment="1">
      <alignment/>
    </xf>
    <xf numFmtId="180" fontId="0" fillId="0" borderId="147" xfId="62" applyNumberFormat="1" applyFont="1" applyFill="1" applyBorder="1" applyAlignment="1">
      <alignment horizontal="center" vertical="center"/>
      <protection/>
    </xf>
    <xf numFmtId="180" fontId="0" fillId="0" borderId="148" xfId="62" applyNumberFormat="1" applyFont="1" applyFill="1" applyBorder="1" applyAlignment="1">
      <alignment horizontal="center" vertical="center"/>
      <protection/>
    </xf>
    <xf numFmtId="0" fontId="0" fillId="0" borderId="147" xfId="62" applyFont="1" applyFill="1" applyBorder="1" applyAlignment="1">
      <alignment horizontal="center" vertical="center" wrapText="1"/>
      <protection/>
    </xf>
    <xf numFmtId="0" fontId="0" fillId="33" borderId="81" xfId="62" applyFont="1" applyFill="1" applyBorder="1" applyAlignment="1">
      <alignment horizontal="center" vertical="center" wrapText="1"/>
      <protection/>
    </xf>
    <xf numFmtId="0" fontId="0" fillId="33" borderId="82" xfId="0" applyFont="1" applyFill="1" applyBorder="1" applyAlignment="1">
      <alignment horizontal="center" vertical="center" wrapText="1"/>
    </xf>
    <xf numFmtId="0" fontId="0" fillId="0" borderId="71" xfId="62" applyFont="1" applyFill="1" applyBorder="1" applyAlignment="1">
      <alignment horizontal="center" vertical="center" wrapText="1"/>
      <protection/>
    </xf>
    <xf numFmtId="0" fontId="0" fillId="0" borderId="69" xfId="62" applyFont="1" applyFill="1" applyBorder="1" applyAlignment="1">
      <alignment horizontal="center" vertical="center"/>
      <protection/>
    </xf>
    <xf numFmtId="0" fontId="0" fillId="0" borderId="151" xfId="62" applyFont="1" applyFill="1" applyBorder="1" applyAlignment="1">
      <alignment horizontal="center" vertical="center"/>
      <protection/>
    </xf>
    <xf numFmtId="0" fontId="0" fillId="0" borderId="145" xfId="62" applyFont="1" applyFill="1" applyBorder="1" applyAlignment="1">
      <alignment horizontal="center" vertical="center"/>
      <protection/>
    </xf>
    <xf numFmtId="0" fontId="0" fillId="0" borderId="48" xfId="62" applyFont="1" applyFill="1" applyBorder="1" applyAlignment="1">
      <alignment horizontal="center" vertical="center"/>
      <protection/>
    </xf>
    <xf numFmtId="0" fontId="0" fillId="34" borderId="149" xfId="62" applyFont="1" applyFill="1" applyBorder="1" applyAlignment="1">
      <alignment horizontal="left" vertical="center" wrapText="1"/>
      <protection/>
    </xf>
    <xf numFmtId="0" fontId="0" fillId="34" borderId="102" xfId="0" applyFont="1" applyFill="1" applyBorder="1" applyAlignment="1">
      <alignment horizontal="left" vertical="center" wrapText="1"/>
    </xf>
    <xf numFmtId="0" fontId="0" fillId="34" borderId="71"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81" xfId="0" applyFont="1" applyFill="1" applyBorder="1" applyAlignment="1">
      <alignment horizontal="left" vertical="center" wrapText="1"/>
    </xf>
    <xf numFmtId="0" fontId="0" fillId="34" borderId="140" xfId="0" applyFont="1" applyFill="1" applyBorder="1" applyAlignment="1">
      <alignment horizontal="left" vertical="center" wrapText="1"/>
    </xf>
    <xf numFmtId="0" fontId="0" fillId="0" borderId="11" xfId="0" applyFont="1" applyBorder="1" applyAlignment="1">
      <alignment horizontal="center" vertical="center"/>
    </xf>
    <xf numFmtId="0" fontId="0" fillId="0" borderId="14" xfId="0" applyFont="1" applyBorder="1" applyAlignment="1">
      <alignment horizontal="center" vertical="center"/>
    </xf>
    <xf numFmtId="0" fontId="0" fillId="0" borderId="34" xfId="0" applyFont="1" applyBorder="1" applyAlignment="1">
      <alignment horizontal="center" vertical="center"/>
    </xf>
    <xf numFmtId="0" fontId="7" fillId="0" borderId="154" xfId="62" applyFont="1" applyFill="1" applyBorder="1" applyAlignment="1">
      <alignment horizontal="left" vertical="center" wrapText="1"/>
      <protection/>
    </xf>
    <xf numFmtId="0" fontId="0" fillId="0" borderId="70" xfId="0" applyFont="1" applyBorder="1" applyAlignment="1">
      <alignment horizontal="left" vertical="center" wrapText="1"/>
    </xf>
    <xf numFmtId="0" fontId="7" fillId="33" borderId="0" xfId="62" applyFont="1" applyFill="1" applyBorder="1" applyAlignment="1">
      <alignment horizontal="center" vertical="center" wrapText="1"/>
      <protection/>
    </xf>
    <xf numFmtId="0" fontId="0" fillId="33" borderId="59" xfId="0" applyFont="1" applyFill="1" applyBorder="1" applyAlignment="1">
      <alignment vertical="center" wrapText="1"/>
    </xf>
    <xf numFmtId="0" fontId="0" fillId="33" borderId="71" xfId="0" applyFont="1" applyFill="1" applyBorder="1" applyAlignment="1">
      <alignment vertical="center" wrapText="1"/>
    </xf>
    <xf numFmtId="0" fontId="0" fillId="0" borderId="152" xfId="62" applyFont="1" applyFill="1" applyBorder="1" applyAlignment="1">
      <alignment horizontal="left" vertical="center" wrapText="1"/>
      <protection/>
    </xf>
    <xf numFmtId="0" fontId="0" fillId="0" borderId="103" xfId="0" applyFont="1" applyBorder="1" applyAlignment="1">
      <alignment horizontal="left" vertical="center" wrapText="1"/>
    </xf>
    <xf numFmtId="0" fontId="0" fillId="0" borderId="33" xfId="62" applyFont="1" applyFill="1" applyBorder="1" applyAlignment="1">
      <alignment horizontal="center" vertical="center"/>
      <protection/>
    </xf>
    <xf numFmtId="0" fontId="0" fillId="0" borderId="33" xfId="0" applyFont="1" applyBorder="1" applyAlignment="1">
      <alignment horizontal="center" vertical="center"/>
    </xf>
    <xf numFmtId="0" fontId="0" fillId="0" borderId="39" xfId="62" applyFont="1" applyFill="1" applyBorder="1" applyAlignment="1">
      <alignment horizontal="center" vertical="center"/>
      <protection/>
    </xf>
    <xf numFmtId="0" fontId="0" fillId="0" borderId="50" xfId="62" applyFont="1" applyFill="1" applyBorder="1" applyAlignment="1">
      <alignment horizontal="center" vertical="center"/>
      <protection/>
    </xf>
    <xf numFmtId="0" fontId="0" fillId="0" borderId="81" xfId="0" applyFont="1" applyBorder="1" applyAlignment="1">
      <alignment vertical="center" wrapText="1"/>
    </xf>
    <xf numFmtId="0" fontId="0" fillId="0" borderId="20" xfId="62" applyFont="1" applyFill="1" applyBorder="1" applyAlignment="1">
      <alignment horizontal="center" vertical="center"/>
      <protection/>
    </xf>
    <xf numFmtId="0" fontId="0" fillId="0" borderId="38" xfId="0" applyFont="1" applyBorder="1" applyAlignment="1">
      <alignment horizontal="center" vertical="center"/>
    </xf>
    <xf numFmtId="0" fontId="0" fillId="0" borderId="42" xfId="0" applyFont="1" applyBorder="1" applyAlignment="1">
      <alignment horizontal="center" vertical="center"/>
    </xf>
    <xf numFmtId="0" fontId="0" fillId="0" borderId="149" xfId="0" applyFont="1" applyBorder="1" applyAlignment="1">
      <alignment horizontal="left" vertical="center" wrapText="1"/>
    </xf>
    <xf numFmtId="0" fontId="0" fillId="0" borderId="71" xfId="0" applyFont="1" applyBorder="1" applyAlignment="1">
      <alignment vertical="center" wrapText="1"/>
    </xf>
    <xf numFmtId="0" fontId="0" fillId="33" borderId="140" xfId="0" applyFont="1" applyFill="1" applyBorder="1" applyAlignment="1">
      <alignment horizontal="center" vertical="center" wrapText="1"/>
    </xf>
    <xf numFmtId="0" fontId="0" fillId="0" borderId="33" xfId="0" applyFont="1" applyBorder="1" applyAlignment="1">
      <alignment horizontal="left" vertical="center"/>
    </xf>
    <xf numFmtId="0" fontId="7" fillId="0" borderId="147" xfId="62" applyFont="1" applyFill="1" applyBorder="1" applyAlignment="1">
      <alignment horizontal="center" vertical="center" wrapText="1"/>
      <protection/>
    </xf>
    <xf numFmtId="0" fontId="7" fillId="0" borderId="148" xfId="62" applyFont="1" applyFill="1" applyBorder="1" applyAlignment="1">
      <alignment horizontal="center" vertical="center" wrapText="1"/>
      <protection/>
    </xf>
    <xf numFmtId="0" fontId="7" fillId="33" borderId="147" xfId="62" applyFont="1" applyFill="1" applyBorder="1" applyAlignment="1">
      <alignment horizontal="center" vertical="center" wrapText="1"/>
      <protection/>
    </xf>
    <xf numFmtId="0" fontId="7" fillId="33" borderId="148" xfId="0" applyFont="1" applyFill="1" applyBorder="1" applyAlignment="1">
      <alignment horizontal="center" vertical="center" wrapText="1"/>
    </xf>
    <xf numFmtId="0" fontId="7" fillId="34" borderId="149" xfId="62" applyFont="1" applyFill="1" applyBorder="1" applyAlignment="1">
      <alignment horizontal="left" vertical="center" wrapText="1"/>
      <protection/>
    </xf>
    <xf numFmtId="0" fontId="0" fillId="34" borderId="102" xfId="0" applyFont="1" applyFill="1" applyBorder="1" applyAlignment="1">
      <alignment vertical="center"/>
    </xf>
    <xf numFmtId="0" fontId="0" fillId="34" borderId="71" xfId="0" applyFont="1" applyFill="1" applyBorder="1" applyAlignment="1">
      <alignment vertical="center"/>
    </xf>
    <xf numFmtId="0" fontId="0" fillId="34" borderId="0" xfId="0" applyFont="1" applyFill="1" applyBorder="1" applyAlignment="1">
      <alignment vertical="center"/>
    </xf>
    <xf numFmtId="0" fontId="0" fillId="34" borderId="81" xfId="0" applyFont="1" applyFill="1" applyBorder="1" applyAlignment="1">
      <alignment vertical="center"/>
    </xf>
    <xf numFmtId="0" fontId="0" fillId="34" borderId="140" xfId="0" applyFont="1" applyFill="1" applyBorder="1" applyAlignment="1">
      <alignment vertical="center"/>
    </xf>
    <xf numFmtId="0" fontId="0" fillId="0" borderId="71" xfId="62" applyFont="1" applyFill="1" applyBorder="1" applyAlignment="1">
      <alignment horizontal="center" vertical="center"/>
      <protection/>
    </xf>
    <xf numFmtId="0" fontId="0" fillId="0" borderId="147" xfId="62" applyFont="1" applyFill="1" applyBorder="1" applyAlignment="1">
      <alignment horizontal="center" vertical="center"/>
      <protection/>
    </xf>
    <xf numFmtId="0" fontId="0" fillId="0" borderId="148" xfId="0" applyFont="1" applyBorder="1" applyAlignment="1">
      <alignment horizontal="center" vertical="center"/>
    </xf>
    <xf numFmtId="0" fontId="0" fillId="0" borderId="152" xfId="62" applyFont="1" applyFill="1" applyBorder="1" applyAlignment="1">
      <alignment horizontal="center" vertical="center" wrapText="1"/>
      <protection/>
    </xf>
    <xf numFmtId="0" fontId="0" fillId="0" borderId="103" xfId="0" applyFont="1" applyBorder="1" applyAlignment="1">
      <alignment horizontal="center" vertical="center" wrapText="1"/>
    </xf>
    <xf numFmtId="0" fontId="0" fillId="0" borderId="59" xfId="0" applyFont="1" applyBorder="1" applyAlignment="1">
      <alignment vertical="center" wrapText="1"/>
    </xf>
    <xf numFmtId="0" fontId="11" fillId="0" borderId="0" xfId="0" applyFont="1" applyAlignment="1">
      <alignment horizontal="center"/>
    </xf>
    <xf numFmtId="0" fontId="0" fillId="0" borderId="61" xfId="0" applyFont="1" applyFill="1" applyBorder="1" applyAlignment="1">
      <alignment horizontal="center" vertical="center" textRotation="255" wrapText="1"/>
    </xf>
    <xf numFmtId="0" fontId="0" fillId="0" borderId="7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2" xfId="0" applyFont="1" applyFill="1" applyBorder="1" applyAlignment="1">
      <alignment horizontal="center" vertical="center" wrapText="1"/>
    </xf>
    <xf numFmtId="0" fontId="0" fillId="0" borderId="33" xfId="0" applyFont="1" applyBorder="1" applyAlignment="1">
      <alignment horizontal="center" vertical="center" wrapText="1"/>
    </xf>
    <xf numFmtId="0" fontId="0" fillId="0" borderId="155" xfId="0" applyFont="1" applyBorder="1" applyAlignment="1">
      <alignment horizontal="center" vertical="center" wrapText="1"/>
    </xf>
    <xf numFmtId="0" fontId="0" fillId="0" borderId="104" xfId="0" applyFont="1" applyFill="1" applyBorder="1" applyAlignment="1">
      <alignment horizontal="center" vertical="center" wrapText="1"/>
    </xf>
    <xf numFmtId="0" fontId="0" fillId="0" borderId="14"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11" xfId="0" applyFont="1" applyFill="1" applyBorder="1" applyAlignment="1">
      <alignment horizontal="center" vertical="center" wrapText="1"/>
    </xf>
    <xf numFmtId="0" fontId="0" fillId="0" borderId="156" xfId="0" applyFont="1" applyBorder="1" applyAlignment="1">
      <alignment horizontal="center" vertical="center" wrapText="1"/>
    </xf>
    <xf numFmtId="0" fontId="0" fillId="0" borderId="65" xfId="0" applyFont="1" applyFill="1" applyBorder="1" applyAlignment="1">
      <alignment horizontal="center" vertical="center" textRotation="255" wrapText="1"/>
    </xf>
    <xf numFmtId="0" fontId="0" fillId="0" borderId="145"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61" xfId="0" applyFont="1" applyFill="1" applyBorder="1" applyAlignment="1">
      <alignment horizontal="center" vertical="top" textRotation="255" wrapText="1"/>
    </xf>
    <xf numFmtId="0" fontId="0" fillId="0" borderId="70" xfId="0" applyFont="1" applyBorder="1" applyAlignment="1">
      <alignment horizontal="center" vertical="top" wrapText="1"/>
    </xf>
    <xf numFmtId="0" fontId="0" fillId="0" borderId="19" xfId="0" applyFont="1" applyBorder="1" applyAlignment="1">
      <alignment horizontal="center" vertical="top" wrapText="1"/>
    </xf>
    <xf numFmtId="0" fontId="0" fillId="33" borderId="61"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Alignment="1">
      <alignment wrapText="1"/>
    </xf>
    <xf numFmtId="0" fontId="0" fillId="0" borderId="70" xfId="0" applyFont="1" applyBorder="1" applyAlignment="1">
      <alignment horizontal="center" vertical="center" textRotation="255" wrapText="1"/>
    </xf>
    <xf numFmtId="0" fontId="0" fillId="0" borderId="19" xfId="0" applyFont="1" applyBorder="1" applyAlignment="1">
      <alignment horizontal="center" vertical="center" textRotation="255" wrapText="1"/>
    </xf>
    <xf numFmtId="0" fontId="0" fillId="0" borderId="62" xfId="0" applyFont="1" applyFill="1" applyBorder="1" applyAlignment="1">
      <alignment horizontal="center" vertical="center" textRotation="255" wrapText="1"/>
    </xf>
    <xf numFmtId="0" fontId="0" fillId="0" borderId="103"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104" xfId="0" applyFont="1" applyBorder="1" applyAlignment="1">
      <alignment horizontal="center" vertical="center"/>
    </xf>
    <xf numFmtId="0" fontId="0" fillId="0" borderId="14" xfId="0" applyFont="1" applyBorder="1" applyAlignment="1">
      <alignment horizontal="center" vertical="center"/>
    </xf>
    <xf numFmtId="0" fontId="0" fillId="0" borderId="34" xfId="0" applyFont="1" applyBorder="1" applyAlignment="1">
      <alignment horizontal="center" vertical="center"/>
    </xf>
    <xf numFmtId="0" fontId="56" fillId="33" borderId="102" xfId="0" applyFont="1" applyFill="1" applyBorder="1" applyAlignment="1">
      <alignment horizontal="center" vertical="center" wrapText="1"/>
    </xf>
    <xf numFmtId="0" fontId="54" fillId="33" borderId="102" xfId="0" applyFont="1" applyFill="1" applyBorder="1" applyAlignment="1">
      <alignment horizontal="center" vertical="center" wrapText="1"/>
    </xf>
    <xf numFmtId="0" fontId="47" fillId="33" borderId="70" xfId="0" applyFont="1" applyFill="1" applyBorder="1" applyAlignment="1">
      <alignment horizontal="center" vertical="top" wrapText="1"/>
    </xf>
    <xf numFmtId="0" fontId="34" fillId="33" borderId="108" xfId="0" applyFont="1" applyFill="1" applyBorder="1" applyAlignment="1">
      <alignment horizontal="center" vertical="top"/>
    </xf>
    <xf numFmtId="0" fontId="47" fillId="33" borderId="70" xfId="0" applyFont="1" applyFill="1" applyBorder="1" applyAlignment="1">
      <alignment vertical="top" wrapText="1"/>
    </xf>
    <xf numFmtId="0" fontId="34" fillId="33" borderId="70" xfId="0" applyFont="1" applyFill="1" applyBorder="1" applyAlignment="1">
      <alignment vertical="top" wrapText="1"/>
    </xf>
    <xf numFmtId="0" fontId="34" fillId="33" borderId="108" xfId="0" applyFont="1" applyFill="1" applyBorder="1" applyAlignment="1">
      <alignment vertical="top" wrapText="1"/>
    </xf>
    <xf numFmtId="0" fontId="47" fillId="33" borderId="70" xfId="0" applyFont="1" applyFill="1" applyBorder="1" applyAlignment="1">
      <alignment horizontal="left" vertical="top" wrapText="1"/>
    </xf>
    <xf numFmtId="0" fontId="34" fillId="33" borderId="108" xfId="0" applyFont="1" applyFill="1" applyBorder="1" applyAlignment="1">
      <alignment horizontal="left" vertical="top" wrapText="1"/>
    </xf>
    <xf numFmtId="0" fontId="47" fillId="33" borderId="71" xfId="0" applyFont="1" applyFill="1" applyBorder="1" applyAlignment="1">
      <alignment horizontal="left" vertical="top" wrapText="1"/>
    </xf>
    <xf numFmtId="0" fontId="34" fillId="33" borderId="127" xfId="0" applyFont="1" applyFill="1" applyBorder="1" applyAlignment="1">
      <alignment horizontal="left" vertical="top" wrapText="1"/>
    </xf>
    <xf numFmtId="0" fontId="47" fillId="33" borderId="39" xfId="0" applyFont="1" applyFill="1" applyBorder="1" applyAlignment="1">
      <alignment horizontal="center" vertical="center"/>
    </xf>
    <xf numFmtId="0" fontId="34" fillId="33" borderId="33" xfId="0" applyFont="1" applyFill="1" applyBorder="1" applyAlignment="1">
      <alignment/>
    </xf>
    <xf numFmtId="0" fontId="57" fillId="0" borderId="56" xfId="0" applyFont="1" applyFill="1" applyBorder="1" applyAlignment="1">
      <alignment vertical="center"/>
    </xf>
    <xf numFmtId="0" fontId="0" fillId="0" borderId="56" xfId="0" applyBorder="1" applyAlignment="1">
      <alignment vertical="center"/>
    </xf>
    <xf numFmtId="0" fontId="2" fillId="0" borderId="0" xfId="0" applyFont="1" applyAlignment="1">
      <alignment/>
    </xf>
    <xf numFmtId="0" fontId="0" fillId="0" borderId="0" xfId="0" applyAlignment="1">
      <alignment/>
    </xf>
    <xf numFmtId="0" fontId="56" fillId="33" borderId="51" xfId="0" applyFont="1" applyFill="1" applyBorder="1" applyAlignment="1">
      <alignment horizontal="center" vertical="center" wrapText="1"/>
    </xf>
    <xf numFmtId="0" fontId="56" fillId="33" borderId="27" xfId="0" applyFont="1" applyFill="1" applyBorder="1" applyAlignment="1">
      <alignment horizontal="center" vertical="center" wrapText="1"/>
    </xf>
    <xf numFmtId="0" fontId="56" fillId="33" borderId="28" xfId="0" applyFont="1" applyFill="1" applyBorder="1" applyAlignment="1">
      <alignment horizontal="center" vertical="center" wrapText="1"/>
    </xf>
    <xf numFmtId="0" fontId="47" fillId="33" borderId="20" xfId="0" applyFont="1" applyFill="1" applyBorder="1" applyAlignment="1">
      <alignment horizontal="center" vertical="center"/>
    </xf>
    <xf numFmtId="0" fontId="47" fillId="33" borderId="38" xfId="0" applyFont="1" applyFill="1" applyBorder="1" applyAlignment="1">
      <alignment horizontal="center" vertical="center"/>
    </xf>
    <xf numFmtId="0" fontId="47" fillId="33" borderId="71" xfId="0" applyFont="1" applyFill="1" applyBorder="1" applyAlignment="1">
      <alignment horizontal="center" vertical="center" wrapText="1"/>
    </xf>
    <xf numFmtId="0" fontId="34" fillId="33" borderId="38" xfId="0" applyFont="1" applyFill="1" applyBorder="1" applyAlignment="1">
      <alignment horizontal="center" vertical="center"/>
    </xf>
    <xf numFmtId="0" fontId="47" fillId="33" borderId="27" xfId="0" applyFont="1" applyFill="1" applyBorder="1" applyAlignment="1">
      <alignment horizontal="left" vertical="top" wrapText="1"/>
    </xf>
    <xf numFmtId="0" fontId="34" fillId="33" borderId="27" xfId="0" applyFont="1" applyFill="1" applyBorder="1" applyAlignment="1">
      <alignment horizontal="left" vertical="top" wrapText="1"/>
    </xf>
    <xf numFmtId="0" fontId="34" fillId="33" borderId="28" xfId="0" applyFont="1" applyFill="1" applyBorder="1" applyAlignment="1">
      <alignment horizontal="left" vertical="top" wrapText="1"/>
    </xf>
    <xf numFmtId="0" fontId="47" fillId="33" borderId="59" xfId="0" applyFont="1" applyFill="1" applyBorder="1" applyAlignment="1">
      <alignment horizontal="center" vertical="center" wrapText="1"/>
    </xf>
    <xf numFmtId="0" fontId="47" fillId="33" borderId="64" xfId="0" applyFont="1" applyFill="1" applyBorder="1" applyAlignment="1">
      <alignment horizontal="center" vertical="center" wrapText="1"/>
    </xf>
    <xf numFmtId="0" fontId="34" fillId="33" borderId="64" xfId="0" applyFont="1" applyFill="1" applyBorder="1" applyAlignment="1">
      <alignment horizontal="center" vertical="center" wrapText="1"/>
    </xf>
    <xf numFmtId="0" fontId="47" fillId="33" borderId="108" xfId="0" applyFont="1" applyFill="1" applyBorder="1" applyAlignment="1">
      <alignment vertical="top" wrapText="1"/>
    </xf>
    <xf numFmtId="0" fontId="47" fillId="33" borderId="71" xfId="0" applyFont="1" applyFill="1" applyBorder="1" applyAlignment="1">
      <alignment horizontal="center" vertical="top" wrapText="1"/>
    </xf>
    <xf numFmtId="0" fontId="34" fillId="33" borderId="127" xfId="0" applyFont="1" applyFill="1" applyBorder="1" applyAlignment="1">
      <alignment horizontal="center" vertical="top"/>
    </xf>
    <xf numFmtId="0" fontId="47" fillId="33" borderId="69" xfId="0" applyFont="1" applyFill="1" applyBorder="1" applyAlignment="1">
      <alignment vertical="top" wrapText="1"/>
    </xf>
    <xf numFmtId="0" fontId="34" fillId="33" borderId="69" xfId="0" applyFont="1" applyFill="1" applyBorder="1" applyAlignment="1">
      <alignment vertical="top" wrapText="1"/>
    </xf>
    <xf numFmtId="0" fontId="34" fillId="33" borderId="114" xfId="0" applyFont="1" applyFill="1" applyBorder="1" applyAlignment="1">
      <alignment vertical="top" wrapText="1"/>
    </xf>
    <xf numFmtId="0" fontId="47" fillId="33" borderId="70" xfId="0" applyFont="1" applyFill="1" applyBorder="1" applyAlignment="1">
      <alignment horizontal="left" vertical="top"/>
    </xf>
    <xf numFmtId="0" fontId="47" fillId="33" borderId="108" xfId="0" applyFont="1" applyFill="1" applyBorder="1" applyAlignment="1">
      <alignment horizontal="left" vertical="top"/>
    </xf>
    <xf numFmtId="0" fontId="53" fillId="0" borderId="60" xfId="0" applyFont="1" applyFill="1" applyBorder="1" applyAlignment="1" applyProtection="1">
      <alignment horizontal="center" vertical="center" wrapText="1"/>
      <protection/>
    </xf>
    <xf numFmtId="0" fontId="0" fillId="0" borderId="60" xfId="0" applyBorder="1" applyAlignment="1">
      <alignment horizontal="center" vertical="center" wrapText="1"/>
    </xf>
    <xf numFmtId="0" fontId="47" fillId="33" borderId="127" xfId="0" applyFont="1" applyFill="1" applyBorder="1" applyAlignment="1">
      <alignment horizontal="center" vertical="top" wrapText="1"/>
    </xf>
    <xf numFmtId="0" fontId="53" fillId="0" borderId="51" xfId="0" applyFont="1" applyFill="1" applyBorder="1" applyAlignment="1" applyProtection="1">
      <alignment horizontal="center" vertical="center" wrapText="1"/>
      <protection/>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47" fillId="33" borderId="157" xfId="0" applyFont="1" applyFill="1" applyBorder="1" applyAlignment="1">
      <alignment horizontal="center" vertical="center" wrapText="1"/>
    </xf>
    <xf numFmtId="0" fontId="34" fillId="33" borderId="60" xfId="0" applyFont="1" applyFill="1" applyBorder="1" applyAlignment="1">
      <alignment horizontal="center" vertical="center" wrapText="1"/>
    </xf>
    <xf numFmtId="0" fontId="34" fillId="33" borderId="53" xfId="0" applyFont="1" applyFill="1" applyBorder="1" applyAlignment="1">
      <alignment horizontal="center" vertical="center" wrapText="1"/>
    </xf>
    <xf numFmtId="0" fontId="47" fillId="33" borderId="51" xfId="0" applyFont="1" applyFill="1" applyBorder="1" applyAlignment="1">
      <alignment horizontal="center" vertical="center"/>
    </xf>
    <xf numFmtId="0" fontId="47" fillId="33" borderId="27" xfId="0" applyFont="1" applyFill="1" applyBorder="1" applyAlignment="1">
      <alignment horizontal="center" vertical="center"/>
    </xf>
    <xf numFmtId="0" fontId="47" fillId="33" borderId="28" xfId="0" applyFont="1" applyFill="1" applyBorder="1" applyAlignment="1">
      <alignment horizontal="center" vertical="center"/>
    </xf>
    <xf numFmtId="0" fontId="47" fillId="33" borderId="102" xfId="0" applyFont="1" applyFill="1" applyBorder="1" applyAlignment="1">
      <alignment horizontal="center" vertical="center" wrapText="1"/>
    </xf>
    <xf numFmtId="0" fontId="34" fillId="33" borderId="33" xfId="0" applyFont="1" applyFill="1" applyBorder="1" applyAlignment="1">
      <alignment horizontal="center" vertical="center" wrapText="1"/>
    </xf>
    <xf numFmtId="0" fontId="34" fillId="33" borderId="50" xfId="0" applyFont="1" applyFill="1" applyBorder="1" applyAlignment="1">
      <alignment horizontal="center" vertical="center" wrapText="1"/>
    </xf>
    <xf numFmtId="0" fontId="47" fillId="33" borderId="69" xfId="0" applyFont="1" applyFill="1" applyBorder="1" applyAlignment="1">
      <alignment horizontal="left" vertical="top" wrapText="1"/>
    </xf>
    <xf numFmtId="0" fontId="34" fillId="33" borderId="69" xfId="0" applyFont="1" applyFill="1" applyBorder="1" applyAlignment="1">
      <alignment horizontal="left" vertical="top" wrapText="1"/>
    </xf>
    <xf numFmtId="0" fontId="34" fillId="33" borderId="114" xfId="0" applyFont="1" applyFill="1" applyBorder="1" applyAlignment="1">
      <alignment horizontal="left" vertical="top" wrapText="1"/>
    </xf>
    <xf numFmtId="0" fontId="58" fillId="0" borderId="29" xfId="62" applyFont="1" applyFill="1" applyBorder="1" applyAlignment="1">
      <alignment horizontal="center" vertical="center" wrapText="1"/>
      <protection/>
    </xf>
    <xf numFmtId="0" fontId="0" fillId="0" borderId="53" xfId="0" applyBorder="1" applyAlignment="1">
      <alignment horizontal="center" vertical="center" wrapText="1"/>
    </xf>
    <xf numFmtId="0" fontId="47" fillId="33" borderId="28" xfId="0" applyFont="1" applyFill="1" applyBorder="1" applyAlignment="1">
      <alignment horizontal="left" vertical="top" wrapText="1"/>
    </xf>
    <xf numFmtId="0" fontId="53" fillId="0" borderId="157" xfId="0" applyFont="1" applyFill="1"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L24"/>
  <sheetViews>
    <sheetView view="pageBreakPreview" zoomScale="90" zoomScaleSheetLayoutView="90" workbookViewId="0" topLeftCell="A1">
      <pane xSplit="4" ySplit="5" topLeftCell="E6" activePane="bottomRight" state="frozen"/>
      <selection pane="topLeft" activeCell="A1" sqref="A1"/>
      <selection pane="topRight" activeCell="E1" sqref="E1"/>
      <selection pane="bottomLeft" activeCell="A6" sqref="A6"/>
      <selection pane="bottomRight" activeCell="K17" sqref="K17"/>
    </sheetView>
  </sheetViews>
  <sheetFormatPr defaultColWidth="9.00390625" defaultRowHeight="13.5"/>
  <cols>
    <col min="1" max="1" width="2.875" style="1" customWidth="1"/>
    <col min="2" max="3" width="2.625" style="1" customWidth="1"/>
    <col min="4" max="4" width="47.125" style="1" customWidth="1"/>
    <col min="5" max="12" width="11.875" style="1" customWidth="1"/>
    <col min="13" max="13" width="9.00390625" style="1" customWidth="1"/>
    <col min="14" max="16384" width="9.00390625" style="1" customWidth="1"/>
  </cols>
  <sheetData>
    <row r="1" ht="12.75">
      <c r="B1" s="1" t="s">
        <v>35</v>
      </c>
    </row>
    <row r="2" spans="2:12" ht="16.5" customHeight="1">
      <c r="B2" s="647" t="s">
        <v>86</v>
      </c>
      <c r="C2" s="647"/>
      <c r="D2" s="647"/>
      <c r="E2" s="647"/>
      <c r="F2" s="647"/>
      <c r="G2" s="647"/>
      <c r="H2" s="647"/>
      <c r="I2" s="647"/>
      <c r="J2" s="647"/>
      <c r="K2" s="647"/>
      <c r="L2" s="647"/>
    </row>
    <row r="4" spans="2:12" ht="36" customHeight="1">
      <c r="B4" s="651" t="s">
        <v>36</v>
      </c>
      <c r="C4" s="652"/>
      <c r="D4" s="652"/>
      <c r="E4" s="655" t="s">
        <v>37</v>
      </c>
      <c r="F4" s="656"/>
      <c r="G4" s="655" t="s">
        <v>46</v>
      </c>
      <c r="H4" s="656"/>
      <c r="I4" s="655" t="s">
        <v>42</v>
      </c>
      <c r="J4" s="656"/>
      <c r="K4" s="655" t="s">
        <v>47</v>
      </c>
      <c r="L4" s="656"/>
    </row>
    <row r="5" spans="2:12" ht="19.5" customHeight="1" thickBot="1">
      <c r="B5" s="653"/>
      <c r="C5" s="654"/>
      <c r="D5" s="654"/>
      <c r="E5" s="136" t="s">
        <v>40</v>
      </c>
      <c r="F5" s="137" t="s">
        <v>41</v>
      </c>
      <c r="G5" s="138" t="s">
        <v>40</v>
      </c>
      <c r="H5" s="139" t="s">
        <v>41</v>
      </c>
      <c r="I5" s="138" t="s">
        <v>40</v>
      </c>
      <c r="J5" s="139" t="s">
        <v>41</v>
      </c>
      <c r="K5" s="136" t="s">
        <v>40</v>
      </c>
      <c r="L5" s="137" t="s">
        <v>41</v>
      </c>
    </row>
    <row r="6" spans="2:12" s="7" customFormat="1" ht="19.5" customHeight="1" thickBot="1" thickTop="1">
      <c r="B6" s="648" t="s">
        <v>38</v>
      </c>
      <c r="C6" s="649"/>
      <c r="D6" s="650"/>
      <c r="E6" s="550">
        <f>SUM(E7+E12+E17)</f>
        <v>64109</v>
      </c>
      <c r="F6" s="551">
        <v>100</v>
      </c>
      <c r="G6" s="552">
        <f>SUM(G7+G12+G17)</f>
        <v>23880</v>
      </c>
      <c r="H6" s="553">
        <f>G6/E6*100</f>
        <v>37.24906019435649</v>
      </c>
      <c r="I6" s="552">
        <f>SUM(I7+I12+I17)</f>
        <v>36652</v>
      </c>
      <c r="J6" s="553">
        <f>I6/E6*100</f>
        <v>57.17137999344865</v>
      </c>
      <c r="K6" s="554">
        <f>SUM(K7+K12+K17)</f>
        <v>3577</v>
      </c>
      <c r="L6" s="555">
        <f>K6/E6*100</f>
        <v>5.579559812194856</v>
      </c>
    </row>
    <row r="7" spans="2:12" s="7" customFormat="1" ht="19.5" customHeight="1" thickTop="1">
      <c r="B7" s="168"/>
      <c r="C7" s="169" t="s">
        <v>66</v>
      </c>
      <c r="D7" s="556"/>
      <c r="E7" s="557">
        <f>'別表4-2'!C34</f>
        <v>57275</v>
      </c>
      <c r="F7" s="558">
        <v>100</v>
      </c>
      <c r="G7" s="559">
        <f>'別表4-2'!F34</f>
        <v>19669</v>
      </c>
      <c r="H7" s="560">
        <v>100</v>
      </c>
      <c r="I7" s="559">
        <f>'別表4-2'!AJ34</f>
        <v>34394</v>
      </c>
      <c r="J7" s="561">
        <v>100</v>
      </c>
      <c r="K7" s="557">
        <f>'別表4-2'!AQ34</f>
        <v>3212</v>
      </c>
      <c r="L7" s="558">
        <v>100</v>
      </c>
    </row>
    <row r="8" spans="2:12" s="7" customFormat="1" ht="19.5" customHeight="1">
      <c r="B8" s="168"/>
      <c r="C8" s="169"/>
      <c r="D8" s="142" t="s">
        <v>216</v>
      </c>
      <c r="E8" s="143">
        <v>19946</v>
      </c>
      <c r="F8" s="144">
        <f>E8/E7*100</f>
        <v>34.824967263203845</v>
      </c>
      <c r="G8" s="145">
        <v>5464</v>
      </c>
      <c r="H8" s="146">
        <f>G8/G7*100</f>
        <v>27.779754944328637</v>
      </c>
      <c r="I8" s="145">
        <v>12512</v>
      </c>
      <c r="J8" s="147">
        <f>I8/I7*100</f>
        <v>36.37843809966855</v>
      </c>
      <c r="K8" s="143">
        <v>1970</v>
      </c>
      <c r="L8" s="147">
        <f>K8/K7*100</f>
        <v>61.33250311332503</v>
      </c>
    </row>
    <row r="9" spans="2:12" s="7" customFormat="1" ht="19.5" customHeight="1">
      <c r="B9" s="168"/>
      <c r="C9" s="169"/>
      <c r="D9" s="562" t="s">
        <v>80</v>
      </c>
      <c r="E9" s="143">
        <v>16068</v>
      </c>
      <c r="F9" s="144">
        <f>E9/E7*100</f>
        <v>28.05412483631602</v>
      </c>
      <c r="G9" s="145">
        <v>2538</v>
      </c>
      <c r="H9" s="146">
        <f>G9/G7*100</f>
        <v>12.90355381564899</v>
      </c>
      <c r="I9" s="145">
        <v>13501</v>
      </c>
      <c r="J9" s="563">
        <f>I9/I7*100</f>
        <v>39.253939640635</v>
      </c>
      <c r="K9" s="143">
        <v>29</v>
      </c>
      <c r="L9" s="147">
        <f>K9/K7*100</f>
        <v>0.9028642590286425</v>
      </c>
    </row>
    <row r="10" spans="2:12" s="7" customFormat="1" ht="19.5" customHeight="1">
      <c r="B10" s="168"/>
      <c r="C10" s="169"/>
      <c r="D10" s="562" t="s">
        <v>81</v>
      </c>
      <c r="E10" s="143">
        <v>10568</v>
      </c>
      <c r="F10" s="144">
        <f>E10/E7*100</f>
        <v>18.451331296377127</v>
      </c>
      <c r="G10" s="145">
        <v>6918</v>
      </c>
      <c r="H10" s="146">
        <f>G10/G7*100</f>
        <v>35.172098225634244</v>
      </c>
      <c r="I10" s="145">
        <v>2875</v>
      </c>
      <c r="J10" s="563">
        <f>I10/E10*100</f>
        <v>27.204769114307343</v>
      </c>
      <c r="K10" s="143">
        <v>775</v>
      </c>
      <c r="L10" s="147">
        <f>K10/K7*100</f>
        <v>24.128268991282688</v>
      </c>
    </row>
    <row r="11" spans="2:12" s="7" customFormat="1" ht="19.5" customHeight="1">
      <c r="B11" s="168"/>
      <c r="C11" s="187"/>
      <c r="D11" s="564" t="s">
        <v>30</v>
      </c>
      <c r="E11" s="565">
        <f>SUM(E7-E8-E9-E10)</f>
        <v>10693</v>
      </c>
      <c r="F11" s="566">
        <f>E11/E7*100</f>
        <v>18.66957660410301</v>
      </c>
      <c r="G11" s="565">
        <f>SUM(G7-G8-G9-G10)</f>
        <v>4749</v>
      </c>
      <c r="H11" s="566">
        <f>G11/G7*100</f>
        <v>24.144593014388125</v>
      </c>
      <c r="I11" s="565">
        <f>SUM(I7-I8-I9-I10)</f>
        <v>5506</v>
      </c>
      <c r="J11" s="567">
        <f>I11/I7*100</f>
        <v>16.008606152235856</v>
      </c>
      <c r="K11" s="225">
        <f>SUM(K7-K8-K9-K10)</f>
        <v>438</v>
      </c>
      <c r="L11" s="566">
        <f>K11/K7*100</f>
        <v>13.636363636363635</v>
      </c>
    </row>
    <row r="12" spans="2:12" s="7" customFormat="1" ht="19.5" customHeight="1">
      <c r="B12" s="168"/>
      <c r="C12" s="169" t="s">
        <v>67</v>
      </c>
      <c r="D12" s="568"/>
      <c r="E12" s="569">
        <f>'別表4-3'!C34</f>
        <v>3202</v>
      </c>
      <c r="F12" s="570">
        <v>100</v>
      </c>
      <c r="G12" s="571">
        <f>'別表4-3'!F34</f>
        <v>2320</v>
      </c>
      <c r="H12" s="572">
        <v>100</v>
      </c>
      <c r="I12" s="571">
        <f>'別表4-3'!AJ34</f>
        <v>658</v>
      </c>
      <c r="J12" s="572">
        <v>100</v>
      </c>
      <c r="K12" s="569">
        <f>'別表4-3'!AQ34</f>
        <v>224</v>
      </c>
      <c r="L12" s="570">
        <v>100</v>
      </c>
    </row>
    <row r="13" spans="2:12" s="7" customFormat="1" ht="19.5" customHeight="1">
      <c r="B13" s="168"/>
      <c r="C13" s="169"/>
      <c r="D13" s="573" t="s">
        <v>217</v>
      </c>
      <c r="E13" s="172">
        <v>2988</v>
      </c>
      <c r="F13" s="574">
        <f>E13/E12*100</f>
        <v>93.31667707682698</v>
      </c>
      <c r="G13" s="229">
        <v>2206</v>
      </c>
      <c r="H13" s="575">
        <f>G13/G12*100</f>
        <v>95.08620689655173</v>
      </c>
      <c r="I13" s="229">
        <v>575</v>
      </c>
      <c r="J13" s="576">
        <f>I13/I12*100</f>
        <v>87.38601823708207</v>
      </c>
      <c r="K13" s="172">
        <v>206</v>
      </c>
      <c r="L13" s="577">
        <f>K13/K12*100</f>
        <v>91.96428571428571</v>
      </c>
    </row>
    <row r="14" spans="2:12" s="7" customFormat="1" ht="19.5" customHeight="1">
      <c r="B14" s="168"/>
      <c r="C14" s="169"/>
      <c r="D14" s="578" t="s">
        <v>218</v>
      </c>
      <c r="E14" s="143">
        <v>100</v>
      </c>
      <c r="F14" s="144">
        <f>E14/E12*100</f>
        <v>3.1230480949406623</v>
      </c>
      <c r="G14" s="145">
        <v>76</v>
      </c>
      <c r="H14" s="146">
        <f>G14/G12*100</f>
        <v>3.2758620689655173</v>
      </c>
      <c r="I14" s="145">
        <v>15</v>
      </c>
      <c r="J14" s="563">
        <f>I14/I12*100</f>
        <v>2.2796352583586628</v>
      </c>
      <c r="K14" s="143">
        <v>9</v>
      </c>
      <c r="L14" s="147">
        <f>K14/K12*100</f>
        <v>4.017857142857143</v>
      </c>
    </row>
    <row r="15" spans="2:12" s="7" customFormat="1" ht="19.5" customHeight="1">
      <c r="B15" s="168"/>
      <c r="C15" s="169"/>
      <c r="D15" s="221" t="s">
        <v>219</v>
      </c>
      <c r="E15" s="143">
        <v>93</v>
      </c>
      <c r="F15" s="144">
        <f>E15/E12*100</f>
        <v>2.9044347282948157</v>
      </c>
      <c r="G15" s="145">
        <v>26</v>
      </c>
      <c r="H15" s="146">
        <f>G15/G12*100</f>
        <v>1.1206896551724137</v>
      </c>
      <c r="I15" s="145">
        <v>64</v>
      </c>
      <c r="J15" s="563">
        <f>I15/I12*100</f>
        <v>9.72644376899696</v>
      </c>
      <c r="K15" s="143">
        <v>3</v>
      </c>
      <c r="L15" s="147">
        <f>K15/K12*100</f>
        <v>1.3392857142857142</v>
      </c>
    </row>
    <row r="16" spans="2:12" s="7" customFormat="1" ht="19.5" customHeight="1">
      <c r="B16" s="168"/>
      <c r="C16" s="187"/>
      <c r="D16" s="224" t="s">
        <v>30</v>
      </c>
      <c r="E16" s="225">
        <f>SUM(E12-E13-E14-E15)</f>
        <v>21</v>
      </c>
      <c r="F16" s="144">
        <f>E16/E12*100</f>
        <v>0.655840099937539</v>
      </c>
      <c r="G16" s="565">
        <f>SUM(G12-G13-G14-G15)</f>
        <v>12</v>
      </c>
      <c r="H16" s="566">
        <f>G16/G12*100</f>
        <v>0.5172413793103449</v>
      </c>
      <c r="I16" s="565">
        <f>SUM(I12-I13-I14-I15)</f>
        <v>4</v>
      </c>
      <c r="J16" s="563">
        <f>I16/I12*100</f>
        <v>0.60790273556231</v>
      </c>
      <c r="K16" s="225">
        <f>SUM(K12-K13-K14-K15)</f>
        <v>6</v>
      </c>
      <c r="L16" s="147">
        <f>K16/K12*100</f>
        <v>2.6785714285714284</v>
      </c>
    </row>
    <row r="17" spans="2:12" s="7" customFormat="1" ht="19.5" customHeight="1">
      <c r="B17" s="168"/>
      <c r="C17" s="169" t="s">
        <v>68</v>
      </c>
      <c r="D17" s="556"/>
      <c r="E17" s="557">
        <f>'別表4-4'!C34</f>
        <v>3632</v>
      </c>
      <c r="F17" s="558">
        <v>100</v>
      </c>
      <c r="G17" s="559">
        <f>'別表4-4'!F34</f>
        <v>1891</v>
      </c>
      <c r="H17" s="560">
        <v>100</v>
      </c>
      <c r="I17" s="559">
        <f>'別表4-4'!AJ34</f>
        <v>1600</v>
      </c>
      <c r="J17" s="561">
        <v>100</v>
      </c>
      <c r="K17" s="557">
        <f>'別表4-4'!AQ34</f>
        <v>141</v>
      </c>
      <c r="L17" s="558">
        <v>100</v>
      </c>
    </row>
    <row r="18" spans="2:12" s="7" customFormat="1" ht="19.5" customHeight="1">
      <c r="B18" s="168"/>
      <c r="C18" s="169"/>
      <c r="D18" s="578" t="s">
        <v>214</v>
      </c>
      <c r="E18" s="143">
        <v>2435</v>
      </c>
      <c r="F18" s="144">
        <f>E18/E17*100</f>
        <v>67.04295154185021</v>
      </c>
      <c r="G18" s="145">
        <v>1418</v>
      </c>
      <c r="H18" s="146">
        <f>G18/G17*100</f>
        <v>74.98677948175569</v>
      </c>
      <c r="I18" s="145">
        <v>884</v>
      </c>
      <c r="J18" s="563">
        <f>I18/I17*100</f>
        <v>55.25</v>
      </c>
      <c r="K18" s="143">
        <v>133</v>
      </c>
      <c r="L18" s="147">
        <f>K18/K17*100</f>
        <v>94.32624113475178</v>
      </c>
    </row>
    <row r="19" spans="2:12" s="7" customFormat="1" ht="19.5" customHeight="1">
      <c r="B19" s="168"/>
      <c r="C19" s="169"/>
      <c r="D19" s="221" t="s">
        <v>220</v>
      </c>
      <c r="E19" s="230">
        <v>824</v>
      </c>
      <c r="F19" s="144">
        <f>E19/E17*100</f>
        <v>22.687224669603523</v>
      </c>
      <c r="G19" s="231">
        <v>415</v>
      </c>
      <c r="H19" s="146">
        <f>G19/G18*100</f>
        <v>29.26657263751763</v>
      </c>
      <c r="I19" s="231">
        <v>403</v>
      </c>
      <c r="J19" s="563">
        <f>I19/I18*100</f>
        <v>45.588235294117645</v>
      </c>
      <c r="K19" s="230">
        <v>6</v>
      </c>
      <c r="L19" s="147">
        <f>K19/K18*100</f>
        <v>4.511278195488721</v>
      </c>
    </row>
    <row r="20" spans="2:12" s="7" customFormat="1" ht="19.5" customHeight="1">
      <c r="B20" s="168"/>
      <c r="C20" s="169"/>
      <c r="D20" s="221" t="s">
        <v>215</v>
      </c>
      <c r="E20" s="230">
        <v>296</v>
      </c>
      <c r="F20" s="579">
        <f>E20/E17*100</f>
        <v>8.149779735682818</v>
      </c>
      <c r="G20" s="231">
        <v>28</v>
      </c>
      <c r="H20" s="580">
        <f>G20/G17*100</f>
        <v>1.4806980433633</v>
      </c>
      <c r="I20" s="231">
        <v>266</v>
      </c>
      <c r="J20" s="581">
        <f>I20/I17*100</f>
        <v>16.625</v>
      </c>
      <c r="K20" s="230">
        <v>2</v>
      </c>
      <c r="L20" s="147">
        <f>K20/K17*100</f>
        <v>1.4184397163120568</v>
      </c>
    </row>
    <row r="21" spans="2:12" s="7" customFormat="1" ht="19.5" customHeight="1">
      <c r="B21" s="582"/>
      <c r="C21" s="187"/>
      <c r="D21" s="224" t="s">
        <v>30</v>
      </c>
      <c r="E21" s="225">
        <f>SUM(E17-E18-E19-E20)</f>
        <v>77</v>
      </c>
      <c r="F21" s="583">
        <f>E21/E17*100</f>
        <v>2.1200440528634363</v>
      </c>
      <c r="G21" s="225">
        <f>SUM(G17-G18-G19-G20)</f>
        <v>30</v>
      </c>
      <c r="H21" s="566">
        <f>G21/G17*100</f>
        <v>1.5864621893178215</v>
      </c>
      <c r="I21" s="225">
        <f>SUM(I17-I18-I19-I20)</f>
        <v>47</v>
      </c>
      <c r="J21" s="566">
        <f>I21/I17*100</f>
        <v>2.9375</v>
      </c>
      <c r="K21" s="225">
        <f>SUM(K17-K18-K19-K20)</f>
        <v>0</v>
      </c>
      <c r="L21" s="566">
        <f>K21/K17*100</f>
        <v>0</v>
      </c>
    </row>
    <row r="22" spans="2:12" s="7" customFormat="1" ht="27.75" customHeight="1">
      <c r="B22" s="646" t="s">
        <v>84</v>
      </c>
      <c r="C22" s="646"/>
      <c r="D22" s="646"/>
      <c r="E22" s="646"/>
      <c r="F22" s="646"/>
      <c r="G22" s="646"/>
      <c r="H22" s="646"/>
      <c r="I22" s="646"/>
      <c r="J22" s="646"/>
      <c r="K22" s="646"/>
      <c r="L22" s="646"/>
    </row>
    <row r="23" spans="2:12" s="9" customFormat="1" ht="22.5" customHeight="1">
      <c r="B23" s="646" t="s">
        <v>85</v>
      </c>
      <c r="C23" s="646"/>
      <c r="D23" s="646"/>
      <c r="E23" s="646"/>
      <c r="F23" s="646"/>
      <c r="G23" s="646"/>
      <c r="H23" s="646"/>
      <c r="I23" s="646"/>
      <c r="J23" s="646"/>
      <c r="K23" s="646"/>
      <c r="L23" s="646"/>
    </row>
    <row r="24" spans="2:12" ht="22.5" customHeight="1">
      <c r="B24" s="645"/>
      <c r="C24" s="645"/>
      <c r="D24" s="645"/>
      <c r="E24" s="645"/>
      <c r="F24" s="645"/>
      <c r="G24" s="645"/>
      <c r="H24" s="645"/>
      <c r="I24" s="645"/>
      <c r="J24" s="645"/>
      <c r="K24" s="645"/>
      <c r="L24" s="645"/>
    </row>
  </sheetData>
  <sheetProtection/>
  <mergeCells count="10">
    <mergeCell ref="B24:L24"/>
    <mergeCell ref="B22:L22"/>
    <mergeCell ref="B23:L23"/>
    <mergeCell ref="B2:L2"/>
    <mergeCell ref="B6:D6"/>
    <mergeCell ref="B4:D5"/>
    <mergeCell ref="E4:F4"/>
    <mergeCell ref="G4:H4"/>
    <mergeCell ref="K4:L4"/>
    <mergeCell ref="I4:J4"/>
  </mergeCells>
  <printOptions horizontalCentered="1"/>
  <pageMargins left="0.1968503937007874" right="0.1968503937007874" top="0.7874015748031497" bottom="0.7874015748031497" header="0.31496062992125984" footer="0.31496062992125984"/>
  <pageSetup fitToHeight="1" fitToWidth="1" horizontalDpi="600" verticalDpi="600" orientation="landscape" paperSize="9" scale="97" r:id="rId1"/>
</worksheet>
</file>

<file path=xl/worksheets/sheet10.xml><?xml version="1.0" encoding="utf-8"?>
<worksheet xmlns="http://schemas.openxmlformats.org/spreadsheetml/2006/main" xmlns:r="http://schemas.openxmlformats.org/officeDocument/2006/relationships">
  <sheetPr>
    <pageSetUpPr fitToPage="1"/>
  </sheetPr>
  <dimension ref="A1:W62"/>
  <sheetViews>
    <sheetView zoomScale="55" zoomScaleNormal="55" zoomScalePageLayoutView="0" workbookViewId="0" topLeftCell="A1">
      <pane xSplit="5" ySplit="8" topLeftCell="F12" activePane="bottomRight" state="frozen"/>
      <selection pane="topLeft" activeCell="A1" sqref="A1"/>
      <selection pane="topRight" activeCell="F1" sqref="F1"/>
      <selection pane="bottomLeft" activeCell="A8" sqref="A8"/>
      <selection pane="bottomRight" activeCell="X61" sqref="X61"/>
    </sheetView>
  </sheetViews>
  <sheetFormatPr defaultColWidth="9.00390625" defaultRowHeight="13.5"/>
  <cols>
    <col min="1" max="1" width="3.125" style="0" customWidth="1"/>
    <col min="2" max="2" width="33.125" style="133" customWidth="1"/>
    <col min="3" max="5" width="10.00390625" style="0" customWidth="1"/>
    <col min="6" max="6" width="11.125" style="0" customWidth="1"/>
    <col min="7" max="11" width="10.00390625" style="0" customWidth="1"/>
    <col min="13" max="15" width="10.00390625" style="0" customWidth="1"/>
    <col min="16" max="16" width="10.125" style="0" customWidth="1"/>
    <col min="17" max="17" width="10.00390625" style="0" customWidth="1"/>
    <col min="18" max="18" width="9.875" style="0" customWidth="1"/>
    <col min="19" max="19" width="10.00390625" style="0" customWidth="1"/>
    <col min="20" max="20" width="9.875" style="0" customWidth="1"/>
    <col min="21" max="23" width="10.00390625" style="0" customWidth="1"/>
  </cols>
  <sheetData>
    <row r="1" spans="2:8" s="499" customFormat="1" ht="19.5" customHeight="1">
      <c r="B1" s="499" t="s">
        <v>225</v>
      </c>
      <c r="H1" s="500"/>
    </row>
    <row r="2" spans="7:19" s="499" customFormat="1" ht="21.75" customHeight="1">
      <c r="G2" s="796" t="s">
        <v>224</v>
      </c>
      <c r="H2" s="796"/>
      <c r="I2" s="796"/>
      <c r="J2" s="796"/>
      <c r="K2" s="796"/>
      <c r="L2" s="796"/>
      <c r="M2" s="796"/>
      <c r="N2" s="796"/>
      <c r="O2" s="796"/>
      <c r="P2" s="796"/>
      <c r="Q2" s="796"/>
      <c r="R2" s="796"/>
      <c r="S2" s="796"/>
    </row>
    <row r="3" spans="2:8" s="501" customFormat="1" ht="24.75" customHeight="1" thickBot="1">
      <c r="B3" s="501" t="s">
        <v>226</v>
      </c>
      <c r="H3" s="502"/>
    </row>
    <row r="4" spans="1:23" s="504" customFormat="1" ht="24.75" customHeight="1">
      <c r="A4" s="503"/>
      <c r="B4" s="545" t="s">
        <v>174</v>
      </c>
      <c r="C4" s="800" t="s">
        <v>121</v>
      </c>
      <c r="D4" s="801"/>
      <c r="E4" s="801"/>
      <c r="F4" s="801"/>
      <c r="G4" s="801"/>
      <c r="H4" s="801"/>
      <c r="I4" s="801"/>
      <c r="J4" s="801"/>
      <c r="K4" s="801"/>
      <c r="L4" s="802"/>
      <c r="M4" s="800" t="s">
        <v>122</v>
      </c>
      <c r="N4" s="801"/>
      <c r="O4" s="801"/>
      <c r="P4" s="801"/>
      <c r="Q4" s="801"/>
      <c r="R4" s="801"/>
      <c r="S4" s="801"/>
      <c r="T4" s="801"/>
      <c r="U4" s="801"/>
      <c r="V4" s="801"/>
      <c r="W4" s="802"/>
    </row>
    <row r="5" spans="1:23" s="504" customFormat="1" ht="24.75" customHeight="1">
      <c r="A5" s="503"/>
      <c r="B5" s="546"/>
      <c r="C5" s="803" t="s">
        <v>123</v>
      </c>
      <c r="D5" s="804"/>
      <c r="E5" s="805"/>
      <c r="F5" s="806" t="s">
        <v>107</v>
      </c>
      <c r="G5" s="804"/>
      <c r="H5" s="805"/>
      <c r="I5" s="806" t="s">
        <v>108</v>
      </c>
      <c r="J5" s="804"/>
      <c r="K5" s="804"/>
      <c r="L5" s="807"/>
      <c r="M5" s="822" t="s">
        <v>124</v>
      </c>
      <c r="N5" s="823"/>
      <c r="O5" s="824"/>
      <c r="P5" s="806" t="s">
        <v>115</v>
      </c>
      <c r="Q5" s="804"/>
      <c r="R5" s="804"/>
      <c r="S5" s="805"/>
      <c r="T5" s="806" t="s">
        <v>125</v>
      </c>
      <c r="U5" s="804"/>
      <c r="V5" s="804"/>
      <c r="W5" s="807"/>
    </row>
    <row r="6" spans="1:23" s="504" customFormat="1" ht="24.75" customHeight="1">
      <c r="A6" s="503"/>
      <c r="B6" s="546"/>
      <c r="C6" s="808" t="s">
        <v>113</v>
      </c>
      <c r="D6" s="797" t="s">
        <v>126</v>
      </c>
      <c r="E6" s="797" t="s">
        <v>114</v>
      </c>
      <c r="F6" s="811" t="s">
        <v>176</v>
      </c>
      <c r="G6" s="811" t="s">
        <v>177</v>
      </c>
      <c r="H6" s="814" t="s">
        <v>111</v>
      </c>
      <c r="I6" s="797" t="s">
        <v>116</v>
      </c>
      <c r="J6" s="797" t="s">
        <v>109</v>
      </c>
      <c r="K6" s="797" t="s">
        <v>110</v>
      </c>
      <c r="L6" s="819" t="s">
        <v>111</v>
      </c>
      <c r="M6" s="808" t="s">
        <v>127</v>
      </c>
      <c r="N6" s="797" t="s">
        <v>128</v>
      </c>
      <c r="O6" s="797" t="s">
        <v>129</v>
      </c>
      <c r="P6" s="811" t="s">
        <v>130</v>
      </c>
      <c r="Q6" s="811" t="s">
        <v>131</v>
      </c>
      <c r="R6" s="797" t="s">
        <v>112</v>
      </c>
      <c r="S6" s="797" t="s">
        <v>111</v>
      </c>
      <c r="T6" s="797" t="s">
        <v>116</v>
      </c>
      <c r="U6" s="797" t="s">
        <v>109</v>
      </c>
      <c r="V6" s="797" t="s">
        <v>110</v>
      </c>
      <c r="W6" s="819" t="s">
        <v>111</v>
      </c>
    </row>
    <row r="7" spans="1:23" s="504" customFormat="1" ht="24.75" customHeight="1">
      <c r="A7" s="503"/>
      <c r="B7" s="546"/>
      <c r="C7" s="809"/>
      <c r="D7" s="817"/>
      <c r="E7" s="817"/>
      <c r="F7" s="812"/>
      <c r="G7" s="812"/>
      <c r="H7" s="798"/>
      <c r="I7" s="798"/>
      <c r="J7" s="798"/>
      <c r="K7" s="798"/>
      <c r="L7" s="820"/>
      <c r="M7" s="809"/>
      <c r="N7" s="817"/>
      <c r="O7" s="817"/>
      <c r="P7" s="812"/>
      <c r="Q7" s="812"/>
      <c r="R7" s="798"/>
      <c r="S7" s="798"/>
      <c r="T7" s="798"/>
      <c r="U7" s="798"/>
      <c r="V7" s="798"/>
      <c r="W7" s="820"/>
    </row>
    <row r="8" spans="1:23" s="504" customFormat="1" ht="94.5" customHeight="1">
      <c r="A8" s="503"/>
      <c r="B8" s="547"/>
      <c r="C8" s="810"/>
      <c r="D8" s="818"/>
      <c r="E8" s="818"/>
      <c r="F8" s="813"/>
      <c r="G8" s="813"/>
      <c r="H8" s="799"/>
      <c r="I8" s="799"/>
      <c r="J8" s="799"/>
      <c r="K8" s="799"/>
      <c r="L8" s="821"/>
      <c r="M8" s="810"/>
      <c r="N8" s="818"/>
      <c r="O8" s="818"/>
      <c r="P8" s="813"/>
      <c r="Q8" s="813"/>
      <c r="R8" s="799"/>
      <c r="S8" s="799"/>
      <c r="T8" s="799"/>
      <c r="U8" s="799"/>
      <c r="V8" s="799"/>
      <c r="W8" s="821"/>
    </row>
    <row r="9" spans="2:23" s="623" customFormat="1" ht="21" customHeight="1">
      <c r="B9" s="515" t="s">
        <v>117</v>
      </c>
      <c r="C9" s="505"/>
      <c r="D9" s="506"/>
      <c r="E9" s="506" t="s">
        <v>118</v>
      </c>
      <c r="F9" s="506"/>
      <c r="G9" s="506"/>
      <c r="H9" s="506" t="s">
        <v>118</v>
      </c>
      <c r="I9" s="506"/>
      <c r="J9" s="506"/>
      <c r="K9" s="506"/>
      <c r="L9" s="624"/>
      <c r="M9" s="625"/>
      <c r="N9" s="505"/>
      <c r="O9" s="506" t="s">
        <v>118</v>
      </c>
      <c r="P9" s="506"/>
      <c r="Q9" s="506"/>
      <c r="R9" s="506"/>
      <c r="S9" s="506" t="s">
        <v>118</v>
      </c>
      <c r="T9" s="506"/>
      <c r="U9" s="506"/>
      <c r="V9" s="506"/>
      <c r="W9" s="624"/>
    </row>
    <row r="10" spans="2:23" s="623" customFormat="1" ht="19.5" customHeight="1">
      <c r="B10" s="515" t="s">
        <v>119</v>
      </c>
      <c r="C10" s="505" t="s">
        <v>118</v>
      </c>
      <c r="D10" s="506"/>
      <c r="E10" s="506"/>
      <c r="F10" s="506"/>
      <c r="G10" s="506"/>
      <c r="H10" s="506"/>
      <c r="I10" s="506" t="s">
        <v>118</v>
      </c>
      <c r="J10" s="506"/>
      <c r="K10" s="506"/>
      <c r="L10" s="624"/>
      <c r="M10" s="625"/>
      <c r="N10" s="505"/>
      <c r="O10" s="506" t="s">
        <v>118</v>
      </c>
      <c r="P10" s="506"/>
      <c r="Q10" s="506"/>
      <c r="R10" s="506"/>
      <c r="S10" s="506" t="s">
        <v>118</v>
      </c>
      <c r="T10" s="506"/>
      <c r="U10" s="506"/>
      <c r="V10" s="506"/>
      <c r="W10" s="624"/>
    </row>
    <row r="11" spans="2:23" s="623" customFormat="1" ht="19.5" customHeight="1">
      <c r="B11" s="515" t="s">
        <v>132</v>
      </c>
      <c r="C11" s="505"/>
      <c r="D11" s="506"/>
      <c r="E11" s="506" t="s">
        <v>118</v>
      </c>
      <c r="F11" s="506"/>
      <c r="G11" s="506"/>
      <c r="H11" s="506" t="s">
        <v>118</v>
      </c>
      <c r="I11" s="506"/>
      <c r="J11" s="506"/>
      <c r="K11" s="506"/>
      <c r="L11" s="624"/>
      <c r="M11" s="625"/>
      <c r="N11" s="505"/>
      <c r="O11" s="506" t="s">
        <v>118</v>
      </c>
      <c r="P11" s="506"/>
      <c r="Q11" s="506"/>
      <c r="R11" s="506"/>
      <c r="S11" s="506" t="s">
        <v>118</v>
      </c>
      <c r="T11" s="506"/>
      <c r="U11" s="506"/>
      <c r="V11" s="506"/>
      <c r="W11" s="624"/>
    </row>
    <row r="12" spans="2:23" s="626" customFormat="1" ht="30" customHeight="1">
      <c r="B12" s="627" t="s">
        <v>133</v>
      </c>
      <c r="C12" s="507"/>
      <c r="D12" s="508"/>
      <c r="E12" s="508" t="s">
        <v>118</v>
      </c>
      <c r="F12" s="508"/>
      <c r="G12" s="508"/>
      <c r="H12" s="508" t="s">
        <v>118</v>
      </c>
      <c r="I12" s="508"/>
      <c r="J12" s="508"/>
      <c r="K12" s="508"/>
      <c r="L12" s="628"/>
      <c r="M12" s="629"/>
      <c r="N12" s="507"/>
      <c r="O12" s="508" t="s">
        <v>118</v>
      </c>
      <c r="P12" s="508"/>
      <c r="Q12" s="508"/>
      <c r="R12" s="508"/>
      <c r="S12" s="508" t="s">
        <v>118</v>
      </c>
      <c r="T12" s="508"/>
      <c r="U12" s="508"/>
      <c r="V12" s="508"/>
      <c r="W12" s="628"/>
    </row>
    <row r="13" spans="2:23" s="623" customFormat="1" ht="19.5" customHeight="1">
      <c r="B13" s="515" t="s">
        <v>134</v>
      </c>
      <c r="C13" s="505"/>
      <c r="D13" s="506"/>
      <c r="E13" s="506" t="s">
        <v>118</v>
      </c>
      <c r="F13" s="506" t="s">
        <v>118</v>
      </c>
      <c r="G13" s="506"/>
      <c r="H13" s="506"/>
      <c r="I13" s="506"/>
      <c r="J13" s="506"/>
      <c r="K13" s="506"/>
      <c r="L13" s="624"/>
      <c r="M13" s="625"/>
      <c r="N13" s="505"/>
      <c r="O13" s="506" t="s">
        <v>118</v>
      </c>
      <c r="P13" s="506"/>
      <c r="Q13" s="506" t="s">
        <v>118</v>
      </c>
      <c r="R13" s="506"/>
      <c r="S13" s="506"/>
      <c r="T13" s="506"/>
      <c r="U13" s="506"/>
      <c r="V13" s="506"/>
      <c r="W13" s="624"/>
    </row>
    <row r="14" spans="2:23" s="623" customFormat="1" ht="19.5" customHeight="1">
      <c r="B14" s="515" t="s">
        <v>135</v>
      </c>
      <c r="C14" s="505"/>
      <c r="D14" s="506"/>
      <c r="E14" s="506" t="s">
        <v>118</v>
      </c>
      <c r="F14" s="506"/>
      <c r="G14" s="506"/>
      <c r="H14" s="506" t="s">
        <v>118</v>
      </c>
      <c r="I14" s="506"/>
      <c r="J14" s="506"/>
      <c r="K14" s="506"/>
      <c r="L14" s="624"/>
      <c r="M14" s="625"/>
      <c r="N14" s="505"/>
      <c r="O14" s="506" t="s">
        <v>118</v>
      </c>
      <c r="P14" s="506"/>
      <c r="Q14" s="506" t="s">
        <v>118</v>
      </c>
      <c r="R14" s="506"/>
      <c r="S14" s="506"/>
      <c r="T14" s="506"/>
      <c r="U14" s="506"/>
      <c r="V14" s="506"/>
      <c r="W14" s="624"/>
    </row>
    <row r="15" spans="2:23" s="623" customFormat="1" ht="19.5" customHeight="1">
      <c r="B15" s="515" t="s">
        <v>136</v>
      </c>
      <c r="C15" s="505"/>
      <c r="D15" s="506"/>
      <c r="E15" s="506" t="s">
        <v>118</v>
      </c>
      <c r="F15" s="506" t="s">
        <v>118</v>
      </c>
      <c r="G15" s="506"/>
      <c r="H15" s="506"/>
      <c r="I15" s="506"/>
      <c r="J15" s="506"/>
      <c r="K15" s="506"/>
      <c r="L15" s="624"/>
      <c r="M15" s="625"/>
      <c r="N15" s="505"/>
      <c r="O15" s="506" t="s">
        <v>118</v>
      </c>
      <c r="P15" s="506"/>
      <c r="Q15" s="506" t="s">
        <v>118</v>
      </c>
      <c r="R15" s="506"/>
      <c r="S15" s="506"/>
      <c r="T15" s="506"/>
      <c r="U15" s="506"/>
      <c r="V15" s="506"/>
      <c r="W15" s="624"/>
    </row>
    <row r="16" spans="2:23" s="623" customFormat="1" ht="19.5" customHeight="1">
      <c r="B16" s="515" t="s">
        <v>137</v>
      </c>
      <c r="C16" s="505"/>
      <c r="D16" s="506"/>
      <c r="E16" s="506" t="s">
        <v>118</v>
      </c>
      <c r="F16" s="506"/>
      <c r="G16" s="506"/>
      <c r="H16" s="506" t="s">
        <v>118</v>
      </c>
      <c r="I16" s="506"/>
      <c r="J16" s="506"/>
      <c r="K16" s="630"/>
      <c r="L16" s="624"/>
      <c r="M16" s="625"/>
      <c r="N16" s="505"/>
      <c r="O16" s="506" t="s">
        <v>118</v>
      </c>
      <c r="P16" s="506"/>
      <c r="Q16" s="506"/>
      <c r="R16" s="506"/>
      <c r="S16" s="506" t="s">
        <v>118</v>
      </c>
      <c r="T16" s="506"/>
      <c r="U16" s="506"/>
      <c r="V16" s="506"/>
      <c r="W16" s="624"/>
    </row>
    <row r="17" spans="2:23" s="623" customFormat="1" ht="19.5" customHeight="1">
      <c r="B17" s="515" t="s">
        <v>138</v>
      </c>
      <c r="C17" s="505"/>
      <c r="D17" s="506"/>
      <c r="E17" s="506" t="s">
        <v>118</v>
      </c>
      <c r="F17" s="506"/>
      <c r="G17" s="506" t="s">
        <v>118</v>
      </c>
      <c r="H17" s="506"/>
      <c r="I17" s="506"/>
      <c r="J17" s="506"/>
      <c r="K17" s="506"/>
      <c r="L17" s="624"/>
      <c r="M17" s="625"/>
      <c r="N17" s="505"/>
      <c r="O17" s="506" t="s">
        <v>118</v>
      </c>
      <c r="P17" s="506"/>
      <c r="Q17" s="506"/>
      <c r="R17" s="506"/>
      <c r="S17" s="506" t="s">
        <v>118</v>
      </c>
      <c r="T17" s="506"/>
      <c r="U17" s="506"/>
      <c r="V17" s="506"/>
      <c r="W17" s="624"/>
    </row>
    <row r="18" spans="2:23" s="623" customFormat="1" ht="20.25" customHeight="1">
      <c r="B18" s="515" t="s">
        <v>139</v>
      </c>
      <c r="C18" s="505"/>
      <c r="D18" s="506"/>
      <c r="E18" s="506" t="s">
        <v>118</v>
      </c>
      <c r="F18" s="506"/>
      <c r="G18" s="506" t="s">
        <v>118</v>
      </c>
      <c r="H18" s="506"/>
      <c r="I18" s="506"/>
      <c r="J18" s="506"/>
      <c r="K18" s="506"/>
      <c r="L18" s="624"/>
      <c r="M18" s="625"/>
      <c r="N18" s="505"/>
      <c r="O18" s="506" t="s">
        <v>118</v>
      </c>
      <c r="P18" s="506"/>
      <c r="Q18" s="506"/>
      <c r="R18" s="506"/>
      <c r="S18" s="506" t="s">
        <v>118</v>
      </c>
      <c r="T18" s="506"/>
      <c r="U18" s="506"/>
      <c r="V18" s="506"/>
      <c r="W18" s="624"/>
    </row>
    <row r="19" spans="2:23" s="623" customFormat="1" ht="19.5" customHeight="1">
      <c r="B19" s="515" t="s">
        <v>140</v>
      </c>
      <c r="C19" s="505"/>
      <c r="D19" s="506"/>
      <c r="E19" s="506" t="s">
        <v>118</v>
      </c>
      <c r="F19" s="506" t="s">
        <v>118</v>
      </c>
      <c r="G19" s="506"/>
      <c r="H19" s="506"/>
      <c r="I19" s="506"/>
      <c r="J19" s="506"/>
      <c r="K19" s="506"/>
      <c r="L19" s="624"/>
      <c r="M19" s="625"/>
      <c r="N19" s="505"/>
      <c r="O19" s="506" t="s">
        <v>118</v>
      </c>
      <c r="P19" s="506"/>
      <c r="Q19" s="506"/>
      <c r="R19" s="506"/>
      <c r="S19" s="506" t="s">
        <v>118</v>
      </c>
      <c r="T19" s="506"/>
      <c r="U19" s="506"/>
      <c r="V19" s="506"/>
      <c r="W19" s="624"/>
    </row>
    <row r="20" spans="2:23" s="623" customFormat="1" ht="19.5" customHeight="1">
      <c r="B20" s="515" t="s">
        <v>141</v>
      </c>
      <c r="C20" s="505"/>
      <c r="D20" s="506" t="s">
        <v>118</v>
      </c>
      <c r="E20" s="506"/>
      <c r="F20" s="506" t="s">
        <v>118</v>
      </c>
      <c r="G20" s="506"/>
      <c r="H20" s="506"/>
      <c r="I20" s="506" t="s">
        <v>118</v>
      </c>
      <c r="J20" s="506"/>
      <c r="K20" s="506"/>
      <c r="L20" s="624"/>
      <c r="M20" s="625" t="s">
        <v>118</v>
      </c>
      <c r="N20" s="505"/>
      <c r="O20" s="506"/>
      <c r="P20" s="506"/>
      <c r="Q20" s="506"/>
      <c r="R20" s="506"/>
      <c r="S20" s="506"/>
      <c r="T20" s="506" t="s">
        <v>118</v>
      </c>
      <c r="U20" s="506"/>
      <c r="V20" s="506"/>
      <c r="W20" s="624"/>
    </row>
    <row r="21" spans="2:23" s="623" customFormat="1" ht="21" customHeight="1">
      <c r="B21" s="515" t="s">
        <v>142</v>
      </c>
      <c r="C21" s="505"/>
      <c r="D21" s="506"/>
      <c r="E21" s="506" t="s">
        <v>118</v>
      </c>
      <c r="F21" s="506"/>
      <c r="G21" s="506"/>
      <c r="H21" s="506" t="s">
        <v>118</v>
      </c>
      <c r="I21" s="506"/>
      <c r="J21" s="506"/>
      <c r="K21" s="506"/>
      <c r="L21" s="624"/>
      <c r="M21" s="625"/>
      <c r="N21" s="505"/>
      <c r="O21" s="506" t="s">
        <v>118</v>
      </c>
      <c r="P21" s="506" t="s">
        <v>118</v>
      </c>
      <c r="Q21" s="506"/>
      <c r="R21" s="506"/>
      <c r="S21" s="506"/>
      <c r="T21" s="506"/>
      <c r="U21" s="506"/>
      <c r="V21" s="506"/>
      <c r="W21" s="624"/>
    </row>
    <row r="22" spans="2:23" s="623" customFormat="1" ht="19.5" customHeight="1">
      <c r="B22" s="515" t="s">
        <v>143</v>
      </c>
      <c r="C22" s="505"/>
      <c r="D22" s="506"/>
      <c r="E22" s="506" t="s">
        <v>118</v>
      </c>
      <c r="F22" s="506"/>
      <c r="G22" s="506"/>
      <c r="H22" s="506" t="s">
        <v>118</v>
      </c>
      <c r="I22" s="506"/>
      <c r="J22" s="506"/>
      <c r="K22" s="506"/>
      <c r="L22" s="624"/>
      <c r="M22" s="625"/>
      <c r="N22" s="505"/>
      <c r="O22" s="506" t="s">
        <v>118</v>
      </c>
      <c r="P22" s="506"/>
      <c r="Q22" s="506" t="s">
        <v>118</v>
      </c>
      <c r="R22" s="506"/>
      <c r="S22" s="506"/>
      <c r="T22" s="506"/>
      <c r="U22" s="506"/>
      <c r="V22" s="506"/>
      <c r="W22" s="624"/>
    </row>
    <row r="23" spans="2:23" s="623" customFormat="1" ht="19.5" customHeight="1">
      <c r="B23" s="515" t="s">
        <v>144</v>
      </c>
      <c r="C23" s="505"/>
      <c r="D23" s="506" t="s">
        <v>118</v>
      </c>
      <c r="E23" s="506"/>
      <c r="F23" s="506" t="s">
        <v>118</v>
      </c>
      <c r="G23" s="506"/>
      <c r="H23" s="506" t="s">
        <v>242</v>
      </c>
      <c r="I23" s="506" t="s">
        <v>118</v>
      </c>
      <c r="J23" s="506"/>
      <c r="K23" s="506"/>
      <c r="L23" s="624" t="s">
        <v>118</v>
      </c>
      <c r="M23" s="625"/>
      <c r="N23" s="505" t="s">
        <v>118</v>
      </c>
      <c r="O23" s="506"/>
      <c r="P23" s="506"/>
      <c r="Q23" s="506" t="s">
        <v>118</v>
      </c>
      <c r="R23" s="506"/>
      <c r="S23" s="506" t="s">
        <v>118</v>
      </c>
      <c r="T23" s="506" t="s">
        <v>118</v>
      </c>
      <c r="U23" s="506"/>
      <c r="V23" s="506"/>
      <c r="W23" s="624" t="s">
        <v>118</v>
      </c>
    </row>
    <row r="24" spans="2:23" s="623" customFormat="1" ht="19.5" customHeight="1">
      <c r="B24" s="515" t="s">
        <v>145</v>
      </c>
      <c r="C24" s="505"/>
      <c r="D24" s="506"/>
      <c r="E24" s="506" t="s">
        <v>118</v>
      </c>
      <c r="F24" s="506" t="s">
        <v>118</v>
      </c>
      <c r="G24" s="506"/>
      <c r="H24" s="506"/>
      <c r="I24" s="506"/>
      <c r="J24" s="506"/>
      <c r="K24" s="506"/>
      <c r="L24" s="624"/>
      <c r="M24" s="625"/>
      <c r="N24" s="505"/>
      <c r="O24" s="506" t="s">
        <v>118</v>
      </c>
      <c r="P24" s="506"/>
      <c r="Q24" s="506" t="s">
        <v>118</v>
      </c>
      <c r="R24" s="506"/>
      <c r="S24" s="506"/>
      <c r="T24" s="506"/>
      <c r="U24" s="506"/>
      <c r="V24" s="506"/>
      <c r="W24" s="624"/>
    </row>
    <row r="25" spans="2:23" s="623" customFormat="1" ht="21" customHeight="1">
      <c r="B25" s="515" t="s">
        <v>146</v>
      </c>
      <c r="C25" s="505"/>
      <c r="D25" s="506"/>
      <c r="E25" s="506" t="s">
        <v>118</v>
      </c>
      <c r="F25" s="506"/>
      <c r="G25" s="506"/>
      <c r="H25" s="506" t="s">
        <v>118</v>
      </c>
      <c r="I25" s="506"/>
      <c r="J25" s="506"/>
      <c r="K25" s="506"/>
      <c r="L25" s="624"/>
      <c r="M25" s="625"/>
      <c r="N25" s="505"/>
      <c r="O25" s="506" t="s">
        <v>118</v>
      </c>
      <c r="P25" s="506"/>
      <c r="Q25" s="506"/>
      <c r="R25" s="506"/>
      <c r="S25" s="506" t="s">
        <v>118</v>
      </c>
      <c r="T25" s="506"/>
      <c r="U25" s="506"/>
      <c r="V25" s="506"/>
      <c r="W25" s="624"/>
    </row>
    <row r="26" spans="2:23" s="623" customFormat="1" ht="19.5" customHeight="1">
      <c r="B26" s="515" t="s">
        <v>147</v>
      </c>
      <c r="C26" s="505"/>
      <c r="D26" s="506" t="s">
        <v>118</v>
      </c>
      <c r="E26" s="506"/>
      <c r="F26" s="506"/>
      <c r="G26" s="506"/>
      <c r="H26" s="506" t="s">
        <v>118</v>
      </c>
      <c r="I26" s="506" t="s">
        <v>118</v>
      </c>
      <c r="J26" s="506"/>
      <c r="K26" s="506"/>
      <c r="L26" s="624"/>
      <c r="M26" s="625"/>
      <c r="N26" s="505" t="s">
        <v>118</v>
      </c>
      <c r="O26" s="506"/>
      <c r="P26" s="506"/>
      <c r="Q26" s="506" t="s">
        <v>118</v>
      </c>
      <c r="R26" s="506"/>
      <c r="S26" s="506" t="s">
        <v>118</v>
      </c>
      <c r="T26" s="506" t="s">
        <v>242</v>
      </c>
      <c r="U26" s="506"/>
      <c r="V26" s="506"/>
      <c r="W26" s="624"/>
    </row>
    <row r="27" spans="2:23" s="623" customFormat="1" ht="19.5" customHeight="1">
      <c r="B27" s="515" t="s">
        <v>148</v>
      </c>
      <c r="C27" s="505"/>
      <c r="D27" s="506" t="s">
        <v>118</v>
      </c>
      <c r="E27" s="506"/>
      <c r="F27" s="506"/>
      <c r="G27" s="506"/>
      <c r="H27" s="506" t="s">
        <v>118</v>
      </c>
      <c r="I27" s="506" t="s">
        <v>118</v>
      </c>
      <c r="J27" s="506"/>
      <c r="K27" s="506"/>
      <c r="L27" s="624"/>
      <c r="M27" s="625"/>
      <c r="N27" s="505" t="s">
        <v>118</v>
      </c>
      <c r="O27" s="506"/>
      <c r="P27" s="506"/>
      <c r="Q27" s="506"/>
      <c r="R27" s="506"/>
      <c r="S27" s="506" t="s">
        <v>118</v>
      </c>
      <c r="T27" s="506" t="s">
        <v>118</v>
      </c>
      <c r="U27" s="506"/>
      <c r="V27" s="506"/>
      <c r="W27" s="624" t="s">
        <v>118</v>
      </c>
    </row>
    <row r="28" spans="2:23" s="623" customFormat="1" ht="19.5" customHeight="1">
      <c r="B28" s="515" t="s">
        <v>149</v>
      </c>
      <c r="C28" s="505"/>
      <c r="D28" s="506"/>
      <c r="E28" s="506" t="s">
        <v>118</v>
      </c>
      <c r="F28" s="506"/>
      <c r="G28" s="506"/>
      <c r="H28" s="506" t="s">
        <v>118</v>
      </c>
      <c r="I28" s="506"/>
      <c r="J28" s="506"/>
      <c r="K28" s="506"/>
      <c r="L28" s="624"/>
      <c r="M28" s="625"/>
      <c r="N28" s="505"/>
      <c r="O28" s="506" t="s">
        <v>118</v>
      </c>
      <c r="P28" s="506"/>
      <c r="Q28" s="506"/>
      <c r="R28" s="506"/>
      <c r="S28" s="506" t="s">
        <v>118</v>
      </c>
      <c r="T28" s="506"/>
      <c r="U28" s="506"/>
      <c r="V28" s="506"/>
      <c r="W28" s="624"/>
    </row>
    <row r="29" spans="2:23" s="623" customFormat="1" ht="21" customHeight="1">
      <c r="B29" s="515" t="s">
        <v>150</v>
      </c>
      <c r="C29" s="505"/>
      <c r="D29" s="506"/>
      <c r="E29" s="506" t="s">
        <v>118</v>
      </c>
      <c r="F29" s="506" t="s">
        <v>118</v>
      </c>
      <c r="G29" s="506"/>
      <c r="H29" s="506"/>
      <c r="I29" s="506"/>
      <c r="J29" s="506"/>
      <c r="K29" s="506" t="s">
        <v>118</v>
      </c>
      <c r="L29" s="624"/>
      <c r="M29" s="625"/>
      <c r="N29" s="505"/>
      <c r="O29" s="506" t="s">
        <v>118</v>
      </c>
      <c r="P29" s="506"/>
      <c r="Q29" s="506" t="s">
        <v>118</v>
      </c>
      <c r="R29" s="506"/>
      <c r="S29" s="506"/>
      <c r="T29" s="506"/>
      <c r="U29" s="506"/>
      <c r="V29" s="506" t="s">
        <v>118</v>
      </c>
      <c r="W29" s="624"/>
    </row>
    <row r="30" spans="2:23" s="623" customFormat="1" ht="19.5" customHeight="1">
      <c r="B30" s="515" t="s">
        <v>151</v>
      </c>
      <c r="C30" s="505"/>
      <c r="D30" s="506"/>
      <c r="E30" s="506" t="s">
        <v>118</v>
      </c>
      <c r="F30" s="506"/>
      <c r="G30" s="506"/>
      <c r="H30" s="506" t="s">
        <v>118</v>
      </c>
      <c r="I30" s="506"/>
      <c r="J30" s="506"/>
      <c r="K30" s="506"/>
      <c r="L30" s="624"/>
      <c r="M30" s="625"/>
      <c r="N30" s="505"/>
      <c r="O30" s="506" t="s">
        <v>118</v>
      </c>
      <c r="P30" s="506"/>
      <c r="Q30" s="506"/>
      <c r="R30" s="506"/>
      <c r="S30" s="506" t="s">
        <v>118</v>
      </c>
      <c r="T30" s="506"/>
      <c r="U30" s="506"/>
      <c r="V30" s="506"/>
      <c r="W30" s="624"/>
    </row>
    <row r="31" spans="2:23" s="623" customFormat="1" ht="19.5" customHeight="1">
      <c r="B31" s="515" t="s">
        <v>152</v>
      </c>
      <c r="C31" s="505"/>
      <c r="D31" s="506"/>
      <c r="E31" s="506" t="s">
        <v>118</v>
      </c>
      <c r="F31" s="506"/>
      <c r="G31" s="506"/>
      <c r="H31" s="506" t="s">
        <v>118</v>
      </c>
      <c r="I31" s="506"/>
      <c r="J31" s="506"/>
      <c r="K31" s="506"/>
      <c r="L31" s="624"/>
      <c r="M31" s="625"/>
      <c r="N31" s="505"/>
      <c r="O31" s="506" t="s">
        <v>118</v>
      </c>
      <c r="P31" s="506"/>
      <c r="Q31" s="506"/>
      <c r="R31" s="506"/>
      <c r="S31" s="506" t="s">
        <v>118</v>
      </c>
      <c r="T31" s="506"/>
      <c r="U31" s="506"/>
      <c r="V31" s="506"/>
      <c r="W31" s="624"/>
    </row>
    <row r="32" spans="2:23" s="623" customFormat="1" ht="19.5" customHeight="1">
      <c r="B32" s="515" t="s">
        <v>153</v>
      </c>
      <c r="C32" s="505"/>
      <c r="D32" s="506"/>
      <c r="E32" s="506" t="s">
        <v>118</v>
      </c>
      <c r="F32" s="506"/>
      <c r="G32" s="506"/>
      <c r="H32" s="506" t="s">
        <v>118</v>
      </c>
      <c r="I32" s="506"/>
      <c r="J32" s="506"/>
      <c r="K32" s="506"/>
      <c r="L32" s="624"/>
      <c r="M32" s="625"/>
      <c r="N32" s="505"/>
      <c r="O32" s="506" t="s">
        <v>118</v>
      </c>
      <c r="P32" s="506"/>
      <c r="Q32" s="506" t="s">
        <v>118</v>
      </c>
      <c r="R32" s="506" t="s">
        <v>118</v>
      </c>
      <c r="S32" s="506"/>
      <c r="T32" s="506"/>
      <c r="U32" s="506"/>
      <c r="V32" s="506"/>
      <c r="W32" s="624"/>
    </row>
    <row r="33" spans="2:23" s="623" customFormat="1" ht="21" customHeight="1">
      <c r="B33" s="515" t="s">
        <v>154</v>
      </c>
      <c r="C33" s="505" t="s">
        <v>118</v>
      </c>
      <c r="D33" s="506"/>
      <c r="E33" s="506"/>
      <c r="F33" s="506"/>
      <c r="G33" s="506"/>
      <c r="H33" s="506"/>
      <c r="I33" s="506" t="s">
        <v>118</v>
      </c>
      <c r="J33" s="506" t="s">
        <v>118</v>
      </c>
      <c r="K33" s="506" t="s">
        <v>118</v>
      </c>
      <c r="L33" s="624"/>
      <c r="M33" s="625"/>
      <c r="N33" s="505"/>
      <c r="O33" s="506" t="s">
        <v>118</v>
      </c>
      <c r="P33" s="506"/>
      <c r="Q33" s="506" t="s">
        <v>118</v>
      </c>
      <c r="R33" s="506"/>
      <c r="S33" s="506" t="s">
        <v>118</v>
      </c>
      <c r="T33" s="506"/>
      <c r="U33" s="506"/>
      <c r="V33" s="506"/>
      <c r="W33" s="624"/>
    </row>
    <row r="34" spans="2:23" s="623" customFormat="1" ht="20.25" customHeight="1">
      <c r="B34" s="515" t="s">
        <v>155</v>
      </c>
      <c r="C34" s="505"/>
      <c r="D34" s="506"/>
      <c r="E34" s="506" t="s">
        <v>118</v>
      </c>
      <c r="F34" s="506" t="s">
        <v>118</v>
      </c>
      <c r="G34" s="506"/>
      <c r="H34" s="506"/>
      <c r="I34" s="506"/>
      <c r="J34" s="506"/>
      <c r="K34" s="506"/>
      <c r="L34" s="624"/>
      <c r="M34" s="625"/>
      <c r="N34" s="505"/>
      <c r="O34" s="506" t="s">
        <v>118</v>
      </c>
      <c r="P34" s="506" t="s">
        <v>118</v>
      </c>
      <c r="Q34" s="506"/>
      <c r="R34" s="506"/>
      <c r="S34" s="506"/>
      <c r="T34" s="506"/>
      <c r="U34" s="506"/>
      <c r="V34" s="506"/>
      <c r="W34" s="624"/>
    </row>
    <row r="35" spans="2:23" s="623" customFormat="1" ht="20.25" customHeight="1">
      <c r="B35" s="515" t="s">
        <v>156</v>
      </c>
      <c r="C35" s="505"/>
      <c r="D35" s="506"/>
      <c r="E35" s="506" t="s">
        <v>118</v>
      </c>
      <c r="F35" s="506" t="s">
        <v>118</v>
      </c>
      <c r="G35" s="506"/>
      <c r="H35" s="506"/>
      <c r="I35" s="506"/>
      <c r="J35" s="506"/>
      <c r="K35" s="506"/>
      <c r="L35" s="624"/>
      <c r="M35" s="625"/>
      <c r="N35" s="505"/>
      <c r="O35" s="506" t="s">
        <v>118</v>
      </c>
      <c r="P35" s="506" t="s">
        <v>118</v>
      </c>
      <c r="Q35" s="506"/>
      <c r="R35" s="506"/>
      <c r="S35" s="506"/>
      <c r="T35" s="506"/>
      <c r="U35" s="506"/>
      <c r="V35" s="506"/>
      <c r="W35" s="624"/>
    </row>
    <row r="36" spans="2:23" s="623" customFormat="1" ht="20.25" customHeight="1">
      <c r="B36" s="515" t="s">
        <v>157</v>
      </c>
      <c r="C36" s="505"/>
      <c r="D36" s="506"/>
      <c r="E36" s="506" t="s">
        <v>118</v>
      </c>
      <c r="F36" s="506" t="s">
        <v>118</v>
      </c>
      <c r="G36" s="506"/>
      <c r="H36" s="506"/>
      <c r="I36" s="506"/>
      <c r="J36" s="506"/>
      <c r="K36" s="506"/>
      <c r="L36" s="624"/>
      <c r="M36" s="625"/>
      <c r="N36" s="505"/>
      <c r="O36" s="506" t="s">
        <v>118</v>
      </c>
      <c r="P36" s="506" t="s">
        <v>118</v>
      </c>
      <c r="Q36" s="506"/>
      <c r="R36" s="506"/>
      <c r="S36" s="506"/>
      <c r="T36" s="506"/>
      <c r="U36" s="506"/>
      <c r="V36" s="506"/>
      <c r="W36" s="624"/>
    </row>
    <row r="37" spans="2:23" s="623" customFormat="1" ht="20.25" customHeight="1">
      <c r="B37" s="515" t="s">
        <v>158</v>
      </c>
      <c r="C37" s="505"/>
      <c r="D37" s="506"/>
      <c r="E37" s="506" t="s">
        <v>118</v>
      </c>
      <c r="F37" s="506" t="s">
        <v>118</v>
      </c>
      <c r="G37" s="506"/>
      <c r="H37" s="506"/>
      <c r="I37" s="506"/>
      <c r="J37" s="506"/>
      <c r="K37" s="506"/>
      <c r="L37" s="624"/>
      <c r="M37" s="625" t="s">
        <v>118</v>
      </c>
      <c r="N37" s="505"/>
      <c r="O37" s="506"/>
      <c r="P37" s="506"/>
      <c r="Q37" s="506"/>
      <c r="R37" s="506"/>
      <c r="S37" s="506"/>
      <c r="T37" s="506" t="s">
        <v>118</v>
      </c>
      <c r="U37" s="506"/>
      <c r="V37" s="506"/>
      <c r="W37" s="624"/>
    </row>
    <row r="38" spans="2:23" s="623" customFormat="1" ht="19.5" customHeight="1">
      <c r="B38" s="515" t="s">
        <v>159</v>
      </c>
      <c r="C38" s="505"/>
      <c r="D38" s="506"/>
      <c r="E38" s="506" t="s">
        <v>118</v>
      </c>
      <c r="F38" s="506" t="s">
        <v>118</v>
      </c>
      <c r="G38" s="506"/>
      <c r="H38" s="506"/>
      <c r="I38" s="506"/>
      <c r="J38" s="506"/>
      <c r="K38" s="506"/>
      <c r="L38" s="624"/>
      <c r="M38" s="625"/>
      <c r="N38" s="505"/>
      <c r="O38" s="506" t="s">
        <v>118</v>
      </c>
      <c r="P38" s="506" t="s">
        <v>118</v>
      </c>
      <c r="Q38" s="506"/>
      <c r="R38" s="506"/>
      <c r="S38" s="506"/>
      <c r="T38" s="506"/>
      <c r="U38" s="506"/>
      <c r="V38" s="506"/>
      <c r="W38" s="624"/>
    </row>
    <row r="39" spans="1:23" s="623" customFormat="1" ht="19.5" customHeight="1">
      <c r="A39" s="522"/>
      <c r="B39" s="631" t="s">
        <v>160</v>
      </c>
      <c r="C39" s="510"/>
      <c r="D39" s="511"/>
      <c r="E39" s="511" t="s">
        <v>118</v>
      </c>
      <c r="F39" s="511" t="s">
        <v>118</v>
      </c>
      <c r="G39" s="511"/>
      <c r="H39" s="511"/>
      <c r="I39" s="511"/>
      <c r="J39" s="511"/>
      <c r="K39" s="511"/>
      <c r="L39" s="632"/>
      <c r="M39" s="633"/>
      <c r="N39" s="510"/>
      <c r="O39" s="511" t="s">
        <v>118</v>
      </c>
      <c r="P39" s="511" t="s">
        <v>118</v>
      </c>
      <c r="Q39" s="511"/>
      <c r="R39" s="511"/>
      <c r="S39" s="511"/>
      <c r="T39" s="511"/>
      <c r="U39" s="511"/>
      <c r="V39" s="511"/>
      <c r="W39" s="632"/>
    </row>
    <row r="40" spans="2:23" s="522" customFormat="1" ht="19.5" customHeight="1">
      <c r="B40" s="515" t="s">
        <v>181</v>
      </c>
      <c r="C40" s="512"/>
      <c r="D40" s="513"/>
      <c r="E40" s="513" t="s">
        <v>118</v>
      </c>
      <c r="F40" s="513" t="s">
        <v>118</v>
      </c>
      <c r="G40" s="513"/>
      <c r="H40" s="513"/>
      <c r="I40" s="513"/>
      <c r="J40" s="513"/>
      <c r="K40" s="513"/>
      <c r="L40" s="634"/>
      <c r="M40" s="635"/>
      <c r="N40" s="513"/>
      <c r="O40" s="513" t="s">
        <v>118</v>
      </c>
      <c r="P40" s="513" t="s">
        <v>118</v>
      </c>
      <c r="Q40" s="513"/>
      <c r="R40" s="513"/>
      <c r="S40" s="513"/>
      <c r="T40" s="513"/>
      <c r="U40" s="513"/>
      <c r="V40" s="513"/>
      <c r="W40" s="634"/>
    </row>
    <row r="41" spans="2:23" s="522" customFormat="1" ht="19.5" customHeight="1">
      <c r="B41" s="515" t="s">
        <v>161</v>
      </c>
      <c r="C41" s="512"/>
      <c r="D41" s="513"/>
      <c r="E41" s="513" t="s">
        <v>118</v>
      </c>
      <c r="F41" s="513" t="s">
        <v>118</v>
      </c>
      <c r="G41" s="513"/>
      <c r="H41" s="513"/>
      <c r="I41" s="513"/>
      <c r="J41" s="513"/>
      <c r="K41" s="513"/>
      <c r="L41" s="634"/>
      <c r="M41" s="635"/>
      <c r="N41" s="513"/>
      <c r="O41" s="513" t="s">
        <v>118</v>
      </c>
      <c r="P41" s="513" t="s">
        <v>118</v>
      </c>
      <c r="Q41" s="513"/>
      <c r="R41" s="513"/>
      <c r="S41" s="513"/>
      <c r="T41" s="513"/>
      <c r="U41" s="513"/>
      <c r="V41" s="513"/>
      <c r="W41" s="634"/>
    </row>
    <row r="42" spans="2:23" s="522" customFormat="1" ht="19.5" customHeight="1">
      <c r="B42" s="515" t="s">
        <v>178</v>
      </c>
      <c r="C42" s="512"/>
      <c r="D42" s="513"/>
      <c r="E42" s="514" t="s">
        <v>118</v>
      </c>
      <c r="F42" s="514" t="s">
        <v>118</v>
      </c>
      <c r="G42" s="513"/>
      <c r="H42" s="513"/>
      <c r="I42" s="513"/>
      <c r="J42" s="513"/>
      <c r="K42" s="513"/>
      <c r="L42" s="634"/>
      <c r="M42" s="635"/>
      <c r="N42" s="513"/>
      <c r="O42" s="513" t="s">
        <v>118</v>
      </c>
      <c r="P42" s="513"/>
      <c r="Q42" s="513" t="s">
        <v>118</v>
      </c>
      <c r="R42" s="513"/>
      <c r="S42" s="513"/>
      <c r="T42" s="513"/>
      <c r="U42" s="513"/>
      <c r="V42" s="513"/>
      <c r="W42" s="634"/>
    </row>
    <row r="43" spans="2:23" s="522" customFormat="1" ht="19.5" customHeight="1">
      <c r="B43" s="515" t="s">
        <v>179</v>
      </c>
      <c r="C43" s="512"/>
      <c r="D43" s="513"/>
      <c r="E43" s="513" t="s">
        <v>118</v>
      </c>
      <c r="F43" s="513" t="s">
        <v>118</v>
      </c>
      <c r="G43" s="513"/>
      <c r="H43" s="513"/>
      <c r="I43" s="513"/>
      <c r="J43" s="513"/>
      <c r="K43" s="513"/>
      <c r="L43" s="634"/>
      <c r="M43" s="635"/>
      <c r="N43" s="513"/>
      <c r="O43" s="513" t="s">
        <v>118</v>
      </c>
      <c r="P43" s="513"/>
      <c r="Q43" s="513" t="s">
        <v>118</v>
      </c>
      <c r="R43" s="513"/>
      <c r="S43" s="513"/>
      <c r="T43" s="513"/>
      <c r="U43" s="513"/>
      <c r="V43" s="513"/>
      <c r="W43" s="634"/>
    </row>
    <row r="44" spans="2:23" s="522" customFormat="1" ht="19.5" customHeight="1">
      <c r="B44" s="515" t="s">
        <v>180</v>
      </c>
      <c r="C44" s="512"/>
      <c r="D44" s="513"/>
      <c r="E44" s="513" t="s">
        <v>118</v>
      </c>
      <c r="F44" s="513"/>
      <c r="G44" s="513"/>
      <c r="H44" s="513" t="s">
        <v>118</v>
      </c>
      <c r="I44" s="513"/>
      <c r="J44" s="513"/>
      <c r="K44" s="513"/>
      <c r="L44" s="634"/>
      <c r="M44" s="635" t="s">
        <v>118</v>
      </c>
      <c r="N44" s="513"/>
      <c r="O44" s="513"/>
      <c r="P44" s="513"/>
      <c r="Q44" s="513"/>
      <c r="R44" s="513"/>
      <c r="S44" s="513"/>
      <c r="T44" s="513" t="s">
        <v>118</v>
      </c>
      <c r="U44" s="513"/>
      <c r="V44" s="513"/>
      <c r="W44" s="634"/>
    </row>
    <row r="45" spans="2:23" s="522" customFormat="1" ht="19.5" customHeight="1">
      <c r="B45" s="515" t="s">
        <v>162</v>
      </c>
      <c r="C45" s="512"/>
      <c r="D45" s="513"/>
      <c r="E45" s="513" t="s">
        <v>118</v>
      </c>
      <c r="F45" s="513" t="s">
        <v>118</v>
      </c>
      <c r="G45" s="513"/>
      <c r="H45" s="513" t="s">
        <v>118</v>
      </c>
      <c r="I45" s="513"/>
      <c r="J45" s="513"/>
      <c r="K45" s="513"/>
      <c r="L45" s="634"/>
      <c r="M45" s="635"/>
      <c r="N45" s="513"/>
      <c r="O45" s="513" t="s">
        <v>118</v>
      </c>
      <c r="P45" s="513" t="s">
        <v>118</v>
      </c>
      <c r="Q45" s="513" t="s">
        <v>118</v>
      </c>
      <c r="R45" s="513"/>
      <c r="S45" s="513" t="s">
        <v>118</v>
      </c>
      <c r="T45" s="513"/>
      <c r="U45" s="513"/>
      <c r="V45" s="513"/>
      <c r="W45" s="634"/>
    </row>
    <row r="46" spans="2:23" s="522" customFormat="1" ht="19.5" customHeight="1">
      <c r="B46" s="515" t="s">
        <v>163</v>
      </c>
      <c r="C46" s="512"/>
      <c r="D46" s="513"/>
      <c r="E46" s="513" t="s">
        <v>118</v>
      </c>
      <c r="F46" s="513" t="s">
        <v>118</v>
      </c>
      <c r="G46" s="513"/>
      <c r="H46" s="513"/>
      <c r="I46" s="513"/>
      <c r="J46" s="513"/>
      <c r="K46" s="513"/>
      <c r="L46" s="634"/>
      <c r="M46" s="635"/>
      <c r="N46" s="513"/>
      <c r="O46" s="513" t="s">
        <v>118</v>
      </c>
      <c r="P46" s="513"/>
      <c r="Q46" s="513" t="s">
        <v>118</v>
      </c>
      <c r="R46" s="513"/>
      <c r="S46" s="513"/>
      <c r="T46" s="513"/>
      <c r="U46" s="513"/>
      <c r="V46" s="513"/>
      <c r="W46" s="634"/>
    </row>
    <row r="47" spans="2:23" s="522" customFormat="1" ht="19.5" customHeight="1">
      <c r="B47" s="515" t="s">
        <v>164</v>
      </c>
      <c r="C47" s="512"/>
      <c r="D47" s="513"/>
      <c r="E47" s="513" t="s">
        <v>118</v>
      </c>
      <c r="F47" s="513" t="s">
        <v>118</v>
      </c>
      <c r="G47" s="513"/>
      <c r="H47" s="513"/>
      <c r="I47" s="513"/>
      <c r="J47" s="513"/>
      <c r="K47" s="513"/>
      <c r="L47" s="634"/>
      <c r="M47" s="635"/>
      <c r="N47" s="513"/>
      <c r="O47" s="513" t="s">
        <v>118</v>
      </c>
      <c r="P47" s="513"/>
      <c r="Q47" s="513"/>
      <c r="R47" s="513"/>
      <c r="S47" s="513" t="s">
        <v>118</v>
      </c>
      <c r="T47" s="513"/>
      <c r="U47" s="513"/>
      <c r="V47" s="513"/>
      <c r="W47" s="634"/>
    </row>
    <row r="48" spans="2:23" s="522" customFormat="1" ht="19.5" customHeight="1">
      <c r="B48" s="515" t="s">
        <v>165</v>
      </c>
      <c r="C48" s="512"/>
      <c r="D48" s="513"/>
      <c r="E48" s="513" t="s">
        <v>118</v>
      </c>
      <c r="F48" s="513" t="s">
        <v>118</v>
      </c>
      <c r="G48" s="513"/>
      <c r="H48" s="513"/>
      <c r="I48" s="513"/>
      <c r="J48" s="513"/>
      <c r="K48" s="513"/>
      <c r="L48" s="634"/>
      <c r="M48" s="635"/>
      <c r="N48" s="513"/>
      <c r="O48" s="513" t="s">
        <v>118</v>
      </c>
      <c r="P48" s="513"/>
      <c r="Q48" s="513" t="s">
        <v>118</v>
      </c>
      <c r="R48" s="513"/>
      <c r="S48" s="513"/>
      <c r="T48" s="513"/>
      <c r="U48" s="513"/>
      <c r="V48" s="513"/>
      <c r="W48" s="634"/>
    </row>
    <row r="49" spans="2:23" s="522" customFormat="1" ht="19.5" customHeight="1">
      <c r="B49" s="515" t="s">
        <v>166</v>
      </c>
      <c r="C49" s="512"/>
      <c r="D49" s="513"/>
      <c r="E49" s="513" t="s">
        <v>118</v>
      </c>
      <c r="F49" s="513"/>
      <c r="G49" s="513"/>
      <c r="H49" s="513" t="s">
        <v>118</v>
      </c>
      <c r="I49" s="513"/>
      <c r="J49" s="513"/>
      <c r="K49" s="513"/>
      <c r="L49" s="634"/>
      <c r="M49" s="635"/>
      <c r="N49" s="513"/>
      <c r="O49" s="513" t="s">
        <v>118</v>
      </c>
      <c r="P49" s="513"/>
      <c r="Q49" s="513" t="s">
        <v>118</v>
      </c>
      <c r="R49" s="513"/>
      <c r="S49" s="513"/>
      <c r="T49" s="513"/>
      <c r="U49" s="513"/>
      <c r="V49" s="513"/>
      <c r="W49" s="634"/>
    </row>
    <row r="50" spans="2:23" s="522" customFormat="1" ht="19.5" customHeight="1">
      <c r="B50" s="515" t="s">
        <v>167</v>
      </c>
      <c r="C50" s="512"/>
      <c r="D50" s="513"/>
      <c r="E50" s="513" t="s">
        <v>118</v>
      </c>
      <c r="F50" s="513"/>
      <c r="G50" s="513"/>
      <c r="H50" s="513" t="s">
        <v>118</v>
      </c>
      <c r="I50" s="513"/>
      <c r="J50" s="513"/>
      <c r="K50" s="513"/>
      <c r="L50" s="634"/>
      <c r="M50" s="635"/>
      <c r="N50" s="513"/>
      <c r="O50" s="513" t="s">
        <v>118</v>
      </c>
      <c r="P50" s="513"/>
      <c r="Q50" s="513"/>
      <c r="R50" s="513" t="s">
        <v>118</v>
      </c>
      <c r="S50" s="513"/>
      <c r="T50" s="513"/>
      <c r="U50" s="513"/>
      <c r="V50" s="513"/>
      <c r="W50" s="634"/>
    </row>
    <row r="51" spans="2:23" s="522" customFormat="1" ht="19.5" customHeight="1">
      <c r="B51" s="515" t="s">
        <v>168</v>
      </c>
      <c r="C51" s="512"/>
      <c r="D51" s="513"/>
      <c r="E51" s="513" t="s">
        <v>118</v>
      </c>
      <c r="F51" s="513"/>
      <c r="G51" s="513" t="s">
        <v>118</v>
      </c>
      <c r="H51" s="513"/>
      <c r="I51" s="513"/>
      <c r="J51" s="513"/>
      <c r="K51" s="513"/>
      <c r="L51" s="634"/>
      <c r="M51" s="635"/>
      <c r="N51" s="513"/>
      <c r="O51" s="513" t="s">
        <v>118</v>
      </c>
      <c r="P51" s="513"/>
      <c r="Q51" s="513"/>
      <c r="R51" s="513"/>
      <c r="S51" s="513" t="s">
        <v>118</v>
      </c>
      <c r="T51" s="513"/>
      <c r="U51" s="513"/>
      <c r="V51" s="513"/>
      <c r="W51" s="634"/>
    </row>
    <row r="52" spans="2:23" s="522" customFormat="1" ht="19.5" customHeight="1">
      <c r="B52" s="515" t="s">
        <v>169</v>
      </c>
      <c r="C52" s="512"/>
      <c r="D52" s="513"/>
      <c r="E52" s="513" t="s">
        <v>118</v>
      </c>
      <c r="F52" s="513"/>
      <c r="G52" s="513"/>
      <c r="H52" s="513" t="s">
        <v>118</v>
      </c>
      <c r="I52" s="513"/>
      <c r="J52" s="513"/>
      <c r="K52" s="513"/>
      <c r="L52" s="634"/>
      <c r="M52" s="635"/>
      <c r="N52" s="513"/>
      <c r="O52" s="513" t="s">
        <v>118</v>
      </c>
      <c r="P52" s="513" t="s">
        <v>118</v>
      </c>
      <c r="Q52" s="513" t="s">
        <v>118</v>
      </c>
      <c r="R52" s="513"/>
      <c r="S52" s="513"/>
      <c r="T52" s="513"/>
      <c r="U52" s="513"/>
      <c r="V52" s="513"/>
      <c r="W52" s="634"/>
    </row>
    <row r="53" spans="2:23" s="522" customFormat="1" ht="19.5" customHeight="1">
      <c r="B53" s="515" t="s">
        <v>170</v>
      </c>
      <c r="C53" s="512"/>
      <c r="D53" s="513"/>
      <c r="E53" s="513" t="s">
        <v>118</v>
      </c>
      <c r="F53" s="513"/>
      <c r="G53" s="513"/>
      <c r="H53" s="513" t="s">
        <v>118</v>
      </c>
      <c r="I53" s="513"/>
      <c r="J53" s="513"/>
      <c r="K53" s="513"/>
      <c r="L53" s="634"/>
      <c r="M53" s="635"/>
      <c r="N53" s="513"/>
      <c r="O53" s="513" t="s">
        <v>118</v>
      </c>
      <c r="P53" s="513" t="s">
        <v>118</v>
      </c>
      <c r="Q53" s="513"/>
      <c r="R53" s="513"/>
      <c r="S53" s="513"/>
      <c r="T53" s="513"/>
      <c r="U53" s="513"/>
      <c r="V53" s="513"/>
      <c r="W53" s="634"/>
    </row>
    <row r="54" spans="2:23" s="522" customFormat="1" ht="19.5" customHeight="1" thickBot="1">
      <c r="B54" s="636" t="s">
        <v>171</v>
      </c>
      <c r="C54" s="516"/>
      <c r="D54" s="517"/>
      <c r="E54" s="517" t="s">
        <v>118</v>
      </c>
      <c r="F54" s="517" t="s">
        <v>118</v>
      </c>
      <c r="G54" s="517"/>
      <c r="H54" s="517"/>
      <c r="I54" s="517"/>
      <c r="J54" s="517"/>
      <c r="K54" s="517"/>
      <c r="L54" s="637"/>
      <c r="M54" s="638"/>
      <c r="N54" s="517"/>
      <c r="O54" s="517" t="s">
        <v>118</v>
      </c>
      <c r="P54" s="517"/>
      <c r="Q54" s="517" t="s">
        <v>118</v>
      </c>
      <c r="R54" s="517"/>
      <c r="S54" s="517" t="s">
        <v>118</v>
      </c>
      <c r="T54" s="517"/>
      <c r="U54" s="517"/>
      <c r="V54" s="517"/>
      <c r="W54" s="637"/>
    </row>
    <row r="55" spans="2:23" s="518" customFormat="1" ht="19.5" customHeight="1" thickBot="1" thickTop="1">
      <c r="B55" s="519" t="s">
        <v>172</v>
      </c>
      <c r="C55" s="520">
        <f aca="true" t="shared" si="0" ref="C55:W55">COUNTIF(C9:C54,"○")</f>
        <v>2</v>
      </c>
      <c r="D55" s="520">
        <f t="shared" si="0"/>
        <v>4</v>
      </c>
      <c r="E55" s="520">
        <f t="shared" si="0"/>
        <v>40</v>
      </c>
      <c r="F55" s="520">
        <f t="shared" si="0"/>
        <v>22</v>
      </c>
      <c r="G55" s="520">
        <f t="shared" si="0"/>
        <v>3</v>
      </c>
      <c r="H55" s="520">
        <f t="shared" si="0"/>
        <v>21</v>
      </c>
      <c r="I55" s="520">
        <f t="shared" si="0"/>
        <v>6</v>
      </c>
      <c r="J55" s="520">
        <f t="shared" si="0"/>
        <v>1</v>
      </c>
      <c r="K55" s="520">
        <f t="shared" si="0"/>
        <v>2</v>
      </c>
      <c r="L55" s="520">
        <f t="shared" si="0"/>
        <v>1</v>
      </c>
      <c r="M55" s="520">
        <f t="shared" si="0"/>
        <v>3</v>
      </c>
      <c r="N55" s="520">
        <f t="shared" si="0"/>
        <v>3</v>
      </c>
      <c r="O55" s="520">
        <f t="shared" si="0"/>
        <v>40</v>
      </c>
      <c r="P55" s="520">
        <f t="shared" si="0"/>
        <v>11</v>
      </c>
      <c r="Q55" s="520">
        <f t="shared" si="0"/>
        <v>18</v>
      </c>
      <c r="R55" s="520">
        <f t="shared" si="0"/>
        <v>2</v>
      </c>
      <c r="S55" s="520">
        <f t="shared" si="0"/>
        <v>20</v>
      </c>
      <c r="T55" s="520">
        <f t="shared" si="0"/>
        <v>6</v>
      </c>
      <c r="U55" s="520">
        <f t="shared" si="0"/>
        <v>0</v>
      </c>
      <c r="V55" s="520">
        <f t="shared" si="0"/>
        <v>1</v>
      </c>
      <c r="W55" s="521">
        <f t="shared" si="0"/>
        <v>2</v>
      </c>
    </row>
    <row r="56" s="509" customFormat="1" ht="6.75" customHeight="1">
      <c r="H56" s="522"/>
    </row>
    <row r="57" spans="1:23" s="133" customFormat="1" ht="34.5" customHeight="1">
      <c r="A57" s="523"/>
      <c r="B57" s="815" t="s">
        <v>223</v>
      </c>
      <c r="C57" s="816"/>
      <c r="D57" s="816"/>
      <c r="E57" s="816"/>
      <c r="F57" s="816"/>
      <c r="G57" s="816"/>
      <c r="H57" s="816"/>
      <c r="I57" s="816"/>
      <c r="J57" s="816"/>
      <c r="K57" s="816"/>
      <c r="L57" s="816"/>
      <c r="M57" s="816"/>
      <c r="N57" s="816"/>
      <c r="O57" s="816"/>
      <c r="P57" s="816"/>
      <c r="Q57" s="816"/>
      <c r="R57" s="816"/>
      <c r="S57" s="816"/>
      <c r="T57" s="816"/>
      <c r="U57" s="816"/>
      <c r="V57" s="816"/>
      <c r="W57" s="816"/>
    </row>
    <row r="58" spans="2:23" s="133" customFormat="1" ht="29.25" customHeight="1">
      <c r="B58" s="815" t="s">
        <v>243</v>
      </c>
      <c r="C58" s="816"/>
      <c r="D58" s="816"/>
      <c r="E58" s="816"/>
      <c r="F58" s="816"/>
      <c r="G58" s="816"/>
      <c r="H58" s="816"/>
      <c r="I58" s="816"/>
      <c r="J58" s="816"/>
      <c r="K58" s="816"/>
      <c r="L58" s="816"/>
      <c r="M58" s="816"/>
      <c r="N58" s="816"/>
      <c r="O58" s="816"/>
      <c r="P58" s="816"/>
      <c r="Q58" s="816"/>
      <c r="R58" s="816"/>
      <c r="S58" s="816"/>
      <c r="T58" s="816"/>
      <c r="U58" s="816"/>
      <c r="V58" s="816"/>
      <c r="W58" s="816"/>
    </row>
    <row r="62" spans="2:3" s="75" customFormat="1" ht="16.5">
      <c r="B62" s="134"/>
      <c r="C62" s="76"/>
    </row>
  </sheetData>
  <sheetProtection/>
  <mergeCells count="32">
    <mergeCell ref="B57:W57"/>
    <mergeCell ref="O6:O8"/>
    <mergeCell ref="E6:E8"/>
    <mergeCell ref="L6:L8"/>
    <mergeCell ref="U6:U8"/>
    <mergeCell ref="Q6:Q8"/>
    <mergeCell ref="P5:S5"/>
    <mergeCell ref="P6:P8"/>
    <mergeCell ref="K6:K8"/>
    <mergeCell ref="I6:I8"/>
    <mergeCell ref="N6:N8"/>
    <mergeCell ref="G6:G8"/>
    <mergeCell ref="B58:W58"/>
    <mergeCell ref="D6:D8"/>
    <mergeCell ref="W6:W8"/>
    <mergeCell ref="T6:T8"/>
    <mergeCell ref="V6:V8"/>
    <mergeCell ref="M5:O5"/>
    <mergeCell ref="T5:W5"/>
    <mergeCell ref="S6:S8"/>
    <mergeCell ref="M6:M8"/>
    <mergeCell ref="R6:R8"/>
    <mergeCell ref="G2:S2"/>
    <mergeCell ref="J6:J8"/>
    <mergeCell ref="C4:L4"/>
    <mergeCell ref="M4:W4"/>
    <mergeCell ref="C5:E5"/>
    <mergeCell ref="F5:H5"/>
    <mergeCell ref="I5:L5"/>
    <mergeCell ref="C6:C8"/>
    <mergeCell ref="F6:F8"/>
    <mergeCell ref="H6:H8"/>
  </mergeCells>
  <printOptions/>
  <pageMargins left="0.7" right="0.7" top="0.75" bottom="0.75" header="0.3" footer="0.3"/>
  <pageSetup fitToWidth="0" fitToHeight="1" horizontalDpi="600" verticalDpi="600" orientation="landscape" paperSize="9" scale="39" r:id="rId1"/>
</worksheet>
</file>

<file path=xl/worksheets/sheet11.xml><?xml version="1.0" encoding="utf-8"?>
<worksheet xmlns="http://schemas.openxmlformats.org/spreadsheetml/2006/main" xmlns:r="http://schemas.openxmlformats.org/officeDocument/2006/relationships">
  <sheetPr>
    <pageSetUpPr fitToPage="1"/>
  </sheetPr>
  <dimension ref="B1:Z93"/>
  <sheetViews>
    <sheetView zoomScale="93" zoomScaleNormal="93" zoomScalePageLayoutView="0" workbookViewId="0" topLeftCell="A1">
      <pane xSplit="3" ySplit="8" topLeftCell="I84" activePane="bottomRight" state="frozen"/>
      <selection pane="topLeft" activeCell="A1" sqref="A1"/>
      <selection pane="topRight" activeCell="D1" sqref="D1"/>
      <selection pane="bottomLeft" activeCell="A7" sqref="A7"/>
      <selection pane="bottomRight" activeCell="V1" sqref="V1"/>
    </sheetView>
  </sheetViews>
  <sheetFormatPr defaultColWidth="9.00390625" defaultRowHeight="13.5"/>
  <cols>
    <col min="1" max="1" width="2.50390625" style="0" customWidth="1"/>
    <col min="2" max="2" width="17.625" style="132" customWidth="1"/>
    <col min="3" max="3" width="13.875" style="0" customWidth="1"/>
    <col min="4" max="4" width="8.875" style="10" customWidth="1"/>
    <col min="12" max="12" width="9.375" style="0" customWidth="1"/>
    <col min="23" max="23" width="13.125" style="0" customWidth="1"/>
  </cols>
  <sheetData>
    <row r="1" spans="2:4" s="91" customFormat="1" ht="21.75" customHeight="1">
      <c r="B1" s="130" t="s">
        <v>236</v>
      </c>
      <c r="D1" s="639"/>
    </row>
    <row r="2" spans="2:12" s="91" customFormat="1" ht="20.25" customHeight="1">
      <c r="B2" s="130"/>
      <c r="D2" s="639"/>
      <c r="I2" s="840" t="s">
        <v>235</v>
      </c>
      <c r="J2" s="841"/>
      <c r="K2" s="841"/>
      <c r="L2" s="841"/>
    </row>
    <row r="3" spans="2:8" s="92" customFormat="1" ht="23.25" customHeight="1" thickBot="1">
      <c r="B3" s="838" t="s">
        <v>244</v>
      </c>
      <c r="C3" s="839"/>
      <c r="D3" s="839"/>
      <c r="E3" s="839"/>
      <c r="F3" s="839"/>
      <c r="G3" s="839"/>
      <c r="H3" s="839"/>
    </row>
    <row r="4" spans="2:26" s="526" customFormat="1" ht="33.75" customHeight="1" thickBot="1">
      <c r="B4" s="870" t="s">
        <v>222</v>
      </c>
      <c r="C4" s="873" t="s">
        <v>193</v>
      </c>
      <c r="D4" s="876" t="s">
        <v>194</v>
      </c>
      <c r="E4" s="877"/>
      <c r="F4" s="878"/>
      <c r="G4" s="836" t="s">
        <v>195</v>
      </c>
      <c r="H4" s="837"/>
      <c r="I4" s="837"/>
      <c r="J4" s="837"/>
      <c r="K4" s="837"/>
      <c r="L4" s="837"/>
      <c r="M4" s="837"/>
      <c r="N4" s="837"/>
      <c r="O4" s="837"/>
      <c r="P4" s="837"/>
      <c r="Q4" s="524"/>
      <c r="R4" s="825" t="s">
        <v>196</v>
      </c>
      <c r="S4" s="825"/>
      <c r="T4" s="825"/>
      <c r="U4" s="826"/>
      <c r="V4" s="826"/>
      <c r="W4" s="842" t="s">
        <v>228</v>
      </c>
      <c r="X4" s="525"/>
      <c r="Y4" s="525"/>
      <c r="Z4" s="525"/>
    </row>
    <row r="5" spans="2:26" s="526" customFormat="1" ht="26.25" customHeight="1">
      <c r="B5" s="871"/>
      <c r="C5" s="874"/>
      <c r="D5" s="524"/>
      <c r="E5" s="527"/>
      <c r="F5" s="527"/>
      <c r="G5" s="528"/>
      <c r="H5" s="845" t="s">
        <v>197</v>
      </c>
      <c r="I5" s="846"/>
      <c r="J5" s="846"/>
      <c r="K5" s="846"/>
      <c r="L5" s="847" t="s">
        <v>198</v>
      </c>
      <c r="M5" s="848"/>
      <c r="N5" s="848"/>
      <c r="O5" s="848"/>
      <c r="P5" s="848"/>
      <c r="Q5" s="849" t="s">
        <v>182</v>
      </c>
      <c r="R5" s="529"/>
      <c r="S5" s="852" t="s">
        <v>199</v>
      </c>
      <c r="T5" s="853"/>
      <c r="U5" s="854"/>
      <c r="V5" s="854"/>
      <c r="W5" s="843"/>
      <c r="X5" s="34"/>
      <c r="Y5" s="34"/>
      <c r="Z5" s="34"/>
    </row>
    <row r="6" spans="2:26" s="526" customFormat="1" ht="26.25" customHeight="1">
      <c r="B6" s="871"/>
      <c r="C6" s="874"/>
      <c r="D6" s="849" t="s">
        <v>200</v>
      </c>
      <c r="E6" s="858" t="s">
        <v>201</v>
      </c>
      <c r="F6" s="829" t="s">
        <v>202</v>
      </c>
      <c r="G6" s="832" t="s">
        <v>203</v>
      </c>
      <c r="H6" s="530"/>
      <c r="I6" s="530"/>
      <c r="J6" s="530"/>
      <c r="K6" s="531"/>
      <c r="L6" s="530"/>
      <c r="M6" s="530"/>
      <c r="N6" s="530"/>
      <c r="O6" s="530"/>
      <c r="P6" s="531"/>
      <c r="Q6" s="850"/>
      <c r="R6" s="879" t="s">
        <v>104</v>
      </c>
      <c r="S6" s="530"/>
      <c r="T6" s="530"/>
      <c r="U6" s="530"/>
      <c r="V6" s="531"/>
      <c r="W6" s="843"/>
      <c r="X6" s="34"/>
      <c r="Y6" s="34"/>
      <c r="Z6" s="34"/>
    </row>
    <row r="7" spans="2:26" s="526" customFormat="1" ht="26.25" customHeight="1">
      <c r="B7" s="871"/>
      <c r="C7" s="874"/>
      <c r="D7" s="849"/>
      <c r="E7" s="859"/>
      <c r="F7" s="830"/>
      <c r="G7" s="861"/>
      <c r="H7" s="827" t="s">
        <v>204</v>
      </c>
      <c r="I7" s="827" t="s">
        <v>184</v>
      </c>
      <c r="J7" s="827" t="s">
        <v>185</v>
      </c>
      <c r="K7" s="856" t="s">
        <v>97</v>
      </c>
      <c r="L7" s="832" t="s">
        <v>205</v>
      </c>
      <c r="M7" s="832" t="s">
        <v>183</v>
      </c>
      <c r="N7" s="829" t="s">
        <v>206</v>
      </c>
      <c r="O7" s="829" t="s">
        <v>207</v>
      </c>
      <c r="P7" s="856" t="s">
        <v>208</v>
      </c>
      <c r="Q7" s="850"/>
      <c r="R7" s="880"/>
      <c r="S7" s="832" t="s">
        <v>183</v>
      </c>
      <c r="T7" s="832" t="s">
        <v>206</v>
      </c>
      <c r="U7" s="832" t="s">
        <v>209</v>
      </c>
      <c r="V7" s="834" t="s">
        <v>210</v>
      </c>
      <c r="W7" s="843"/>
      <c r="X7" s="34"/>
      <c r="Y7" s="34"/>
      <c r="Z7" s="34"/>
    </row>
    <row r="8" spans="2:26" s="526" customFormat="1" ht="13.5" thickBot="1">
      <c r="B8" s="872"/>
      <c r="C8" s="875"/>
      <c r="D8" s="884"/>
      <c r="E8" s="860"/>
      <c r="F8" s="831"/>
      <c r="G8" s="862"/>
      <c r="H8" s="828"/>
      <c r="I8" s="828"/>
      <c r="J8" s="828"/>
      <c r="K8" s="857"/>
      <c r="L8" s="833"/>
      <c r="M8" s="833"/>
      <c r="N8" s="855"/>
      <c r="O8" s="855"/>
      <c r="P8" s="865"/>
      <c r="Q8" s="851"/>
      <c r="R8" s="881"/>
      <c r="S8" s="833"/>
      <c r="T8" s="833"/>
      <c r="U8" s="833"/>
      <c r="V8" s="835"/>
      <c r="W8" s="844"/>
      <c r="X8" s="35"/>
      <c r="Y8" s="35"/>
      <c r="Z8" s="36"/>
    </row>
    <row r="9" spans="2:23" s="15" customFormat="1" ht="16.5" customHeight="1">
      <c r="B9" s="866" t="s">
        <v>0</v>
      </c>
      <c r="C9" s="532" t="s">
        <v>186</v>
      </c>
      <c r="D9" s="100">
        <f aca="true" t="shared" si="0" ref="D9:D16">SUM(E9:F9)</f>
        <v>2</v>
      </c>
      <c r="E9" s="101">
        <v>2</v>
      </c>
      <c r="F9" s="61">
        <v>0</v>
      </c>
      <c r="G9" s="37">
        <f aca="true" t="shared" si="1" ref="G9:G68">SUM(H9:K9)</f>
        <v>1</v>
      </c>
      <c r="H9" s="38">
        <v>0</v>
      </c>
      <c r="I9" s="38">
        <v>0</v>
      </c>
      <c r="J9" s="61">
        <v>1</v>
      </c>
      <c r="K9" s="39">
        <v>0</v>
      </c>
      <c r="L9" s="57">
        <f aca="true" t="shared" si="2" ref="L9:L69">SUM(M9:P9)</f>
        <v>1</v>
      </c>
      <c r="M9" s="38">
        <v>0</v>
      </c>
      <c r="N9" s="38">
        <v>0</v>
      </c>
      <c r="O9" s="38">
        <v>0</v>
      </c>
      <c r="P9" s="61">
        <v>1</v>
      </c>
      <c r="Q9" s="102">
        <v>0</v>
      </c>
      <c r="R9" s="52">
        <f aca="true" t="shared" si="3" ref="R9:R69">SUM(S9:V9)</f>
        <v>1</v>
      </c>
      <c r="S9" s="40">
        <v>0</v>
      </c>
      <c r="T9" s="38">
        <v>1</v>
      </c>
      <c r="U9" s="38">
        <v>0</v>
      </c>
      <c r="V9" s="52">
        <v>0</v>
      </c>
      <c r="W9" s="103"/>
    </row>
    <row r="10" spans="2:23" s="12" customFormat="1" ht="16.5" customHeight="1">
      <c r="B10" s="867"/>
      <c r="C10" s="533" t="s">
        <v>187</v>
      </c>
      <c r="D10" s="69">
        <f t="shared" si="0"/>
        <v>0</v>
      </c>
      <c r="E10" s="66">
        <v>0</v>
      </c>
      <c r="F10" s="17">
        <v>0</v>
      </c>
      <c r="G10" s="18">
        <f t="shared" si="1"/>
        <v>0</v>
      </c>
      <c r="H10" s="16">
        <v>0</v>
      </c>
      <c r="I10" s="16">
        <v>0</v>
      </c>
      <c r="J10" s="17">
        <v>0</v>
      </c>
      <c r="K10" s="19">
        <v>0</v>
      </c>
      <c r="L10" s="58">
        <f t="shared" si="2"/>
        <v>0</v>
      </c>
      <c r="M10" s="16">
        <v>0</v>
      </c>
      <c r="N10" s="16">
        <v>0</v>
      </c>
      <c r="O10" s="16">
        <v>0</v>
      </c>
      <c r="P10" s="17">
        <v>0</v>
      </c>
      <c r="Q10" s="82">
        <v>0</v>
      </c>
      <c r="R10" s="32">
        <f t="shared" si="3"/>
        <v>0</v>
      </c>
      <c r="S10" s="41">
        <v>0</v>
      </c>
      <c r="T10" s="16">
        <v>0</v>
      </c>
      <c r="U10" s="16">
        <v>0</v>
      </c>
      <c r="V10" s="31">
        <v>0</v>
      </c>
      <c r="W10" s="45"/>
    </row>
    <row r="11" spans="2:23" s="15" customFormat="1" ht="16.5" customHeight="1" thickBot="1">
      <c r="B11" s="868"/>
      <c r="C11" s="534" t="s">
        <v>188</v>
      </c>
      <c r="D11" s="104">
        <f t="shared" si="0"/>
        <v>0</v>
      </c>
      <c r="E11" s="105">
        <v>0</v>
      </c>
      <c r="F11" s="106">
        <v>0</v>
      </c>
      <c r="G11" s="107">
        <f t="shared" si="1"/>
        <v>0</v>
      </c>
      <c r="H11" s="108">
        <v>0</v>
      </c>
      <c r="I11" s="108">
        <v>0</v>
      </c>
      <c r="J11" s="106">
        <v>0</v>
      </c>
      <c r="K11" s="109">
        <v>0</v>
      </c>
      <c r="L11" s="110">
        <f t="shared" si="2"/>
        <v>0</v>
      </c>
      <c r="M11" s="108">
        <v>0</v>
      </c>
      <c r="N11" s="108">
        <v>0</v>
      </c>
      <c r="O11" s="108">
        <v>0</v>
      </c>
      <c r="P11" s="106">
        <v>0</v>
      </c>
      <c r="Q11" s="111">
        <v>0</v>
      </c>
      <c r="R11" s="112">
        <f t="shared" si="3"/>
        <v>0</v>
      </c>
      <c r="S11" s="113">
        <v>0</v>
      </c>
      <c r="T11" s="108">
        <v>0</v>
      </c>
      <c r="U11" s="108">
        <v>0</v>
      </c>
      <c r="V11" s="112">
        <v>0</v>
      </c>
      <c r="W11" s="46"/>
    </row>
    <row r="12" spans="2:23" s="15" customFormat="1" ht="16.5" customHeight="1">
      <c r="B12" s="866" t="s">
        <v>22</v>
      </c>
      <c r="C12" s="535" t="s">
        <v>186</v>
      </c>
      <c r="D12" s="69">
        <f t="shared" si="0"/>
        <v>0</v>
      </c>
      <c r="E12" s="65">
        <v>0</v>
      </c>
      <c r="F12" s="30">
        <v>0</v>
      </c>
      <c r="G12" s="18">
        <f t="shared" si="1"/>
        <v>0</v>
      </c>
      <c r="H12" s="96">
        <v>0</v>
      </c>
      <c r="I12" s="96">
        <v>0</v>
      </c>
      <c r="J12" s="30">
        <v>0</v>
      </c>
      <c r="K12" s="97">
        <v>0</v>
      </c>
      <c r="L12" s="58">
        <f t="shared" si="2"/>
        <v>0</v>
      </c>
      <c r="M12" s="96">
        <v>0</v>
      </c>
      <c r="N12" s="96">
        <v>0</v>
      </c>
      <c r="O12" s="96">
        <v>0</v>
      </c>
      <c r="P12" s="30">
        <v>0</v>
      </c>
      <c r="Q12" s="81">
        <v>0</v>
      </c>
      <c r="R12" s="98">
        <f t="shared" si="3"/>
        <v>0</v>
      </c>
      <c r="S12" s="99">
        <v>0</v>
      </c>
      <c r="T12" s="96">
        <v>0</v>
      </c>
      <c r="U12" s="96">
        <v>0</v>
      </c>
      <c r="V12" s="98">
        <v>0</v>
      </c>
      <c r="W12" s="44"/>
    </row>
    <row r="13" spans="2:23" s="12" customFormat="1" ht="16.5" customHeight="1">
      <c r="B13" s="867"/>
      <c r="C13" s="533" t="s">
        <v>187</v>
      </c>
      <c r="D13" s="69">
        <f t="shared" si="0"/>
        <v>0</v>
      </c>
      <c r="E13" s="66">
        <v>0</v>
      </c>
      <c r="F13" s="17">
        <v>0</v>
      </c>
      <c r="G13" s="18">
        <f t="shared" si="1"/>
        <v>0</v>
      </c>
      <c r="H13" s="16">
        <v>0</v>
      </c>
      <c r="I13" s="16">
        <v>0</v>
      </c>
      <c r="J13" s="17">
        <v>0</v>
      </c>
      <c r="K13" s="19">
        <v>0</v>
      </c>
      <c r="L13" s="58">
        <f t="shared" si="2"/>
        <v>0</v>
      </c>
      <c r="M13" s="16">
        <v>0</v>
      </c>
      <c r="N13" s="16">
        <v>0</v>
      </c>
      <c r="O13" s="16">
        <v>0</v>
      </c>
      <c r="P13" s="17">
        <v>0</v>
      </c>
      <c r="Q13" s="82">
        <v>0</v>
      </c>
      <c r="R13" s="32">
        <f t="shared" si="3"/>
        <v>0</v>
      </c>
      <c r="S13" s="41">
        <v>0</v>
      </c>
      <c r="T13" s="16">
        <v>0</v>
      </c>
      <c r="U13" s="16">
        <v>0</v>
      </c>
      <c r="V13" s="31">
        <v>0</v>
      </c>
      <c r="W13" s="45"/>
    </row>
    <row r="14" spans="2:23" s="15" customFormat="1" ht="16.5" customHeight="1" thickBot="1">
      <c r="B14" s="868"/>
      <c r="C14" s="536" t="s">
        <v>188</v>
      </c>
      <c r="D14" s="114">
        <f t="shared" si="0"/>
        <v>0</v>
      </c>
      <c r="E14" s="115">
        <v>0</v>
      </c>
      <c r="F14" s="116">
        <v>0</v>
      </c>
      <c r="G14" s="117">
        <f t="shared" si="1"/>
        <v>0</v>
      </c>
      <c r="H14" s="118">
        <v>0</v>
      </c>
      <c r="I14" s="118">
        <v>0</v>
      </c>
      <c r="J14" s="116">
        <v>0</v>
      </c>
      <c r="K14" s="119">
        <v>0</v>
      </c>
      <c r="L14" s="120">
        <f t="shared" si="2"/>
        <v>0</v>
      </c>
      <c r="M14" s="118">
        <v>0</v>
      </c>
      <c r="N14" s="118">
        <v>0</v>
      </c>
      <c r="O14" s="118">
        <v>0</v>
      </c>
      <c r="P14" s="116">
        <v>0</v>
      </c>
      <c r="Q14" s="121">
        <v>0</v>
      </c>
      <c r="R14" s="122">
        <f t="shared" si="3"/>
        <v>0</v>
      </c>
      <c r="S14" s="123">
        <v>0</v>
      </c>
      <c r="T14" s="118">
        <v>0</v>
      </c>
      <c r="U14" s="118">
        <v>0</v>
      </c>
      <c r="V14" s="122">
        <v>0</v>
      </c>
      <c r="W14" s="44"/>
    </row>
    <row r="15" spans="2:23" s="15" customFormat="1" ht="16.5" customHeight="1">
      <c r="B15" s="866" t="s">
        <v>245</v>
      </c>
      <c r="C15" s="532" t="s">
        <v>186</v>
      </c>
      <c r="D15" s="100">
        <f t="shared" si="0"/>
        <v>0</v>
      </c>
      <c r="E15" s="101">
        <v>0</v>
      </c>
      <c r="F15" s="61">
        <v>0</v>
      </c>
      <c r="G15" s="37">
        <f t="shared" si="1"/>
        <v>0</v>
      </c>
      <c r="H15" s="38">
        <v>0</v>
      </c>
      <c r="I15" s="38">
        <v>0</v>
      </c>
      <c r="J15" s="61">
        <v>0</v>
      </c>
      <c r="K15" s="39">
        <v>0</v>
      </c>
      <c r="L15" s="57">
        <f t="shared" si="2"/>
        <v>0</v>
      </c>
      <c r="M15" s="38">
        <v>0</v>
      </c>
      <c r="N15" s="38">
        <v>0</v>
      </c>
      <c r="O15" s="38">
        <v>0</v>
      </c>
      <c r="P15" s="61">
        <v>0</v>
      </c>
      <c r="Q15" s="102">
        <v>0</v>
      </c>
      <c r="R15" s="52">
        <f t="shared" si="3"/>
        <v>0</v>
      </c>
      <c r="S15" s="40">
        <v>0</v>
      </c>
      <c r="T15" s="38">
        <v>0</v>
      </c>
      <c r="U15" s="38">
        <v>0</v>
      </c>
      <c r="V15" s="52">
        <v>0</v>
      </c>
      <c r="W15" s="103"/>
    </row>
    <row r="16" spans="2:23" s="12" customFormat="1" ht="16.5" customHeight="1">
      <c r="B16" s="867"/>
      <c r="C16" s="533" t="s">
        <v>187</v>
      </c>
      <c r="D16" s="69">
        <f t="shared" si="0"/>
        <v>0</v>
      </c>
      <c r="E16" s="66">
        <v>0</v>
      </c>
      <c r="F16" s="17">
        <v>0</v>
      </c>
      <c r="G16" s="18">
        <f t="shared" si="1"/>
        <v>0</v>
      </c>
      <c r="H16" s="16">
        <v>0</v>
      </c>
      <c r="I16" s="16">
        <v>0</v>
      </c>
      <c r="J16" s="17">
        <v>0</v>
      </c>
      <c r="K16" s="19">
        <v>0</v>
      </c>
      <c r="L16" s="58">
        <f t="shared" si="2"/>
        <v>0</v>
      </c>
      <c r="M16" s="16">
        <v>0</v>
      </c>
      <c r="N16" s="16">
        <v>0</v>
      </c>
      <c r="O16" s="16">
        <v>0</v>
      </c>
      <c r="P16" s="17">
        <v>0</v>
      </c>
      <c r="Q16" s="82">
        <v>0</v>
      </c>
      <c r="R16" s="32">
        <f t="shared" si="3"/>
        <v>0</v>
      </c>
      <c r="S16" s="41">
        <v>0</v>
      </c>
      <c r="T16" s="16">
        <v>0</v>
      </c>
      <c r="U16" s="16">
        <v>0</v>
      </c>
      <c r="V16" s="31">
        <v>0</v>
      </c>
      <c r="W16" s="45"/>
    </row>
    <row r="17" spans="2:23" s="15" customFormat="1" ht="16.5" customHeight="1" thickBot="1">
      <c r="B17" s="868"/>
      <c r="C17" s="534" t="s">
        <v>188</v>
      </c>
      <c r="D17" s="104">
        <f>SUM(E17:H17)</f>
        <v>0</v>
      </c>
      <c r="E17" s="105">
        <v>0</v>
      </c>
      <c r="F17" s="106">
        <v>0</v>
      </c>
      <c r="G17" s="107">
        <f t="shared" si="1"/>
        <v>0</v>
      </c>
      <c r="H17" s="108">
        <v>0</v>
      </c>
      <c r="I17" s="108">
        <v>0</v>
      </c>
      <c r="J17" s="106">
        <v>0</v>
      </c>
      <c r="K17" s="109">
        <v>0</v>
      </c>
      <c r="L17" s="110">
        <f t="shared" si="2"/>
        <v>0</v>
      </c>
      <c r="M17" s="108">
        <v>0</v>
      </c>
      <c r="N17" s="108">
        <v>0</v>
      </c>
      <c r="O17" s="108">
        <v>0</v>
      </c>
      <c r="P17" s="106">
        <v>0</v>
      </c>
      <c r="Q17" s="111">
        <v>0</v>
      </c>
      <c r="R17" s="112">
        <f t="shared" si="3"/>
        <v>0</v>
      </c>
      <c r="S17" s="113">
        <v>0</v>
      </c>
      <c r="T17" s="108">
        <v>0</v>
      </c>
      <c r="U17" s="108">
        <v>0</v>
      </c>
      <c r="V17" s="112">
        <v>0</v>
      </c>
      <c r="W17" s="46"/>
    </row>
    <row r="18" spans="2:23" s="15" customFormat="1" ht="16.5" customHeight="1">
      <c r="B18" s="863" t="s">
        <v>246</v>
      </c>
      <c r="C18" s="535" t="s">
        <v>186</v>
      </c>
      <c r="D18" s="69">
        <f aca="true" t="shared" si="4" ref="D18:D37">SUM(E18:F18)</f>
        <v>0</v>
      </c>
      <c r="E18" s="65">
        <v>0</v>
      </c>
      <c r="F18" s="30">
        <v>0</v>
      </c>
      <c r="G18" s="18">
        <f t="shared" si="1"/>
        <v>0</v>
      </c>
      <c r="H18" s="96">
        <v>0</v>
      </c>
      <c r="I18" s="96">
        <v>0</v>
      </c>
      <c r="J18" s="30">
        <v>0</v>
      </c>
      <c r="K18" s="97">
        <v>0</v>
      </c>
      <c r="L18" s="58">
        <f t="shared" si="2"/>
        <v>0</v>
      </c>
      <c r="M18" s="96">
        <v>0</v>
      </c>
      <c r="N18" s="96">
        <v>0</v>
      </c>
      <c r="O18" s="96">
        <v>0</v>
      </c>
      <c r="P18" s="30">
        <v>0</v>
      </c>
      <c r="Q18" s="81">
        <v>0</v>
      </c>
      <c r="R18" s="98">
        <f t="shared" si="3"/>
        <v>0</v>
      </c>
      <c r="S18" s="99">
        <v>0</v>
      </c>
      <c r="T18" s="96">
        <v>0</v>
      </c>
      <c r="U18" s="96">
        <v>0</v>
      </c>
      <c r="V18" s="98">
        <v>0</v>
      </c>
      <c r="W18" s="44"/>
    </row>
    <row r="19" spans="2:23" s="12" customFormat="1" ht="16.5" customHeight="1">
      <c r="B19" s="864"/>
      <c r="C19" s="533" t="s">
        <v>187</v>
      </c>
      <c r="D19" s="69">
        <f t="shared" si="4"/>
        <v>0</v>
      </c>
      <c r="E19" s="66">
        <v>0</v>
      </c>
      <c r="F19" s="17">
        <v>0</v>
      </c>
      <c r="G19" s="18">
        <f t="shared" si="1"/>
        <v>0</v>
      </c>
      <c r="H19" s="16">
        <v>0</v>
      </c>
      <c r="I19" s="16">
        <v>0</v>
      </c>
      <c r="J19" s="17">
        <v>0</v>
      </c>
      <c r="K19" s="19">
        <v>0</v>
      </c>
      <c r="L19" s="58">
        <f t="shared" si="2"/>
        <v>0</v>
      </c>
      <c r="M19" s="16">
        <v>0</v>
      </c>
      <c r="N19" s="16">
        <v>0</v>
      </c>
      <c r="O19" s="16">
        <v>0</v>
      </c>
      <c r="P19" s="17">
        <v>0</v>
      </c>
      <c r="Q19" s="82">
        <v>0</v>
      </c>
      <c r="R19" s="32">
        <f t="shared" si="3"/>
        <v>0</v>
      </c>
      <c r="S19" s="41">
        <v>0</v>
      </c>
      <c r="T19" s="16">
        <v>0</v>
      </c>
      <c r="U19" s="16">
        <v>0</v>
      </c>
      <c r="V19" s="31">
        <v>0</v>
      </c>
      <c r="W19" s="45"/>
    </row>
    <row r="20" spans="2:23" s="15" customFormat="1" ht="16.5" customHeight="1" thickBot="1">
      <c r="B20" s="864"/>
      <c r="C20" s="536" t="s">
        <v>188</v>
      </c>
      <c r="D20" s="114">
        <f t="shared" si="4"/>
        <v>0</v>
      </c>
      <c r="E20" s="115">
        <v>0</v>
      </c>
      <c r="F20" s="116">
        <v>0</v>
      </c>
      <c r="G20" s="117">
        <f t="shared" si="1"/>
        <v>0</v>
      </c>
      <c r="H20" s="118">
        <v>0</v>
      </c>
      <c r="I20" s="118">
        <v>0</v>
      </c>
      <c r="J20" s="116">
        <v>0</v>
      </c>
      <c r="K20" s="119">
        <v>0</v>
      </c>
      <c r="L20" s="120">
        <f t="shared" si="2"/>
        <v>0</v>
      </c>
      <c r="M20" s="118">
        <v>0</v>
      </c>
      <c r="N20" s="118">
        <v>0</v>
      </c>
      <c r="O20" s="118">
        <v>0</v>
      </c>
      <c r="P20" s="116">
        <v>0</v>
      </c>
      <c r="Q20" s="121">
        <v>0</v>
      </c>
      <c r="R20" s="122">
        <f t="shared" si="3"/>
        <v>0</v>
      </c>
      <c r="S20" s="123">
        <v>0</v>
      </c>
      <c r="T20" s="118">
        <v>0</v>
      </c>
      <c r="U20" s="118">
        <v>0</v>
      </c>
      <c r="V20" s="122">
        <v>0</v>
      </c>
      <c r="W20" s="44"/>
    </row>
    <row r="21" spans="2:23" s="15" customFormat="1" ht="16.5" customHeight="1">
      <c r="B21" s="866" t="s">
        <v>1</v>
      </c>
      <c r="C21" s="532" t="s">
        <v>186</v>
      </c>
      <c r="D21" s="100">
        <f t="shared" si="4"/>
        <v>0</v>
      </c>
      <c r="E21" s="101">
        <v>0</v>
      </c>
      <c r="F21" s="61">
        <v>0</v>
      </c>
      <c r="G21" s="37">
        <f t="shared" si="1"/>
        <v>0</v>
      </c>
      <c r="H21" s="38">
        <v>0</v>
      </c>
      <c r="I21" s="38">
        <v>0</v>
      </c>
      <c r="J21" s="61">
        <v>0</v>
      </c>
      <c r="K21" s="39">
        <v>0</v>
      </c>
      <c r="L21" s="57">
        <f t="shared" si="2"/>
        <v>0</v>
      </c>
      <c r="M21" s="38">
        <v>0</v>
      </c>
      <c r="N21" s="38">
        <v>0</v>
      </c>
      <c r="O21" s="38">
        <v>0</v>
      </c>
      <c r="P21" s="61">
        <v>0</v>
      </c>
      <c r="Q21" s="102">
        <v>0</v>
      </c>
      <c r="R21" s="52">
        <f t="shared" si="3"/>
        <v>0</v>
      </c>
      <c r="S21" s="40">
        <v>0</v>
      </c>
      <c r="T21" s="38">
        <v>0</v>
      </c>
      <c r="U21" s="38">
        <v>0</v>
      </c>
      <c r="V21" s="52">
        <v>0</v>
      </c>
      <c r="W21" s="103"/>
    </row>
    <row r="22" spans="2:23" s="12" customFormat="1" ht="16.5" customHeight="1">
      <c r="B22" s="867"/>
      <c r="C22" s="533" t="s">
        <v>187</v>
      </c>
      <c r="D22" s="69">
        <f t="shared" si="4"/>
        <v>0</v>
      </c>
      <c r="E22" s="66">
        <v>0</v>
      </c>
      <c r="F22" s="17">
        <v>0</v>
      </c>
      <c r="G22" s="18">
        <f t="shared" si="1"/>
        <v>0</v>
      </c>
      <c r="H22" s="16">
        <v>0</v>
      </c>
      <c r="I22" s="16">
        <v>0</v>
      </c>
      <c r="J22" s="17">
        <v>0</v>
      </c>
      <c r="K22" s="19">
        <v>0</v>
      </c>
      <c r="L22" s="58">
        <f t="shared" si="2"/>
        <v>0</v>
      </c>
      <c r="M22" s="16">
        <v>0</v>
      </c>
      <c r="N22" s="16">
        <v>0</v>
      </c>
      <c r="O22" s="16">
        <v>0</v>
      </c>
      <c r="P22" s="17">
        <v>0</v>
      </c>
      <c r="Q22" s="82">
        <v>0</v>
      </c>
      <c r="R22" s="32">
        <f t="shared" si="3"/>
        <v>0</v>
      </c>
      <c r="S22" s="41">
        <v>0</v>
      </c>
      <c r="T22" s="16">
        <v>0</v>
      </c>
      <c r="U22" s="16">
        <v>0</v>
      </c>
      <c r="V22" s="31">
        <v>0</v>
      </c>
      <c r="W22" s="45"/>
    </row>
    <row r="23" spans="2:23" s="15" customFormat="1" ht="16.5" customHeight="1" thickBot="1">
      <c r="B23" s="868"/>
      <c r="C23" s="534" t="s">
        <v>188</v>
      </c>
      <c r="D23" s="104">
        <f t="shared" si="4"/>
        <v>0</v>
      </c>
      <c r="E23" s="105">
        <v>0</v>
      </c>
      <c r="F23" s="106">
        <v>0</v>
      </c>
      <c r="G23" s="107">
        <f t="shared" si="1"/>
        <v>0</v>
      </c>
      <c r="H23" s="108">
        <v>0</v>
      </c>
      <c r="I23" s="108">
        <v>0</v>
      </c>
      <c r="J23" s="106">
        <v>0</v>
      </c>
      <c r="K23" s="109">
        <v>0</v>
      </c>
      <c r="L23" s="110">
        <f t="shared" si="2"/>
        <v>0</v>
      </c>
      <c r="M23" s="108">
        <v>0</v>
      </c>
      <c r="N23" s="108">
        <v>0</v>
      </c>
      <c r="O23" s="108">
        <v>0</v>
      </c>
      <c r="P23" s="106">
        <v>0</v>
      </c>
      <c r="Q23" s="111">
        <v>0</v>
      </c>
      <c r="R23" s="112">
        <f t="shared" si="3"/>
        <v>0</v>
      </c>
      <c r="S23" s="113">
        <v>0</v>
      </c>
      <c r="T23" s="108">
        <v>0</v>
      </c>
      <c r="U23" s="108">
        <v>0</v>
      </c>
      <c r="V23" s="112">
        <v>0</v>
      </c>
      <c r="W23" s="46"/>
    </row>
    <row r="24" spans="2:23" s="15" customFormat="1" ht="16.5" customHeight="1">
      <c r="B24" s="866" t="s">
        <v>2</v>
      </c>
      <c r="C24" s="535" t="s">
        <v>186</v>
      </c>
      <c r="D24" s="69">
        <f t="shared" si="4"/>
        <v>1</v>
      </c>
      <c r="E24" s="65">
        <v>1</v>
      </c>
      <c r="F24" s="30">
        <v>0</v>
      </c>
      <c r="G24" s="18">
        <f t="shared" si="1"/>
        <v>1</v>
      </c>
      <c r="H24" s="96">
        <v>0</v>
      </c>
      <c r="I24" s="96">
        <v>1</v>
      </c>
      <c r="J24" s="30">
        <v>0</v>
      </c>
      <c r="K24" s="97">
        <v>0</v>
      </c>
      <c r="L24" s="58">
        <f t="shared" si="2"/>
        <v>1</v>
      </c>
      <c r="M24" s="96">
        <v>0</v>
      </c>
      <c r="N24" s="96">
        <v>1</v>
      </c>
      <c r="O24" s="96">
        <v>0</v>
      </c>
      <c r="P24" s="30">
        <v>0</v>
      </c>
      <c r="Q24" s="81">
        <v>0</v>
      </c>
      <c r="R24" s="98">
        <f t="shared" si="3"/>
        <v>0</v>
      </c>
      <c r="S24" s="99">
        <v>0</v>
      </c>
      <c r="T24" s="96">
        <v>0</v>
      </c>
      <c r="U24" s="96">
        <v>0</v>
      </c>
      <c r="V24" s="98">
        <v>0</v>
      </c>
      <c r="W24" s="44"/>
    </row>
    <row r="25" spans="2:23" s="12" customFormat="1" ht="16.5" customHeight="1">
      <c r="B25" s="867"/>
      <c r="C25" s="533" t="s">
        <v>187</v>
      </c>
      <c r="D25" s="69">
        <f t="shared" si="4"/>
        <v>0</v>
      </c>
      <c r="E25" s="66">
        <v>0</v>
      </c>
      <c r="F25" s="17">
        <v>0</v>
      </c>
      <c r="G25" s="18">
        <f t="shared" si="1"/>
        <v>0</v>
      </c>
      <c r="H25" s="16">
        <v>0</v>
      </c>
      <c r="I25" s="16">
        <v>0</v>
      </c>
      <c r="J25" s="17">
        <v>0</v>
      </c>
      <c r="K25" s="19">
        <v>0</v>
      </c>
      <c r="L25" s="58">
        <f t="shared" si="2"/>
        <v>0</v>
      </c>
      <c r="M25" s="16">
        <v>0</v>
      </c>
      <c r="N25" s="16">
        <v>0</v>
      </c>
      <c r="O25" s="16">
        <v>0</v>
      </c>
      <c r="P25" s="17">
        <v>0</v>
      </c>
      <c r="Q25" s="82">
        <v>0</v>
      </c>
      <c r="R25" s="32">
        <f t="shared" si="3"/>
        <v>0</v>
      </c>
      <c r="S25" s="41">
        <v>0</v>
      </c>
      <c r="T25" s="16">
        <v>0</v>
      </c>
      <c r="U25" s="16">
        <v>0</v>
      </c>
      <c r="V25" s="31">
        <v>0</v>
      </c>
      <c r="W25" s="45"/>
    </row>
    <row r="26" spans="2:23" s="15" customFormat="1" ht="16.5" customHeight="1" thickBot="1">
      <c r="B26" s="868"/>
      <c r="C26" s="536" t="s">
        <v>188</v>
      </c>
      <c r="D26" s="121">
        <f t="shared" si="4"/>
        <v>0</v>
      </c>
      <c r="E26" s="115">
        <v>0</v>
      </c>
      <c r="F26" s="116">
        <v>0</v>
      </c>
      <c r="G26" s="117">
        <f t="shared" si="1"/>
        <v>0</v>
      </c>
      <c r="H26" s="118">
        <v>0</v>
      </c>
      <c r="I26" s="118">
        <v>0</v>
      </c>
      <c r="J26" s="116">
        <v>0</v>
      </c>
      <c r="K26" s="119">
        <v>0</v>
      </c>
      <c r="L26" s="120">
        <f t="shared" si="2"/>
        <v>0</v>
      </c>
      <c r="M26" s="118">
        <v>0</v>
      </c>
      <c r="N26" s="118">
        <v>0</v>
      </c>
      <c r="O26" s="118">
        <v>0</v>
      </c>
      <c r="P26" s="116">
        <v>0</v>
      </c>
      <c r="Q26" s="121">
        <v>0</v>
      </c>
      <c r="R26" s="122">
        <f t="shared" si="3"/>
        <v>0</v>
      </c>
      <c r="S26" s="123">
        <v>0</v>
      </c>
      <c r="T26" s="118">
        <v>0</v>
      </c>
      <c r="U26" s="118">
        <v>0</v>
      </c>
      <c r="V26" s="122">
        <v>0</v>
      </c>
      <c r="W26" s="44"/>
    </row>
    <row r="27" spans="2:23" s="15" customFormat="1" ht="16.5" customHeight="1">
      <c r="B27" s="866" t="s">
        <v>3</v>
      </c>
      <c r="C27" s="532" t="s">
        <v>186</v>
      </c>
      <c r="D27" s="100">
        <f t="shared" si="4"/>
        <v>0</v>
      </c>
      <c r="E27" s="101">
        <v>0</v>
      </c>
      <c r="F27" s="61">
        <v>0</v>
      </c>
      <c r="G27" s="37">
        <f t="shared" si="1"/>
        <v>0</v>
      </c>
      <c r="H27" s="38">
        <v>0</v>
      </c>
      <c r="I27" s="38">
        <v>0</v>
      </c>
      <c r="J27" s="61">
        <v>0</v>
      </c>
      <c r="K27" s="39">
        <v>0</v>
      </c>
      <c r="L27" s="57">
        <f t="shared" si="2"/>
        <v>0</v>
      </c>
      <c r="M27" s="38">
        <v>0</v>
      </c>
      <c r="N27" s="38">
        <v>0</v>
      </c>
      <c r="O27" s="38">
        <v>0</v>
      </c>
      <c r="P27" s="61">
        <v>0</v>
      </c>
      <c r="Q27" s="102">
        <v>0</v>
      </c>
      <c r="R27" s="52">
        <f t="shared" si="3"/>
        <v>0</v>
      </c>
      <c r="S27" s="40">
        <v>0</v>
      </c>
      <c r="T27" s="38">
        <v>0</v>
      </c>
      <c r="U27" s="38">
        <v>0</v>
      </c>
      <c r="V27" s="52">
        <v>0</v>
      </c>
      <c r="W27" s="103"/>
    </row>
    <row r="28" spans="2:23" s="12" customFormat="1" ht="16.5" customHeight="1">
      <c r="B28" s="867"/>
      <c r="C28" s="533" t="s">
        <v>187</v>
      </c>
      <c r="D28" s="69">
        <f t="shared" si="4"/>
        <v>0</v>
      </c>
      <c r="E28" s="66">
        <v>0</v>
      </c>
      <c r="F28" s="17">
        <v>0</v>
      </c>
      <c r="G28" s="18">
        <f t="shared" si="1"/>
        <v>0</v>
      </c>
      <c r="H28" s="16">
        <v>0</v>
      </c>
      <c r="I28" s="16">
        <v>0</v>
      </c>
      <c r="J28" s="17">
        <v>0</v>
      </c>
      <c r="K28" s="19">
        <v>0</v>
      </c>
      <c r="L28" s="58">
        <f t="shared" si="2"/>
        <v>0</v>
      </c>
      <c r="M28" s="16">
        <v>0</v>
      </c>
      <c r="N28" s="16">
        <v>0</v>
      </c>
      <c r="O28" s="16">
        <v>0</v>
      </c>
      <c r="P28" s="17">
        <v>0</v>
      </c>
      <c r="Q28" s="82">
        <v>0</v>
      </c>
      <c r="R28" s="32">
        <f t="shared" si="3"/>
        <v>0</v>
      </c>
      <c r="S28" s="41">
        <v>0</v>
      </c>
      <c r="T28" s="16">
        <v>0</v>
      </c>
      <c r="U28" s="16">
        <v>0</v>
      </c>
      <c r="V28" s="31">
        <v>0</v>
      </c>
      <c r="W28" s="45"/>
    </row>
    <row r="29" spans="2:23" s="15" customFormat="1" ht="16.5" customHeight="1" thickBot="1">
      <c r="B29" s="868"/>
      <c r="C29" s="534" t="s">
        <v>188</v>
      </c>
      <c r="D29" s="104">
        <f t="shared" si="4"/>
        <v>0</v>
      </c>
      <c r="E29" s="105">
        <v>0</v>
      </c>
      <c r="F29" s="106">
        <v>0</v>
      </c>
      <c r="G29" s="107">
        <f t="shared" si="1"/>
        <v>0</v>
      </c>
      <c r="H29" s="108">
        <v>0</v>
      </c>
      <c r="I29" s="108">
        <v>0</v>
      </c>
      <c r="J29" s="106">
        <v>0</v>
      </c>
      <c r="K29" s="109">
        <v>0</v>
      </c>
      <c r="L29" s="110">
        <f t="shared" si="2"/>
        <v>0</v>
      </c>
      <c r="M29" s="108">
        <v>0</v>
      </c>
      <c r="N29" s="108">
        <v>0</v>
      </c>
      <c r="O29" s="108">
        <v>0</v>
      </c>
      <c r="P29" s="106">
        <v>0</v>
      </c>
      <c r="Q29" s="111">
        <v>0</v>
      </c>
      <c r="R29" s="112">
        <f t="shared" si="3"/>
        <v>0</v>
      </c>
      <c r="S29" s="113">
        <v>0</v>
      </c>
      <c r="T29" s="108">
        <v>0</v>
      </c>
      <c r="U29" s="108">
        <v>0</v>
      </c>
      <c r="V29" s="112">
        <v>0</v>
      </c>
      <c r="W29" s="46"/>
    </row>
    <row r="30" spans="2:23" s="15" customFormat="1" ht="16.5" customHeight="1">
      <c r="B30" s="866" t="s">
        <v>11</v>
      </c>
      <c r="C30" s="535" t="s">
        <v>186</v>
      </c>
      <c r="D30" s="69">
        <f t="shared" si="4"/>
        <v>0</v>
      </c>
      <c r="E30" s="65">
        <v>0</v>
      </c>
      <c r="F30" s="30">
        <v>0</v>
      </c>
      <c r="G30" s="18">
        <f t="shared" si="1"/>
        <v>0</v>
      </c>
      <c r="H30" s="96">
        <v>0</v>
      </c>
      <c r="I30" s="96">
        <v>0</v>
      </c>
      <c r="J30" s="30">
        <v>0</v>
      </c>
      <c r="K30" s="97">
        <v>0</v>
      </c>
      <c r="L30" s="58">
        <f t="shared" si="2"/>
        <v>0</v>
      </c>
      <c r="M30" s="96">
        <v>0</v>
      </c>
      <c r="N30" s="96">
        <v>0</v>
      </c>
      <c r="O30" s="96">
        <v>0</v>
      </c>
      <c r="P30" s="30">
        <v>0</v>
      </c>
      <c r="Q30" s="81">
        <v>0</v>
      </c>
      <c r="R30" s="98">
        <f t="shared" si="3"/>
        <v>0</v>
      </c>
      <c r="S30" s="99">
        <v>0</v>
      </c>
      <c r="T30" s="96">
        <v>0</v>
      </c>
      <c r="U30" s="96">
        <v>0</v>
      </c>
      <c r="V30" s="98">
        <v>0</v>
      </c>
      <c r="W30" s="44"/>
    </row>
    <row r="31" spans="2:23" s="12" customFormat="1" ht="16.5" customHeight="1">
      <c r="B31" s="867"/>
      <c r="C31" s="533" t="s">
        <v>187</v>
      </c>
      <c r="D31" s="69">
        <f t="shared" si="4"/>
        <v>0</v>
      </c>
      <c r="E31" s="66">
        <v>0</v>
      </c>
      <c r="F31" s="17">
        <v>0</v>
      </c>
      <c r="G31" s="18">
        <f t="shared" si="1"/>
        <v>0</v>
      </c>
      <c r="H31" s="16">
        <v>0</v>
      </c>
      <c r="I31" s="16">
        <v>0</v>
      </c>
      <c r="J31" s="17">
        <v>0</v>
      </c>
      <c r="K31" s="19">
        <v>0</v>
      </c>
      <c r="L31" s="58">
        <f t="shared" si="2"/>
        <v>0</v>
      </c>
      <c r="M31" s="16">
        <v>0</v>
      </c>
      <c r="N31" s="16">
        <v>0</v>
      </c>
      <c r="O31" s="16">
        <v>0</v>
      </c>
      <c r="P31" s="17">
        <v>0</v>
      </c>
      <c r="Q31" s="82">
        <v>0</v>
      </c>
      <c r="R31" s="32">
        <f t="shared" si="3"/>
        <v>0</v>
      </c>
      <c r="S31" s="41">
        <v>0</v>
      </c>
      <c r="T31" s="16">
        <v>0</v>
      </c>
      <c r="U31" s="16">
        <v>0</v>
      </c>
      <c r="V31" s="31">
        <v>0</v>
      </c>
      <c r="W31" s="45"/>
    </row>
    <row r="32" spans="2:23" s="15" customFormat="1" ht="16.5" customHeight="1" thickBot="1">
      <c r="B32" s="868"/>
      <c r="C32" s="536" t="s">
        <v>188</v>
      </c>
      <c r="D32" s="121">
        <f t="shared" si="4"/>
        <v>0</v>
      </c>
      <c r="E32" s="115">
        <v>0</v>
      </c>
      <c r="F32" s="116">
        <v>0</v>
      </c>
      <c r="G32" s="117">
        <f t="shared" si="1"/>
        <v>0</v>
      </c>
      <c r="H32" s="118">
        <v>0</v>
      </c>
      <c r="I32" s="118">
        <v>0</v>
      </c>
      <c r="J32" s="116">
        <v>0</v>
      </c>
      <c r="K32" s="119">
        <v>0</v>
      </c>
      <c r="L32" s="120">
        <f t="shared" si="2"/>
        <v>0</v>
      </c>
      <c r="M32" s="118">
        <v>0</v>
      </c>
      <c r="N32" s="118">
        <v>0</v>
      </c>
      <c r="O32" s="118">
        <v>0</v>
      </c>
      <c r="P32" s="116">
        <v>0</v>
      </c>
      <c r="Q32" s="121">
        <v>0</v>
      </c>
      <c r="R32" s="122">
        <f t="shared" si="3"/>
        <v>0</v>
      </c>
      <c r="S32" s="123">
        <v>0</v>
      </c>
      <c r="T32" s="118">
        <v>0</v>
      </c>
      <c r="U32" s="118">
        <v>0</v>
      </c>
      <c r="V32" s="122">
        <v>0</v>
      </c>
      <c r="W32" s="44"/>
    </row>
    <row r="33" spans="2:23" s="15" customFormat="1" ht="16.5" customHeight="1">
      <c r="B33" s="866" t="s">
        <v>247</v>
      </c>
      <c r="C33" s="532" t="s">
        <v>186</v>
      </c>
      <c r="D33" s="100">
        <f t="shared" si="4"/>
        <v>0</v>
      </c>
      <c r="E33" s="101">
        <v>0</v>
      </c>
      <c r="F33" s="61">
        <v>0</v>
      </c>
      <c r="G33" s="37">
        <f t="shared" si="1"/>
        <v>0</v>
      </c>
      <c r="H33" s="38">
        <v>0</v>
      </c>
      <c r="I33" s="38">
        <v>0</v>
      </c>
      <c r="J33" s="61">
        <v>0</v>
      </c>
      <c r="K33" s="39">
        <v>0</v>
      </c>
      <c r="L33" s="57">
        <f t="shared" si="2"/>
        <v>0</v>
      </c>
      <c r="M33" s="38">
        <v>0</v>
      </c>
      <c r="N33" s="38">
        <v>0</v>
      </c>
      <c r="O33" s="38">
        <v>0</v>
      </c>
      <c r="P33" s="61">
        <v>0</v>
      </c>
      <c r="Q33" s="102">
        <v>0</v>
      </c>
      <c r="R33" s="52">
        <f t="shared" si="3"/>
        <v>0</v>
      </c>
      <c r="S33" s="40">
        <v>0</v>
      </c>
      <c r="T33" s="38">
        <v>0</v>
      </c>
      <c r="U33" s="38">
        <v>0</v>
      </c>
      <c r="V33" s="52">
        <v>0</v>
      </c>
      <c r="W33" s="103"/>
    </row>
    <row r="34" spans="2:23" s="12" customFormat="1" ht="16.5" customHeight="1">
      <c r="B34" s="867"/>
      <c r="C34" s="533" t="s">
        <v>187</v>
      </c>
      <c r="D34" s="69">
        <f t="shared" si="4"/>
        <v>0</v>
      </c>
      <c r="E34" s="66">
        <v>0</v>
      </c>
      <c r="F34" s="17">
        <v>0</v>
      </c>
      <c r="G34" s="18">
        <f t="shared" si="1"/>
        <v>0</v>
      </c>
      <c r="H34" s="16">
        <v>0</v>
      </c>
      <c r="I34" s="16">
        <v>0</v>
      </c>
      <c r="J34" s="17">
        <v>0</v>
      </c>
      <c r="K34" s="19">
        <v>0</v>
      </c>
      <c r="L34" s="58">
        <f t="shared" si="2"/>
        <v>0</v>
      </c>
      <c r="M34" s="16">
        <v>0</v>
      </c>
      <c r="N34" s="16">
        <v>0</v>
      </c>
      <c r="O34" s="16">
        <v>0</v>
      </c>
      <c r="P34" s="17">
        <v>0</v>
      </c>
      <c r="Q34" s="82">
        <v>0</v>
      </c>
      <c r="R34" s="32">
        <f t="shared" si="3"/>
        <v>0</v>
      </c>
      <c r="S34" s="41">
        <v>0</v>
      </c>
      <c r="T34" s="16">
        <v>0</v>
      </c>
      <c r="U34" s="16">
        <v>0</v>
      </c>
      <c r="V34" s="31">
        <v>0</v>
      </c>
      <c r="W34" s="45"/>
    </row>
    <row r="35" spans="2:23" s="15" customFormat="1" ht="16.5" customHeight="1" thickBot="1">
      <c r="B35" s="868"/>
      <c r="C35" s="534" t="s">
        <v>188</v>
      </c>
      <c r="D35" s="104">
        <f t="shared" si="4"/>
        <v>0</v>
      </c>
      <c r="E35" s="105">
        <v>0</v>
      </c>
      <c r="F35" s="106">
        <v>0</v>
      </c>
      <c r="G35" s="107">
        <f t="shared" si="1"/>
        <v>0</v>
      </c>
      <c r="H35" s="108">
        <v>0</v>
      </c>
      <c r="I35" s="108">
        <v>0</v>
      </c>
      <c r="J35" s="106">
        <v>0</v>
      </c>
      <c r="K35" s="109">
        <v>0</v>
      </c>
      <c r="L35" s="110">
        <f t="shared" si="2"/>
        <v>0</v>
      </c>
      <c r="M35" s="108">
        <v>0</v>
      </c>
      <c r="N35" s="108">
        <v>0</v>
      </c>
      <c r="O35" s="108">
        <v>0</v>
      </c>
      <c r="P35" s="106">
        <v>0</v>
      </c>
      <c r="Q35" s="111">
        <v>0</v>
      </c>
      <c r="R35" s="112">
        <f t="shared" si="3"/>
        <v>0</v>
      </c>
      <c r="S35" s="113">
        <v>0</v>
      </c>
      <c r="T35" s="108">
        <v>0</v>
      </c>
      <c r="U35" s="108">
        <v>0</v>
      </c>
      <c r="V35" s="112">
        <v>0</v>
      </c>
      <c r="W35" s="46"/>
    </row>
    <row r="36" spans="2:23" s="15" customFormat="1" ht="16.5" customHeight="1">
      <c r="B36" s="885" t="s">
        <v>248</v>
      </c>
      <c r="C36" s="532" t="s">
        <v>186</v>
      </c>
      <c r="D36" s="100">
        <f t="shared" si="4"/>
        <v>0</v>
      </c>
      <c r="E36" s="101">
        <v>0</v>
      </c>
      <c r="F36" s="61">
        <v>0</v>
      </c>
      <c r="G36" s="37">
        <f t="shared" si="1"/>
        <v>0</v>
      </c>
      <c r="H36" s="38">
        <v>0</v>
      </c>
      <c r="I36" s="38">
        <v>0</v>
      </c>
      <c r="J36" s="61">
        <v>0</v>
      </c>
      <c r="K36" s="39">
        <v>0</v>
      </c>
      <c r="L36" s="57">
        <f t="shared" si="2"/>
        <v>0</v>
      </c>
      <c r="M36" s="38">
        <v>0</v>
      </c>
      <c r="N36" s="38">
        <v>0</v>
      </c>
      <c r="O36" s="38">
        <v>0</v>
      </c>
      <c r="P36" s="61">
        <v>0</v>
      </c>
      <c r="Q36" s="102">
        <v>0</v>
      </c>
      <c r="R36" s="52">
        <f t="shared" si="3"/>
        <v>0</v>
      </c>
      <c r="S36" s="40">
        <v>0</v>
      </c>
      <c r="T36" s="38">
        <v>0</v>
      </c>
      <c r="U36" s="38">
        <v>0</v>
      </c>
      <c r="V36" s="52">
        <v>0</v>
      </c>
      <c r="W36" s="103"/>
    </row>
    <row r="37" spans="2:23" s="12" customFormat="1" ht="16.5" customHeight="1">
      <c r="B37" s="864"/>
      <c r="C37" s="533" t="s">
        <v>187</v>
      </c>
      <c r="D37" s="69">
        <f t="shared" si="4"/>
        <v>0</v>
      </c>
      <c r="E37" s="66">
        <v>0</v>
      </c>
      <c r="F37" s="17">
        <v>0</v>
      </c>
      <c r="G37" s="18">
        <f t="shared" si="1"/>
        <v>0</v>
      </c>
      <c r="H37" s="16">
        <v>0</v>
      </c>
      <c r="I37" s="16">
        <v>0</v>
      </c>
      <c r="J37" s="17">
        <v>0</v>
      </c>
      <c r="K37" s="19">
        <v>0</v>
      </c>
      <c r="L37" s="58">
        <f t="shared" si="2"/>
        <v>0</v>
      </c>
      <c r="M37" s="16">
        <v>0</v>
      </c>
      <c r="N37" s="16">
        <v>0</v>
      </c>
      <c r="O37" s="16">
        <v>0</v>
      </c>
      <c r="P37" s="17">
        <v>0</v>
      </c>
      <c r="Q37" s="82">
        <v>0</v>
      </c>
      <c r="R37" s="32">
        <f t="shared" si="3"/>
        <v>0</v>
      </c>
      <c r="S37" s="41">
        <v>0</v>
      </c>
      <c r="T37" s="16">
        <v>0</v>
      </c>
      <c r="U37" s="16">
        <v>0</v>
      </c>
      <c r="V37" s="31">
        <v>0</v>
      </c>
      <c r="W37" s="45"/>
    </row>
    <row r="38" spans="2:23" s="15" customFormat="1" ht="16.5" customHeight="1" thickBot="1">
      <c r="B38" s="883"/>
      <c r="C38" s="534" t="s">
        <v>188</v>
      </c>
      <c r="D38" s="111">
        <f>SUM(E38:F38)</f>
        <v>0</v>
      </c>
      <c r="E38" s="105">
        <v>0</v>
      </c>
      <c r="F38" s="106">
        <v>0</v>
      </c>
      <c r="G38" s="107">
        <f t="shared" si="1"/>
        <v>0</v>
      </c>
      <c r="H38" s="108">
        <v>0</v>
      </c>
      <c r="I38" s="108">
        <v>0</v>
      </c>
      <c r="J38" s="106">
        <v>0</v>
      </c>
      <c r="K38" s="109">
        <v>0</v>
      </c>
      <c r="L38" s="110">
        <f t="shared" si="2"/>
        <v>0</v>
      </c>
      <c r="M38" s="108">
        <v>0</v>
      </c>
      <c r="N38" s="108">
        <v>0</v>
      </c>
      <c r="O38" s="108">
        <v>0</v>
      </c>
      <c r="P38" s="106">
        <v>0</v>
      </c>
      <c r="Q38" s="111">
        <v>0</v>
      </c>
      <c r="R38" s="112">
        <f t="shared" si="3"/>
        <v>0</v>
      </c>
      <c r="S38" s="113">
        <v>0</v>
      </c>
      <c r="T38" s="108">
        <v>0</v>
      </c>
      <c r="U38" s="108">
        <v>0</v>
      </c>
      <c r="V38" s="112">
        <v>0</v>
      </c>
      <c r="W38" s="46"/>
    </row>
    <row r="39" spans="2:23" s="15" customFormat="1" ht="16.5" customHeight="1">
      <c r="B39" s="866" t="s">
        <v>249</v>
      </c>
      <c r="C39" s="535" t="s">
        <v>186</v>
      </c>
      <c r="D39" s="81">
        <f aca="true" t="shared" si="5" ref="D39:D49">SUM(E39:F39)</f>
        <v>0</v>
      </c>
      <c r="E39" s="65">
        <v>0</v>
      </c>
      <c r="F39" s="30">
        <v>0</v>
      </c>
      <c r="G39" s="18">
        <f t="shared" si="1"/>
        <v>0</v>
      </c>
      <c r="H39" s="96">
        <v>0</v>
      </c>
      <c r="I39" s="96">
        <v>0</v>
      </c>
      <c r="J39" s="30">
        <v>0</v>
      </c>
      <c r="K39" s="97">
        <v>0</v>
      </c>
      <c r="L39" s="58">
        <f t="shared" si="2"/>
        <v>0</v>
      </c>
      <c r="M39" s="96">
        <v>0</v>
      </c>
      <c r="N39" s="96">
        <v>0</v>
      </c>
      <c r="O39" s="96">
        <v>0</v>
      </c>
      <c r="P39" s="30">
        <v>0</v>
      </c>
      <c r="Q39" s="81">
        <v>0</v>
      </c>
      <c r="R39" s="98">
        <f t="shared" si="3"/>
        <v>0</v>
      </c>
      <c r="S39" s="99">
        <v>0</v>
      </c>
      <c r="T39" s="96">
        <v>0</v>
      </c>
      <c r="U39" s="96">
        <v>0</v>
      </c>
      <c r="V39" s="98">
        <v>0</v>
      </c>
      <c r="W39" s="44"/>
    </row>
    <row r="40" spans="2:23" s="12" customFormat="1" ht="16.5" customHeight="1">
      <c r="B40" s="867"/>
      <c r="C40" s="533" t="s">
        <v>187</v>
      </c>
      <c r="D40" s="70">
        <f>SUM(E40:F40)</f>
        <v>0</v>
      </c>
      <c r="E40" s="66">
        <v>0</v>
      </c>
      <c r="F40" s="17">
        <v>0</v>
      </c>
      <c r="G40" s="18">
        <f t="shared" si="1"/>
        <v>0</v>
      </c>
      <c r="H40" s="16">
        <v>0</v>
      </c>
      <c r="I40" s="16">
        <v>0</v>
      </c>
      <c r="J40" s="17">
        <v>0</v>
      </c>
      <c r="K40" s="19">
        <v>0</v>
      </c>
      <c r="L40" s="58">
        <f t="shared" si="2"/>
        <v>0</v>
      </c>
      <c r="M40" s="16">
        <v>0</v>
      </c>
      <c r="N40" s="16">
        <v>0</v>
      </c>
      <c r="O40" s="16">
        <v>0</v>
      </c>
      <c r="P40" s="17">
        <v>0</v>
      </c>
      <c r="Q40" s="82">
        <v>0</v>
      </c>
      <c r="R40" s="32">
        <f t="shared" si="3"/>
        <v>0</v>
      </c>
      <c r="S40" s="41">
        <v>0</v>
      </c>
      <c r="T40" s="16">
        <v>0</v>
      </c>
      <c r="U40" s="16">
        <v>0</v>
      </c>
      <c r="V40" s="31">
        <v>0</v>
      </c>
      <c r="W40" s="45"/>
    </row>
    <row r="41" spans="2:23" s="15" customFormat="1" ht="16.5" customHeight="1" thickBot="1">
      <c r="B41" s="868"/>
      <c r="C41" s="536" t="s">
        <v>188</v>
      </c>
      <c r="D41" s="121">
        <f t="shared" si="5"/>
        <v>0</v>
      </c>
      <c r="E41" s="115">
        <v>0</v>
      </c>
      <c r="F41" s="116">
        <v>0</v>
      </c>
      <c r="G41" s="117">
        <f t="shared" si="1"/>
        <v>0</v>
      </c>
      <c r="H41" s="118">
        <v>0</v>
      </c>
      <c r="I41" s="118">
        <v>0</v>
      </c>
      <c r="J41" s="116">
        <v>0</v>
      </c>
      <c r="K41" s="119">
        <v>0</v>
      </c>
      <c r="L41" s="120">
        <f t="shared" si="2"/>
        <v>0</v>
      </c>
      <c r="M41" s="118">
        <v>0</v>
      </c>
      <c r="N41" s="118">
        <v>0</v>
      </c>
      <c r="O41" s="118">
        <v>0</v>
      </c>
      <c r="P41" s="116">
        <v>0</v>
      </c>
      <c r="Q41" s="121">
        <v>0</v>
      </c>
      <c r="R41" s="122">
        <f t="shared" si="3"/>
        <v>0</v>
      </c>
      <c r="S41" s="123">
        <v>0</v>
      </c>
      <c r="T41" s="118">
        <v>0</v>
      </c>
      <c r="U41" s="118">
        <v>0</v>
      </c>
      <c r="V41" s="122">
        <v>0</v>
      </c>
      <c r="W41" s="44"/>
    </row>
    <row r="42" spans="2:23" s="15" customFormat="1" ht="16.5" customHeight="1">
      <c r="B42" s="866" t="s">
        <v>250</v>
      </c>
      <c r="C42" s="532" t="s">
        <v>186</v>
      </c>
      <c r="D42" s="100">
        <f t="shared" si="5"/>
        <v>0</v>
      </c>
      <c r="E42" s="101">
        <v>0</v>
      </c>
      <c r="F42" s="61">
        <v>0</v>
      </c>
      <c r="G42" s="37">
        <f t="shared" si="1"/>
        <v>0</v>
      </c>
      <c r="H42" s="38">
        <v>0</v>
      </c>
      <c r="I42" s="38">
        <v>0</v>
      </c>
      <c r="J42" s="61">
        <v>0</v>
      </c>
      <c r="K42" s="39">
        <v>0</v>
      </c>
      <c r="L42" s="57">
        <f t="shared" si="2"/>
        <v>0</v>
      </c>
      <c r="M42" s="38">
        <v>0</v>
      </c>
      <c r="N42" s="38">
        <v>0</v>
      </c>
      <c r="O42" s="38">
        <v>0</v>
      </c>
      <c r="P42" s="61">
        <v>0</v>
      </c>
      <c r="Q42" s="102">
        <v>0</v>
      </c>
      <c r="R42" s="52">
        <f t="shared" si="3"/>
        <v>0</v>
      </c>
      <c r="S42" s="40">
        <v>0</v>
      </c>
      <c r="T42" s="38">
        <v>0</v>
      </c>
      <c r="U42" s="38">
        <v>0</v>
      </c>
      <c r="V42" s="52">
        <v>0</v>
      </c>
      <c r="W42" s="103"/>
    </row>
    <row r="43" spans="2:23" s="12" customFormat="1" ht="16.5" customHeight="1">
      <c r="B43" s="867"/>
      <c r="C43" s="533" t="s">
        <v>187</v>
      </c>
      <c r="D43" s="69">
        <f t="shared" si="5"/>
        <v>0</v>
      </c>
      <c r="E43" s="66">
        <v>0</v>
      </c>
      <c r="F43" s="17">
        <v>0</v>
      </c>
      <c r="G43" s="18">
        <f t="shared" si="1"/>
        <v>0</v>
      </c>
      <c r="H43" s="16">
        <v>0</v>
      </c>
      <c r="I43" s="16">
        <v>0</v>
      </c>
      <c r="J43" s="17">
        <v>0</v>
      </c>
      <c r="K43" s="19">
        <v>0</v>
      </c>
      <c r="L43" s="58">
        <f t="shared" si="2"/>
        <v>0</v>
      </c>
      <c r="M43" s="16">
        <v>0</v>
      </c>
      <c r="N43" s="16">
        <v>0</v>
      </c>
      <c r="O43" s="16">
        <v>0</v>
      </c>
      <c r="P43" s="17">
        <v>0</v>
      </c>
      <c r="Q43" s="82">
        <v>0</v>
      </c>
      <c r="R43" s="32">
        <f t="shared" si="3"/>
        <v>0</v>
      </c>
      <c r="S43" s="41">
        <v>0</v>
      </c>
      <c r="T43" s="16">
        <v>0</v>
      </c>
      <c r="U43" s="16">
        <v>0</v>
      </c>
      <c r="V43" s="31">
        <v>0</v>
      </c>
      <c r="W43" s="45"/>
    </row>
    <row r="44" spans="2:23" s="15" customFormat="1" ht="16.5" customHeight="1" thickBot="1">
      <c r="B44" s="868"/>
      <c r="C44" s="534" t="s">
        <v>188</v>
      </c>
      <c r="D44" s="104">
        <f t="shared" si="5"/>
        <v>0</v>
      </c>
      <c r="E44" s="105">
        <v>0</v>
      </c>
      <c r="F44" s="106">
        <v>0</v>
      </c>
      <c r="G44" s="107">
        <f t="shared" si="1"/>
        <v>0</v>
      </c>
      <c r="H44" s="108">
        <v>0</v>
      </c>
      <c r="I44" s="108">
        <v>0</v>
      </c>
      <c r="J44" s="106">
        <v>0</v>
      </c>
      <c r="K44" s="109">
        <v>0</v>
      </c>
      <c r="L44" s="110">
        <f t="shared" si="2"/>
        <v>0</v>
      </c>
      <c r="M44" s="108">
        <v>0</v>
      </c>
      <c r="N44" s="108">
        <v>0</v>
      </c>
      <c r="O44" s="108">
        <v>0</v>
      </c>
      <c r="P44" s="106">
        <v>0</v>
      </c>
      <c r="Q44" s="111">
        <v>0</v>
      </c>
      <c r="R44" s="112">
        <f t="shared" si="3"/>
        <v>0</v>
      </c>
      <c r="S44" s="113">
        <v>0</v>
      </c>
      <c r="T44" s="108">
        <v>0</v>
      </c>
      <c r="U44" s="108">
        <v>0</v>
      </c>
      <c r="V44" s="112">
        <v>0</v>
      </c>
      <c r="W44" s="46"/>
    </row>
    <row r="45" spans="2:23" s="15" customFormat="1" ht="16.5" customHeight="1">
      <c r="B45" s="866" t="s">
        <v>251</v>
      </c>
      <c r="C45" s="535" t="s">
        <v>186</v>
      </c>
      <c r="D45" s="69">
        <f t="shared" si="5"/>
        <v>0</v>
      </c>
      <c r="E45" s="65">
        <v>0</v>
      </c>
      <c r="F45" s="30">
        <v>0</v>
      </c>
      <c r="G45" s="18">
        <f t="shared" si="1"/>
        <v>0</v>
      </c>
      <c r="H45" s="96">
        <v>0</v>
      </c>
      <c r="I45" s="96">
        <v>0</v>
      </c>
      <c r="J45" s="30">
        <v>0</v>
      </c>
      <c r="K45" s="97">
        <v>0</v>
      </c>
      <c r="L45" s="58">
        <f t="shared" si="2"/>
        <v>0</v>
      </c>
      <c r="M45" s="96">
        <v>0</v>
      </c>
      <c r="N45" s="96">
        <v>0</v>
      </c>
      <c r="O45" s="96">
        <v>0</v>
      </c>
      <c r="P45" s="30">
        <v>0</v>
      </c>
      <c r="Q45" s="81">
        <v>0</v>
      </c>
      <c r="R45" s="98">
        <f t="shared" si="3"/>
        <v>0</v>
      </c>
      <c r="S45" s="99">
        <v>0</v>
      </c>
      <c r="T45" s="96">
        <v>0</v>
      </c>
      <c r="U45" s="96">
        <v>0</v>
      </c>
      <c r="V45" s="98">
        <v>0</v>
      </c>
      <c r="W45" s="44"/>
    </row>
    <row r="46" spans="2:23" s="12" customFormat="1" ht="16.5" customHeight="1">
      <c r="B46" s="867"/>
      <c r="C46" s="533" t="s">
        <v>187</v>
      </c>
      <c r="D46" s="69">
        <f t="shared" si="5"/>
        <v>0</v>
      </c>
      <c r="E46" s="66">
        <v>0</v>
      </c>
      <c r="F46" s="17">
        <v>0</v>
      </c>
      <c r="G46" s="18">
        <f t="shared" si="1"/>
        <v>0</v>
      </c>
      <c r="H46" s="16">
        <v>0</v>
      </c>
      <c r="I46" s="16">
        <v>0</v>
      </c>
      <c r="J46" s="17">
        <v>0</v>
      </c>
      <c r="K46" s="19">
        <v>0</v>
      </c>
      <c r="L46" s="58">
        <f t="shared" si="2"/>
        <v>0</v>
      </c>
      <c r="M46" s="16">
        <v>0</v>
      </c>
      <c r="N46" s="16">
        <v>0</v>
      </c>
      <c r="O46" s="16">
        <v>0</v>
      </c>
      <c r="P46" s="17">
        <v>0</v>
      </c>
      <c r="Q46" s="82">
        <v>0</v>
      </c>
      <c r="R46" s="32">
        <f t="shared" si="3"/>
        <v>0</v>
      </c>
      <c r="S46" s="41">
        <v>0</v>
      </c>
      <c r="T46" s="16">
        <v>0</v>
      </c>
      <c r="U46" s="16">
        <v>0</v>
      </c>
      <c r="V46" s="31">
        <v>0</v>
      </c>
      <c r="W46" s="45"/>
    </row>
    <row r="47" spans="2:23" s="15" customFormat="1" ht="16.5" customHeight="1" thickBot="1">
      <c r="B47" s="868"/>
      <c r="C47" s="536" t="s">
        <v>188</v>
      </c>
      <c r="D47" s="114">
        <f t="shared" si="5"/>
        <v>0</v>
      </c>
      <c r="E47" s="115">
        <v>0</v>
      </c>
      <c r="F47" s="116">
        <v>0</v>
      </c>
      <c r="G47" s="117">
        <f t="shared" si="1"/>
        <v>0</v>
      </c>
      <c r="H47" s="118">
        <v>0</v>
      </c>
      <c r="I47" s="118">
        <v>0</v>
      </c>
      <c r="J47" s="116">
        <v>0</v>
      </c>
      <c r="K47" s="119">
        <v>0</v>
      </c>
      <c r="L47" s="120">
        <f t="shared" si="2"/>
        <v>0</v>
      </c>
      <c r="M47" s="118">
        <v>0</v>
      </c>
      <c r="N47" s="118">
        <v>0</v>
      </c>
      <c r="O47" s="118">
        <v>0</v>
      </c>
      <c r="P47" s="116">
        <v>0</v>
      </c>
      <c r="Q47" s="121">
        <v>0</v>
      </c>
      <c r="R47" s="122">
        <f t="shared" si="3"/>
        <v>0</v>
      </c>
      <c r="S47" s="123">
        <v>0</v>
      </c>
      <c r="T47" s="118">
        <v>0</v>
      </c>
      <c r="U47" s="118">
        <v>0</v>
      </c>
      <c r="V47" s="122">
        <v>0</v>
      </c>
      <c r="W47" s="44"/>
    </row>
    <row r="48" spans="2:23" s="15" customFormat="1" ht="16.5" customHeight="1">
      <c r="B48" s="866" t="s">
        <v>252</v>
      </c>
      <c r="C48" s="532" t="s">
        <v>186</v>
      </c>
      <c r="D48" s="100">
        <f t="shared" si="5"/>
        <v>0</v>
      </c>
      <c r="E48" s="101">
        <v>0</v>
      </c>
      <c r="F48" s="61">
        <v>0</v>
      </c>
      <c r="G48" s="37">
        <f t="shared" si="1"/>
        <v>0</v>
      </c>
      <c r="H48" s="38">
        <v>0</v>
      </c>
      <c r="I48" s="38">
        <v>0</v>
      </c>
      <c r="J48" s="61">
        <v>0</v>
      </c>
      <c r="K48" s="39">
        <v>0</v>
      </c>
      <c r="L48" s="57">
        <f t="shared" si="2"/>
        <v>0</v>
      </c>
      <c r="M48" s="38">
        <v>0</v>
      </c>
      <c r="N48" s="38">
        <v>0</v>
      </c>
      <c r="O48" s="38">
        <v>0</v>
      </c>
      <c r="P48" s="61">
        <v>0</v>
      </c>
      <c r="Q48" s="102">
        <v>0</v>
      </c>
      <c r="R48" s="52">
        <f t="shared" si="3"/>
        <v>0</v>
      </c>
      <c r="S48" s="40">
        <v>0</v>
      </c>
      <c r="T48" s="38">
        <v>0</v>
      </c>
      <c r="U48" s="38">
        <v>0</v>
      </c>
      <c r="V48" s="52">
        <v>0</v>
      </c>
      <c r="W48" s="103"/>
    </row>
    <row r="49" spans="2:23" s="12" customFormat="1" ht="16.5" customHeight="1">
      <c r="B49" s="867"/>
      <c r="C49" s="533" t="s">
        <v>187</v>
      </c>
      <c r="D49" s="69">
        <f t="shared" si="5"/>
        <v>0</v>
      </c>
      <c r="E49" s="66">
        <v>0</v>
      </c>
      <c r="F49" s="17">
        <v>0</v>
      </c>
      <c r="G49" s="18">
        <f t="shared" si="1"/>
        <v>0</v>
      </c>
      <c r="H49" s="16">
        <v>0</v>
      </c>
      <c r="I49" s="16">
        <v>0</v>
      </c>
      <c r="J49" s="17">
        <v>0</v>
      </c>
      <c r="K49" s="19">
        <v>0</v>
      </c>
      <c r="L49" s="58">
        <f t="shared" si="2"/>
        <v>0</v>
      </c>
      <c r="M49" s="16">
        <v>0</v>
      </c>
      <c r="N49" s="16">
        <v>0</v>
      </c>
      <c r="O49" s="16">
        <v>0</v>
      </c>
      <c r="P49" s="17">
        <v>0</v>
      </c>
      <c r="Q49" s="82">
        <v>0</v>
      </c>
      <c r="R49" s="32">
        <f t="shared" si="3"/>
        <v>0</v>
      </c>
      <c r="S49" s="41">
        <v>0</v>
      </c>
      <c r="T49" s="16">
        <v>0</v>
      </c>
      <c r="U49" s="16">
        <v>0</v>
      </c>
      <c r="V49" s="31">
        <v>0</v>
      </c>
      <c r="W49" s="45"/>
    </row>
    <row r="50" spans="2:23" s="15" customFormat="1" ht="16.5" customHeight="1" thickBot="1">
      <c r="B50" s="868"/>
      <c r="C50" s="534" t="s">
        <v>188</v>
      </c>
      <c r="D50" s="111">
        <f>SUM(E50:F50)</f>
        <v>0</v>
      </c>
      <c r="E50" s="105">
        <v>0</v>
      </c>
      <c r="F50" s="106">
        <v>0</v>
      </c>
      <c r="G50" s="107">
        <f t="shared" si="1"/>
        <v>0</v>
      </c>
      <c r="H50" s="108">
        <v>0</v>
      </c>
      <c r="I50" s="108">
        <v>0</v>
      </c>
      <c r="J50" s="106">
        <v>0</v>
      </c>
      <c r="K50" s="109">
        <v>0</v>
      </c>
      <c r="L50" s="110">
        <f t="shared" si="2"/>
        <v>0</v>
      </c>
      <c r="M50" s="108">
        <v>0</v>
      </c>
      <c r="N50" s="108">
        <v>0</v>
      </c>
      <c r="O50" s="108">
        <v>0</v>
      </c>
      <c r="P50" s="106">
        <v>0</v>
      </c>
      <c r="Q50" s="111">
        <v>0</v>
      </c>
      <c r="R50" s="112">
        <f t="shared" si="3"/>
        <v>0</v>
      </c>
      <c r="S50" s="113">
        <v>0</v>
      </c>
      <c r="T50" s="108">
        <v>0</v>
      </c>
      <c r="U50" s="108">
        <v>0</v>
      </c>
      <c r="V50" s="112">
        <v>0</v>
      </c>
      <c r="W50" s="46"/>
    </row>
    <row r="51" spans="2:23" s="15" customFormat="1" ht="16.5" customHeight="1">
      <c r="B51" s="866" t="s">
        <v>253</v>
      </c>
      <c r="C51" s="535" t="s">
        <v>186</v>
      </c>
      <c r="D51" s="69">
        <f aca="true" t="shared" si="6" ref="D51:D61">SUM(E51:F51)</f>
        <v>0</v>
      </c>
      <c r="E51" s="65">
        <v>0</v>
      </c>
      <c r="F51" s="30">
        <v>0</v>
      </c>
      <c r="G51" s="18">
        <f t="shared" si="1"/>
        <v>0</v>
      </c>
      <c r="H51" s="96">
        <v>0</v>
      </c>
      <c r="I51" s="96">
        <v>0</v>
      </c>
      <c r="J51" s="30">
        <v>0</v>
      </c>
      <c r="K51" s="97">
        <v>0</v>
      </c>
      <c r="L51" s="58">
        <f t="shared" si="2"/>
        <v>0</v>
      </c>
      <c r="M51" s="96">
        <v>0</v>
      </c>
      <c r="N51" s="96">
        <v>0</v>
      </c>
      <c r="O51" s="96">
        <v>0</v>
      </c>
      <c r="P51" s="30">
        <v>0</v>
      </c>
      <c r="Q51" s="81">
        <v>0</v>
      </c>
      <c r="R51" s="98">
        <f t="shared" si="3"/>
        <v>0</v>
      </c>
      <c r="S51" s="99">
        <v>0</v>
      </c>
      <c r="T51" s="96">
        <v>0</v>
      </c>
      <c r="U51" s="96">
        <v>0</v>
      </c>
      <c r="V51" s="98">
        <v>0</v>
      </c>
      <c r="W51" s="44"/>
    </row>
    <row r="52" spans="2:23" s="12" customFormat="1" ht="16.5" customHeight="1">
      <c r="B52" s="867"/>
      <c r="C52" s="533" t="s">
        <v>187</v>
      </c>
      <c r="D52" s="69">
        <f t="shared" si="6"/>
        <v>0</v>
      </c>
      <c r="E52" s="66">
        <v>0</v>
      </c>
      <c r="F52" s="17">
        <v>0</v>
      </c>
      <c r="G52" s="18">
        <f t="shared" si="1"/>
        <v>0</v>
      </c>
      <c r="H52" s="16">
        <v>0</v>
      </c>
      <c r="I52" s="16">
        <v>0</v>
      </c>
      <c r="J52" s="17">
        <v>0</v>
      </c>
      <c r="K52" s="19">
        <v>0</v>
      </c>
      <c r="L52" s="58">
        <f t="shared" si="2"/>
        <v>0</v>
      </c>
      <c r="M52" s="16">
        <v>0</v>
      </c>
      <c r="N52" s="16">
        <v>0</v>
      </c>
      <c r="O52" s="16">
        <v>0</v>
      </c>
      <c r="P52" s="17">
        <v>0</v>
      </c>
      <c r="Q52" s="82">
        <v>0</v>
      </c>
      <c r="R52" s="32">
        <f t="shared" si="3"/>
        <v>0</v>
      </c>
      <c r="S52" s="41">
        <v>0</v>
      </c>
      <c r="T52" s="16">
        <v>0</v>
      </c>
      <c r="U52" s="16">
        <v>0</v>
      </c>
      <c r="V52" s="31">
        <v>0</v>
      </c>
      <c r="W52" s="45"/>
    </row>
    <row r="53" spans="2:23" s="15" customFormat="1" ht="16.5" customHeight="1" thickBot="1">
      <c r="B53" s="868"/>
      <c r="C53" s="536" t="s">
        <v>188</v>
      </c>
      <c r="D53" s="114">
        <f t="shared" si="6"/>
        <v>0</v>
      </c>
      <c r="E53" s="115">
        <v>0</v>
      </c>
      <c r="F53" s="116">
        <v>0</v>
      </c>
      <c r="G53" s="117">
        <f t="shared" si="1"/>
        <v>0</v>
      </c>
      <c r="H53" s="118">
        <v>0</v>
      </c>
      <c r="I53" s="118">
        <v>0</v>
      </c>
      <c r="J53" s="116">
        <v>0</v>
      </c>
      <c r="K53" s="119">
        <v>0</v>
      </c>
      <c r="L53" s="120">
        <f t="shared" si="2"/>
        <v>0</v>
      </c>
      <c r="M53" s="118">
        <v>0</v>
      </c>
      <c r="N53" s="118">
        <v>0</v>
      </c>
      <c r="O53" s="118">
        <v>0</v>
      </c>
      <c r="P53" s="116">
        <v>0</v>
      </c>
      <c r="Q53" s="121">
        <v>0</v>
      </c>
      <c r="R53" s="122">
        <f t="shared" si="3"/>
        <v>0</v>
      </c>
      <c r="S53" s="123">
        <v>0</v>
      </c>
      <c r="T53" s="118">
        <v>0</v>
      </c>
      <c r="U53" s="118">
        <v>0</v>
      </c>
      <c r="V53" s="122">
        <v>0</v>
      </c>
      <c r="W53" s="44"/>
    </row>
    <row r="54" spans="2:23" s="15" customFormat="1" ht="16.5" customHeight="1">
      <c r="B54" s="866" t="s">
        <v>4</v>
      </c>
      <c r="C54" s="532" t="s">
        <v>186</v>
      </c>
      <c r="D54" s="100">
        <f t="shared" si="6"/>
        <v>1</v>
      </c>
      <c r="E54" s="101">
        <v>0</v>
      </c>
      <c r="F54" s="61">
        <v>1</v>
      </c>
      <c r="G54" s="37">
        <f t="shared" si="1"/>
        <v>0</v>
      </c>
      <c r="H54" s="38">
        <v>0</v>
      </c>
      <c r="I54" s="38">
        <v>0</v>
      </c>
      <c r="J54" s="61">
        <v>0</v>
      </c>
      <c r="K54" s="39">
        <v>0</v>
      </c>
      <c r="L54" s="57">
        <f t="shared" si="2"/>
        <v>0</v>
      </c>
      <c r="M54" s="38">
        <v>0</v>
      </c>
      <c r="N54" s="38">
        <v>0</v>
      </c>
      <c r="O54" s="38">
        <v>0</v>
      </c>
      <c r="P54" s="61">
        <v>0</v>
      </c>
      <c r="Q54" s="102">
        <v>1</v>
      </c>
      <c r="R54" s="52">
        <f t="shared" si="3"/>
        <v>0</v>
      </c>
      <c r="S54" s="40">
        <v>0</v>
      </c>
      <c r="T54" s="38">
        <v>0</v>
      </c>
      <c r="U54" s="38">
        <v>0</v>
      </c>
      <c r="V54" s="52">
        <v>0</v>
      </c>
      <c r="W54" s="103"/>
    </row>
    <row r="55" spans="2:23" s="12" customFormat="1" ht="16.5" customHeight="1">
      <c r="B55" s="867"/>
      <c r="C55" s="533" t="s">
        <v>187</v>
      </c>
      <c r="D55" s="69">
        <f t="shared" si="6"/>
        <v>2417</v>
      </c>
      <c r="E55" s="66">
        <v>2417</v>
      </c>
      <c r="F55" s="17">
        <v>0</v>
      </c>
      <c r="G55" s="18">
        <f t="shared" si="1"/>
        <v>1070</v>
      </c>
      <c r="H55" s="16">
        <v>5</v>
      </c>
      <c r="I55" s="16">
        <v>1062</v>
      </c>
      <c r="J55" s="17">
        <v>1</v>
      </c>
      <c r="K55" s="19">
        <v>2</v>
      </c>
      <c r="L55" s="58">
        <f t="shared" si="2"/>
        <v>1070</v>
      </c>
      <c r="M55" s="16">
        <v>0</v>
      </c>
      <c r="N55" s="16">
        <v>217</v>
      </c>
      <c r="O55" s="16">
        <v>815</v>
      </c>
      <c r="P55" s="17">
        <v>38</v>
      </c>
      <c r="Q55" s="82">
        <v>299</v>
      </c>
      <c r="R55" s="32">
        <f t="shared" si="3"/>
        <v>1048</v>
      </c>
      <c r="S55" s="41">
        <v>0</v>
      </c>
      <c r="T55" s="16">
        <v>1</v>
      </c>
      <c r="U55" s="16">
        <v>969</v>
      </c>
      <c r="V55" s="31">
        <v>78</v>
      </c>
      <c r="W55" s="45"/>
    </row>
    <row r="56" spans="2:23" s="15" customFormat="1" ht="16.5" customHeight="1" thickBot="1">
      <c r="B56" s="868"/>
      <c r="C56" s="534" t="s">
        <v>188</v>
      </c>
      <c r="D56" s="104">
        <f t="shared" si="6"/>
        <v>0</v>
      </c>
      <c r="E56" s="105">
        <v>0</v>
      </c>
      <c r="F56" s="106">
        <v>0</v>
      </c>
      <c r="G56" s="107">
        <f t="shared" si="1"/>
        <v>0</v>
      </c>
      <c r="H56" s="108">
        <v>0</v>
      </c>
      <c r="I56" s="108">
        <v>0</v>
      </c>
      <c r="J56" s="106">
        <v>0</v>
      </c>
      <c r="K56" s="109">
        <v>0</v>
      </c>
      <c r="L56" s="110">
        <f t="shared" si="2"/>
        <v>0</v>
      </c>
      <c r="M56" s="108">
        <v>0</v>
      </c>
      <c r="N56" s="108">
        <v>0</v>
      </c>
      <c r="O56" s="108">
        <v>0</v>
      </c>
      <c r="P56" s="106">
        <v>0</v>
      </c>
      <c r="Q56" s="111">
        <v>0</v>
      </c>
      <c r="R56" s="112">
        <f t="shared" si="3"/>
        <v>0</v>
      </c>
      <c r="S56" s="113">
        <v>0</v>
      </c>
      <c r="T56" s="108">
        <v>0</v>
      </c>
      <c r="U56" s="108">
        <v>0</v>
      </c>
      <c r="V56" s="112">
        <v>0</v>
      </c>
      <c r="W56" s="46"/>
    </row>
    <row r="57" spans="2:23" s="15" customFormat="1" ht="16.5" customHeight="1">
      <c r="B57" s="866" t="s">
        <v>5</v>
      </c>
      <c r="C57" s="535" t="s">
        <v>186</v>
      </c>
      <c r="D57" s="69">
        <f t="shared" si="6"/>
        <v>0</v>
      </c>
      <c r="E57" s="65">
        <v>0</v>
      </c>
      <c r="F57" s="30">
        <v>0</v>
      </c>
      <c r="G57" s="18">
        <f t="shared" si="1"/>
        <v>0</v>
      </c>
      <c r="H57" s="96">
        <v>0</v>
      </c>
      <c r="I57" s="96">
        <v>0</v>
      </c>
      <c r="J57" s="30">
        <v>0</v>
      </c>
      <c r="K57" s="97">
        <v>0</v>
      </c>
      <c r="L57" s="58">
        <f t="shared" si="2"/>
        <v>0</v>
      </c>
      <c r="M57" s="96">
        <v>0</v>
      </c>
      <c r="N57" s="96">
        <v>0</v>
      </c>
      <c r="O57" s="96">
        <v>0</v>
      </c>
      <c r="P57" s="30">
        <v>0</v>
      </c>
      <c r="Q57" s="81">
        <v>0</v>
      </c>
      <c r="R57" s="98">
        <f t="shared" si="3"/>
        <v>0</v>
      </c>
      <c r="S57" s="99">
        <v>0</v>
      </c>
      <c r="T57" s="96">
        <v>0</v>
      </c>
      <c r="U57" s="96">
        <v>0</v>
      </c>
      <c r="V57" s="98">
        <v>0</v>
      </c>
      <c r="W57" s="44"/>
    </row>
    <row r="58" spans="2:23" s="12" customFormat="1" ht="16.5" customHeight="1">
      <c r="B58" s="867"/>
      <c r="C58" s="533" t="s">
        <v>187</v>
      </c>
      <c r="D58" s="69">
        <f t="shared" si="6"/>
        <v>134</v>
      </c>
      <c r="E58" s="66">
        <v>134</v>
      </c>
      <c r="F58" s="17">
        <v>0</v>
      </c>
      <c r="G58" s="18">
        <f t="shared" si="1"/>
        <v>33</v>
      </c>
      <c r="H58" s="16">
        <v>23</v>
      </c>
      <c r="I58" s="16">
        <v>7</v>
      </c>
      <c r="J58" s="17">
        <v>3</v>
      </c>
      <c r="K58" s="19">
        <v>0</v>
      </c>
      <c r="L58" s="58">
        <f t="shared" si="2"/>
        <v>33</v>
      </c>
      <c r="M58" s="16">
        <v>0</v>
      </c>
      <c r="N58" s="16">
        <v>2</v>
      </c>
      <c r="O58" s="16">
        <v>8</v>
      </c>
      <c r="P58" s="17">
        <v>23</v>
      </c>
      <c r="Q58" s="82">
        <v>0</v>
      </c>
      <c r="R58" s="32">
        <f t="shared" si="3"/>
        <v>101</v>
      </c>
      <c r="S58" s="41">
        <v>0</v>
      </c>
      <c r="T58" s="16">
        <v>1</v>
      </c>
      <c r="U58" s="16">
        <v>13</v>
      </c>
      <c r="V58" s="31">
        <v>87</v>
      </c>
      <c r="W58" s="45"/>
    </row>
    <row r="59" spans="2:23" s="15" customFormat="1" ht="16.5" customHeight="1" thickBot="1">
      <c r="B59" s="868"/>
      <c r="C59" s="536" t="s">
        <v>188</v>
      </c>
      <c r="D59" s="114">
        <f t="shared" si="6"/>
        <v>0</v>
      </c>
      <c r="E59" s="115">
        <v>0</v>
      </c>
      <c r="F59" s="116">
        <v>0</v>
      </c>
      <c r="G59" s="117">
        <f t="shared" si="1"/>
        <v>0</v>
      </c>
      <c r="H59" s="118">
        <v>0</v>
      </c>
      <c r="I59" s="118">
        <v>0</v>
      </c>
      <c r="J59" s="116">
        <v>0</v>
      </c>
      <c r="K59" s="119">
        <v>0</v>
      </c>
      <c r="L59" s="120">
        <f t="shared" si="2"/>
        <v>0</v>
      </c>
      <c r="M59" s="118">
        <v>0</v>
      </c>
      <c r="N59" s="118">
        <v>0</v>
      </c>
      <c r="O59" s="118">
        <v>0</v>
      </c>
      <c r="P59" s="116">
        <v>0</v>
      </c>
      <c r="Q59" s="121">
        <v>0</v>
      </c>
      <c r="R59" s="122">
        <f t="shared" si="3"/>
        <v>0</v>
      </c>
      <c r="S59" s="123">
        <v>0</v>
      </c>
      <c r="T59" s="118">
        <v>0</v>
      </c>
      <c r="U59" s="118">
        <v>0</v>
      </c>
      <c r="V59" s="122">
        <v>0</v>
      </c>
      <c r="W59" s="44"/>
    </row>
    <row r="60" spans="2:23" s="15" customFormat="1" ht="16.5" customHeight="1">
      <c r="B60" s="866" t="s">
        <v>254</v>
      </c>
      <c r="C60" s="532" t="s">
        <v>186</v>
      </c>
      <c r="D60" s="100">
        <f t="shared" si="6"/>
        <v>115</v>
      </c>
      <c r="E60" s="101">
        <v>104</v>
      </c>
      <c r="F60" s="61">
        <v>11</v>
      </c>
      <c r="G60" s="37">
        <f t="shared" si="1"/>
        <v>25</v>
      </c>
      <c r="H60" s="38">
        <v>0</v>
      </c>
      <c r="I60" s="38">
        <v>19</v>
      </c>
      <c r="J60" s="61">
        <v>6</v>
      </c>
      <c r="K60" s="39">
        <v>0</v>
      </c>
      <c r="L60" s="57">
        <f t="shared" si="2"/>
        <v>25</v>
      </c>
      <c r="M60" s="38">
        <v>14</v>
      </c>
      <c r="N60" s="38">
        <v>1</v>
      </c>
      <c r="O60" s="38">
        <v>10</v>
      </c>
      <c r="P60" s="61">
        <v>0</v>
      </c>
      <c r="Q60" s="102">
        <v>0</v>
      </c>
      <c r="R60" s="52">
        <f t="shared" si="3"/>
        <v>90</v>
      </c>
      <c r="S60" s="40">
        <v>20</v>
      </c>
      <c r="T60" s="38">
        <v>26</v>
      </c>
      <c r="U60" s="38">
        <v>0</v>
      </c>
      <c r="V60" s="52">
        <v>44</v>
      </c>
      <c r="W60" s="103"/>
    </row>
    <row r="61" spans="2:23" s="12" customFormat="1" ht="16.5" customHeight="1">
      <c r="B61" s="867"/>
      <c r="C61" s="533" t="s">
        <v>187</v>
      </c>
      <c r="D61" s="69">
        <f t="shared" si="6"/>
        <v>151</v>
      </c>
      <c r="E61" s="66">
        <v>151</v>
      </c>
      <c r="F61" s="17">
        <v>0</v>
      </c>
      <c r="G61" s="18">
        <f t="shared" si="1"/>
        <v>69</v>
      </c>
      <c r="H61" s="16">
        <v>28</v>
      </c>
      <c r="I61" s="16">
        <v>38</v>
      </c>
      <c r="J61" s="17">
        <v>3</v>
      </c>
      <c r="K61" s="19">
        <v>0</v>
      </c>
      <c r="L61" s="58">
        <f t="shared" si="2"/>
        <v>69</v>
      </c>
      <c r="M61" s="16">
        <v>0</v>
      </c>
      <c r="N61" s="16">
        <v>8</v>
      </c>
      <c r="O61" s="16">
        <v>0</v>
      </c>
      <c r="P61" s="17">
        <v>61</v>
      </c>
      <c r="Q61" s="82">
        <v>42</v>
      </c>
      <c r="R61" s="32">
        <f t="shared" si="3"/>
        <v>40</v>
      </c>
      <c r="S61" s="41">
        <v>0</v>
      </c>
      <c r="T61" s="16">
        <v>12</v>
      </c>
      <c r="U61" s="16">
        <v>0</v>
      </c>
      <c r="V61" s="31">
        <v>28</v>
      </c>
      <c r="W61" s="45"/>
    </row>
    <row r="62" spans="2:23" s="15" customFormat="1" ht="16.5" customHeight="1" thickBot="1">
      <c r="B62" s="868"/>
      <c r="C62" s="534" t="s">
        <v>188</v>
      </c>
      <c r="D62" s="111">
        <f>SUM(E62:F62)</f>
        <v>0</v>
      </c>
      <c r="E62" s="105">
        <v>0</v>
      </c>
      <c r="F62" s="106">
        <v>0</v>
      </c>
      <c r="G62" s="107">
        <f t="shared" si="1"/>
        <v>0</v>
      </c>
      <c r="H62" s="108">
        <v>0</v>
      </c>
      <c r="I62" s="108">
        <v>0</v>
      </c>
      <c r="J62" s="106">
        <v>0</v>
      </c>
      <c r="K62" s="109">
        <v>0</v>
      </c>
      <c r="L62" s="110">
        <f t="shared" si="2"/>
        <v>0</v>
      </c>
      <c r="M62" s="108">
        <v>0</v>
      </c>
      <c r="N62" s="108">
        <v>0</v>
      </c>
      <c r="O62" s="108">
        <v>0</v>
      </c>
      <c r="P62" s="106">
        <v>0</v>
      </c>
      <c r="Q62" s="111">
        <v>0</v>
      </c>
      <c r="R62" s="112">
        <f t="shared" si="3"/>
        <v>0</v>
      </c>
      <c r="S62" s="113">
        <v>0</v>
      </c>
      <c r="T62" s="108">
        <v>0</v>
      </c>
      <c r="U62" s="108">
        <v>0</v>
      </c>
      <c r="V62" s="112">
        <v>0</v>
      </c>
      <c r="W62" s="46"/>
    </row>
    <row r="63" spans="2:23" s="15" customFormat="1" ht="16.5" customHeight="1">
      <c r="B63" s="866" t="s">
        <v>255</v>
      </c>
      <c r="C63" s="535" t="s">
        <v>186</v>
      </c>
      <c r="D63" s="81">
        <v>1</v>
      </c>
      <c r="E63" s="65">
        <v>1</v>
      </c>
      <c r="F63" s="30">
        <v>0</v>
      </c>
      <c r="G63" s="18">
        <f t="shared" si="1"/>
        <v>1</v>
      </c>
      <c r="H63" s="96">
        <v>0</v>
      </c>
      <c r="I63" s="96">
        <v>1</v>
      </c>
      <c r="J63" s="30">
        <v>0</v>
      </c>
      <c r="K63" s="97">
        <v>0</v>
      </c>
      <c r="L63" s="58">
        <f t="shared" si="2"/>
        <v>1</v>
      </c>
      <c r="M63" s="96">
        <v>1</v>
      </c>
      <c r="N63" s="96">
        <v>0</v>
      </c>
      <c r="O63" s="96">
        <v>0</v>
      </c>
      <c r="P63" s="30">
        <v>0</v>
      </c>
      <c r="Q63" s="81">
        <v>0</v>
      </c>
      <c r="R63" s="98">
        <f t="shared" si="3"/>
        <v>0</v>
      </c>
      <c r="S63" s="99">
        <v>0</v>
      </c>
      <c r="T63" s="96">
        <v>0</v>
      </c>
      <c r="U63" s="96">
        <v>0</v>
      </c>
      <c r="V63" s="98">
        <v>0</v>
      </c>
      <c r="W63" s="44"/>
    </row>
    <row r="64" spans="2:23" s="12" customFormat="1" ht="16.5" customHeight="1">
      <c r="B64" s="867"/>
      <c r="C64" s="533" t="s">
        <v>187</v>
      </c>
      <c r="D64" s="69">
        <f>SUM(E64:F64)</f>
        <v>0</v>
      </c>
      <c r="E64" s="66">
        <v>0</v>
      </c>
      <c r="F64" s="17">
        <v>0</v>
      </c>
      <c r="G64" s="18">
        <f t="shared" si="1"/>
        <v>0</v>
      </c>
      <c r="H64" s="16">
        <v>0</v>
      </c>
      <c r="I64" s="16">
        <v>0</v>
      </c>
      <c r="J64" s="17">
        <v>0</v>
      </c>
      <c r="K64" s="19">
        <v>0</v>
      </c>
      <c r="L64" s="58">
        <f t="shared" si="2"/>
        <v>0</v>
      </c>
      <c r="M64" s="16">
        <v>0</v>
      </c>
      <c r="N64" s="16">
        <v>0</v>
      </c>
      <c r="O64" s="16">
        <v>0</v>
      </c>
      <c r="P64" s="17">
        <v>0</v>
      </c>
      <c r="Q64" s="82">
        <v>0</v>
      </c>
      <c r="R64" s="32">
        <v>0</v>
      </c>
      <c r="S64" s="41">
        <v>0</v>
      </c>
      <c r="T64" s="16">
        <v>0</v>
      </c>
      <c r="U64" s="16">
        <v>0</v>
      </c>
      <c r="V64" s="31">
        <v>0</v>
      </c>
      <c r="W64" s="45"/>
    </row>
    <row r="65" spans="2:23" s="15" customFormat="1" ht="16.5" customHeight="1" thickBot="1">
      <c r="B65" s="868"/>
      <c r="C65" s="536" t="s">
        <v>188</v>
      </c>
      <c r="D65" s="114">
        <f>SUM(E65:F65)</f>
        <v>0</v>
      </c>
      <c r="E65" s="115">
        <v>0</v>
      </c>
      <c r="F65" s="116">
        <v>0</v>
      </c>
      <c r="G65" s="117">
        <f t="shared" si="1"/>
        <v>0</v>
      </c>
      <c r="H65" s="118">
        <v>0</v>
      </c>
      <c r="I65" s="118">
        <v>0</v>
      </c>
      <c r="J65" s="116">
        <v>0</v>
      </c>
      <c r="K65" s="119">
        <v>0</v>
      </c>
      <c r="L65" s="120">
        <f t="shared" si="2"/>
        <v>0</v>
      </c>
      <c r="M65" s="118">
        <v>0</v>
      </c>
      <c r="N65" s="118">
        <v>0</v>
      </c>
      <c r="O65" s="118">
        <v>0</v>
      </c>
      <c r="P65" s="116">
        <v>0</v>
      </c>
      <c r="Q65" s="121">
        <v>0</v>
      </c>
      <c r="R65" s="122">
        <v>0</v>
      </c>
      <c r="S65" s="123">
        <v>0</v>
      </c>
      <c r="T65" s="118">
        <v>0</v>
      </c>
      <c r="U65" s="118">
        <v>0</v>
      </c>
      <c r="V65" s="122">
        <v>0</v>
      </c>
      <c r="W65" s="44"/>
    </row>
    <row r="66" spans="2:23" s="15" customFormat="1" ht="16.5" customHeight="1">
      <c r="B66" s="866" t="s">
        <v>16</v>
      </c>
      <c r="C66" s="532" t="s">
        <v>186</v>
      </c>
      <c r="D66" s="102">
        <f>SUM(E66:F66)</f>
        <v>11</v>
      </c>
      <c r="E66" s="101">
        <v>11</v>
      </c>
      <c r="F66" s="61">
        <v>0</v>
      </c>
      <c r="G66" s="37">
        <f t="shared" si="1"/>
        <v>8</v>
      </c>
      <c r="H66" s="38">
        <v>3</v>
      </c>
      <c r="I66" s="38">
        <v>4</v>
      </c>
      <c r="J66" s="61">
        <v>0</v>
      </c>
      <c r="K66" s="39">
        <v>1</v>
      </c>
      <c r="L66" s="57">
        <f t="shared" si="2"/>
        <v>8</v>
      </c>
      <c r="M66" s="38">
        <v>2</v>
      </c>
      <c r="N66" s="38">
        <v>5</v>
      </c>
      <c r="O66" s="38">
        <v>1</v>
      </c>
      <c r="P66" s="61">
        <v>0</v>
      </c>
      <c r="Q66" s="102">
        <v>0</v>
      </c>
      <c r="R66" s="52">
        <f t="shared" si="3"/>
        <v>3</v>
      </c>
      <c r="S66" s="40">
        <v>1</v>
      </c>
      <c r="T66" s="38">
        <v>2</v>
      </c>
      <c r="U66" s="38">
        <v>0</v>
      </c>
      <c r="V66" s="52">
        <v>0</v>
      </c>
      <c r="W66" s="103"/>
    </row>
    <row r="67" spans="2:23" s="12" customFormat="1" ht="16.5" customHeight="1">
      <c r="B67" s="867"/>
      <c r="C67" s="533" t="s">
        <v>187</v>
      </c>
      <c r="D67" s="69">
        <f aca="true" t="shared" si="7" ref="D67:D77">SUM(E67:F67)</f>
        <v>1</v>
      </c>
      <c r="E67" s="66">
        <v>0</v>
      </c>
      <c r="F67" s="17">
        <v>1</v>
      </c>
      <c r="G67" s="18">
        <f t="shared" si="1"/>
        <v>1</v>
      </c>
      <c r="H67" s="16">
        <v>0</v>
      </c>
      <c r="I67" s="16">
        <v>0</v>
      </c>
      <c r="J67" s="17">
        <v>1</v>
      </c>
      <c r="K67" s="19">
        <v>0</v>
      </c>
      <c r="L67" s="58">
        <f t="shared" si="2"/>
        <v>1</v>
      </c>
      <c r="M67" s="16">
        <v>1</v>
      </c>
      <c r="N67" s="16">
        <v>0</v>
      </c>
      <c r="O67" s="16">
        <v>0</v>
      </c>
      <c r="P67" s="17">
        <v>0</v>
      </c>
      <c r="Q67" s="82">
        <v>0</v>
      </c>
      <c r="R67" s="32">
        <f t="shared" si="3"/>
        <v>0</v>
      </c>
      <c r="S67" s="41">
        <v>0</v>
      </c>
      <c r="T67" s="16">
        <v>0</v>
      </c>
      <c r="U67" s="16">
        <v>0</v>
      </c>
      <c r="V67" s="31">
        <v>0</v>
      </c>
      <c r="W67" s="45"/>
    </row>
    <row r="68" spans="2:23" s="15" customFormat="1" ht="16.5" customHeight="1" thickBot="1">
      <c r="B68" s="868"/>
      <c r="C68" s="534" t="s">
        <v>188</v>
      </c>
      <c r="D68" s="104">
        <f t="shared" si="7"/>
        <v>3489</v>
      </c>
      <c r="E68" s="105">
        <v>3481</v>
      </c>
      <c r="F68" s="106">
        <v>8</v>
      </c>
      <c r="G68" s="107">
        <f t="shared" si="1"/>
        <v>2360</v>
      </c>
      <c r="H68" s="108">
        <v>5</v>
      </c>
      <c r="I68" s="108">
        <v>2330</v>
      </c>
      <c r="J68" s="106">
        <v>25</v>
      </c>
      <c r="K68" s="109">
        <v>0</v>
      </c>
      <c r="L68" s="110">
        <f t="shared" si="2"/>
        <v>2360</v>
      </c>
      <c r="M68" s="108">
        <v>49</v>
      </c>
      <c r="N68" s="108">
        <v>1478</v>
      </c>
      <c r="O68" s="108">
        <v>833</v>
      </c>
      <c r="P68" s="106">
        <v>0</v>
      </c>
      <c r="Q68" s="111">
        <v>0</v>
      </c>
      <c r="R68" s="112">
        <f t="shared" si="3"/>
        <v>1129</v>
      </c>
      <c r="S68" s="113">
        <v>459</v>
      </c>
      <c r="T68" s="108">
        <v>127</v>
      </c>
      <c r="U68" s="108">
        <v>543</v>
      </c>
      <c r="V68" s="112">
        <v>0</v>
      </c>
      <c r="W68" s="46"/>
    </row>
    <row r="69" spans="2:23" s="15" customFormat="1" ht="16.5" customHeight="1">
      <c r="B69" s="866" t="s">
        <v>256</v>
      </c>
      <c r="C69" s="535" t="s">
        <v>186</v>
      </c>
      <c r="D69" s="81">
        <f>SUM(E69:F69)</f>
        <v>1</v>
      </c>
      <c r="E69" s="65">
        <v>1</v>
      </c>
      <c r="F69" s="30">
        <v>0</v>
      </c>
      <c r="G69" s="99">
        <v>1</v>
      </c>
      <c r="H69" s="96">
        <v>0</v>
      </c>
      <c r="I69" s="96">
        <v>1</v>
      </c>
      <c r="J69" s="30">
        <v>0</v>
      </c>
      <c r="K69" s="97">
        <v>0</v>
      </c>
      <c r="L69" s="58">
        <f t="shared" si="2"/>
        <v>1</v>
      </c>
      <c r="M69" s="96">
        <v>1</v>
      </c>
      <c r="N69" s="96">
        <v>0</v>
      </c>
      <c r="O69" s="96">
        <v>0</v>
      </c>
      <c r="P69" s="30">
        <v>0</v>
      </c>
      <c r="Q69" s="81">
        <v>0</v>
      </c>
      <c r="R69" s="98">
        <f t="shared" si="3"/>
        <v>0</v>
      </c>
      <c r="S69" s="99">
        <v>0</v>
      </c>
      <c r="T69" s="96">
        <v>0</v>
      </c>
      <c r="U69" s="96">
        <v>0</v>
      </c>
      <c r="V69" s="98">
        <v>0</v>
      </c>
      <c r="W69" s="44"/>
    </row>
    <row r="70" spans="2:23" s="12" customFormat="1" ht="16.5" customHeight="1">
      <c r="B70" s="867"/>
      <c r="C70" s="533" t="s">
        <v>187</v>
      </c>
      <c r="D70" s="70">
        <f>SUM(E70:F70)</f>
        <v>1</v>
      </c>
      <c r="E70" s="66">
        <v>1</v>
      </c>
      <c r="F70" s="17">
        <v>0</v>
      </c>
      <c r="G70" s="33">
        <v>0</v>
      </c>
      <c r="H70" s="16">
        <v>0</v>
      </c>
      <c r="I70" s="16">
        <v>0</v>
      </c>
      <c r="J70" s="17">
        <v>0</v>
      </c>
      <c r="K70" s="19">
        <v>0</v>
      </c>
      <c r="L70" s="58">
        <f aca="true" t="shared" si="8" ref="L70:L91">SUM(M70:P70)</f>
        <v>0</v>
      </c>
      <c r="M70" s="16">
        <v>0</v>
      </c>
      <c r="N70" s="16">
        <v>0</v>
      </c>
      <c r="O70" s="16">
        <v>0</v>
      </c>
      <c r="P70" s="17">
        <v>0</v>
      </c>
      <c r="Q70" s="82">
        <v>0</v>
      </c>
      <c r="R70" s="32">
        <f>SUM(S70:V70)</f>
        <v>1</v>
      </c>
      <c r="S70" s="41">
        <v>0</v>
      </c>
      <c r="T70" s="16">
        <v>0</v>
      </c>
      <c r="U70" s="16">
        <v>1</v>
      </c>
      <c r="V70" s="31">
        <v>0</v>
      </c>
      <c r="W70" s="45"/>
    </row>
    <row r="71" spans="2:23" s="15" customFormat="1" ht="16.5" customHeight="1" thickBot="1">
      <c r="B71" s="868"/>
      <c r="C71" s="536" t="s">
        <v>188</v>
      </c>
      <c r="D71" s="114">
        <f t="shared" si="7"/>
        <v>0</v>
      </c>
      <c r="E71" s="115">
        <v>0</v>
      </c>
      <c r="F71" s="116">
        <v>0</v>
      </c>
      <c r="G71" s="117">
        <f aca="true" t="shared" si="9" ref="G71:G91">SUM(H71:K71)</f>
        <v>0</v>
      </c>
      <c r="H71" s="118">
        <v>0</v>
      </c>
      <c r="I71" s="118">
        <v>0</v>
      </c>
      <c r="J71" s="116">
        <v>0</v>
      </c>
      <c r="K71" s="119">
        <v>0</v>
      </c>
      <c r="L71" s="120">
        <f t="shared" si="8"/>
        <v>0</v>
      </c>
      <c r="M71" s="118">
        <v>0</v>
      </c>
      <c r="N71" s="118">
        <v>0</v>
      </c>
      <c r="O71" s="118">
        <v>0</v>
      </c>
      <c r="P71" s="116">
        <v>0</v>
      </c>
      <c r="Q71" s="121">
        <v>0</v>
      </c>
      <c r="R71" s="122">
        <f>SUM(S71:V71)</f>
        <v>0</v>
      </c>
      <c r="S71" s="123">
        <v>0</v>
      </c>
      <c r="T71" s="118">
        <v>0</v>
      </c>
      <c r="U71" s="118">
        <v>0</v>
      </c>
      <c r="V71" s="122">
        <v>0</v>
      </c>
      <c r="W71" s="44"/>
    </row>
    <row r="72" spans="2:23" s="15" customFormat="1" ht="16.5" customHeight="1">
      <c r="B72" s="866" t="s">
        <v>18</v>
      </c>
      <c r="C72" s="532" t="s">
        <v>186</v>
      </c>
      <c r="D72" s="100">
        <f t="shared" si="7"/>
        <v>0</v>
      </c>
      <c r="E72" s="101">
        <v>0</v>
      </c>
      <c r="F72" s="61">
        <v>0</v>
      </c>
      <c r="G72" s="37">
        <f t="shared" si="9"/>
        <v>0</v>
      </c>
      <c r="H72" s="38">
        <v>0</v>
      </c>
      <c r="I72" s="38">
        <v>0</v>
      </c>
      <c r="J72" s="61">
        <v>0</v>
      </c>
      <c r="K72" s="39">
        <v>0</v>
      </c>
      <c r="L72" s="57">
        <f t="shared" si="8"/>
        <v>0</v>
      </c>
      <c r="M72" s="38">
        <v>0</v>
      </c>
      <c r="N72" s="38">
        <v>0</v>
      </c>
      <c r="O72" s="38">
        <v>0</v>
      </c>
      <c r="P72" s="61">
        <v>0</v>
      </c>
      <c r="Q72" s="102">
        <v>0</v>
      </c>
      <c r="R72" s="52">
        <f>SUM(S72:V72)</f>
        <v>0</v>
      </c>
      <c r="S72" s="40">
        <v>0</v>
      </c>
      <c r="T72" s="38">
        <v>0</v>
      </c>
      <c r="U72" s="38">
        <v>0</v>
      </c>
      <c r="V72" s="52">
        <v>0</v>
      </c>
      <c r="W72" s="103"/>
    </row>
    <row r="73" spans="2:23" s="12" customFormat="1" ht="16.5" customHeight="1">
      <c r="B73" s="867"/>
      <c r="C73" s="533" t="s">
        <v>187</v>
      </c>
      <c r="D73" s="69">
        <v>1</v>
      </c>
      <c r="E73" s="66">
        <v>1</v>
      </c>
      <c r="F73" s="17">
        <v>0</v>
      </c>
      <c r="G73" s="18">
        <v>0</v>
      </c>
      <c r="H73" s="16">
        <v>0</v>
      </c>
      <c r="I73" s="16">
        <v>0</v>
      </c>
      <c r="J73" s="17">
        <v>0</v>
      </c>
      <c r="K73" s="19">
        <v>0</v>
      </c>
      <c r="L73" s="58">
        <v>0</v>
      </c>
      <c r="M73" s="16">
        <v>0</v>
      </c>
      <c r="N73" s="16">
        <v>0</v>
      </c>
      <c r="O73" s="16">
        <v>0</v>
      </c>
      <c r="P73" s="17">
        <v>0</v>
      </c>
      <c r="Q73" s="82">
        <v>0</v>
      </c>
      <c r="R73" s="32">
        <v>1</v>
      </c>
      <c r="S73" s="41">
        <v>0</v>
      </c>
      <c r="T73" s="16">
        <v>0</v>
      </c>
      <c r="U73" s="16">
        <v>1</v>
      </c>
      <c r="V73" s="31">
        <v>0</v>
      </c>
      <c r="W73" s="45"/>
    </row>
    <row r="74" spans="2:23" s="15" customFormat="1" ht="16.5" customHeight="1" thickBot="1">
      <c r="B74" s="868"/>
      <c r="C74" s="534" t="s">
        <v>188</v>
      </c>
      <c r="D74" s="104">
        <f t="shared" si="7"/>
        <v>0</v>
      </c>
      <c r="E74" s="105">
        <v>0</v>
      </c>
      <c r="F74" s="106">
        <v>0</v>
      </c>
      <c r="G74" s="107">
        <f t="shared" si="9"/>
        <v>0</v>
      </c>
      <c r="H74" s="108">
        <v>0</v>
      </c>
      <c r="I74" s="108">
        <v>0</v>
      </c>
      <c r="J74" s="106">
        <v>0</v>
      </c>
      <c r="K74" s="109">
        <v>0</v>
      </c>
      <c r="L74" s="110">
        <f t="shared" si="8"/>
        <v>0</v>
      </c>
      <c r="M74" s="108">
        <v>0</v>
      </c>
      <c r="N74" s="108">
        <v>0</v>
      </c>
      <c r="O74" s="108">
        <v>0</v>
      </c>
      <c r="P74" s="106">
        <v>0</v>
      </c>
      <c r="Q74" s="111">
        <v>0</v>
      </c>
      <c r="R74" s="112">
        <f>SUM(S74:V74)</f>
        <v>0</v>
      </c>
      <c r="S74" s="113">
        <v>0</v>
      </c>
      <c r="T74" s="108">
        <v>0</v>
      </c>
      <c r="U74" s="108">
        <v>0</v>
      </c>
      <c r="V74" s="112">
        <v>0</v>
      </c>
      <c r="W74" s="46"/>
    </row>
    <row r="75" spans="2:23" s="15" customFormat="1" ht="16.5" customHeight="1">
      <c r="B75" s="866" t="s">
        <v>19</v>
      </c>
      <c r="C75" s="535" t="s">
        <v>186</v>
      </c>
      <c r="D75" s="69">
        <f t="shared" si="7"/>
        <v>4663</v>
      </c>
      <c r="E75" s="65">
        <v>4658</v>
      </c>
      <c r="F75" s="30">
        <v>5</v>
      </c>
      <c r="G75" s="18">
        <f t="shared" si="9"/>
        <v>13</v>
      </c>
      <c r="H75" s="96">
        <v>3</v>
      </c>
      <c r="I75" s="96">
        <v>6</v>
      </c>
      <c r="J75" s="30">
        <v>4</v>
      </c>
      <c r="K75" s="97">
        <v>0</v>
      </c>
      <c r="L75" s="58">
        <f t="shared" si="8"/>
        <v>13</v>
      </c>
      <c r="M75" s="96">
        <v>4</v>
      </c>
      <c r="N75" s="96">
        <v>0</v>
      </c>
      <c r="O75" s="96">
        <v>1</v>
      </c>
      <c r="P75" s="30">
        <v>8</v>
      </c>
      <c r="Q75" s="81">
        <v>1</v>
      </c>
      <c r="R75" s="98">
        <v>4649</v>
      </c>
      <c r="S75" s="99">
        <v>2</v>
      </c>
      <c r="T75" s="96">
        <v>123</v>
      </c>
      <c r="U75" s="96">
        <v>3949</v>
      </c>
      <c r="V75" s="98">
        <v>575</v>
      </c>
      <c r="W75" s="44"/>
    </row>
    <row r="76" spans="2:23" s="12" customFormat="1" ht="16.5" customHeight="1">
      <c r="B76" s="867"/>
      <c r="C76" s="533" t="s">
        <v>187</v>
      </c>
      <c r="D76" s="69">
        <f t="shared" si="7"/>
        <v>5555</v>
      </c>
      <c r="E76" s="66">
        <v>5555</v>
      </c>
      <c r="F76" s="17">
        <v>0</v>
      </c>
      <c r="G76" s="18">
        <f t="shared" si="9"/>
        <v>80</v>
      </c>
      <c r="H76" s="16">
        <v>0</v>
      </c>
      <c r="I76" s="16">
        <v>0</v>
      </c>
      <c r="J76" s="17">
        <v>80</v>
      </c>
      <c r="K76" s="19">
        <v>0</v>
      </c>
      <c r="L76" s="58">
        <f t="shared" si="8"/>
        <v>80</v>
      </c>
      <c r="M76" s="16">
        <v>0</v>
      </c>
      <c r="N76" s="16">
        <v>0</v>
      </c>
      <c r="O76" s="16">
        <v>80</v>
      </c>
      <c r="P76" s="17">
        <v>0</v>
      </c>
      <c r="Q76" s="82">
        <v>1</v>
      </c>
      <c r="R76" s="32">
        <v>5474</v>
      </c>
      <c r="S76" s="41">
        <v>0</v>
      </c>
      <c r="T76" s="16">
        <v>0</v>
      </c>
      <c r="U76" s="16">
        <v>5474</v>
      </c>
      <c r="V76" s="31">
        <v>0</v>
      </c>
      <c r="W76" s="45"/>
    </row>
    <row r="77" spans="2:23" s="15" customFormat="1" ht="16.5" customHeight="1" thickBot="1">
      <c r="B77" s="868"/>
      <c r="C77" s="536" t="s">
        <v>188</v>
      </c>
      <c r="D77" s="114">
        <f t="shared" si="7"/>
        <v>360</v>
      </c>
      <c r="E77" s="115">
        <v>357</v>
      </c>
      <c r="F77" s="116">
        <v>3</v>
      </c>
      <c r="G77" s="117">
        <f t="shared" si="9"/>
        <v>9</v>
      </c>
      <c r="H77" s="118">
        <v>0</v>
      </c>
      <c r="I77" s="118">
        <v>6</v>
      </c>
      <c r="J77" s="116">
        <v>3</v>
      </c>
      <c r="K77" s="119">
        <v>0</v>
      </c>
      <c r="L77" s="120">
        <f t="shared" si="8"/>
        <v>9</v>
      </c>
      <c r="M77" s="118">
        <v>5</v>
      </c>
      <c r="N77" s="118">
        <v>4</v>
      </c>
      <c r="O77" s="118">
        <v>0</v>
      </c>
      <c r="P77" s="116">
        <v>0</v>
      </c>
      <c r="Q77" s="121">
        <v>3</v>
      </c>
      <c r="R77" s="122">
        <v>348</v>
      </c>
      <c r="S77" s="123">
        <v>3</v>
      </c>
      <c r="T77" s="118">
        <v>4</v>
      </c>
      <c r="U77" s="118">
        <v>11</v>
      </c>
      <c r="V77" s="122">
        <v>330</v>
      </c>
      <c r="W77" s="44"/>
    </row>
    <row r="78" spans="2:23" s="15" customFormat="1" ht="16.5" customHeight="1">
      <c r="B78" s="866" t="s">
        <v>20</v>
      </c>
      <c r="C78" s="532" t="s">
        <v>186</v>
      </c>
      <c r="D78" s="102">
        <f>SUM(E78:F78)</f>
        <v>27</v>
      </c>
      <c r="E78" s="101">
        <v>27</v>
      </c>
      <c r="F78" s="61">
        <v>0</v>
      </c>
      <c r="G78" s="37">
        <f t="shared" si="9"/>
        <v>0</v>
      </c>
      <c r="H78" s="38">
        <v>0</v>
      </c>
      <c r="I78" s="38">
        <v>0</v>
      </c>
      <c r="J78" s="61">
        <v>0</v>
      </c>
      <c r="K78" s="39">
        <v>0</v>
      </c>
      <c r="L78" s="57">
        <f t="shared" si="8"/>
        <v>0</v>
      </c>
      <c r="M78" s="38">
        <v>0</v>
      </c>
      <c r="N78" s="38">
        <v>0</v>
      </c>
      <c r="O78" s="38">
        <v>0</v>
      </c>
      <c r="P78" s="61">
        <v>0</v>
      </c>
      <c r="Q78" s="102">
        <v>0</v>
      </c>
      <c r="R78" s="57">
        <f>SUM(S78:V78)</f>
        <v>27</v>
      </c>
      <c r="S78" s="40">
        <v>0</v>
      </c>
      <c r="T78" s="38">
        <v>4</v>
      </c>
      <c r="U78" s="38">
        <v>1</v>
      </c>
      <c r="V78" s="52">
        <v>22</v>
      </c>
      <c r="W78" s="103"/>
    </row>
    <row r="79" spans="2:23" s="12" customFormat="1" ht="16.5" customHeight="1">
      <c r="B79" s="867"/>
      <c r="C79" s="533" t="s">
        <v>187</v>
      </c>
      <c r="D79" s="69">
        <f aca="true" t="shared" si="10" ref="D79:D91">SUM(E79:F79)</f>
        <v>0</v>
      </c>
      <c r="E79" s="66">
        <v>0</v>
      </c>
      <c r="F79" s="17">
        <v>0</v>
      </c>
      <c r="G79" s="18">
        <f t="shared" si="9"/>
        <v>0</v>
      </c>
      <c r="H79" s="16">
        <v>0</v>
      </c>
      <c r="I79" s="16">
        <v>0</v>
      </c>
      <c r="J79" s="17">
        <v>0</v>
      </c>
      <c r="K79" s="19">
        <v>0</v>
      </c>
      <c r="L79" s="58">
        <f t="shared" si="8"/>
        <v>0</v>
      </c>
      <c r="M79" s="16">
        <v>0</v>
      </c>
      <c r="N79" s="16">
        <v>0</v>
      </c>
      <c r="O79" s="16">
        <v>0</v>
      </c>
      <c r="P79" s="17">
        <v>0</v>
      </c>
      <c r="Q79" s="82">
        <v>0</v>
      </c>
      <c r="R79" s="32">
        <f aca="true" t="shared" si="11" ref="R79:R89">SUM(S79:V79)</f>
        <v>0</v>
      </c>
      <c r="S79" s="41">
        <v>0</v>
      </c>
      <c r="T79" s="16">
        <v>0</v>
      </c>
      <c r="U79" s="16">
        <v>0</v>
      </c>
      <c r="V79" s="31">
        <v>0</v>
      </c>
      <c r="W79" s="45"/>
    </row>
    <row r="80" spans="2:23" s="15" customFormat="1" ht="16.5" customHeight="1" thickBot="1">
      <c r="B80" s="868"/>
      <c r="C80" s="534" t="s">
        <v>188</v>
      </c>
      <c r="D80" s="104">
        <f t="shared" si="10"/>
        <v>49</v>
      </c>
      <c r="E80" s="105">
        <v>49</v>
      </c>
      <c r="F80" s="106">
        <v>0</v>
      </c>
      <c r="G80" s="107">
        <f t="shared" si="9"/>
        <v>13</v>
      </c>
      <c r="H80" s="108">
        <v>0</v>
      </c>
      <c r="I80" s="108">
        <v>8</v>
      </c>
      <c r="J80" s="106">
        <v>5</v>
      </c>
      <c r="K80" s="109">
        <v>0</v>
      </c>
      <c r="L80" s="110">
        <f t="shared" si="8"/>
        <v>13</v>
      </c>
      <c r="M80" s="108">
        <v>0</v>
      </c>
      <c r="N80" s="108">
        <v>1</v>
      </c>
      <c r="O80" s="108">
        <v>4</v>
      </c>
      <c r="P80" s="106">
        <v>8</v>
      </c>
      <c r="Q80" s="124">
        <v>6</v>
      </c>
      <c r="R80" s="112">
        <f t="shared" si="11"/>
        <v>30</v>
      </c>
      <c r="S80" s="113">
        <v>0</v>
      </c>
      <c r="T80" s="108">
        <v>8</v>
      </c>
      <c r="U80" s="108">
        <v>9</v>
      </c>
      <c r="V80" s="112">
        <v>13</v>
      </c>
      <c r="W80" s="46"/>
    </row>
    <row r="81" spans="2:23" s="15" customFormat="1" ht="16.5" customHeight="1">
      <c r="B81" s="866" t="s">
        <v>168</v>
      </c>
      <c r="C81" s="535" t="s">
        <v>186</v>
      </c>
      <c r="D81" s="69">
        <f t="shared" si="10"/>
        <v>0</v>
      </c>
      <c r="E81" s="65">
        <v>0</v>
      </c>
      <c r="F81" s="30">
        <v>0</v>
      </c>
      <c r="G81" s="18">
        <f t="shared" si="9"/>
        <v>0</v>
      </c>
      <c r="H81" s="96">
        <v>0</v>
      </c>
      <c r="I81" s="96">
        <v>0</v>
      </c>
      <c r="J81" s="30">
        <v>0</v>
      </c>
      <c r="K81" s="97">
        <v>0</v>
      </c>
      <c r="L81" s="58">
        <f t="shared" si="8"/>
        <v>0</v>
      </c>
      <c r="M81" s="96">
        <v>0</v>
      </c>
      <c r="N81" s="96">
        <v>0</v>
      </c>
      <c r="O81" s="96">
        <v>0</v>
      </c>
      <c r="P81" s="30">
        <v>0</v>
      </c>
      <c r="Q81" s="81">
        <v>0</v>
      </c>
      <c r="R81" s="98">
        <f t="shared" si="11"/>
        <v>0</v>
      </c>
      <c r="S81" s="99">
        <v>0</v>
      </c>
      <c r="T81" s="96">
        <v>0</v>
      </c>
      <c r="U81" s="96">
        <v>0</v>
      </c>
      <c r="V81" s="98">
        <v>0</v>
      </c>
      <c r="W81" s="44"/>
    </row>
    <row r="82" spans="2:23" s="12" customFormat="1" ht="16.5" customHeight="1">
      <c r="B82" s="867"/>
      <c r="C82" s="533" t="s">
        <v>187</v>
      </c>
      <c r="D82" s="69">
        <f t="shared" si="10"/>
        <v>6</v>
      </c>
      <c r="E82" s="66">
        <v>6</v>
      </c>
      <c r="F82" s="17">
        <v>0</v>
      </c>
      <c r="G82" s="18">
        <f t="shared" si="9"/>
        <v>2</v>
      </c>
      <c r="H82" s="16">
        <v>0</v>
      </c>
      <c r="I82" s="16">
        <v>2</v>
      </c>
      <c r="J82" s="17">
        <v>0</v>
      </c>
      <c r="K82" s="19">
        <v>0</v>
      </c>
      <c r="L82" s="58">
        <f t="shared" si="8"/>
        <v>2</v>
      </c>
      <c r="M82" s="16">
        <v>0</v>
      </c>
      <c r="N82" s="16">
        <v>0</v>
      </c>
      <c r="O82" s="16">
        <v>2</v>
      </c>
      <c r="P82" s="17">
        <v>0</v>
      </c>
      <c r="Q82" s="82">
        <v>0</v>
      </c>
      <c r="R82" s="32">
        <v>4</v>
      </c>
      <c r="S82" s="41">
        <v>0</v>
      </c>
      <c r="T82" s="16">
        <v>0</v>
      </c>
      <c r="U82" s="16">
        <v>2</v>
      </c>
      <c r="V82" s="31">
        <v>2</v>
      </c>
      <c r="W82" s="45"/>
    </row>
    <row r="83" spans="2:23" s="15" customFormat="1" ht="16.5" customHeight="1" thickBot="1">
      <c r="B83" s="868"/>
      <c r="C83" s="536" t="s">
        <v>188</v>
      </c>
      <c r="D83" s="114">
        <f t="shared" si="10"/>
        <v>0</v>
      </c>
      <c r="E83" s="115">
        <v>0</v>
      </c>
      <c r="F83" s="116">
        <v>0</v>
      </c>
      <c r="G83" s="117">
        <f t="shared" si="9"/>
        <v>0</v>
      </c>
      <c r="H83" s="118">
        <v>0</v>
      </c>
      <c r="I83" s="118">
        <v>0</v>
      </c>
      <c r="J83" s="116">
        <v>0</v>
      </c>
      <c r="K83" s="119">
        <v>0</v>
      </c>
      <c r="L83" s="120">
        <f t="shared" si="8"/>
        <v>0</v>
      </c>
      <c r="M83" s="118">
        <v>0</v>
      </c>
      <c r="N83" s="118">
        <v>0</v>
      </c>
      <c r="O83" s="118">
        <v>0</v>
      </c>
      <c r="P83" s="116">
        <v>0</v>
      </c>
      <c r="Q83" s="121">
        <v>0</v>
      </c>
      <c r="R83" s="122">
        <f t="shared" si="11"/>
        <v>0</v>
      </c>
      <c r="S83" s="123">
        <v>0</v>
      </c>
      <c r="T83" s="118">
        <v>0</v>
      </c>
      <c r="U83" s="118">
        <v>0</v>
      </c>
      <c r="V83" s="122">
        <v>0</v>
      </c>
      <c r="W83" s="44"/>
    </row>
    <row r="84" spans="2:23" s="15" customFormat="1" ht="16.5" customHeight="1">
      <c r="B84" s="866" t="s">
        <v>169</v>
      </c>
      <c r="C84" s="532" t="s">
        <v>186</v>
      </c>
      <c r="D84" s="100">
        <f t="shared" si="10"/>
        <v>4</v>
      </c>
      <c r="E84" s="101">
        <v>4</v>
      </c>
      <c r="F84" s="61">
        <v>0</v>
      </c>
      <c r="G84" s="37">
        <f t="shared" si="9"/>
        <v>1</v>
      </c>
      <c r="H84" s="38">
        <v>0</v>
      </c>
      <c r="I84" s="38">
        <v>1</v>
      </c>
      <c r="J84" s="61">
        <v>0</v>
      </c>
      <c r="K84" s="39">
        <v>0</v>
      </c>
      <c r="L84" s="57">
        <f t="shared" si="8"/>
        <v>1</v>
      </c>
      <c r="M84" s="38">
        <v>0</v>
      </c>
      <c r="N84" s="38">
        <v>1</v>
      </c>
      <c r="O84" s="38">
        <v>0</v>
      </c>
      <c r="P84" s="61">
        <v>0</v>
      </c>
      <c r="Q84" s="102">
        <v>0</v>
      </c>
      <c r="R84" s="57">
        <f>SUM(S84:V84)</f>
        <v>3</v>
      </c>
      <c r="S84" s="40">
        <v>0</v>
      </c>
      <c r="T84" s="38">
        <v>0</v>
      </c>
      <c r="U84" s="38">
        <v>3</v>
      </c>
      <c r="V84" s="52">
        <v>0</v>
      </c>
      <c r="W84" s="103"/>
    </row>
    <row r="85" spans="2:23" s="12" customFormat="1" ht="16.5" customHeight="1">
      <c r="B85" s="867"/>
      <c r="C85" s="533" t="s">
        <v>187</v>
      </c>
      <c r="D85" s="70">
        <f t="shared" si="10"/>
        <v>198</v>
      </c>
      <c r="E85" s="66">
        <v>198</v>
      </c>
      <c r="F85" s="17">
        <v>0</v>
      </c>
      <c r="G85" s="18">
        <f t="shared" si="9"/>
        <v>31</v>
      </c>
      <c r="H85" s="16">
        <v>4</v>
      </c>
      <c r="I85" s="16">
        <v>27</v>
      </c>
      <c r="J85" s="17">
        <v>0</v>
      </c>
      <c r="K85" s="19">
        <v>0</v>
      </c>
      <c r="L85" s="58">
        <f t="shared" si="8"/>
        <v>31</v>
      </c>
      <c r="M85" s="16">
        <v>0</v>
      </c>
      <c r="N85" s="16">
        <v>10</v>
      </c>
      <c r="O85" s="16">
        <v>18</v>
      </c>
      <c r="P85" s="17">
        <v>3</v>
      </c>
      <c r="Q85" s="82">
        <v>0</v>
      </c>
      <c r="R85" s="58">
        <f>SUM(S85:V85)</f>
        <v>167</v>
      </c>
      <c r="S85" s="41">
        <v>0</v>
      </c>
      <c r="T85" s="16">
        <v>39</v>
      </c>
      <c r="U85" s="16">
        <v>112</v>
      </c>
      <c r="V85" s="31">
        <v>16</v>
      </c>
      <c r="W85" s="45"/>
    </row>
    <row r="86" spans="2:23" s="15" customFormat="1" ht="16.5" customHeight="1" thickBot="1">
      <c r="B86" s="868"/>
      <c r="C86" s="534" t="s">
        <v>188</v>
      </c>
      <c r="D86" s="104">
        <f t="shared" si="10"/>
        <v>0</v>
      </c>
      <c r="E86" s="105">
        <v>0</v>
      </c>
      <c r="F86" s="106">
        <v>0</v>
      </c>
      <c r="G86" s="107">
        <f t="shared" si="9"/>
        <v>0</v>
      </c>
      <c r="H86" s="108">
        <v>0</v>
      </c>
      <c r="I86" s="108">
        <v>0</v>
      </c>
      <c r="J86" s="106">
        <v>0</v>
      </c>
      <c r="K86" s="109">
        <v>0</v>
      </c>
      <c r="L86" s="110">
        <f t="shared" si="8"/>
        <v>0</v>
      </c>
      <c r="M86" s="108">
        <v>0</v>
      </c>
      <c r="N86" s="108">
        <v>0</v>
      </c>
      <c r="O86" s="108">
        <v>0</v>
      </c>
      <c r="P86" s="106">
        <v>0</v>
      </c>
      <c r="Q86" s="111">
        <v>0</v>
      </c>
      <c r="R86" s="112">
        <f t="shared" si="11"/>
        <v>0</v>
      </c>
      <c r="S86" s="113">
        <v>0</v>
      </c>
      <c r="T86" s="108">
        <v>0</v>
      </c>
      <c r="U86" s="108">
        <v>0</v>
      </c>
      <c r="V86" s="112">
        <v>0</v>
      </c>
      <c r="W86" s="46"/>
    </row>
    <row r="87" spans="2:23" s="15" customFormat="1" ht="16.5" customHeight="1">
      <c r="B87" s="866" t="s">
        <v>171</v>
      </c>
      <c r="C87" s="537" t="s">
        <v>186</v>
      </c>
      <c r="D87" s="69">
        <f t="shared" si="10"/>
        <v>0</v>
      </c>
      <c r="E87" s="65">
        <v>0</v>
      </c>
      <c r="F87" s="30">
        <v>0</v>
      </c>
      <c r="G87" s="18">
        <f t="shared" si="9"/>
        <v>0</v>
      </c>
      <c r="H87" s="96">
        <v>0</v>
      </c>
      <c r="I87" s="96">
        <v>0</v>
      </c>
      <c r="J87" s="30">
        <v>0</v>
      </c>
      <c r="K87" s="97">
        <v>0</v>
      </c>
      <c r="L87" s="58">
        <f t="shared" si="8"/>
        <v>0</v>
      </c>
      <c r="M87" s="96">
        <v>0</v>
      </c>
      <c r="N87" s="96">
        <v>0</v>
      </c>
      <c r="O87" s="125">
        <v>0</v>
      </c>
      <c r="P87" s="126">
        <v>0</v>
      </c>
      <c r="Q87" s="127">
        <v>0</v>
      </c>
      <c r="R87" s="128">
        <f t="shared" si="11"/>
        <v>0</v>
      </c>
      <c r="S87" s="129">
        <v>0</v>
      </c>
      <c r="T87" s="125">
        <v>0</v>
      </c>
      <c r="U87" s="125">
        <v>0</v>
      </c>
      <c r="V87" s="128">
        <v>0</v>
      </c>
      <c r="W87" s="44"/>
    </row>
    <row r="88" spans="2:23" s="12" customFormat="1" ht="16.5" customHeight="1">
      <c r="B88" s="867"/>
      <c r="C88" s="538" t="s">
        <v>187</v>
      </c>
      <c r="D88" s="69">
        <f t="shared" si="10"/>
        <v>0</v>
      </c>
      <c r="E88" s="66">
        <v>0</v>
      </c>
      <c r="F88" s="17">
        <v>0</v>
      </c>
      <c r="G88" s="18">
        <f t="shared" si="9"/>
        <v>0</v>
      </c>
      <c r="H88" s="16">
        <v>0</v>
      </c>
      <c r="I88" s="16">
        <v>0</v>
      </c>
      <c r="J88" s="17">
        <v>0</v>
      </c>
      <c r="K88" s="19">
        <v>0</v>
      </c>
      <c r="L88" s="58">
        <f t="shared" si="8"/>
        <v>0</v>
      </c>
      <c r="M88" s="16">
        <v>0</v>
      </c>
      <c r="N88" s="16">
        <v>0</v>
      </c>
      <c r="O88" s="20">
        <v>0</v>
      </c>
      <c r="P88" s="77">
        <v>0</v>
      </c>
      <c r="Q88" s="83">
        <v>0</v>
      </c>
      <c r="R88" s="22">
        <f t="shared" si="11"/>
        <v>0</v>
      </c>
      <c r="S88" s="42">
        <v>0</v>
      </c>
      <c r="T88" s="20">
        <v>0</v>
      </c>
      <c r="U88" s="20">
        <v>0</v>
      </c>
      <c r="V88" s="21">
        <v>0</v>
      </c>
      <c r="W88" s="45"/>
    </row>
    <row r="89" spans="2:23" s="15" customFormat="1" ht="16.5" customHeight="1" thickBot="1">
      <c r="B89" s="869"/>
      <c r="C89" s="539" t="s">
        <v>188</v>
      </c>
      <c r="D89" s="640">
        <f t="shared" si="10"/>
        <v>0</v>
      </c>
      <c r="E89" s="67">
        <v>0</v>
      </c>
      <c r="F89" s="24">
        <v>0</v>
      </c>
      <c r="G89" s="25">
        <f t="shared" si="9"/>
        <v>0</v>
      </c>
      <c r="H89" s="23">
        <v>0</v>
      </c>
      <c r="I89" s="23">
        <v>0</v>
      </c>
      <c r="J89" s="24">
        <v>0</v>
      </c>
      <c r="K89" s="62">
        <v>0</v>
      </c>
      <c r="L89" s="59">
        <f t="shared" si="8"/>
        <v>0</v>
      </c>
      <c r="M89" s="23">
        <v>0</v>
      </c>
      <c r="N89" s="23">
        <v>0</v>
      </c>
      <c r="O89" s="26">
        <v>0</v>
      </c>
      <c r="P89" s="78">
        <v>0</v>
      </c>
      <c r="Q89" s="71">
        <v>0</v>
      </c>
      <c r="R89" s="27">
        <f t="shared" si="11"/>
        <v>0</v>
      </c>
      <c r="S89" s="43">
        <v>0</v>
      </c>
      <c r="T89" s="26">
        <v>0</v>
      </c>
      <c r="U89" s="26">
        <v>0</v>
      </c>
      <c r="V89" s="27">
        <v>0</v>
      </c>
      <c r="W89" s="50"/>
    </row>
    <row r="90" spans="2:23" s="15" customFormat="1" ht="16.5" customHeight="1" thickTop="1">
      <c r="B90" s="882" t="s">
        <v>257</v>
      </c>
      <c r="C90" s="49" t="s">
        <v>186</v>
      </c>
      <c r="D90" s="72">
        <f t="shared" si="10"/>
        <v>4826</v>
      </c>
      <c r="E90" s="68">
        <f aca="true" t="shared" si="12" ref="E90:F92">SUM(E9+E12+E21+E24+E27+E30+E36+E39+E42+E45+E48+E51+E54+E57+E60+E63+E66+E69+E72+E75+E78+E81+E84+E87)</f>
        <v>4809</v>
      </c>
      <c r="F90" s="68">
        <f t="shared" si="12"/>
        <v>17</v>
      </c>
      <c r="G90" s="47">
        <f t="shared" si="9"/>
        <v>51</v>
      </c>
      <c r="H90" s="540">
        <f aca="true" t="shared" si="13" ref="H90:K92">SUM(H9+H12+H21+H24+H27+H30+H36+H39+H42+H45+H48+H51+H54+H57+H60+H63+H66+H69+H72+H75+H78+H81+H84+H87)</f>
        <v>6</v>
      </c>
      <c r="I90" s="68">
        <f t="shared" si="13"/>
        <v>33</v>
      </c>
      <c r="J90" s="68">
        <f t="shared" si="13"/>
        <v>11</v>
      </c>
      <c r="K90" s="68">
        <f t="shared" si="13"/>
        <v>1</v>
      </c>
      <c r="L90" s="60">
        <f t="shared" si="8"/>
        <v>51</v>
      </c>
      <c r="M90" s="540">
        <f aca="true" t="shared" si="14" ref="M90:Q92">SUM(M9+M12+M21+M24+M27+M30+M36+M39+M42+M45+M48+M51+M54+M57+M60+M63+M66+M69+M72+M75+M78+M81+M84+M87)</f>
        <v>22</v>
      </c>
      <c r="N90" s="68">
        <f t="shared" si="14"/>
        <v>8</v>
      </c>
      <c r="O90" s="68">
        <f t="shared" si="14"/>
        <v>12</v>
      </c>
      <c r="P90" s="60">
        <f t="shared" si="14"/>
        <v>9</v>
      </c>
      <c r="Q90" s="72">
        <f t="shared" si="14"/>
        <v>2</v>
      </c>
      <c r="R90" s="48">
        <f>SUM(S90:V90)</f>
        <v>4773</v>
      </c>
      <c r="S90" s="540">
        <f aca="true" t="shared" si="15" ref="S90:V92">SUM(S9+S12+S21+S24+S27+S30+S36+S39+S42+S45+S48+S51+S54+S57+S60+S63+S66+S69+S72+S75+S78+S81+S84+S87)</f>
        <v>23</v>
      </c>
      <c r="T90" s="68">
        <f t="shared" si="15"/>
        <v>156</v>
      </c>
      <c r="U90" s="68">
        <f t="shared" si="15"/>
        <v>3953</v>
      </c>
      <c r="V90" s="68">
        <f t="shared" si="15"/>
        <v>641</v>
      </c>
      <c r="W90" s="51"/>
    </row>
    <row r="91" spans="2:23" s="15" customFormat="1" ht="16.5" customHeight="1">
      <c r="B91" s="864"/>
      <c r="C91" s="55" t="s">
        <v>187</v>
      </c>
      <c r="D91" s="73">
        <f t="shared" si="10"/>
        <v>8464</v>
      </c>
      <c r="E91" s="53">
        <f t="shared" si="12"/>
        <v>8463</v>
      </c>
      <c r="F91" s="53">
        <f t="shared" si="12"/>
        <v>1</v>
      </c>
      <c r="G91" s="63">
        <f t="shared" si="9"/>
        <v>1286</v>
      </c>
      <c r="H91" s="53">
        <f t="shared" si="13"/>
        <v>60</v>
      </c>
      <c r="I91" s="53">
        <f t="shared" si="13"/>
        <v>1136</v>
      </c>
      <c r="J91" s="53">
        <f t="shared" si="13"/>
        <v>88</v>
      </c>
      <c r="K91" s="53">
        <f t="shared" si="13"/>
        <v>2</v>
      </c>
      <c r="L91" s="53">
        <f t="shared" si="8"/>
        <v>1286</v>
      </c>
      <c r="M91" s="53">
        <f t="shared" si="14"/>
        <v>1</v>
      </c>
      <c r="N91" s="53">
        <f t="shared" si="14"/>
        <v>237</v>
      </c>
      <c r="O91" s="53">
        <f t="shared" si="14"/>
        <v>923</v>
      </c>
      <c r="P91" s="541">
        <f t="shared" si="14"/>
        <v>125</v>
      </c>
      <c r="Q91" s="73">
        <f t="shared" si="14"/>
        <v>342</v>
      </c>
      <c r="R91" s="79">
        <f>SUM(S91:V91)</f>
        <v>6836</v>
      </c>
      <c r="S91" s="53">
        <f t="shared" si="15"/>
        <v>0</v>
      </c>
      <c r="T91" s="53">
        <f t="shared" si="15"/>
        <v>53</v>
      </c>
      <c r="U91" s="53">
        <f t="shared" si="15"/>
        <v>6572</v>
      </c>
      <c r="V91" s="53">
        <f t="shared" si="15"/>
        <v>211</v>
      </c>
      <c r="W91" s="44"/>
    </row>
    <row r="92" spans="2:23" s="15" customFormat="1" ht="16.5" customHeight="1" thickBot="1">
      <c r="B92" s="883"/>
      <c r="C92" s="56" t="s">
        <v>188</v>
      </c>
      <c r="D92" s="74">
        <f>SUM(E92:F92)</f>
        <v>3898</v>
      </c>
      <c r="E92" s="54">
        <f t="shared" si="12"/>
        <v>3887</v>
      </c>
      <c r="F92" s="54">
        <f t="shared" si="12"/>
        <v>11</v>
      </c>
      <c r="G92" s="64">
        <f>SUM(H92:K92)</f>
        <v>2382</v>
      </c>
      <c r="H92" s="54">
        <f t="shared" si="13"/>
        <v>5</v>
      </c>
      <c r="I92" s="54">
        <f t="shared" si="13"/>
        <v>2344</v>
      </c>
      <c r="J92" s="54">
        <f t="shared" si="13"/>
        <v>33</v>
      </c>
      <c r="K92" s="54">
        <f t="shared" si="13"/>
        <v>0</v>
      </c>
      <c r="L92" s="54">
        <f>SUM(M92:P92)</f>
        <v>2382</v>
      </c>
      <c r="M92" s="54">
        <f t="shared" si="14"/>
        <v>54</v>
      </c>
      <c r="N92" s="54">
        <f t="shared" si="14"/>
        <v>1483</v>
      </c>
      <c r="O92" s="54">
        <f t="shared" si="14"/>
        <v>837</v>
      </c>
      <c r="P92" s="542">
        <f t="shared" si="14"/>
        <v>8</v>
      </c>
      <c r="Q92" s="74">
        <f t="shared" si="14"/>
        <v>9</v>
      </c>
      <c r="R92" s="80">
        <f>SUM(S92:V92)</f>
        <v>1507</v>
      </c>
      <c r="S92" s="54">
        <f t="shared" si="15"/>
        <v>462</v>
      </c>
      <c r="T92" s="54">
        <f t="shared" si="15"/>
        <v>139</v>
      </c>
      <c r="U92" s="54">
        <f t="shared" si="15"/>
        <v>563</v>
      </c>
      <c r="V92" s="54">
        <f t="shared" si="15"/>
        <v>343</v>
      </c>
      <c r="W92" s="46"/>
    </row>
    <row r="93" spans="2:17" s="11" customFormat="1" ht="12.75">
      <c r="B93" s="131"/>
      <c r="C93" s="13"/>
      <c r="D93" s="641"/>
      <c r="Q93" s="14"/>
    </row>
  </sheetData>
  <sheetProtection/>
  <mergeCells count="58">
    <mergeCell ref="B12:B14"/>
    <mergeCell ref="B63:B65"/>
    <mergeCell ref="B60:B62"/>
    <mergeCell ref="B57:B59"/>
    <mergeCell ref="B54:B56"/>
    <mergeCell ref="B36:B38"/>
    <mergeCell ref="B33:B35"/>
    <mergeCell ref="B30:B32"/>
    <mergeCell ref="B90:B92"/>
    <mergeCell ref="B66:B68"/>
    <mergeCell ref="B27:B29"/>
    <mergeCell ref="B45:B47"/>
    <mergeCell ref="B51:B53"/>
    <mergeCell ref="D6:D8"/>
    <mergeCell ref="B81:B83"/>
    <mergeCell ref="B78:B80"/>
    <mergeCell ref="B75:B77"/>
    <mergeCell ref="B72:B74"/>
    <mergeCell ref="B87:B89"/>
    <mergeCell ref="B4:B8"/>
    <mergeCell ref="C4:C8"/>
    <mergeCell ref="D4:F4"/>
    <mergeCell ref="R6:R8"/>
    <mergeCell ref="S7:S8"/>
    <mergeCell ref="M7:M8"/>
    <mergeCell ref="B9:B11"/>
    <mergeCell ref="B21:B23"/>
    <mergeCell ref="B42:B44"/>
    <mergeCell ref="E6:E8"/>
    <mergeCell ref="G6:G8"/>
    <mergeCell ref="B18:B20"/>
    <mergeCell ref="P7:P8"/>
    <mergeCell ref="B84:B86"/>
    <mergeCell ref="B69:B71"/>
    <mergeCell ref="B48:B50"/>
    <mergeCell ref="B39:B41"/>
    <mergeCell ref="B24:B26"/>
    <mergeCell ref="B15:B17"/>
    <mergeCell ref="B3:H3"/>
    <mergeCell ref="I2:L2"/>
    <mergeCell ref="W4:W8"/>
    <mergeCell ref="H5:K5"/>
    <mergeCell ref="L5:P5"/>
    <mergeCell ref="Q5:Q8"/>
    <mergeCell ref="S5:V5"/>
    <mergeCell ref="N7:N8"/>
    <mergeCell ref="O7:O8"/>
    <mergeCell ref="K7:K8"/>
    <mergeCell ref="R4:V4"/>
    <mergeCell ref="J7:J8"/>
    <mergeCell ref="F6:F8"/>
    <mergeCell ref="L7:L8"/>
    <mergeCell ref="H7:H8"/>
    <mergeCell ref="I7:I8"/>
    <mergeCell ref="U7:U8"/>
    <mergeCell ref="V7:V8"/>
    <mergeCell ref="T7:T8"/>
    <mergeCell ref="G4:P4"/>
  </mergeCells>
  <printOptions/>
  <pageMargins left="0.7" right="0.7" top="0.75" bottom="0.75" header="0.3" footer="0.3"/>
  <pageSetup fitToHeight="0" fitToWidth="1" horizontalDpi="600" verticalDpi="600" orientation="portrait" paperSize="9" scale="37" r:id="rId1"/>
</worksheet>
</file>

<file path=xl/worksheets/sheet2.xml><?xml version="1.0" encoding="utf-8"?>
<worksheet xmlns="http://schemas.openxmlformats.org/spreadsheetml/2006/main" xmlns:r="http://schemas.openxmlformats.org/officeDocument/2006/relationships">
  <sheetPr>
    <pageSetUpPr fitToPage="1"/>
  </sheetPr>
  <dimension ref="B1:Q30"/>
  <sheetViews>
    <sheetView view="pageBreakPreview" zoomScale="68" zoomScaleNormal="75" zoomScaleSheetLayoutView="68"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M25" sqref="M25"/>
    </sheetView>
  </sheetViews>
  <sheetFormatPr defaultColWidth="9.00390625" defaultRowHeight="13.5"/>
  <cols>
    <col min="1" max="1" width="2.875" style="1" customWidth="1"/>
    <col min="2" max="3" width="2.625" style="1" customWidth="1"/>
    <col min="4" max="4" width="59.625" style="1" customWidth="1"/>
    <col min="5" max="6" width="8.375" style="5" customWidth="1"/>
    <col min="7" max="7" width="7.125" style="1" customWidth="1"/>
    <col min="8" max="8" width="8.375" style="5" customWidth="1"/>
    <col min="9" max="9" width="7.125" style="1" customWidth="1"/>
    <col min="10" max="10" width="8.375" style="5" customWidth="1"/>
    <col min="11" max="11" width="7.125" style="1" customWidth="1"/>
    <col min="12" max="12" width="8.375" style="5" customWidth="1"/>
    <col min="13" max="13" width="7.125" style="1" customWidth="1"/>
    <col min="14" max="14" width="7.125" style="5" customWidth="1"/>
    <col min="15" max="15" width="7.125" style="1" customWidth="1"/>
    <col min="16" max="16" width="9.125" style="5" customWidth="1"/>
    <col min="17" max="17" width="9.50390625" style="5" customWidth="1"/>
    <col min="18" max="18" width="2.50390625" style="1" customWidth="1"/>
    <col min="19" max="16384" width="9.00390625" style="1" customWidth="1"/>
  </cols>
  <sheetData>
    <row r="1" spans="2:16" ht="18" customHeight="1">
      <c r="B1" s="2" t="s">
        <v>31</v>
      </c>
      <c r="C1" s="2"/>
      <c r="D1" s="2"/>
      <c r="E1" s="4"/>
      <c r="F1" s="4"/>
      <c r="G1" s="2"/>
      <c r="H1" s="4"/>
      <c r="I1" s="2"/>
      <c r="J1" s="4"/>
      <c r="K1" s="2"/>
      <c r="L1" s="4"/>
      <c r="M1" s="2"/>
      <c r="N1" s="4"/>
      <c r="O1" s="2"/>
      <c r="P1" s="4"/>
    </row>
    <row r="2" spans="2:17" ht="18" customHeight="1">
      <c r="B2" s="663" t="s">
        <v>87</v>
      </c>
      <c r="C2" s="663"/>
      <c r="D2" s="663"/>
      <c r="E2" s="663"/>
      <c r="F2" s="663"/>
      <c r="G2" s="663"/>
      <c r="H2" s="663"/>
      <c r="I2" s="663"/>
      <c r="J2" s="663"/>
      <c r="K2" s="663"/>
      <c r="L2" s="663"/>
      <c r="M2" s="663"/>
      <c r="N2" s="663"/>
      <c r="O2" s="663"/>
      <c r="P2" s="663"/>
      <c r="Q2" s="663"/>
    </row>
    <row r="3" spans="2:16" ht="18" customHeight="1">
      <c r="B3" s="2"/>
      <c r="C3" s="2"/>
      <c r="D3" s="2"/>
      <c r="E3" s="4"/>
      <c r="F3" s="4"/>
      <c r="G3" s="2"/>
      <c r="H3" s="4"/>
      <c r="I3" s="2"/>
      <c r="J3" s="4"/>
      <c r="K3" s="2"/>
      <c r="L3" s="4"/>
      <c r="M3" s="2"/>
      <c r="N3" s="4"/>
      <c r="O3" s="2"/>
      <c r="P3" s="4"/>
    </row>
    <row r="4" spans="2:17" ht="17.25" customHeight="1">
      <c r="B4" s="651" t="s">
        <v>26</v>
      </c>
      <c r="C4" s="652"/>
      <c r="D4" s="670"/>
      <c r="E4" s="659" t="s">
        <v>9</v>
      </c>
      <c r="F4" s="651" t="s">
        <v>48</v>
      </c>
      <c r="G4" s="661"/>
      <c r="H4" s="661"/>
      <c r="I4" s="661"/>
      <c r="J4" s="661"/>
      <c r="K4" s="661"/>
      <c r="L4" s="661"/>
      <c r="M4" s="661"/>
      <c r="N4" s="661"/>
      <c r="O4" s="662"/>
      <c r="P4" s="666" t="s">
        <v>42</v>
      </c>
      <c r="Q4" s="668" t="s">
        <v>10</v>
      </c>
    </row>
    <row r="5" spans="2:17" ht="25.5" customHeight="1">
      <c r="B5" s="671"/>
      <c r="C5" s="672"/>
      <c r="D5" s="673"/>
      <c r="E5" s="660"/>
      <c r="F5" s="156"/>
      <c r="G5" s="157"/>
      <c r="H5" s="655" t="s">
        <v>43</v>
      </c>
      <c r="I5" s="656"/>
      <c r="J5" s="655" t="s">
        <v>32</v>
      </c>
      <c r="K5" s="656"/>
      <c r="L5" s="655" t="s">
        <v>33</v>
      </c>
      <c r="M5" s="656"/>
      <c r="N5" s="655" t="s">
        <v>34</v>
      </c>
      <c r="O5" s="656"/>
      <c r="P5" s="667"/>
      <c r="Q5" s="669"/>
    </row>
    <row r="6" spans="2:17" ht="17.25" customHeight="1">
      <c r="B6" s="674"/>
      <c r="C6" s="675"/>
      <c r="D6" s="676"/>
      <c r="E6" s="158" t="s">
        <v>27</v>
      </c>
      <c r="F6" s="159" t="s">
        <v>27</v>
      </c>
      <c r="G6" s="160" t="s">
        <v>28</v>
      </c>
      <c r="H6" s="161" t="s">
        <v>27</v>
      </c>
      <c r="I6" s="162" t="s">
        <v>28</v>
      </c>
      <c r="J6" s="159" t="s">
        <v>27</v>
      </c>
      <c r="K6" s="160" t="s">
        <v>28</v>
      </c>
      <c r="L6" s="161" t="s">
        <v>27</v>
      </c>
      <c r="M6" s="162" t="s">
        <v>28</v>
      </c>
      <c r="N6" s="161" t="s">
        <v>27</v>
      </c>
      <c r="O6" s="160" t="s">
        <v>28</v>
      </c>
      <c r="P6" s="163" t="s">
        <v>27</v>
      </c>
      <c r="Q6" s="158" t="s">
        <v>27</v>
      </c>
    </row>
    <row r="7" spans="2:17" s="7" customFormat="1" ht="22.5" customHeight="1">
      <c r="B7" s="648" t="s">
        <v>29</v>
      </c>
      <c r="C7" s="664"/>
      <c r="D7" s="665"/>
      <c r="E7" s="584">
        <f>SUM(E8+E13+E18)</f>
        <v>64109</v>
      </c>
      <c r="F7" s="585">
        <f>SUM(F8+F13+F18)</f>
        <v>23880</v>
      </c>
      <c r="G7" s="586">
        <v>100</v>
      </c>
      <c r="H7" s="587">
        <f>SUM(H8+H13+H18)</f>
        <v>1545</v>
      </c>
      <c r="I7" s="214">
        <f aca="true" t="shared" si="0" ref="I7:I17">H7/F7*100</f>
        <v>6.469849246231156</v>
      </c>
      <c r="J7" s="588">
        <f>SUM(J8+J13+J18)</f>
        <v>19468</v>
      </c>
      <c r="K7" s="215">
        <f aca="true" t="shared" si="1" ref="K7:K18">J7/F7*100</f>
        <v>81.52428810720268</v>
      </c>
      <c r="L7" s="589">
        <f>SUM(L8+L13+L18)</f>
        <v>2679</v>
      </c>
      <c r="M7" s="214">
        <f aca="true" t="shared" si="2" ref="M7:M17">L7/F7*100</f>
        <v>11.21859296482412</v>
      </c>
      <c r="N7" s="589">
        <f>SUM(N8+N13+N18)</f>
        <v>188</v>
      </c>
      <c r="O7" s="215">
        <f aca="true" t="shared" si="3" ref="O7:O16">N7/F7*100</f>
        <v>0.7872696817420435</v>
      </c>
      <c r="P7" s="590">
        <f>SUM(P8+P13+P18)</f>
        <v>36652</v>
      </c>
      <c r="Q7" s="584">
        <f>SUM(Q8+Q13+Q18)</f>
        <v>3577</v>
      </c>
    </row>
    <row r="8" spans="2:17" s="7" customFormat="1" ht="22.5" customHeight="1">
      <c r="B8" s="168"/>
      <c r="C8" s="216" t="s">
        <v>69</v>
      </c>
      <c r="D8" s="568"/>
      <c r="E8" s="591">
        <f>'別表4-2'!C34</f>
        <v>57275</v>
      </c>
      <c r="F8" s="585">
        <f>'別表4-2'!F34</f>
        <v>19669</v>
      </c>
      <c r="G8" s="592">
        <v>100</v>
      </c>
      <c r="H8" s="589">
        <f>'別表4-2'!H34</f>
        <v>1091</v>
      </c>
      <c r="I8" s="214">
        <f>H8/F8*100</f>
        <v>5.546799532258884</v>
      </c>
      <c r="J8" s="588">
        <f>'別表4-2'!J34</f>
        <v>16019</v>
      </c>
      <c r="K8" s="215">
        <f t="shared" si="1"/>
        <v>81.44287965834562</v>
      </c>
      <c r="L8" s="589">
        <f>'別表4-2'!L34</f>
        <v>2404</v>
      </c>
      <c r="M8" s="214">
        <f t="shared" si="2"/>
        <v>12.222278712695104</v>
      </c>
      <c r="N8" s="589">
        <f>'別表4-2'!N34</f>
        <v>155</v>
      </c>
      <c r="O8" s="215">
        <f t="shared" si="3"/>
        <v>0.7880420967003915</v>
      </c>
      <c r="P8" s="588">
        <f>'別表4-2'!AJ34</f>
        <v>34394</v>
      </c>
      <c r="Q8" s="591">
        <f>'別表4-2'!AQ34</f>
        <v>3212</v>
      </c>
    </row>
    <row r="9" spans="2:17" s="7" customFormat="1" ht="22.5" customHeight="1">
      <c r="B9" s="168"/>
      <c r="C9" s="169"/>
      <c r="D9" s="170" t="s">
        <v>216</v>
      </c>
      <c r="E9" s="171">
        <v>19946</v>
      </c>
      <c r="F9" s="172">
        <v>5464</v>
      </c>
      <c r="G9" s="173">
        <v>100</v>
      </c>
      <c r="H9" s="174">
        <v>0</v>
      </c>
      <c r="I9" s="175">
        <f>H9/F9*100</f>
        <v>0</v>
      </c>
      <c r="J9" s="176">
        <v>5447</v>
      </c>
      <c r="K9" s="177">
        <f t="shared" si="1"/>
        <v>99.68887262079062</v>
      </c>
      <c r="L9" s="174">
        <v>0</v>
      </c>
      <c r="M9" s="175">
        <f t="shared" si="2"/>
        <v>0</v>
      </c>
      <c r="N9" s="174">
        <v>17</v>
      </c>
      <c r="O9" s="177">
        <f t="shared" si="3"/>
        <v>0.31112737920937045</v>
      </c>
      <c r="P9" s="176">
        <v>12512</v>
      </c>
      <c r="Q9" s="178">
        <v>1970</v>
      </c>
    </row>
    <row r="10" spans="2:17" s="7" customFormat="1" ht="22.5" customHeight="1">
      <c r="B10" s="168"/>
      <c r="C10" s="169"/>
      <c r="D10" s="179" t="s">
        <v>82</v>
      </c>
      <c r="E10" s="180">
        <v>16068</v>
      </c>
      <c r="F10" s="143">
        <v>2538</v>
      </c>
      <c r="G10" s="181">
        <v>100</v>
      </c>
      <c r="H10" s="182">
        <v>207</v>
      </c>
      <c r="I10" s="183">
        <f>H10/F10*100</f>
        <v>8.156028368794328</v>
      </c>
      <c r="J10" s="184">
        <v>499</v>
      </c>
      <c r="K10" s="181">
        <f t="shared" si="1"/>
        <v>19.66115051221434</v>
      </c>
      <c r="L10" s="182">
        <v>1823</v>
      </c>
      <c r="M10" s="183">
        <f t="shared" si="2"/>
        <v>71.82821118991332</v>
      </c>
      <c r="N10" s="182">
        <v>9</v>
      </c>
      <c r="O10" s="185">
        <f t="shared" si="3"/>
        <v>0.3546099290780142</v>
      </c>
      <c r="P10" s="184">
        <v>13501</v>
      </c>
      <c r="Q10" s="186">
        <v>29</v>
      </c>
    </row>
    <row r="11" spans="2:17" s="7" customFormat="1" ht="22.5" customHeight="1">
      <c r="B11" s="168"/>
      <c r="C11" s="169"/>
      <c r="D11" s="179" t="s">
        <v>83</v>
      </c>
      <c r="E11" s="180">
        <v>10568</v>
      </c>
      <c r="F11" s="143">
        <v>6918</v>
      </c>
      <c r="G11" s="181">
        <v>100</v>
      </c>
      <c r="H11" s="182">
        <v>458</v>
      </c>
      <c r="I11" s="183">
        <f>H11/F11*100</f>
        <v>6.620410523272622</v>
      </c>
      <c r="J11" s="184">
        <v>6085</v>
      </c>
      <c r="K11" s="185">
        <f t="shared" si="1"/>
        <v>87.95894767273779</v>
      </c>
      <c r="L11" s="182">
        <v>317</v>
      </c>
      <c r="M11" s="183">
        <f t="shared" si="2"/>
        <v>4.582249204972536</v>
      </c>
      <c r="N11" s="182">
        <v>58</v>
      </c>
      <c r="O11" s="185">
        <f t="shared" si="3"/>
        <v>0.8383925990170569</v>
      </c>
      <c r="P11" s="184">
        <v>2875</v>
      </c>
      <c r="Q11" s="186">
        <v>775</v>
      </c>
    </row>
    <row r="12" spans="2:17" s="7" customFormat="1" ht="22.5" customHeight="1">
      <c r="B12" s="168"/>
      <c r="C12" s="187"/>
      <c r="D12" s="188" t="s">
        <v>30</v>
      </c>
      <c r="E12" s="189">
        <f>E8-E9-E10-E11</f>
        <v>10693</v>
      </c>
      <c r="F12" s="189">
        <f>F8-F9-F10-F11</f>
        <v>4749</v>
      </c>
      <c r="G12" s="190">
        <v>100</v>
      </c>
      <c r="H12" s="189">
        <f>H8-H9-H10-H11</f>
        <v>426</v>
      </c>
      <c r="I12" s="191">
        <f>H12/F12*100</f>
        <v>8.970309538850284</v>
      </c>
      <c r="J12" s="192">
        <f>J8-J9-J10-J11</f>
        <v>3988</v>
      </c>
      <c r="K12" s="193">
        <f t="shared" si="1"/>
        <v>83.97557380501158</v>
      </c>
      <c r="L12" s="189">
        <f>L8-L9-L10-L11</f>
        <v>264</v>
      </c>
      <c r="M12" s="191">
        <f t="shared" si="2"/>
        <v>5.559065066329754</v>
      </c>
      <c r="N12" s="189">
        <f>N8-N9-N10-N11</f>
        <v>71</v>
      </c>
      <c r="O12" s="193">
        <f t="shared" si="3"/>
        <v>1.4950515898083807</v>
      </c>
      <c r="P12" s="192">
        <f>P8-P9-P10-P11</f>
        <v>5506</v>
      </c>
      <c r="Q12" s="194">
        <f>Q8-Q9-Q10-Q11</f>
        <v>438</v>
      </c>
    </row>
    <row r="13" spans="2:17" s="7" customFormat="1" ht="22.5" customHeight="1">
      <c r="B13" s="168"/>
      <c r="C13" s="169" t="s">
        <v>70</v>
      </c>
      <c r="D13" s="593"/>
      <c r="E13" s="569">
        <f>'別表4-3'!C34</f>
        <v>3202</v>
      </c>
      <c r="F13" s="585">
        <f>'別表4-3'!F34</f>
        <v>2320</v>
      </c>
      <c r="G13" s="592">
        <v>100</v>
      </c>
      <c r="H13" s="589">
        <f>'別表4-3'!H34</f>
        <v>332</v>
      </c>
      <c r="I13" s="214">
        <f t="shared" si="0"/>
        <v>14.310344827586208</v>
      </c>
      <c r="J13" s="588">
        <f>'別表4-3'!J34</f>
        <v>1820</v>
      </c>
      <c r="K13" s="215">
        <f t="shared" si="1"/>
        <v>78.44827586206897</v>
      </c>
      <c r="L13" s="589">
        <f>'別表4-3'!L34</f>
        <v>159</v>
      </c>
      <c r="M13" s="214">
        <f t="shared" si="2"/>
        <v>6.8534482758620685</v>
      </c>
      <c r="N13" s="589">
        <f>'別表4-3'!N34</f>
        <v>9</v>
      </c>
      <c r="O13" s="215">
        <f t="shared" si="3"/>
        <v>0.3879310344827586</v>
      </c>
      <c r="P13" s="588">
        <f>'別表4-3'!AJ34</f>
        <v>658</v>
      </c>
      <c r="Q13" s="591">
        <f>'別表4-3'!AQ34</f>
        <v>224</v>
      </c>
    </row>
    <row r="14" spans="2:17" s="7" customFormat="1" ht="22.5" customHeight="1">
      <c r="B14" s="168"/>
      <c r="C14" s="169"/>
      <c r="D14" s="195" t="s">
        <v>217</v>
      </c>
      <c r="E14" s="171">
        <v>2988</v>
      </c>
      <c r="F14" s="172">
        <v>2206</v>
      </c>
      <c r="G14" s="173">
        <v>100</v>
      </c>
      <c r="H14" s="174">
        <v>309</v>
      </c>
      <c r="I14" s="175">
        <f t="shared" si="0"/>
        <v>14.007252946509519</v>
      </c>
      <c r="J14" s="176">
        <v>1763</v>
      </c>
      <c r="K14" s="177">
        <f t="shared" si="1"/>
        <v>79.9184043517679</v>
      </c>
      <c r="L14" s="174">
        <v>125</v>
      </c>
      <c r="M14" s="175">
        <f t="shared" si="2"/>
        <v>5.666364460562103</v>
      </c>
      <c r="N14" s="174">
        <v>9</v>
      </c>
      <c r="O14" s="177">
        <f t="shared" si="3"/>
        <v>0.40797824116047143</v>
      </c>
      <c r="P14" s="176">
        <v>576</v>
      </c>
      <c r="Q14" s="178">
        <v>206</v>
      </c>
    </row>
    <row r="15" spans="2:17" s="7" customFormat="1" ht="22.5" customHeight="1">
      <c r="B15" s="168"/>
      <c r="C15" s="169"/>
      <c r="D15" s="594" t="s">
        <v>218</v>
      </c>
      <c r="E15" s="180">
        <v>100</v>
      </c>
      <c r="F15" s="143">
        <v>76</v>
      </c>
      <c r="G15" s="181">
        <v>100</v>
      </c>
      <c r="H15" s="182">
        <v>1</v>
      </c>
      <c r="I15" s="183">
        <f t="shared" si="0"/>
        <v>1.3157894736842104</v>
      </c>
      <c r="J15" s="184">
        <v>42</v>
      </c>
      <c r="K15" s="185">
        <f t="shared" si="1"/>
        <v>55.26315789473685</v>
      </c>
      <c r="L15" s="182">
        <v>33</v>
      </c>
      <c r="M15" s="183">
        <f t="shared" si="2"/>
        <v>43.42105263157895</v>
      </c>
      <c r="N15" s="182">
        <v>0</v>
      </c>
      <c r="O15" s="185">
        <f t="shared" si="3"/>
        <v>0</v>
      </c>
      <c r="P15" s="184">
        <v>15</v>
      </c>
      <c r="Q15" s="186">
        <v>9</v>
      </c>
    </row>
    <row r="16" spans="2:17" s="7" customFormat="1" ht="22.5" customHeight="1">
      <c r="B16" s="168"/>
      <c r="C16" s="169"/>
      <c r="D16" s="179" t="s">
        <v>219</v>
      </c>
      <c r="E16" s="180">
        <v>93</v>
      </c>
      <c r="F16" s="143">
        <v>26</v>
      </c>
      <c r="G16" s="181">
        <v>100</v>
      </c>
      <c r="H16" s="182">
        <v>22</v>
      </c>
      <c r="I16" s="183">
        <f t="shared" si="0"/>
        <v>84.61538461538461</v>
      </c>
      <c r="J16" s="184">
        <v>4</v>
      </c>
      <c r="K16" s="185">
        <f t="shared" si="1"/>
        <v>15.384615384615385</v>
      </c>
      <c r="L16" s="182">
        <v>0</v>
      </c>
      <c r="M16" s="183">
        <f t="shared" si="2"/>
        <v>0</v>
      </c>
      <c r="N16" s="182">
        <v>0</v>
      </c>
      <c r="O16" s="185">
        <f t="shared" si="3"/>
        <v>0</v>
      </c>
      <c r="P16" s="595">
        <v>64</v>
      </c>
      <c r="Q16" s="596">
        <v>3</v>
      </c>
    </row>
    <row r="17" spans="2:17" s="7" customFormat="1" ht="22.5" customHeight="1">
      <c r="B17" s="168"/>
      <c r="C17" s="187"/>
      <c r="D17" s="188" t="s">
        <v>30</v>
      </c>
      <c r="E17" s="225">
        <f>SUM(E13-E14-E15-E16)</f>
        <v>21</v>
      </c>
      <c r="F17" s="565">
        <f>SUM(F13-F14-F15-F16)</f>
        <v>12</v>
      </c>
      <c r="G17" s="190">
        <v>100</v>
      </c>
      <c r="H17" s="189">
        <f>SUM(H13-H14-H15-H16)</f>
        <v>0</v>
      </c>
      <c r="I17" s="191">
        <f t="shared" si="0"/>
        <v>0</v>
      </c>
      <c r="J17" s="192">
        <f>SUM(J13-J14-J15-J16)</f>
        <v>11</v>
      </c>
      <c r="K17" s="193">
        <f t="shared" si="1"/>
        <v>91.66666666666666</v>
      </c>
      <c r="L17" s="189">
        <f>SUM(L13-L14-L15-L16)</f>
        <v>1</v>
      </c>
      <c r="M17" s="191">
        <f t="shared" si="2"/>
        <v>8.333333333333332</v>
      </c>
      <c r="N17" s="189">
        <f>SUM(N13-N14-N15-N16)</f>
        <v>0</v>
      </c>
      <c r="O17" s="193">
        <f>N17/F17*100</f>
        <v>0</v>
      </c>
      <c r="P17" s="192">
        <f>SUM(P13-P14-P15-P16)</f>
        <v>3</v>
      </c>
      <c r="Q17" s="194">
        <f>SUM(Q13-Q14-Q15-Q16)</f>
        <v>6</v>
      </c>
    </row>
    <row r="18" spans="2:17" s="7" customFormat="1" ht="22.5" customHeight="1">
      <c r="B18" s="168"/>
      <c r="C18" s="169" t="s">
        <v>68</v>
      </c>
      <c r="D18" s="593"/>
      <c r="E18" s="569">
        <f>'別表4-4'!C34</f>
        <v>3632</v>
      </c>
      <c r="F18" s="571">
        <f>'別表4-4'!F34</f>
        <v>1891</v>
      </c>
      <c r="G18" s="592">
        <v>100</v>
      </c>
      <c r="H18" s="589">
        <f>'別表4-4'!H34</f>
        <v>122</v>
      </c>
      <c r="I18" s="214">
        <f>H18/F18*100</f>
        <v>6.451612903225806</v>
      </c>
      <c r="J18" s="589">
        <f>'別表4-4'!J34</f>
        <v>1629</v>
      </c>
      <c r="K18" s="215">
        <f t="shared" si="1"/>
        <v>86.1448968799577</v>
      </c>
      <c r="L18" s="589">
        <f>'別表4-4'!L34</f>
        <v>116</v>
      </c>
      <c r="M18" s="215">
        <f>L18/F18*100</f>
        <v>6.134320465362243</v>
      </c>
      <c r="N18" s="589">
        <f>'別表4-4'!N34</f>
        <v>24</v>
      </c>
      <c r="O18" s="215">
        <f>N18/F18*100</f>
        <v>1.269169751454257</v>
      </c>
      <c r="P18" s="589">
        <f>'別表4-4'!AJ34</f>
        <v>1600</v>
      </c>
      <c r="Q18" s="591">
        <f>'別表4-4'!AQ34</f>
        <v>141</v>
      </c>
    </row>
    <row r="19" spans="2:17" s="7" customFormat="1" ht="22.5" customHeight="1">
      <c r="B19" s="168"/>
      <c r="C19" s="169"/>
      <c r="D19" s="597" t="s">
        <v>214</v>
      </c>
      <c r="E19" s="172">
        <v>2435</v>
      </c>
      <c r="F19" s="229">
        <v>1418</v>
      </c>
      <c r="G19" s="173">
        <v>100</v>
      </c>
      <c r="H19" s="174">
        <v>107</v>
      </c>
      <c r="I19" s="177">
        <f>H19/F19*100</f>
        <v>7.5458392101551475</v>
      </c>
      <c r="J19" s="176">
        <v>1196</v>
      </c>
      <c r="K19" s="177">
        <f>J19/F19*100</f>
        <v>84.3441466854725</v>
      </c>
      <c r="L19" s="174">
        <v>91</v>
      </c>
      <c r="M19" s="177">
        <f>L19/F19*100</f>
        <v>6.417489421720733</v>
      </c>
      <c r="N19" s="174">
        <v>24</v>
      </c>
      <c r="O19" s="177">
        <f>N19/F19*100</f>
        <v>1.692524682651622</v>
      </c>
      <c r="P19" s="176">
        <v>884</v>
      </c>
      <c r="Q19" s="178">
        <v>133</v>
      </c>
    </row>
    <row r="20" spans="2:17" s="7" customFormat="1" ht="22.5" customHeight="1">
      <c r="B20" s="168"/>
      <c r="C20" s="169"/>
      <c r="D20" s="179" t="s">
        <v>220</v>
      </c>
      <c r="E20" s="230">
        <v>824</v>
      </c>
      <c r="F20" s="231">
        <v>415</v>
      </c>
      <c r="G20" s="181">
        <v>100</v>
      </c>
      <c r="H20" s="182">
        <v>11</v>
      </c>
      <c r="I20" s="177">
        <f>H20/F20*100</f>
        <v>2.6506024096385543</v>
      </c>
      <c r="J20" s="184">
        <v>390</v>
      </c>
      <c r="K20" s="177">
        <f>J20/F20*100</f>
        <v>93.97590361445783</v>
      </c>
      <c r="L20" s="182">
        <v>14</v>
      </c>
      <c r="M20" s="185">
        <f>L20/F20*100</f>
        <v>3.3734939759036147</v>
      </c>
      <c r="N20" s="182">
        <v>0</v>
      </c>
      <c r="O20" s="185">
        <v>0</v>
      </c>
      <c r="P20" s="184">
        <v>403</v>
      </c>
      <c r="Q20" s="186">
        <v>6</v>
      </c>
    </row>
    <row r="21" spans="2:17" s="7" customFormat="1" ht="22.5" customHeight="1">
      <c r="B21" s="168"/>
      <c r="C21" s="169"/>
      <c r="D21" s="179" t="s">
        <v>215</v>
      </c>
      <c r="E21" s="230">
        <v>296</v>
      </c>
      <c r="F21" s="231">
        <v>28</v>
      </c>
      <c r="G21" s="181">
        <v>100</v>
      </c>
      <c r="H21" s="182">
        <v>0</v>
      </c>
      <c r="I21" s="183">
        <v>0</v>
      </c>
      <c r="J21" s="184">
        <v>22</v>
      </c>
      <c r="K21" s="177">
        <f>J21/F21*100</f>
        <v>78.57142857142857</v>
      </c>
      <c r="L21" s="182">
        <v>6</v>
      </c>
      <c r="M21" s="185">
        <f>L21/F21*100</f>
        <v>21.428571428571427</v>
      </c>
      <c r="N21" s="182">
        <v>0</v>
      </c>
      <c r="O21" s="185">
        <v>0</v>
      </c>
      <c r="P21" s="184">
        <v>266</v>
      </c>
      <c r="Q21" s="186">
        <v>2</v>
      </c>
    </row>
    <row r="22" spans="2:17" s="7" customFormat="1" ht="22.5" customHeight="1">
      <c r="B22" s="582"/>
      <c r="C22" s="187"/>
      <c r="D22" s="188" t="s">
        <v>30</v>
      </c>
      <c r="E22" s="225">
        <f>SUM(E18-E19-E20-E21)</f>
        <v>77</v>
      </c>
      <c r="F22" s="189">
        <f>SUM(F18-F19-F20-F21)</f>
        <v>30</v>
      </c>
      <c r="G22" s="190">
        <v>100</v>
      </c>
      <c r="H22" s="189">
        <f>SUM(H18-H19-H20-H21)</f>
        <v>4</v>
      </c>
      <c r="I22" s="177">
        <f>H22/F22*100</f>
        <v>13.333333333333334</v>
      </c>
      <c r="J22" s="192">
        <f>SUM(J18-J19-J20-J21)</f>
        <v>21</v>
      </c>
      <c r="K22" s="177">
        <f>J22/F22*100</f>
        <v>70</v>
      </c>
      <c r="L22" s="189">
        <f>SUM(L18-L19-L20-L21)</f>
        <v>5</v>
      </c>
      <c r="M22" s="193">
        <f>L22/F22*100</f>
        <v>16.666666666666664</v>
      </c>
      <c r="N22" s="189">
        <f>SUM(N18-N19-N20-N21)</f>
        <v>0</v>
      </c>
      <c r="O22" s="177">
        <f>N22/F22*100</f>
        <v>0</v>
      </c>
      <c r="P22" s="192">
        <f>SUM(P18-P19-P20-P21)</f>
        <v>47</v>
      </c>
      <c r="Q22" s="194">
        <f>SUM(Q18-Q19-Q20-Q21)</f>
        <v>0</v>
      </c>
    </row>
    <row r="23" spans="2:17" s="548" customFormat="1" ht="22.5" customHeight="1">
      <c r="B23" s="658" t="s">
        <v>84</v>
      </c>
      <c r="C23" s="658"/>
      <c r="D23" s="658"/>
      <c r="E23" s="658"/>
      <c r="F23" s="658"/>
      <c r="G23" s="658"/>
      <c r="H23" s="658"/>
      <c r="I23" s="658"/>
      <c r="J23" s="658"/>
      <c r="K23" s="658"/>
      <c r="L23" s="658"/>
      <c r="M23" s="658"/>
      <c r="N23" s="658"/>
      <c r="O23" s="658"/>
      <c r="P23" s="658"/>
      <c r="Q23" s="658"/>
    </row>
    <row r="24" spans="2:17" s="2" customFormat="1" ht="21" customHeight="1">
      <c r="B24" s="657" t="s">
        <v>85</v>
      </c>
      <c r="C24" s="657"/>
      <c r="D24" s="657"/>
      <c r="E24" s="657"/>
      <c r="F24" s="657"/>
      <c r="G24" s="657"/>
      <c r="H24" s="657"/>
      <c r="I24" s="657"/>
      <c r="J24" s="657"/>
      <c r="K24" s="657"/>
      <c r="L24" s="657"/>
      <c r="M24" s="657"/>
      <c r="N24" s="657"/>
      <c r="O24" s="657"/>
      <c r="P24" s="657"/>
      <c r="Q24" s="657"/>
    </row>
    <row r="25" spans="5:17" s="2" customFormat="1" ht="12.75">
      <c r="E25" s="4"/>
      <c r="F25" s="4"/>
      <c r="H25" s="4"/>
      <c r="J25" s="4"/>
      <c r="L25" s="4"/>
      <c r="N25" s="4"/>
      <c r="P25" s="4"/>
      <c r="Q25" s="4"/>
    </row>
    <row r="26" spans="5:17" s="2" customFormat="1" ht="12.75">
      <c r="E26" s="4"/>
      <c r="F26" s="4"/>
      <c r="H26" s="4"/>
      <c r="J26" s="4"/>
      <c r="L26" s="4"/>
      <c r="N26" s="4"/>
      <c r="P26" s="4"/>
      <c r="Q26" s="4"/>
    </row>
    <row r="27" spans="5:17" s="2" customFormat="1" ht="12.75">
      <c r="E27" s="4"/>
      <c r="F27" s="4"/>
      <c r="H27" s="4"/>
      <c r="J27" s="4"/>
      <c r="L27" s="4"/>
      <c r="N27" s="4"/>
      <c r="P27" s="4"/>
      <c r="Q27" s="4"/>
    </row>
    <row r="28" spans="5:17" s="2" customFormat="1" ht="12.75">
      <c r="E28" s="4"/>
      <c r="F28" s="4"/>
      <c r="H28" s="4"/>
      <c r="J28" s="4"/>
      <c r="L28" s="4"/>
      <c r="N28" s="4"/>
      <c r="P28" s="4"/>
      <c r="Q28" s="4"/>
    </row>
    <row r="29" spans="5:17" s="2" customFormat="1" ht="12.75">
      <c r="E29" s="4"/>
      <c r="F29" s="4"/>
      <c r="H29" s="4"/>
      <c r="J29" s="4"/>
      <c r="L29" s="4"/>
      <c r="N29" s="4"/>
      <c r="P29" s="4"/>
      <c r="Q29" s="4"/>
    </row>
    <row r="30" spans="5:17" s="2" customFormat="1" ht="12.75">
      <c r="E30" s="4"/>
      <c r="F30" s="4"/>
      <c r="H30" s="4"/>
      <c r="J30" s="4"/>
      <c r="L30" s="4"/>
      <c r="N30" s="4"/>
      <c r="P30" s="4"/>
      <c r="Q30" s="4"/>
    </row>
  </sheetData>
  <sheetProtection/>
  <mergeCells count="13">
    <mergeCell ref="B2:Q2"/>
    <mergeCell ref="N5:O5"/>
    <mergeCell ref="B7:D7"/>
    <mergeCell ref="P4:P5"/>
    <mergeCell ref="Q4:Q5"/>
    <mergeCell ref="B4:D6"/>
    <mergeCell ref="B24:Q24"/>
    <mergeCell ref="B23:Q23"/>
    <mergeCell ref="E4:E5"/>
    <mergeCell ref="F4:O4"/>
    <mergeCell ref="H5:I5"/>
    <mergeCell ref="J5:K5"/>
    <mergeCell ref="L5:M5"/>
  </mergeCells>
  <printOptions horizontalCentered="1"/>
  <pageMargins left="0.1968503937007874" right="0.1968503937007874" top="0.7874015748031497" bottom="0.7874015748031497" header="0.5118110236220472" footer="0.5118110236220472"/>
  <pageSetup fitToHeight="1" fitToWidth="1"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B1:AG33"/>
  <sheetViews>
    <sheetView view="pageBreakPreview" zoomScale="94" zoomScaleNormal="75" zoomScaleSheetLayoutView="94" zoomScalePageLayoutView="0" workbookViewId="0" topLeftCell="A1">
      <pane xSplit="4" ySplit="6" topLeftCell="E13" activePane="bottomRight" state="frozen"/>
      <selection pane="topLeft" activeCell="L16" sqref="L16"/>
      <selection pane="topRight" activeCell="L16" sqref="L16"/>
      <selection pane="bottomLeft" activeCell="L16" sqref="L16"/>
      <selection pane="bottomRight" activeCell="W12" sqref="W12"/>
    </sheetView>
  </sheetViews>
  <sheetFormatPr defaultColWidth="9.00390625" defaultRowHeight="13.5"/>
  <cols>
    <col min="1" max="1" width="2.875" style="1" customWidth="1"/>
    <col min="2" max="3" width="2.625" style="1" customWidth="1"/>
    <col min="4" max="4" width="58.50390625" style="1" customWidth="1"/>
    <col min="5" max="5" width="9.50390625" style="5" customWidth="1"/>
    <col min="6" max="6" width="8.875" style="5" customWidth="1"/>
    <col min="7" max="7" width="7.375" style="1" customWidth="1"/>
    <col min="8" max="8" width="8.875" style="5" customWidth="1"/>
    <col min="9" max="9" width="7.00390625" style="1" customWidth="1"/>
    <col min="10" max="10" width="8.875" style="5" customWidth="1"/>
    <col min="11" max="11" width="7.375" style="1" customWidth="1"/>
    <col min="12" max="12" width="8.875" style="5" customWidth="1"/>
    <col min="13" max="13" width="7.875" style="1" customWidth="1"/>
    <col min="14" max="14" width="8.875" style="5" customWidth="1"/>
    <col min="15" max="15" width="7.00390625" style="1" customWidth="1"/>
    <col min="16" max="16" width="8.875" style="5" customWidth="1"/>
    <col min="17" max="19" width="7.375" style="1" customWidth="1"/>
    <col min="20" max="20" width="8.875" style="5" customWidth="1"/>
    <col min="21" max="21" width="7.875" style="1" customWidth="1"/>
    <col min="22" max="22" width="8.875" style="5" customWidth="1"/>
    <col min="23" max="23" width="7.875" style="1" customWidth="1"/>
    <col min="24" max="24" width="8.875" style="5" customWidth="1"/>
    <col min="25" max="25" width="7.625" style="1" customWidth="1"/>
    <col min="26" max="27" width="8.875" style="5" customWidth="1"/>
    <col min="28" max="28" width="7.625" style="1" customWidth="1"/>
    <col min="29" max="29" width="8.875" style="5" customWidth="1"/>
    <col min="30" max="30" width="7.625" style="1" customWidth="1"/>
    <col min="31" max="31" width="8.875" style="5" customWidth="1"/>
    <col min="32" max="32" width="7.625" style="1" customWidth="1"/>
    <col min="33" max="33" width="8.875" style="5" customWidth="1"/>
    <col min="34" max="16384" width="9.00390625" style="1" customWidth="1"/>
  </cols>
  <sheetData>
    <row r="1" spans="2:32" ht="18" customHeight="1">
      <c r="B1" s="2" t="s">
        <v>25</v>
      </c>
      <c r="C1" s="2"/>
      <c r="D1" s="2"/>
      <c r="E1" s="4"/>
      <c r="F1" s="4"/>
      <c r="G1" s="2"/>
      <c r="H1" s="4"/>
      <c r="I1" s="2"/>
      <c r="J1" s="4"/>
      <c r="K1" s="2"/>
      <c r="L1" s="4"/>
      <c r="M1" s="2"/>
      <c r="N1" s="4"/>
      <c r="O1" s="2"/>
      <c r="P1" s="4"/>
      <c r="Q1" s="2"/>
      <c r="R1" s="2"/>
      <c r="S1" s="2"/>
      <c r="T1" s="4"/>
      <c r="U1" s="2"/>
      <c r="V1" s="4"/>
      <c r="W1" s="2"/>
      <c r="X1" s="4"/>
      <c r="Y1" s="2"/>
      <c r="Z1" s="4"/>
      <c r="AA1" s="4"/>
      <c r="AB1" s="2"/>
      <c r="AC1" s="4"/>
      <c r="AD1" s="2"/>
      <c r="AE1" s="4"/>
      <c r="AF1" s="2"/>
    </row>
    <row r="2" spans="2:33" ht="18" customHeight="1">
      <c r="B2" s="663" t="s">
        <v>88</v>
      </c>
      <c r="C2" s="663"/>
      <c r="D2" s="663"/>
      <c r="E2" s="663"/>
      <c r="F2" s="663"/>
      <c r="G2" s="663"/>
      <c r="H2" s="663"/>
      <c r="I2" s="663"/>
      <c r="J2" s="663"/>
      <c r="K2" s="663"/>
      <c r="L2" s="663"/>
      <c r="M2" s="663"/>
      <c r="N2" s="663"/>
      <c r="O2" s="663"/>
      <c r="P2" s="663"/>
      <c r="Q2" s="663"/>
      <c r="R2" s="663"/>
      <c r="S2" s="663"/>
      <c r="T2" s="663"/>
      <c r="U2" s="663"/>
      <c r="V2" s="663"/>
      <c r="W2" s="663"/>
      <c r="X2" s="663"/>
      <c r="Y2" s="663"/>
      <c r="Z2" s="663"/>
      <c r="AA2" s="663"/>
      <c r="AB2" s="663"/>
      <c r="AC2" s="663"/>
      <c r="AD2" s="663"/>
      <c r="AE2" s="663"/>
      <c r="AF2" s="663"/>
      <c r="AG2" s="663"/>
    </row>
    <row r="3" spans="2:32" ht="18" customHeight="1">
      <c r="B3" s="2"/>
      <c r="C3" s="2"/>
      <c r="D3" s="2"/>
      <c r="E3" s="4"/>
      <c r="F3" s="4"/>
      <c r="G3" s="2"/>
      <c r="H3" s="4"/>
      <c r="I3" s="2"/>
      <c r="J3" s="4"/>
      <c r="K3" s="2"/>
      <c r="L3" s="4"/>
      <c r="M3" s="2"/>
      <c r="N3" s="4"/>
      <c r="O3" s="2"/>
      <c r="P3" s="4"/>
      <c r="Q3" s="2"/>
      <c r="R3" s="2"/>
      <c r="S3" s="2"/>
      <c r="T3" s="4"/>
      <c r="U3" s="2"/>
      <c r="V3" s="4"/>
      <c r="W3" s="2"/>
      <c r="X3" s="4"/>
      <c r="Y3" s="2"/>
      <c r="Z3" s="4"/>
      <c r="AA3" s="4"/>
      <c r="AB3" s="2"/>
      <c r="AC3" s="4"/>
      <c r="AD3" s="2"/>
      <c r="AE3" s="4"/>
      <c r="AF3" s="2"/>
    </row>
    <row r="4" spans="2:33" ht="17.25" customHeight="1">
      <c r="B4" s="651" t="s">
        <v>26</v>
      </c>
      <c r="C4" s="652"/>
      <c r="D4" s="670"/>
      <c r="E4" s="659" t="s">
        <v>9</v>
      </c>
      <c r="F4" s="682" t="s">
        <v>48</v>
      </c>
      <c r="G4" s="688"/>
      <c r="H4" s="688"/>
      <c r="I4" s="688"/>
      <c r="J4" s="688"/>
      <c r="K4" s="688"/>
      <c r="L4" s="688"/>
      <c r="M4" s="688"/>
      <c r="N4" s="688"/>
      <c r="O4" s="688"/>
      <c r="P4" s="688"/>
      <c r="Q4" s="688"/>
      <c r="R4" s="688"/>
      <c r="S4" s="688"/>
      <c r="T4" s="688"/>
      <c r="U4" s="688"/>
      <c r="V4" s="688"/>
      <c r="W4" s="688"/>
      <c r="X4" s="688"/>
      <c r="Y4" s="688"/>
      <c r="Z4" s="666" t="s">
        <v>42</v>
      </c>
      <c r="AA4" s="689"/>
      <c r="AB4" s="689"/>
      <c r="AC4" s="689"/>
      <c r="AD4" s="689"/>
      <c r="AE4" s="689"/>
      <c r="AF4" s="690"/>
      <c r="AG4" s="668" t="s">
        <v>10</v>
      </c>
    </row>
    <row r="5" spans="2:33" ht="26.25" customHeight="1">
      <c r="B5" s="671"/>
      <c r="C5" s="672"/>
      <c r="D5" s="673"/>
      <c r="E5" s="660"/>
      <c r="F5" s="206"/>
      <c r="G5" s="207"/>
      <c r="H5" s="682" t="s">
        <v>58</v>
      </c>
      <c r="I5" s="681"/>
      <c r="J5" s="680" t="s">
        <v>72</v>
      </c>
      <c r="K5" s="681"/>
      <c r="L5" s="680" t="s">
        <v>73</v>
      </c>
      <c r="M5" s="681"/>
      <c r="N5" s="680" t="s">
        <v>74</v>
      </c>
      <c r="O5" s="681"/>
      <c r="P5" s="680" t="s">
        <v>59</v>
      </c>
      <c r="Q5" s="681"/>
      <c r="R5" s="680" t="s">
        <v>79</v>
      </c>
      <c r="S5" s="681"/>
      <c r="T5" s="680" t="s">
        <v>60</v>
      </c>
      <c r="U5" s="681"/>
      <c r="V5" s="680" t="s">
        <v>61</v>
      </c>
      <c r="W5" s="681"/>
      <c r="X5" s="680" t="s">
        <v>62</v>
      </c>
      <c r="Y5" s="681"/>
      <c r="Z5" s="208"/>
      <c r="AA5" s="683" t="s">
        <v>63</v>
      </c>
      <c r="AB5" s="684"/>
      <c r="AC5" s="685" t="s">
        <v>75</v>
      </c>
      <c r="AD5" s="686"/>
      <c r="AE5" s="683" t="s">
        <v>65</v>
      </c>
      <c r="AF5" s="684"/>
      <c r="AG5" s="669"/>
    </row>
    <row r="6" spans="2:33" ht="17.25" customHeight="1">
      <c r="B6" s="674"/>
      <c r="C6" s="675"/>
      <c r="D6" s="676"/>
      <c r="E6" s="209" t="s">
        <v>27</v>
      </c>
      <c r="F6" s="210" t="s">
        <v>27</v>
      </c>
      <c r="G6" s="211" t="s">
        <v>28</v>
      </c>
      <c r="H6" s="212" t="s">
        <v>27</v>
      </c>
      <c r="I6" s="213" t="s">
        <v>28</v>
      </c>
      <c r="J6" s="210" t="s">
        <v>27</v>
      </c>
      <c r="K6" s="211" t="s">
        <v>28</v>
      </c>
      <c r="L6" s="210" t="s">
        <v>27</v>
      </c>
      <c r="M6" s="211" t="s">
        <v>28</v>
      </c>
      <c r="N6" s="212" t="s">
        <v>27</v>
      </c>
      <c r="O6" s="213" t="s">
        <v>28</v>
      </c>
      <c r="P6" s="210" t="s">
        <v>27</v>
      </c>
      <c r="Q6" s="211" t="s">
        <v>28</v>
      </c>
      <c r="R6" s="210" t="s">
        <v>27</v>
      </c>
      <c r="S6" s="211" t="s">
        <v>28</v>
      </c>
      <c r="T6" s="210" t="s">
        <v>27</v>
      </c>
      <c r="U6" s="211" t="s">
        <v>28</v>
      </c>
      <c r="V6" s="210" t="s">
        <v>27</v>
      </c>
      <c r="W6" s="211" t="s">
        <v>28</v>
      </c>
      <c r="X6" s="212" t="s">
        <v>27</v>
      </c>
      <c r="Y6" s="213" t="s">
        <v>28</v>
      </c>
      <c r="Z6" s="163" t="s">
        <v>27</v>
      </c>
      <c r="AA6" s="161" t="s">
        <v>27</v>
      </c>
      <c r="AB6" s="213" t="s">
        <v>28</v>
      </c>
      <c r="AC6" s="161" t="s">
        <v>27</v>
      </c>
      <c r="AD6" s="213" t="s">
        <v>28</v>
      </c>
      <c r="AE6" s="161" t="s">
        <v>27</v>
      </c>
      <c r="AF6" s="213" t="s">
        <v>28</v>
      </c>
      <c r="AG6" s="158" t="s">
        <v>27</v>
      </c>
    </row>
    <row r="7" spans="2:33" s="7" customFormat="1" ht="22.5" customHeight="1">
      <c r="B7" s="677" t="s">
        <v>29</v>
      </c>
      <c r="C7" s="678"/>
      <c r="D7" s="679"/>
      <c r="E7" s="584">
        <f>SUM(E8+E13+E18)</f>
        <v>64109</v>
      </c>
      <c r="F7" s="585">
        <f>SUM(F8+F13+F18)</f>
        <v>23880</v>
      </c>
      <c r="G7" s="586">
        <v>100</v>
      </c>
      <c r="H7" s="587">
        <f>SUM(H8+H13+H18)</f>
        <v>5871</v>
      </c>
      <c r="I7" s="214">
        <f>H7/F7*100</f>
        <v>24.58542713567839</v>
      </c>
      <c r="J7" s="588">
        <f>SUM(J8+J13+J18)</f>
        <v>4045</v>
      </c>
      <c r="K7" s="215">
        <f aca="true" t="shared" si="0" ref="K7:K22">J7/F7*100</f>
        <v>16.93886097152429</v>
      </c>
      <c r="L7" s="588">
        <f>SUM(L8+L13+L18)</f>
        <v>4719</v>
      </c>
      <c r="M7" s="215">
        <f aca="true" t="shared" si="1" ref="M7:M17">L7/F7*100</f>
        <v>19.761306532663315</v>
      </c>
      <c r="N7" s="587">
        <f>SUM(N8+N13+N18)</f>
        <v>6102</v>
      </c>
      <c r="O7" s="214">
        <f aca="true" t="shared" si="2" ref="O7:O12">N7/F7*100</f>
        <v>25.552763819095475</v>
      </c>
      <c r="P7" s="588">
        <f>SUM(P8+P13+P18)</f>
        <v>1205</v>
      </c>
      <c r="Q7" s="215">
        <f aca="true" t="shared" si="3" ref="Q7:Q22">P7/F7*100</f>
        <v>5.04606365159129</v>
      </c>
      <c r="R7" s="588">
        <f>SUM(R8+R13+R18)</f>
        <v>750</v>
      </c>
      <c r="S7" s="215">
        <f aca="true" t="shared" si="4" ref="S7:S12">R7/F7*100</f>
        <v>3.1407035175879394</v>
      </c>
      <c r="T7" s="588">
        <f>SUM(T8+T13+T18)</f>
        <v>320</v>
      </c>
      <c r="U7" s="215">
        <f aca="true" t="shared" si="5" ref="U7:U12">T7/F7*100</f>
        <v>1.340033500837521</v>
      </c>
      <c r="V7" s="588">
        <f>SUM(V8+V13+V18)</f>
        <v>319</v>
      </c>
      <c r="W7" s="215">
        <f aca="true" t="shared" si="6" ref="W7:W12">V7/F7*100</f>
        <v>1.3358458961474038</v>
      </c>
      <c r="X7" s="589">
        <f>SUM(X8+X13+X18)</f>
        <v>549</v>
      </c>
      <c r="Y7" s="214">
        <f aca="true" t="shared" si="7" ref="Y7:Y12">X7/F7*100</f>
        <v>2.298994974874372</v>
      </c>
      <c r="Z7" s="590">
        <f>SUM(Z8+Z13+Z18)</f>
        <v>36652</v>
      </c>
      <c r="AA7" s="587">
        <f>SUM(AA8+AA13+AA18)</f>
        <v>28708</v>
      </c>
      <c r="AB7" s="214">
        <f aca="true" t="shared" si="8" ref="AB7:AB12">AA7/Z7*100</f>
        <v>78.32587580486741</v>
      </c>
      <c r="AC7" s="587">
        <f>SUM(AC8+AC13+AC18)</f>
        <v>5120</v>
      </c>
      <c r="AD7" s="214">
        <f aca="true" t="shared" si="9" ref="AD7:AD12">AC7/Z7*100</f>
        <v>13.969224053257667</v>
      </c>
      <c r="AE7" s="587">
        <f>SUM(AE8+AE13+AE18)</f>
        <v>2824</v>
      </c>
      <c r="AF7" s="214">
        <f>AE7/Z7*100</f>
        <v>7.704900141874932</v>
      </c>
      <c r="AG7" s="584">
        <f>SUM(AG8+AG13+AG18)</f>
        <v>3577</v>
      </c>
    </row>
    <row r="8" spans="2:33" s="7" customFormat="1" ht="22.5" customHeight="1">
      <c r="B8" s="168"/>
      <c r="C8" s="216" t="s">
        <v>71</v>
      </c>
      <c r="D8" s="217"/>
      <c r="E8" s="591">
        <f>'別表4-2'!C34</f>
        <v>57275</v>
      </c>
      <c r="F8" s="585">
        <f>'別表4-2'!F34</f>
        <v>19669</v>
      </c>
      <c r="G8" s="592">
        <v>100</v>
      </c>
      <c r="H8" s="589">
        <f>'別表4-2'!R34</f>
        <v>3589</v>
      </c>
      <c r="I8" s="214">
        <f aca="true" t="shared" si="10" ref="I8:I13">H8/F8*100</f>
        <v>18.24698764553358</v>
      </c>
      <c r="J8" s="589">
        <f>'別表4-2'!T34</f>
        <v>3874</v>
      </c>
      <c r="K8" s="215">
        <f t="shared" si="0"/>
        <v>19.695968274950427</v>
      </c>
      <c r="L8" s="588">
        <f>'別表4-2'!V34</f>
        <v>3528</v>
      </c>
      <c r="M8" s="215">
        <f t="shared" si="1"/>
        <v>17.93685494941278</v>
      </c>
      <c r="N8" s="589">
        <f>'別表4-2'!X34</f>
        <v>5783</v>
      </c>
      <c r="O8" s="214">
        <f t="shared" si="2"/>
        <v>29.40159642076364</v>
      </c>
      <c r="P8" s="588">
        <f>'別表4-2'!Z34</f>
        <v>1097</v>
      </c>
      <c r="Q8" s="215">
        <f t="shared" si="3"/>
        <v>5.577304387615029</v>
      </c>
      <c r="R8" s="588">
        <f>'別表4-2'!AB34</f>
        <v>720</v>
      </c>
      <c r="S8" s="215">
        <f t="shared" si="4"/>
        <v>3.6605826427373027</v>
      </c>
      <c r="T8" s="588">
        <f>'別表4-2'!AD34</f>
        <v>312</v>
      </c>
      <c r="U8" s="215">
        <f t="shared" si="5"/>
        <v>1.5862524785194978</v>
      </c>
      <c r="V8" s="588">
        <f>'別表4-2'!AF34</f>
        <v>313</v>
      </c>
      <c r="W8" s="215">
        <f t="shared" si="6"/>
        <v>1.591336621078855</v>
      </c>
      <c r="X8" s="589">
        <f>'別表4-2'!AH34</f>
        <v>453</v>
      </c>
      <c r="Y8" s="214">
        <f t="shared" si="7"/>
        <v>2.303116579388886</v>
      </c>
      <c r="Z8" s="588">
        <f>'別表4-2'!AJ34</f>
        <v>34394</v>
      </c>
      <c r="AA8" s="589">
        <v>26675</v>
      </c>
      <c r="AB8" s="214">
        <f t="shared" si="8"/>
        <v>77.55713205791707</v>
      </c>
      <c r="AC8" s="589">
        <v>4912</v>
      </c>
      <c r="AD8" s="214">
        <f t="shared" si="9"/>
        <v>14.281560737337909</v>
      </c>
      <c r="AE8" s="589">
        <v>2807</v>
      </c>
      <c r="AF8" s="214">
        <f aca="true" t="shared" si="11" ref="AF8:AF22">AE8/Z8*100</f>
        <v>8.161307204745013</v>
      </c>
      <c r="AG8" s="591">
        <f>'別表4-2'!AQ34</f>
        <v>3212</v>
      </c>
    </row>
    <row r="9" spans="2:33" s="7" customFormat="1" ht="22.5" customHeight="1">
      <c r="B9" s="168"/>
      <c r="C9" s="169"/>
      <c r="D9" s="218" t="s">
        <v>216</v>
      </c>
      <c r="E9" s="178">
        <v>19946</v>
      </c>
      <c r="F9" s="219">
        <v>5464</v>
      </c>
      <c r="G9" s="173">
        <v>100</v>
      </c>
      <c r="H9" s="174">
        <v>14</v>
      </c>
      <c r="I9" s="175">
        <f t="shared" si="10"/>
        <v>0.2562225475841874</v>
      </c>
      <c r="J9" s="176">
        <v>143</v>
      </c>
      <c r="K9" s="177">
        <f t="shared" si="0"/>
        <v>2.617130307467057</v>
      </c>
      <c r="L9" s="176">
        <v>1520</v>
      </c>
      <c r="M9" s="177">
        <f t="shared" si="1"/>
        <v>27.81844802342606</v>
      </c>
      <c r="N9" s="174">
        <v>2254</v>
      </c>
      <c r="O9" s="175">
        <f t="shared" si="2"/>
        <v>41.25183016105417</v>
      </c>
      <c r="P9" s="176">
        <v>436</v>
      </c>
      <c r="Q9" s="177">
        <f t="shared" si="3"/>
        <v>7.979502196193265</v>
      </c>
      <c r="R9" s="176">
        <v>311</v>
      </c>
      <c r="S9" s="177">
        <f t="shared" si="4"/>
        <v>5.691800878477306</v>
      </c>
      <c r="T9" s="176">
        <v>192</v>
      </c>
      <c r="U9" s="177">
        <f t="shared" si="5"/>
        <v>3.513909224011713</v>
      </c>
      <c r="V9" s="176">
        <v>243</v>
      </c>
      <c r="W9" s="177">
        <f t="shared" si="6"/>
        <v>4.447291361639824</v>
      </c>
      <c r="X9" s="174">
        <v>351</v>
      </c>
      <c r="Y9" s="175">
        <f t="shared" si="7"/>
        <v>6.423865300146413</v>
      </c>
      <c r="Z9" s="184">
        <f>AA9+AC9+AE9</f>
        <v>12512</v>
      </c>
      <c r="AA9" s="174">
        <v>7008</v>
      </c>
      <c r="AB9" s="175">
        <f t="shared" si="8"/>
        <v>56.01023017902813</v>
      </c>
      <c r="AC9" s="174">
        <v>3509</v>
      </c>
      <c r="AD9" s="220">
        <f t="shared" si="9"/>
        <v>28.04507672634271</v>
      </c>
      <c r="AE9" s="174">
        <v>1995</v>
      </c>
      <c r="AF9" s="220">
        <f t="shared" si="11"/>
        <v>15.944693094629155</v>
      </c>
      <c r="AG9" s="178">
        <v>1970</v>
      </c>
    </row>
    <row r="10" spans="2:33" s="7" customFormat="1" ht="22.5" customHeight="1">
      <c r="B10" s="168"/>
      <c r="C10" s="169"/>
      <c r="D10" s="221" t="s">
        <v>82</v>
      </c>
      <c r="E10" s="186">
        <v>16068</v>
      </c>
      <c r="F10" s="222">
        <v>2538</v>
      </c>
      <c r="G10" s="181">
        <v>100</v>
      </c>
      <c r="H10" s="182">
        <v>78</v>
      </c>
      <c r="I10" s="183">
        <f t="shared" si="10"/>
        <v>3.0732860520094563</v>
      </c>
      <c r="J10" s="184">
        <v>100</v>
      </c>
      <c r="K10" s="185">
        <f t="shared" si="0"/>
        <v>3.940110323089047</v>
      </c>
      <c r="L10" s="184">
        <v>635</v>
      </c>
      <c r="M10" s="185">
        <f t="shared" si="1"/>
        <v>25.019700551615443</v>
      </c>
      <c r="N10" s="182">
        <v>750</v>
      </c>
      <c r="O10" s="183">
        <f t="shared" si="2"/>
        <v>29.550827423167846</v>
      </c>
      <c r="P10" s="184">
        <v>547</v>
      </c>
      <c r="Q10" s="185">
        <f t="shared" si="3"/>
        <v>21.552403467297086</v>
      </c>
      <c r="R10" s="184">
        <v>305</v>
      </c>
      <c r="S10" s="185">
        <f t="shared" si="4"/>
        <v>12.017336485421593</v>
      </c>
      <c r="T10" s="184">
        <v>43</v>
      </c>
      <c r="U10" s="185">
        <f t="shared" si="5"/>
        <v>1.69424743892829</v>
      </c>
      <c r="V10" s="184">
        <v>30</v>
      </c>
      <c r="W10" s="185">
        <f t="shared" si="6"/>
        <v>1.1820330969267139</v>
      </c>
      <c r="X10" s="182">
        <v>50</v>
      </c>
      <c r="Y10" s="183">
        <f t="shared" si="7"/>
        <v>1.9700551615445234</v>
      </c>
      <c r="Z10" s="184">
        <v>13501</v>
      </c>
      <c r="AA10" s="182">
        <v>12265</v>
      </c>
      <c r="AB10" s="220">
        <f t="shared" si="8"/>
        <v>90.84512258351232</v>
      </c>
      <c r="AC10" s="182">
        <v>557</v>
      </c>
      <c r="AD10" s="183">
        <f t="shared" si="9"/>
        <v>4.125620324420414</v>
      </c>
      <c r="AE10" s="182">
        <v>679</v>
      </c>
      <c r="AF10" s="223">
        <f t="shared" si="11"/>
        <v>5.029257092067254</v>
      </c>
      <c r="AG10" s="186">
        <v>29</v>
      </c>
    </row>
    <row r="11" spans="2:33" s="7" customFormat="1" ht="22.5" customHeight="1">
      <c r="B11" s="168"/>
      <c r="C11" s="169"/>
      <c r="D11" s="221" t="s">
        <v>83</v>
      </c>
      <c r="E11" s="186">
        <v>10568</v>
      </c>
      <c r="F11" s="222">
        <v>6918</v>
      </c>
      <c r="G11" s="181">
        <v>100</v>
      </c>
      <c r="H11" s="182">
        <v>3142</v>
      </c>
      <c r="I11" s="183">
        <f t="shared" si="10"/>
        <v>45.417750795027466</v>
      </c>
      <c r="J11" s="184">
        <v>2932</v>
      </c>
      <c r="K11" s="185">
        <f t="shared" si="0"/>
        <v>42.382191384793295</v>
      </c>
      <c r="L11" s="184">
        <v>613</v>
      </c>
      <c r="M11" s="185">
        <f t="shared" si="1"/>
        <v>8.860942468921653</v>
      </c>
      <c r="N11" s="182">
        <v>102</v>
      </c>
      <c r="O11" s="183">
        <f t="shared" si="2"/>
        <v>1.4744145706851692</v>
      </c>
      <c r="P11" s="184">
        <v>37</v>
      </c>
      <c r="Q11" s="185">
        <f>P11/F11*100</f>
        <v>0.5348366579936398</v>
      </c>
      <c r="R11" s="184">
        <v>31</v>
      </c>
      <c r="S11" s="185">
        <f t="shared" si="4"/>
        <v>0.44810638912980627</v>
      </c>
      <c r="T11" s="184">
        <v>32</v>
      </c>
      <c r="U11" s="185">
        <f t="shared" si="5"/>
        <v>0.46256143394044524</v>
      </c>
      <c r="V11" s="184">
        <v>20</v>
      </c>
      <c r="W11" s="185">
        <f t="shared" si="6"/>
        <v>0.28910089621277824</v>
      </c>
      <c r="X11" s="182">
        <v>9</v>
      </c>
      <c r="Y11" s="183">
        <f t="shared" si="7"/>
        <v>0.13009540329575023</v>
      </c>
      <c r="Z11" s="184">
        <f>AA11+AC11+AE11</f>
        <v>2875</v>
      </c>
      <c r="AA11" s="182">
        <v>2804</v>
      </c>
      <c r="AB11" s="223">
        <f t="shared" si="8"/>
        <v>97.5304347826087</v>
      </c>
      <c r="AC11" s="182">
        <v>65</v>
      </c>
      <c r="AD11" s="220">
        <f t="shared" si="9"/>
        <v>2.2608695652173916</v>
      </c>
      <c r="AE11" s="182">
        <v>6</v>
      </c>
      <c r="AF11" s="183">
        <f t="shared" si="11"/>
        <v>0.20869565217391303</v>
      </c>
      <c r="AG11" s="186">
        <v>775</v>
      </c>
    </row>
    <row r="12" spans="2:33" s="7" customFormat="1" ht="22.5" customHeight="1">
      <c r="B12" s="168"/>
      <c r="C12" s="187"/>
      <c r="D12" s="224" t="s">
        <v>30</v>
      </c>
      <c r="E12" s="225">
        <f>SUM(E8-E9-E10-E11)</f>
        <v>10693</v>
      </c>
      <c r="F12" s="225">
        <f>SUM(F8-F9-F10-F11)</f>
        <v>4749</v>
      </c>
      <c r="G12" s="190">
        <v>100</v>
      </c>
      <c r="H12" s="189">
        <f>H8-H9-H10-H11</f>
        <v>355</v>
      </c>
      <c r="I12" s="191">
        <f t="shared" si="10"/>
        <v>7.475257949041904</v>
      </c>
      <c r="J12" s="192">
        <f>J8-J9-J10-J11</f>
        <v>699</v>
      </c>
      <c r="K12" s="193">
        <f t="shared" si="0"/>
        <v>14.718888186986733</v>
      </c>
      <c r="L12" s="192">
        <f>L8-L9-L10-L11</f>
        <v>760</v>
      </c>
      <c r="M12" s="193">
        <f t="shared" si="1"/>
        <v>16.00336913034323</v>
      </c>
      <c r="N12" s="189">
        <f>N8-N9-N10-N11</f>
        <v>2677</v>
      </c>
      <c r="O12" s="191">
        <f t="shared" si="2"/>
        <v>56.36976205516952</v>
      </c>
      <c r="P12" s="192">
        <f>P8-P9-P10-P11</f>
        <v>77</v>
      </c>
      <c r="Q12" s="193">
        <f t="shared" si="3"/>
        <v>1.6213939776795114</v>
      </c>
      <c r="R12" s="192">
        <f>R8-R9-R10-R11</f>
        <v>73</v>
      </c>
      <c r="S12" s="193">
        <f t="shared" si="4"/>
        <v>1.5371657190987578</v>
      </c>
      <c r="T12" s="192">
        <f>T8-T9-T10-T11</f>
        <v>45</v>
      </c>
      <c r="U12" s="193">
        <f t="shared" si="5"/>
        <v>0.9475679090334808</v>
      </c>
      <c r="V12" s="192">
        <f>V8-V9-V10-V11</f>
        <v>20</v>
      </c>
      <c r="W12" s="193">
        <f t="shared" si="6"/>
        <v>0.4211412929037693</v>
      </c>
      <c r="X12" s="189">
        <f>X8-X9-X10-X11</f>
        <v>43</v>
      </c>
      <c r="Y12" s="191">
        <f t="shared" si="7"/>
        <v>0.9054537797431037</v>
      </c>
      <c r="Z12" s="192">
        <f>Z8-Z9-Z10-Z11</f>
        <v>5506</v>
      </c>
      <c r="AA12" s="189">
        <f>AA8-AA9-AA10-AA11</f>
        <v>4598</v>
      </c>
      <c r="AB12" s="191">
        <f t="shared" si="8"/>
        <v>83.50889938249183</v>
      </c>
      <c r="AC12" s="189">
        <f>AC8-AC9-AC10-AC11</f>
        <v>781</v>
      </c>
      <c r="AD12" s="191">
        <f t="shared" si="9"/>
        <v>14.184525971667272</v>
      </c>
      <c r="AE12" s="189">
        <f>AE8-AE9-AE10-AE11</f>
        <v>127</v>
      </c>
      <c r="AF12" s="226">
        <f t="shared" si="11"/>
        <v>2.3065746458409007</v>
      </c>
      <c r="AG12" s="194">
        <f>AG8-AG9-AG10-AG11</f>
        <v>438</v>
      </c>
    </row>
    <row r="13" spans="2:33" s="7" customFormat="1" ht="22.5" customHeight="1">
      <c r="B13" s="168"/>
      <c r="C13" s="169" t="s">
        <v>67</v>
      </c>
      <c r="D13" s="568"/>
      <c r="E13" s="569">
        <f>'別表4-3'!C34</f>
        <v>3202</v>
      </c>
      <c r="F13" s="571">
        <f>'別表4-3'!F34</f>
        <v>2320</v>
      </c>
      <c r="G13" s="592">
        <v>100</v>
      </c>
      <c r="H13" s="589">
        <f>'別表4-3'!R34</f>
        <v>2275</v>
      </c>
      <c r="I13" s="214">
        <f t="shared" si="10"/>
        <v>98.0603448275862</v>
      </c>
      <c r="J13" s="588">
        <f>'別表4-3'!T34</f>
        <v>11</v>
      </c>
      <c r="K13" s="215">
        <f t="shared" si="0"/>
        <v>0.47413793103448276</v>
      </c>
      <c r="L13" s="588">
        <f>'別表4-3'!V34</f>
        <v>5</v>
      </c>
      <c r="M13" s="215">
        <f t="shared" si="1"/>
        <v>0.21551724137931033</v>
      </c>
      <c r="N13" s="589">
        <f>'別表4-3'!X34</f>
        <v>11</v>
      </c>
      <c r="O13" s="214">
        <f aca="true" t="shared" si="12" ref="O13:O22">N13/F13*100</f>
        <v>0.47413793103448276</v>
      </c>
      <c r="P13" s="588">
        <f>'別表4-3'!Z34</f>
        <v>18</v>
      </c>
      <c r="Q13" s="215">
        <f t="shared" si="3"/>
        <v>0.7758620689655172</v>
      </c>
      <c r="R13" s="588">
        <f>'別表4-3'!AB34</f>
        <v>0</v>
      </c>
      <c r="S13" s="215">
        <f>R13/H13*100</f>
        <v>0</v>
      </c>
      <c r="T13" s="588">
        <f>'別表4-3'!AD34</f>
        <v>0</v>
      </c>
      <c r="U13" s="215">
        <v>0</v>
      </c>
      <c r="V13" s="588">
        <f>'別表4-3'!AF34</f>
        <v>0</v>
      </c>
      <c r="W13" s="215">
        <v>0</v>
      </c>
      <c r="X13" s="589">
        <f>'別表4-3'!AH34</f>
        <v>0</v>
      </c>
      <c r="Y13" s="214">
        <v>0</v>
      </c>
      <c r="Z13" s="588">
        <f>'別表4-3'!AJ34</f>
        <v>658</v>
      </c>
      <c r="AA13" s="589">
        <v>575</v>
      </c>
      <c r="AB13" s="214">
        <f aca="true" t="shared" si="13" ref="AB13:AB22">AA13/Z13*100</f>
        <v>87.38601823708207</v>
      </c>
      <c r="AC13" s="589">
        <v>83</v>
      </c>
      <c r="AD13" s="214">
        <f aca="true" t="shared" si="14" ref="AD13:AD22">AC13/Z13*100</f>
        <v>12.613981762917934</v>
      </c>
      <c r="AE13" s="589">
        <v>0</v>
      </c>
      <c r="AF13" s="214">
        <f t="shared" si="11"/>
        <v>0</v>
      </c>
      <c r="AG13" s="591">
        <v>224</v>
      </c>
    </row>
    <row r="14" spans="2:33" s="7" customFormat="1" ht="22.5" customHeight="1">
      <c r="B14" s="168"/>
      <c r="C14" s="169"/>
      <c r="D14" s="218" t="s">
        <v>217</v>
      </c>
      <c r="E14" s="178">
        <v>2988</v>
      </c>
      <c r="F14" s="219">
        <v>2206</v>
      </c>
      <c r="G14" s="173">
        <v>100</v>
      </c>
      <c r="H14" s="174">
        <v>2171</v>
      </c>
      <c r="I14" s="175">
        <f aca="true" t="shared" si="15" ref="I14:I22">H14/F14*100</f>
        <v>98.41341795104262</v>
      </c>
      <c r="J14" s="176">
        <v>3</v>
      </c>
      <c r="K14" s="177">
        <f t="shared" si="0"/>
        <v>0.1359927470534905</v>
      </c>
      <c r="L14" s="176">
        <v>4</v>
      </c>
      <c r="M14" s="598">
        <f t="shared" si="1"/>
        <v>0.1813236627379873</v>
      </c>
      <c r="N14" s="174">
        <v>10</v>
      </c>
      <c r="O14" s="220">
        <f t="shared" si="12"/>
        <v>0.45330915684496825</v>
      </c>
      <c r="P14" s="176">
        <v>18</v>
      </c>
      <c r="Q14" s="177">
        <f t="shared" si="3"/>
        <v>0.8159564823209429</v>
      </c>
      <c r="R14" s="176">
        <v>0</v>
      </c>
      <c r="S14" s="177">
        <f>R14/H14*100</f>
        <v>0</v>
      </c>
      <c r="T14" s="176">
        <v>0</v>
      </c>
      <c r="U14" s="177">
        <v>0</v>
      </c>
      <c r="V14" s="176">
        <v>0</v>
      </c>
      <c r="W14" s="177">
        <v>0</v>
      </c>
      <c r="X14" s="174">
        <v>0</v>
      </c>
      <c r="Y14" s="175">
        <v>0</v>
      </c>
      <c r="Z14" s="184">
        <f>AA14+AC14+AE14</f>
        <v>576</v>
      </c>
      <c r="AA14" s="174">
        <v>529</v>
      </c>
      <c r="AB14" s="220">
        <f t="shared" si="13"/>
        <v>91.84027777777779</v>
      </c>
      <c r="AC14" s="174">
        <v>47</v>
      </c>
      <c r="AD14" s="175">
        <f t="shared" si="14"/>
        <v>8.159722222222223</v>
      </c>
      <c r="AE14" s="174">
        <v>0</v>
      </c>
      <c r="AF14" s="220">
        <f t="shared" si="11"/>
        <v>0</v>
      </c>
      <c r="AG14" s="178">
        <v>206</v>
      </c>
    </row>
    <row r="15" spans="2:33" s="7" customFormat="1" ht="22.5" customHeight="1">
      <c r="B15" s="168"/>
      <c r="C15" s="169"/>
      <c r="D15" s="578" t="s">
        <v>218</v>
      </c>
      <c r="E15" s="186">
        <v>100</v>
      </c>
      <c r="F15" s="222">
        <v>76</v>
      </c>
      <c r="G15" s="181">
        <v>100</v>
      </c>
      <c r="H15" s="182">
        <v>73</v>
      </c>
      <c r="I15" s="183">
        <f t="shared" si="15"/>
        <v>96.05263157894737</v>
      </c>
      <c r="J15" s="184">
        <v>3</v>
      </c>
      <c r="K15" s="185">
        <f t="shared" si="0"/>
        <v>3.9473684210526314</v>
      </c>
      <c r="L15" s="184">
        <v>0</v>
      </c>
      <c r="M15" s="599">
        <f t="shared" si="1"/>
        <v>0</v>
      </c>
      <c r="N15" s="182">
        <v>0</v>
      </c>
      <c r="O15" s="185">
        <f t="shared" si="12"/>
        <v>0</v>
      </c>
      <c r="P15" s="184">
        <v>0</v>
      </c>
      <c r="Q15" s="598">
        <f t="shared" si="3"/>
        <v>0</v>
      </c>
      <c r="R15" s="184">
        <v>0</v>
      </c>
      <c r="S15" s="598">
        <f>R15/H15*100</f>
        <v>0</v>
      </c>
      <c r="T15" s="184">
        <v>0</v>
      </c>
      <c r="U15" s="185">
        <v>0</v>
      </c>
      <c r="V15" s="184">
        <v>0</v>
      </c>
      <c r="W15" s="185">
        <v>0</v>
      </c>
      <c r="X15" s="182">
        <v>0</v>
      </c>
      <c r="Y15" s="183">
        <v>0</v>
      </c>
      <c r="Z15" s="184">
        <f>AA15+AC15+AE15</f>
        <v>15</v>
      </c>
      <c r="AA15" s="182">
        <v>15</v>
      </c>
      <c r="AB15" s="223">
        <f t="shared" si="13"/>
        <v>100</v>
      </c>
      <c r="AC15" s="182">
        <v>0</v>
      </c>
      <c r="AD15" s="220">
        <f t="shared" si="14"/>
        <v>0</v>
      </c>
      <c r="AE15" s="182">
        <v>0</v>
      </c>
      <c r="AF15" s="183">
        <f t="shared" si="11"/>
        <v>0</v>
      </c>
      <c r="AG15" s="186">
        <v>9</v>
      </c>
    </row>
    <row r="16" spans="2:33" s="7" customFormat="1" ht="22.5" customHeight="1">
      <c r="B16" s="168"/>
      <c r="C16" s="169"/>
      <c r="D16" s="221" t="s">
        <v>219</v>
      </c>
      <c r="E16" s="186">
        <v>93</v>
      </c>
      <c r="F16" s="222">
        <v>26</v>
      </c>
      <c r="G16" s="181">
        <v>100</v>
      </c>
      <c r="H16" s="182">
        <v>19</v>
      </c>
      <c r="I16" s="183">
        <f t="shared" si="15"/>
        <v>73.07692307692307</v>
      </c>
      <c r="J16" s="184">
        <v>5</v>
      </c>
      <c r="K16" s="185">
        <f t="shared" si="0"/>
        <v>19.230769230769234</v>
      </c>
      <c r="L16" s="184">
        <v>1</v>
      </c>
      <c r="M16" s="599">
        <f t="shared" si="1"/>
        <v>3.8461538461538463</v>
      </c>
      <c r="N16" s="182">
        <v>1</v>
      </c>
      <c r="O16" s="223">
        <f t="shared" si="12"/>
        <v>3.8461538461538463</v>
      </c>
      <c r="P16" s="184">
        <v>0</v>
      </c>
      <c r="Q16" s="599">
        <f t="shared" si="3"/>
        <v>0</v>
      </c>
      <c r="R16" s="184">
        <v>0</v>
      </c>
      <c r="S16" s="599">
        <f>R16/H16*100</f>
        <v>0</v>
      </c>
      <c r="T16" s="184">
        <v>0</v>
      </c>
      <c r="U16" s="185">
        <v>0</v>
      </c>
      <c r="V16" s="184">
        <v>0</v>
      </c>
      <c r="W16" s="185">
        <v>0</v>
      </c>
      <c r="X16" s="182">
        <v>0</v>
      </c>
      <c r="Y16" s="183">
        <v>0</v>
      </c>
      <c r="Z16" s="184">
        <f>AA16+AC16+AE16</f>
        <v>64</v>
      </c>
      <c r="AA16" s="600">
        <v>29</v>
      </c>
      <c r="AB16" s="223">
        <f t="shared" si="13"/>
        <v>45.3125</v>
      </c>
      <c r="AC16" s="182">
        <v>35</v>
      </c>
      <c r="AD16" s="183">
        <f t="shared" si="14"/>
        <v>54.6875</v>
      </c>
      <c r="AE16" s="600">
        <v>0</v>
      </c>
      <c r="AF16" s="220">
        <f t="shared" si="11"/>
        <v>0</v>
      </c>
      <c r="AG16" s="596">
        <v>3</v>
      </c>
    </row>
    <row r="17" spans="2:33" s="7" customFormat="1" ht="22.5" customHeight="1">
      <c r="B17" s="168"/>
      <c r="C17" s="187"/>
      <c r="D17" s="224" t="s">
        <v>30</v>
      </c>
      <c r="E17" s="225">
        <f>SUM(E13-E14-E15-E16)</f>
        <v>21</v>
      </c>
      <c r="F17" s="225">
        <f>SUM(F13-F14-F15-F16)</f>
        <v>12</v>
      </c>
      <c r="G17" s="190">
        <v>100</v>
      </c>
      <c r="H17" s="189">
        <f>H13-H14-H15-H16</f>
        <v>12</v>
      </c>
      <c r="I17" s="191">
        <f t="shared" si="15"/>
        <v>100</v>
      </c>
      <c r="J17" s="192">
        <f>J13-J14-J15-J16</f>
        <v>0</v>
      </c>
      <c r="K17" s="193">
        <f t="shared" si="0"/>
        <v>0</v>
      </c>
      <c r="L17" s="192">
        <v>0</v>
      </c>
      <c r="M17" s="193">
        <f t="shared" si="1"/>
        <v>0</v>
      </c>
      <c r="N17" s="189">
        <f>N13-N14-N15-N16</f>
        <v>0</v>
      </c>
      <c r="O17" s="193">
        <f t="shared" si="12"/>
        <v>0</v>
      </c>
      <c r="P17" s="192">
        <f>P13-P14-P15-P16</f>
        <v>0</v>
      </c>
      <c r="Q17" s="193">
        <f t="shared" si="3"/>
        <v>0</v>
      </c>
      <c r="R17" s="192">
        <v>0</v>
      </c>
      <c r="S17" s="193">
        <f>R17/H17*100</f>
        <v>0</v>
      </c>
      <c r="T17" s="192">
        <v>0</v>
      </c>
      <c r="U17" s="193">
        <v>0</v>
      </c>
      <c r="V17" s="192">
        <v>0</v>
      </c>
      <c r="W17" s="193">
        <v>0</v>
      </c>
      <c r="X17" s="189">
        <v>0</v>
      </c>
      <c r="Y17" s="191">
        <v>0</v>
      </c>
      <c r="Z17" s="184">
        <f>AA17+AC17+AE17</f>
        <v>3</v>
      </c>
      <c r="AA17" s="189">
        <v>2</v>
      </c>
      <c r="AB17" s="191">
        <f t="shared" si="13"/>
        <v>66.66666666666666</v>
      </c>
      <c r="AC17" s="189">
        <v>1</v>
      </c>
      <c r="AD17" s="226">
        <f t="shared" si="14"/>
        <v>33.33333333333333</v>
      </c>
      <c r="AE17" s="189">
        <v>0</v>
      </c>
      <c r="AF17" s="191">
        <f t="shared" si="11"/>
        <v>0</v>
      </c>
      <c r="AG17" s="194">
        <v>7</v>
      </c>
    </row>
    <row r="18" spans="2:33" s="7" customFormat="1" ht="22.5" customHeight="1">
      <c r="B18" s="168"/>
      <c r="C18" s="169" t="s">
        <v>68</v>
      </c>
      <c r="D18" s="568"/>
      <c r="E18" s="569">
        <f>'別表4-4'!C34</f>
        <v>3632</v>
      </c>
      <c r="F18" s="571">
        <f>'別表4-4'!F34</f>
        <v>1891</v>
      </c>
      <c r="G18" s="592">
        <v>100</v>
      </c>
      <c r="H18" s="571">
        <f>'別表4-4'!R34</f>
        <v>7</v>
      </c>
      <c r="I18" s="214">
        <f t="shared" si="15"/>
        <v>0.370174510840825</v>
      </c>
      <c r="J18" s="571">
        <f>'別表4-4'!T34</f>
        <v>160</v>
      </c>
      <c r="K18" s="214">
        <f t="shared" si="0"/>
        <v>8.461131676361713</v>
      </c>
      <c r="L18" s="571">
        <f>'別表4-4'!V34</f>
        <v>1186</v>
      </c>
      <c r="M18" s="215">
        <f>L18/F18*100</f>
        <v>62.7181385510312</v>
      </c>
      <c r="N18" s="571">
        <f>'別表4-4'!X34</f>
        <v>308</v>
      </c>
      <c r="O18" s="215">
        <f t="shared" si="12"/>
        <v>16.287678476996298</v>
      </c>
      <c r="P18" s="571">
        <v>90</v>
      </c>
      <c r="Q18" s="215">
        <f t="shared" si="3"/>
        <v>4.759386567953464</v>
      </c>
      <c r="R18" s="571">
        <v>30</v>
      </c>
      <c r="S18" s="215">
        <f>R18/F18*100</f>
        <v>1.5864621893178215</v>
      </c>
      <c r="T18" s="571">
        <v>8</v>
      </c>
      <c r="U18" s="215">
        <f>T18/F18*100</f>
        <v>0.42305658381808564</v>
      </c>
      <c r="V18" s="571">
        <v>6</v>
      </c>
      <c r="W18" s="215">
        <f>V18/F18*100</f>
        <v>0.31729243786356426</v>
      </c>
      <c r="X18" s="571">
        <v>96</v>
      </c>
      <c r="Y18" s="214">
        <f>X18/F18*100</f>
        <v>5.076679005817028</v>
      </c>
      <c r="Z18" s="589">
        <f>'別表4-4'!AJ34</f>
        <v>1600</v>
      </c>
      <c r="AA18" s="589">
        <v>1458</v>
      </c>
      <c r="AB18" s="215">
        <f t="shared" si="13"/>
        <v>91.125</v>
      </c>
      <c r="AC18" s="589">
        <v>125</v>
      </c>
      <c r="AD18" s="214">
        <f t="shared" si="14"/>
        <v>7.8125</v>
      </c>
      <c r="AE18" s="589">
        <v>17</v>
      </c>
      <c r="AF18" s="214">
        <f t="shared" si="11"/>
        <v>1.0625</v>
      </c>
      <c r="AG18" s="591">
        <v>141</v>
      </c>
    </row>
    <row r="19" spans="2:33" s="7" customFormat="1" ht="22.5" customHeight="1">
      <c r="B19" s="168"/>
      <c r="C19" s="169"/>
      <c r="D19" s="218" t="s">
        <v>214</v>
      </c>
      <c r="E19" s="172">
        <v>2435</v>
      </c>
      <c r="F19" s="229">
        <v>1418</v>
      </c>
      <c r="G19" s="173">
        <v>100</v>
      </c>
      <c r="H19" s="174">
        <v>3</v>
      </c>
      <c r="I19" s="183">
        <f t="shared" si="15"/>
        <v>0.21156558533145275</v>
      </c>
      <c r="J19" s="174">
        <v>140</v>
      </c>
      <c r="K19" s="175">
        <f t="shared" si="0"/>
        <v>9.873060648801129</v>
      </c>
      <c r="L19" s="176">
        <v>1019</v>
      </c>
      <c r="M19" s="177">
        <f>L19/F19*100</f>
        <v>71.86177715091678</v>
      </c>
      <c r="N19" s="174">
        <v>144</v>
      </c>
      <c r="O19" s="177">
        <f t="shared" si="12"/>
        <v>10.155148095909732</v>
      </c>
      <c r="P19" s="176">
        <v>10</v>
      </c>
      <c r="Q19" s="177">
        <f t="shared" si="3"/>
        <v>0.7052186177715092</v>
      </c>
      <c r="R19" s="176">
        <v>6</v>
      </c>
      <c r="S19" s="177">
        <f>R19/F19*100</f>
        <v>0.4231311706629055</v>
      </c>
      <c r="T19" s="176">
        <v>2</v>
      </c>
      <c r="U19" s="177">
        <f>T19/F19*100</f>
        <v>0.14104372355430184</v>
      </c>
      <c r="V19" s="176">
        <v>1</v>
      </c>
      <c r="W19" s="177">
        <f>V19/F19*100</f>
        <v>0.07052186177715092</v>
      </c>
      <c r="X19" s="174">
        <v>93</v>
      </c>
      <c r="Y19" s="175">
        <f>X19/F19*100</f>
        <v>6.558533145275034</v>
      </c>
      <c r="Z19" s="184">
        <f>AA19+AC19+AE19</f>
        <v>884</v>
      </c>
      <c r="AA19" s="174">
        <v>871</v>
      </c>
      <c r="AB19" s="175">
        <f t="shared" si="13"/>
        <v>98.52941176470588</v>
      </c>
      <c r="AC19" s="174">
        <v>13</v>
      </c>
      <c r="AD19" s="175">
        <f t="shared" si="14"/>
        <v>1.4705882352941175</v>
      </c>
      <c r="AE19" s="174">
        <v>0</v>
      </c>
      <c r="AF19" s="175">
        <f t="shared" si="11"/>
        <v>0</v>
      </c>
      <c r="AG19" s="178">
        <v>133</v>
      </c>
    </row>
    <row r="20" spans="2:33" s="7" customFormat="1" ht="22.5" customHeight="1">
      <c r="B20" s="168"/>
      <c r="C20" s="169"/>
      <c r="D20" s="221" t="s">
        <v>220</v>
      </c>
      <c r="E20" s="230">
        <v>824</v>
      </c>
      <c r="F20" s="231">
        <v>415</v>
      </c>
      <c r="G20" s="181">
        <v>100</v>
      </c>
      <c r="H20" s="182">
        <v>1</v>
      </c>
      <c r="I20" s="183">
        <f t="shared" si="15"/>
        <v>0.24096385542168677</v>
      </c>
      <c r="J20" s="182">
        <v>10</v>
      </c>
      <c r="K20" s="183">
        <f>J20/F20*100</f>
        <v>2.4096385542168677</v>
      </c>
      <c r="L20" s="184">
        <v>156</v>
      </c>
      <c r="M20" s="185">
        <f>L20/F20*100</f>
        <v>37.59036144578313</v>
      </c>
      <c r="N20" s="182">
        <v>154</v>
      </c>
      <c r="O20" s="185">
        <f>N20/F20*100</f>
        <v>37.10843373493976</v>
      </c>
      <c r="P20" s="184">
        <v>76</v>
      </c>
      <c r="Q20" s="185">
        <f t="shared" si="3"/>
        <v>18.313253012048193</v>
      </c>
      <c r="R20" s="184">
        <v>15</v>
      </c>
      <c r="S20" s="185">
        <f>R20/F20*100</f>
        <v>3.614457831325301</v>
      </c>
      <c r="T20" s="184">
        <v>1</v>
      </c>
      <c r="U20" s="185">
        <f>T20/F20*100</f>
        <v>0.24096385542168677</v>
      </c>
      <c r="V20" s="184">
        <v>2</v>
      </c>
      <c r="W20" s="185">
        <f>V20/F20*100</f>
        <v>0.48192771084337355</v>
      </c>
      <c r="X20" s="182">
        <v>0</v>
      </c>
      <c r="Y20" s="183">
        <f>X20/F20*100</f>
        <v>0</v>
      </c>
      <c r="Z20" s="184">
        <f>AA20+AC20+AE20</f>
        <v>403</v>
      </c>
      <c r="AA20" s="182">
        <v>381</v>
      </c>
      <c r="AB20" s="183">
        <f>AA20/Z20*100</f>
        <v>94.54094292803971</v>
      </c>
      <c r="AC20" s="182">
        <v>22</v>
      </c>
      <c r="AD20" s="183">
        <f>AC20/Z20*100</f>
        <v>5.459057071960298</v>
      </c>
      <c r="AE20" s="182">
        <v>0</v>
      </c>
      <c r="AF20" s="183">
        <f>AE20/Z20*100</f>
        <v>0</v>
      </c>
      <c r="AG20" s="186">
        <v>6</v>
      </c>
    </row>
    <row r="21" spans="2:33" ht="22.5" customHeight="1">
      <c r="B21" s="140"/>
      <c r="C21" s="141"/>
      <c r="D21" s="151" t="s">
        <v>215</v>
      </c>
      <c r="E21" s="153">
        <v>296</v>
      </c>
      <c r="F21" s="154">
        <v>28</v>
      </c>
      <c r="G21" s="196">
        <v>100</v>
      </c>
      <c r="H21" s="197">
        <v>0</v>
      </c>
      <c r="I21" s="198">
        <f t="shared" si="15"/>
        <v>0</v>
      </c>
      <c r="J21" s="197">
        <v>3</v>
      </c>
      <c r="K21" s="183">
        <f t="shared" si="0"/>
        <v>10.714285714285714</v>
      </c>
      <c r="L21" s="199">
        <v>2</v>
      </c>
      <c r="M21" s="200">
        <f>L21/F21*100</f>
        <v>7.142857142857142</v>
      </c>
      <c r="N21" s="197">
        <v>5</v>
      </c>
      <c r="O21" s="200">
        <f t="shared" si="12"/>
        <v>17.857142857142858</v>
      </c>
      <c r="P21" s="199">
        <v>2</v>
      </c>
      <c r="Q21" s="200">
        <f t="shared" si="3"/>
        <v>7.142857142857142</v>
      </c>
      <c r="R21" s="199">
        <v>7</v>
      </c>
      <c r="S21" s="200">
        <f>R21/F21*100</f>
        <v>25</v>
      </c>
      <c r="T21" s="199">
        <v>5</v>
      </c>
      <c r="U21" s="200">
        <f>T21/F21*100</f>
        <v>17.857142857142858</v>
      </c>
      <c r="V21" s="199">
        <v>1</v>
      </c>
      <c r="W21" s="200">
        <f>V21/F21*100</f>
        <v>3.571428571428571</v>
      </c>
      <c r="X21" s="197">
        <v>3</v>
      </c>
      <c r="Y21" s="198">
        <f>X21/F21*100</f>
        <v>10.714285714285714</v>
      </c>
      <c r="Z21" s="184">
        <f>AA21+AC21+AE21</f>
        <v>266</v>
      </c>
      <c r="AA21" s="197">
        <v>170</v>
      </c>
      <c r="AB21" s="198">
        <f t="shared" si="13"/>
        <v>63.90977443609023</v>
      </c>
      <c r="AC21" s="197">
        <v>85</v>
      </c>
      <c r="AD21" s="198">
        <f t="shared" si="14"/>
        <v>31.954887218045116</v>
      </c>
      <c r="AE21" s="197">
        <v>11</v>
      </c>
      <c r="AF21" s="198">
        <f t="shared" si="11"/>
        <v>4.135338345864661</v>
      </c>
      <c r="AG21" s="201">
        <v>2</v>
      </c>
    </row>
    <row r="22" spans="2:33" ht="22.5" customHeight="1">
      <c r="B22" s="155"/>
      <c r="C22" s="148"/>
      <c r="D22" s="152" t="s">
        <v>30</v>
      </c>
      <c r="E22" s="150">
        <f>SUM(E18-E19-E20-E21)</f>
        <v>77</v>
      </c>
      <c r="F22" s="150">
        <f>SUM(F18-F19-F20-F21)</f>
        <v>30</v>
      </c>
      <c r="G22" s="202">
        <v>100</v>
      </c>
      <c r="H22" s="149">
        <f>SUM(H18-H19-H20-H21)</f>
        <v>3</v>
      </c>
      <c r="I22" s="198">
        <f t="shared" si="15"/>
        <v>10</v>
      </c>
      <c r="J22" s="149">
        <f>SUM(J18-J19-J20-J21)</f>
        <v>7</v>
      </c>
      <c r="K22" s="198">
        <f t="shared" si="0"/>
        <v>23.333333333333332</v>
      </c>
      <c r="L22" s="150">
        <f>SUM(L18-L19-L20-L21)</f>
        <v>9</v>
      </c>
      <c r="M22" s="200">
        <f>L22/F22*100</f>
        <v>30</v>
      </c>
      <c r="N22" s="150">
        <f>SUM(N18-N19-N20-N21)</f>
        <v>5</v>
      </c>
      <c r="O22" s="200">
        <f t="shared" si="12"/>
        <v>16.666666666666664</v>
      </c>
      <c r="P22" s="150">
        <f>SUM(P18-P19-P20-P21)</f>
        <v>2</v>
      </c>
      <c r="Q22" s="227">
        <f t="shared" si="3"/>
        <v>6.666666666666667</v>
      </c>
      <c r="R22" s="150">
        <f>SUM(R18-R19-R20-R21)</f>
        <v>2</v>
      </c>
      <c r="S22" s="200">
        <f>R22/F22*100</f>
        <v>6.666666666666667</v>
      </c>
      <c r="T22" s="150">
        <f>SUM(T18-T19-T20-T21)</f>
        <v>0</v>
      </c>
      <c r="U22" s="227">
        <f>T22/F22*100</f>
        <v>0</v>
      </c>
      <c r="V22" s="150">
        <f>SUM(V18-V19-V20-V21)</f>
        <v>2</v>
      </c>
      <c r="W22" s="227">
        <f>V22/F22*100</f>
        <v>6.666666666666667</v>
      </c>
      <c r="X22" s="150">
        <f>SUM(X18-X19-X20-X21)</f>
        <v>0</v>
      </c>
      <c r="Y22" s="204">
        <f>X22/F22*100</f>
        <v>0</v>
      </c>
      <c r="Z22" s="184">
        <f>AA22+AC22+AE22</f>
        <v>47</v>
      </c>
      <c r="AA22" s="203">
        <f>SUM(AA18-AA19-AA20-AA21)</f>
        <v>36</v>
      </c>
      <c r="AB22" s="228">
        <f t="shared" si="13"/>
        <v>76.59574468085107</v>
      </c>
      <c r="AC22" s="232">
        <f>SUM(AC18-AC19-AC20-AC21)</f>
        <v>5</v>
      </c>
      <c r="AD22" s="228">
        <f t="shared" si="14"/>
        <v>10.638297872340425</v>
      </c>
      <c r="AE22" s="232">
        <f>SUM(AE18-AE19-AE20-AE21)</f>
        <v>6</v>
      </c>
      <c r="AF22" s="228">
        <f t="shared" si="11"/>
        <v>12.76595744680851</v>
      </c>
      <c r="AG22" s="205">
        <f>SUM(AG18-AG19-AG20-AG21)</f>
        <v>0</v>
      </c>
    </row>
    <row r="23" spans="2:33" s="2" customFormat="1" ht="22.5" customHeight="1">
      <c r="B23" s="687" t="s">
        <v>211</v>
      </c>
      <c r="C23" s="687"/>
      <c r="D23" s="687"/>
      <c r="E23" s="687"/>
      <c r="F23" s="687"/>
      <c r="G23" s="687"/>
      <c r="H23" s="687"/>
      <c r="I23" s="687"/>
      <c r="J23" s="687"/>
      <c r="K23" s="687"/>
      <c r="L23" s="687"/>
      <c r="M23" s="687"/>
      <c r="N23" s="687"/>
      <c r="O23" s="687"/>
      <c r="P23" s="687"/>
      <c r="Q23" s="687"/>
      <c r="R23" s="687"/>
      <c r="S23" s="687"/>
      <c r="T23" s="687"/>
      <c r="U23" s="687"/>
      <c r="V23" s="687"/>
      <c r="W23" s="687"/>
      <c r="X23" s="687"/>
      <c r="Y23" s="687"/>
      <c r="Z23" s="687"/>
      <c r="AA23" s="687"/>
      <c r="AB23" s="687"/>
      <c r="AC23" s="687"/>
      <c r="AD23" s="687"/>
      <c r="AE23" s="687"/>
      <c r="AF23" s="687"/>
      <c r="AG23" s="687"/>
    </row>
    <row r="24" spans="2:33" s="2" customFormat="1" ht="22.5" customHeight="1">
      <c r="B24" s="657" t="s">
        <v>212</v>
      </c>
      <c r="C24" s="657"/>
      <c r="D24" s="657"/>
      <c r="E24" s="657"/>
      <c r="F24" s="657"/>
      <c r="G24" s="657"/>
      <c r="H24" s="657"/>
      <c r="I24" s="657"/>
      <c r="J24" s="657"/>
      <c r="K24" s="657"/>
      <c r="L24" s="657"/>
      <c r="M24" s="657"/>
      <c r="N24" s="657"/>
      <c r="O24" s="657"/>
      <c r="P24" s="657"/>
      <c r="Q24" s="657"/>
      <c r="R24" s="657"/>
      <c r="S24" s="657"/>
      <c r="T24" s="657"/>
      <c r="U24" s="657"/>
      <c r="V24" s="657"/>
      <c r="W24" s="657"/>
      <c r="X24" s="657"/>
      <c r="Y24" s="657"/>
      <c r="Z24" s="657"/>
      <c r="AA24" s="657"/>
      <c r="AB24" s="657"/>
      <c r="AC24" s="657"/>
      <c r="AD24" s="657"/>
      <c r="AE24" s="657"/>
      <c r="AF24" s="657"/>
      <c r="AG24" s="657"/>
    </row>
    <row r="25" spans="5:33" s="2" customFormat="1" ht="12.75">
      <c r="E25" s="4"/>
      <c r="F25" s="4"/>
      <c r="H25" s="4"/>
      <c r="J25" s="4"/>
      <c r="L25" s="4"/>
      <c r="N25" s="4"/>
      <c r="P25" s="4"/>
      <c r="T25" s="4"/>
      <c r="V25" s="4"/>
      <c r="X25" s="4"/>
      <c r="Z25" s="4"/>
      <c r="AA25" s="4"/>
      <c r="AC25" s="4"/>
      <c r="AE25" s="4"/>
      <c r="AG25" s="4"/>
    </row>
    <row r="26" spans="5:33" s="2" customFormat="1" ht="12.75">
      <c r="E26" s="4"/>
      <c r="F26" s="4"/>
      <c r="H26" s="4"/>
      <c r="J26" s="4"/>
      <c r="L26" s="4"/>
      <c r="N26" s="4"/>
      <c r="P26" s="4"/>
      <c r="T26" s="4"/>
      <c r="V26" s="4"/>
      <c r="X26" s="4"/>
      <c r="Z26" s="4"/>
      <c r="AA26" s="4"/>
      <c r="AC26" s="4"/>
      <c r="AE26" s="4"/>
      <c r="AG26" s="4"/>
    </row>
    <row r="27" spans="5:33" s="2" customFormat="1" ht="12.75">
      <c r="E27" s="4"/>
      <c r="F27" s="4"/>
      <c r="H27" s="4"/>
      <c r="J27" s="4"/>
      <c r="L27" s="4"/>
      <c r="N27" s="4"/>
      <c r="P27" s="4"/>
      <c r="T27" s="4"/>
      <c r="V27" s="4"/>
      <c r="X27" s="4"/>
      <c r="Z27" s="4"/>
      <c r="AA27" s="4"/>
      <c r="AC27" s="4"/>
      <c r="AE27" s="4"/>
      <c r="AG27" s="4"/>
    </row>
    <row r="28" spans="5:33" s="2" customFormat="1" ht="12.75">
      <c r="E28" s="4"/>
      <c r="F28" s="4"/>
      <c r="H28" s="4"/>
      <c r="J28" s="4"/>
      <c r="L28" s="4"/>
      <c r="N28" s="4"/>
      <c r="P28" s="4"/>
      <c r="T28" s="4"/>
      <c r="V28" s="4"/>
      <c r="X28" s="4"/>
      <c r="Z28" s="4"/>
      <c r="AA28" s="4"/>
      <c r="AC28" s="4"/>
      <c r="AE28" s="4"/>
      <c r="AG28" s="4"/>
    </row>
    <row r="29" spans="5:33" s="2" customFormat="1" ht="12.75">
      <c r="E29" s="4"/>
      <c r="F29" s="4"/>
      <c r="H29" s="4"/>
      <c r="J29" s="4"/>
      <c r="L29" s="4"/>
      <c r="N29" s="4"/>
      <c r="P29" s="4"/>
      <c r="T29" s="4"/>
      <c r="V29" s="4"/>
      <c r="X29" s="4"/>
      <c r="Z29" s="4"/>
      <c r="AA29" s="4"/>
      <c r="AC29" s="4"/>
      <c r="AE29" s="4"/>
      <c r="AG29" s="4"/>
    </row>
    <row r="30" spans="5:33" s="2" customFormat="1" ht="12.75">
      <c r="E30" s="4"/>
      <c r="F30" s="4"/>
      <c r="H30" s="4"/>
      <c r="J30" s="4"/>
      <c r="L30" s="4"/>
      <c r="N30" s="4"/>
      <c r="P30" s="4"/>
      <c r="T30" s="4"/>
      <c r="V30" s="4"/>
      <c r="X30" s="4"/>
      <c r="Z30" s="4"/>
      <c r="AA30" s="4"/>
      <c r="AC30" s="4"/>
      <c r="AE30" s="4"/>
      <c r="AG30" s="4"/>
    </row>
    <row r="31" spans="5:33" s="2" customFormat="1" ht="12.75">
      <c r="E31" s="4"/>
      <c r="F31" s="4"/>
      <c r="H31" s="4"/>
      <c r="J31" s="4"/>
      <c r="L31" s="4"/>
      <c r="N31" s="4"/>
      <c r="P31" s="4"/>
      <c r="T31" s="4"/>
      <c r="V31" s="4"/>
      <c r="X31" s="4"/>
      <c r="Z31" s="4"/>
      <c r="AA31" s="4"/>
      <c r="AC31" s="4"/>
      <c r="AE31" s="4"/>
      <c r="AG31" s="4"/>
    </row>
    <row r="32" spans="5:33" s="2" customFormat="1" ht="12.75">
      <c r="E32" s="4"/>
      <c r="F32" s="4"/>
      <c r="H32" s="4"/>
      <c r="J32" s="4"/>
      <c r="L32" s="4"/>
      <c r="N32" s="4"/>
      <c r="P32" s="4"/>
      <c r="T32" s="4"/>
      <c r="V32" s="4"/>
      <c r="X32" s="4"/>
      <c r="Z32" s="4"/>
      <c r="AA32" s="4"/>
      <c r="AC32" s="4"/>
      <c r="AE32" s="4"/>
      <c r="AG32" s="4"/>
    </row>
    <row r="33" spans="5:33" s="2" customFormat="1" ht="12.75">
      <c r="E33" s="4"/>
      <c r="F33" s="4"/>
      <c r="H33" s="4"/>
      <c r="J33" s="4"/>
      <c r="L33" s="4"/>
      <c r="N33" s="4"/>
      <c r="P33" s="4"/>
      <c r="T33" s="4"/>
      <c r="V33" s="4"/>
      <c r="X33" s="4"/>
      <c r="Z33" s="4"/>
      <c r="AA33" s="4"/>
      <c r="AC33" s="4"/>
      <c r="AE33" s="4"/>
      <c r="AG33" s="4"/>
    </row>
  </sheetData>
  <sheetProtection/>
  <mergeCells count="21">
    <mergeCell ref="AA5:AB5"/>
    <mergeCell ref="AE5:AF5"/>
    <mergeCell ref="AC5:AD5"/>
    <mergeCell ref="L5:M5"/>
    <mergeCell ref="N5:O5"/>
    <mergeCell ref="B23:AG23"/>
    <mergeCell ref="B2:AG2"/>
    <mergeCell ref="B4:D6"/>
    <mergeCell ref="E4:E5"/>
    <mergeCell ref="F4:Y4"/>
    <mergeCell ref="Z4:AF4"/>
    <mergeCell ref="B7:D7"/>
    <mergeCell ref="X5:Y5"/>
    <mergeCell ref="J5:K5"/>
    <mergeCell ref="R5:S5"/>
    <mergeCell ref="H5:I5"/>
    <mergeCell ref="B24:AG24"/>
    <mergeCell ref="AG4:AG5"/>
    <mergeCell ref="P5:Q5"/>
    <mergeCell ref="T5:U5"/>
    <mergeCell ref="V5:W5"/>
  </mergeCell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47" r:id="rId1"/>
</worksheet>
</file>

<file path=xl/worksheets/sheet4.xml><?xml version="1.0" encoding="utf-8"?>
<worksheet xmlns="http://schemas.openxmlformats.org/spreadsheetml/2006/main" xmlns:r="http://schemas.openxmlformats.org/officeDocument/2006/relationships">
  <sheetPr>
    <pageSetUpPr fitToPage="1"/>
  </sheetPr>
  <dimension ref="B1:AQ40"/>
  <sheetViews>
    <sheetView view="pageBreakPreview" zoomScale="86" zoomScaleNormal="75" zoomScaleSheetLayoutView="86" zoomScalePageLayoutView="0" workbookViewId="0" topLeftCell="A1">
      <pane xSplit="2" ySplit="5" topLeftCell="C31" activePane="bottomRight" state="frozen"/>
      <selection pane="topLeft" activeCell="L16" sqref="L16"/>
      <selection pane="topRight" activeCell="L16" sqref="L16"/>
      <selection pane="bottomLeft" activeCell="L16" sqref="L16"/>
      <selection pane="bottomRight" activeCell="I38" sqref="I38"/>
    </sheetView>
  </sheetViews>
  <sheetFormatPr defaultColWidth="9.00390625" defaultRowHeight="13.5"/>
  <cols>
    <col min="1" max="1" width="1.4921875" style="1" customWidth="1"/>
    <col min="2" max="2" width="17.125" style="1" customWidth="1"/>
    <col min="3" max="3" width="10.125" style="1" customWidth="1"/>
    <col min="4" max="4" width="11.00390625" style="1" customWidth="1"/>
    <col min="5" max="5" width="10.875" style="1" customWidth="1"/>
    <col min="6" max="6" width="8.375" style="1" customWidth="1"/>
    <col min="7" max="7" width="7.125" style="1" customWidth="1"/>
    <col min="8" max="8" width="7.875" style="1" customWidth="1"/>
    <col min="9" max="9" width="7.125" style="1" customWidth="1"/>
    <col min="10" max="10" width="7.875" style="1" customWidth="1"/>
    <col min="11" max="11" width="7.125" style="1" customWidth="1"/>
    <col min="12" max="12" width="7.875" style="1" customWidth="1"/>
    <col min="13" max="13" width="7.125" style="1" customWidth="1"/>
    <col min="14" max="14" width="7.50390625" style="1" customWidth="1"/>
    <col min="15" max="15" width="7.125" style="1" customWidth="1"/>
    <col min="16" max="16" width="7.375" style="7" customWidth="1"/>
    <col min="17" max="17" width="7.375" style="1" customWidth="1"/>
    <col min="18" max="18" width="8.00390625" style="1" customWidth="1"/>
    <col min="19" max="19" width="6.125" style="1" customWidth="1"/>
    <col min="20" max="20" width="7.50390625" style="1" customWidth="1"/>
    <col min="21" max="21" width="6.875" style="1" customWidth="1"/>
    <col min="22" max="22" width="7.375" style="1" customWidth="1"/>
    <col min="23" max="23" width="6.875" style="1" customWidth="1"/>
    <col min="24" max="24" width="7.50390625" style="1" customWidth="1"/>
    <col min="25" max="25" width="6.125" style="1" customWidth="1"/>
    <col min="26" max="30" width="7.50390625" style="1" customWidth="1"/>
    <col min="31" max="31" width="7.125" style="1" customWidth="1"/>
    <col min="32" max="33" width="6.875" style="1" customWidth="1"/>
    <col min="34" max="35" width="6.125" style="1" customWidth="1"/>
    <col min="36" max="36" width="9.125" style="1" customWidth="1"/>
    <col min="37" max="37" width="7.00390625" style="1" customWidth="1"/>
    <col min="38" max="38" width="8.125" style="1" bestFit="1" customWidth="1"/>
    <col min="39" max="39" width="6.00390625" style="1" customWidth="1"/>
    <col min="40" max="40" width="8.125" style="1" bestFit="1" customWidth="1"/>
    <col min="41" max="41" width="6.00390625" style="1" customWidth="1"/>
    <col min="42" max="42" width="8.125" style="1" bestFit="1" customWidth="1"/>
    <col min="43" max="43" width="9.50390625" style="1" customWidth="1"/>
    <col min="44" max="44" width="1.625" style="1" customWidth="1"/>
    <col min="45" max="16384" width="9.00390625" style="1" customWidth="1"/>
  </cols>
  <sheetData>
    <row r="1" spans="2:42" s="87" customFormat="1" ht="18" customHeight="1">
      <c r="B1" s="85" t="s">
        <v>44</v>
      </c>
      <c r="C1" s="85"/>
      <c r="D1" s="85"/>
      <c r="E1" s="85"/>
      <c r="F1" s="85"/>
      <c r="G1" s="85"/>
      <c r="H1" s="85"/>
      <c r="I1" s="85"/>
      <c r="J1" s="85"/>
      <c r="K1" s="85"/>
      <c r="L1" s="85"/>
      <c r="M1" s="85"/>
      <c r="N1" s="85"/>
      <c r="O1" s="85"/>
      <c r="P1" s="86"/>
      <c r="Q1" s="85"/>
      <c r="R1" s="85"/>
      <c r="S1" s="85"/>
      <c r="T1" s="85"/>
      <c r="U1" s="85"/>
      <c r="V1" s="85"/>
      <c r="W1" s="85"/>
      <c r="X1" s="85"/>
      <c r="Y1" s="85"/>
      <c r="Z1" s="85"/>
      <c r="AA1" s="85"/>
      <c r="AB1" s="85"/>
      <c r="AC1" s="85"/>
      <c r="AD1" s="85"/>
      <c r="AE1" s="85"/>
      <c r="AF1" s="85"/>
      <c r="AG1" s="85"/>
      <c r="AH1" s="85"/>
      <c r="AI1" s="85"/>
      <c r="AJ1" s="85"/>
      <c r="AK1" s="85"/>
      <c r="AL1" s="85"/>
      <c r="AM1" s="85"/>
      <c r="AN1" s="85"/>
      <c r="AO1" s="85"/>
      <c r="AP1" s="85"/>
    </row>
    <row r="2" spans="2:43" s="87" customFormat="1" ht="18" customHeight="1">
      <c r="B2" s="710" t="s">
        <v>89</v>
      </c>
      <c r="C2" s="710"/>
      <c r="D2" s="710"/>
      <c r="E2" s="710"/>
      <c r="F2" s="710"/>
      <c r="G2" s="710"/>
      <c r="H2" s="710"/>
      <c r="I2" s="710"/>
      <c r="J2" s="710"/>
      <c r="K2" s="710"/>
      <c r="L2" s="710"/>
      <c r="M2" s="710"/>
      <c r="N2" s="710"/>
      <c r="O2" s="710"/>
      <c r="P2" s="710"/>
      <c r="Q2" s="710"/>
      <c r="R2" s="710"/>
      <c r="S2" s="710"/>
      <c r="T2" s="710"/>
      <c r="U2" s="710"/>
      <c r="V2" s="710"/>
      <c r="W2" s="710"/>
      <c r="X2" s="710"/>
      <c r="Y2" s="710"/>
      <c r="Z2" s="710"/>
      <c r="AA2" s="710"/>
      <c r="AB2" s="710"/>
      <c r="AC2" s="710"/>
      <c r="AD2" s="710"/>
      <c r="AE2" s="710"/>
      <c r="AF2" s="710"/>
      <c r="AG2" s="710"/>
      <c r="AH2" s="710"/>
      <c r="AI2" s="710"/>
      <c r="AJ2" s="710"/>
      <c r="AK2" s="710"/>
      <c r="AL2" s="710"/>
      <c r="AM2" s="710"/>
      <c r="AN2" s="710"/>
      <c r="AO2" s="710"/>
      <c r="AP2" s="710"/>
      <c r="AQ2" s="710"/>
    </row>
    <row r="3" spans="2:42" s="87" customFormat="1" ht="18" customHeight="1">
      <c r="B3" s="691" t="s">
        <v>54</v>
      </c>
      <c r="C3" s="692"/>
      <c r="D3" s="692"/>
      <c r="E3" s="692"/>
      <c r="F3" s="692"/>
      <c r="G3" s="692"/>
      <c r="H3" s="692"/>
      <c r="I3" s="692"/>
      <c r="J3" s="692"/>
      <c r="K3" s="692"/>
      <c r="L3" s="692"/>
      <c r="M3" s="692"/>
      <c r="N3" s="692"/>
      <c r="O3" s="85"/>
      <c r="P3" s="86"/>
      <c r="Q3" s="85"/>
      <c r="R3" s="85"/>
      <c r="S3" s="85"/>
      <c r="T3" s="85"/>
      <c r="U3" s="85"/>
      <c r="V3" s="85"/>
      <c r="W3" s="85"/>
      <c r="X3" s="85"/>
      <c r="Y3" s="85"/>
      <c r="Z3" s="85"/>
      <c r="AA3" s="85"/>
      <c r="AB3" s="85"/>
      <c r="AC3" s="85"/>
      <c r="AD3" s="85"/>
      <c r="AE3" s="85"/>
      <c r="AF3" s="85"/>
      <c r="AG3" s="85"/>
      <c r="AH3" s="85"/>
      <c r="AI3" s="85"/>
      <c r="AJ3" s="85"/>
      <c r="AK3" s="85"/>
      <c r="AL3" s="85"/>
      <c r="AM3" s="85"/>
      <c r="AN3" s="85"/>
      <c r="AO3" s="85"/>
      <c r="AP3" s="85"/>
    </row>
    <row r="4" spans="2:43" s="7" customFormat="1" ht="18" customHeight="1">
      <c r="B4" s="713" t="s">
        <v>8</v>
      </c>
      <c r="C4" s="699" t="s">
        <v>239</v>
      </c>
      <c r="D4" s="700"/>
      <c r="E4" s="701"/>
      <c r="F4" s="648" t="s">
        <v>229</v>
      </c>
      <c r="G4" s="693"/>
      <c r="H4" s="693"/>
      <c r="I4" s="693"/>
      <c r="J4" s="693"/>
      <c r="K4" s="693"/>
      <c r="L4" s="693"/>
      <c r="M4" s="693"/>
      <c r="N4" s="693"/>
      <c r="O4" s="694"/>
      <c r="P4" s="711" t="s">
        <v>230</v>
      </c>
      <c r="Q4" s="712"/>
      <c r="R4" s="712"/>
      <c r="S4" s="712"/>
      <c r="T4" s="712"/>
      <c r="U4" s="712"/>
      <c r="V4" s="712"/>
      <c r="W4" s="712"/>
      <c r="X4" s="712"/>
      <c r="Y4" s="712"/>
      <c r="Z4" s="712"/>
      <c r="AA4" s="712"/>
      <c r="AB4" s="712"/>
      <c r="AC4" s="712"/>
      <c r="AD4" s="712"/>
      <c r="AE4" s="712"/>
      <c r="AF4" s="712"/>
      <c r="AG4" s="712"/>
      <c r="AH4" s="712"/>
      <c r="AI4" s="712"/>
      <c r="AJ4" s="648" t="s">
        <v>231</v>
      </c>
      <c r="AK4" s="708"/>
      <c r="AL4" s="708"/>
      <c r="AM4" s="708"/>
      <c r="AN4" s="708"/>
      <c r="AO4" s="708"/>
      <c r="AP4" s="709"/>
      <c r="AQ4" s="715" t="s">
        <v>10</v>
      </c>
    </row>
    <row r="5" spans="2:43" s="7" customFormat="1" ht="24" customHeight="1">
      <c r="B5" s="713"/>
      <c r="C5" s="233"/>
      <c r="D5" s="234" t="s">
        <v>237</v>
      </c>
      <c r="E5" s="234" t="s">
        <v>238</v>
      </c>
      <c r="F5" s="235"/>
      <c r="G5" s="236"/>
      <c r="H5" s="695" t="s">
        <v>43</v>
      </c>
      <c r="I5" s="696"/>
      <c r="J5" s="695" t="s">
        <v>32</v>
      </c>
      <c r="K5" s="696"/>
      <c r="L5" s="695" t="s">
        <v>33</v>
      </c>
      <c r="M5" s="696"/>
      <c r="N5" s="695" t="s">
        <v>34</v>
      </c>
      <c r="O5" s="696"/>
      <c r="P5" s="237"/>
      <c r="Q5" s="238"/>
      <c r="R5" s="711" t="s">
        <v>58</v>
      </c>
      <c r="S5" s="698"/>
      <c r="T5" s="697" t="s">
        <v>72</v>
      </c>
      <c r="U5" s="698"/>
      <c r="V5" s="697" t="s">
        <v>73</v>
      </c>
      <c r="W5" s="698"/>
      <c r="X5" s="697" t="s">
        <v>74</v>
      </c>
      <c r="Y5" s="698"/>
      <c r="Z5" s="697" t="s">
        <v>59</v>
      </c>
      <c r="AA5" s="698"/>
      <c r="AB5" s="697" t="s">
        <v>79</v>
      </c>
      <c r="AC5" s="698"/>
      <c r="AD5" s="697" t="s">
        <v>60</v>
      </c>
      <c r="AE5" s="698"/>
      <c r="AF5" s="697" t="s">
        <v>61</v>
      </c>
      <c r="AG5" s="698"/>
      <c r="AH5" s="697" t="s">
        <v>62</v>
      </c>
      <c r="AI5" s="698"/>
      <c r="AJ5" s="239"/>
      <c r="AK5" s="702" t="s">
        <v>63</v>
      </c>
      <c r="AL5" s="703"/>
      <c r="AM5" s="704" t="s">
        <v>64</v>
      </c>
      <c r="AN5" s="705"/>
      <c r="AO5" s="706" t="s">
        <v>65</v>
      </c>
      <c r="AP5" s="707"/>
      <c r="AQ5" s="716"/>
    </row>
    <row r="6" spans="2:43" s="7" customFormat="1" ht="19.5" customHeight="1">
      <c r="B6" s="714"/>
      <c r="C6" s="240"/>
      <c r="D6" s="241"/>
      <c r="E6" s="241"/>
      <c r="F6" s="242" t="s">
        <v>27</v>
      </c>
      <c r="G6" s="243" t="s">
        <v>28</v>
      </c>
      <c r="H6" s="244" t="s">
        <v>27</v>
      </c>
      <c r="I6" s="245" t="s">
        <v>28</v>
      </c>
      <c r="J6" s="242" t="s">
        <v>27</v>
      </c>
      <c r="K6" s="243" t="s">
        <v>28</v>
      </c>
      <c r="L6" s="244" t="s">
        <v>27</v>
      </c>
      <c r="M6" s="245" t="s">
        <v>28</v>
      </c>
      <c r="N6" s="244" t="s">
        <v>27</v>
      </c>
      <c r="O6" s="243" t="s">
        <v>28</v>
      </c>
      <c r="P6" s="246" t="s">
        <v>27</v>
      </c>
      <c r="Q6" s="247" t="s">
        <v>28</v>
      </c>
      <c r="R6" s="248" t="s">
        <v>27</v>
      </c>
      <c r="S6" s="249" t="s">
        <v>28</v>
      </c>
      <c r="T6" s="246" t="s">
        <v>27</v>
      </c>
      <c r="U6" s="247" t="s">
        <v>28</v>
      </c>
      <c r="V6" s="246" t="s">
        <v>27</v>
      </c>
      <c r="W6" s="247" t="s">
        <v>28</v>
      </c>
      <c r="X6" s="248" t="s">
        <v>27</v>
      </c>
      <c r="Y6" s="249" t="s">
        <v>28</v>
      </c>
      <c r="Z6" s="246" t="s">
        <v>27</v>
      </c>
      <c r="AA6" s="247" t="s">
        <v>28</v>
      </c>
      <c r="AB6" s="246" t="s">
        <v>27</v>
      </c>
      <c r="AC6" s="247" t="s">
        <v>28</v>
      </c>
      <c r="AD6" s="246" t="s">
        <v>27</v>
      </c>
      <c r="AE6" s="247" t="s">
        <v>28</v>
      </c>
      <c r="AF6" s="246" t="s">
        <v>27</v>
      </c>
      <c r="AG6" s="247" t="s">
        <v>28</v>
      </c>
      <c r="AH6" s="248" t="s">
        <v>27</v>
      </c>
      <c r="AI6" s="249" t="s">
        <v>28</v>
      </c>
      <c r="AJ6" s="250" t="s">
        <v>27</v>
      </c>
      <c r="AK6" s="244" t="s">
        <v>27</v>
      </c>
      <c r="AL6" s="251" t="s">
        <v>28</v>
      </c>
      <c r="AM6" s="244" t="s">
        <v>27</v>
      </c>
      <c r="AN6" s="251" t="s">
        <v>28</v>
      </c>
      <c r="AO6" s="252" t="s">
        <v>27</v>
      </c>
      <c r="AP6" s="245" t="s">
        <v>28</v>
      </c>
      <c r="AQ6" s="253" t="s">
        <v>27</v>
      </c>
    </row>
    <row r="7" spans="2:43" s="7" customFormat="1" ht="21.75" customHeight="1">
      <c r="B7" s="187" t="s">
        <v>0</v>
      </c>
      <c r="C7" s="254">
        <f aca="true" t="shared" si="0" ref="C7:C34">SUM(F7+AJ7+AQ7)</f>
        <v>68</v>
      </c>
      <c r="D7" s="255">
        <v>18</v>
      </c>
      <c r="E7" s="255">
        <v>50</v>
      </c>
      <c r="F7" s="256">
        <f>SUM(H7+J7+L7+N7)</f>
        <v>16</v>
      </c>
      <c r="G7" s="257">
        <v>100</v>
      </c>
      <c r="H7" s="258">
        <v>1</v>
      </c>
      <c r="I7" s="214">
        <f aca="true" t="shared" si="1" ref="I7:I13">H7/F7*100</f>
        <v>6.25</v>
      </c>
      <c r="J7" s="258">
        <v>4</v>
      </c>
      <c r="K7" s="215">
        <f aca="true" t="shared" si="2" ref="K7:K16">J7/F7*100</f>
        <v>25</v>
      </c>
      <c r="L7" s="258">
        <v>11</v>
      </c>
      <c r="M7" s="214">
        <f aca="true" t="shared" si="3" ref="M7:M16">L7/F7*100</f>
        <v>68.75</v>
      </c>
      <c r="N7" s="258">
        <v>0</v>
      </c>
      <c r="O7" s="215">
        <f aca="true" t="shared" si="4" ref="O7:O16">N7/F7*100</f>
        <v>0</v>
      </c>
      <c r="P7" s="256">
        <f aca="true" t="shared" si="5" ref="P7:P33">SUM(R7+T7+V7+X7+Z7+AB7+AD7+AF7+AH7)</f>
        <v>16</v>
      </c>
      <c r="Q7" s="257">
        <v>100</v>
      </c>
      <c r="R7" s="258">
        <v>7</v>
      </c>
      <c r="S7" s="214">
        <f aca="true" t="shared" si="6" ref="S7:S13">R7/P7*100</f>
        <v>43.75</v>
      </c>
      <c r="T7" s="258">
        <v>0</v>
      </c>
      <c r="U7" s="215">
        <f aca="true" t="shared" si="7" ref="U7:U13">T7/P7*100</f>
        <v>0</v>
      </c>
      <c r="V7" s="258">
        <v>3</v>
      </c>
      <c r="W7" s="215">
        <f aca="true" t="shared" si="8" ref="W7:W13">V7/P7*100</f>
        <v>18.75</v>
      </c>
      <c r="X7" s="258">
        <v>4</v>
      </c>
      <c r="Y7" s="214">
        <f>X7/P7*100</f>
        <v>25</v>
      </c>
      <c r="Z7" s="258">
        <v>1</v>
      </c>
      <c r="AA7" s="215">
        <f>Z7/P7*100</f>
        <v>6.25</v>
      </c>
      <c r="AB7" s="259">
        <v>1</v>
      </c>
      <c r="AC7" s="215">
        <f>AB7/P7*100</f>
        <v>6.25</v>
      </c>
      <c r="AD7" s="258">
        <v>0</v>
      </c>
      <c r="AE7" s="215">
        <f aca="true" t="shared" si="9" ref="AE7:AE34">AD7/P7*100</f>
        <v>0</v>
      </c>
      <c r="AF7" s="258">
        <v>0</v>
      </c>
      <c r="AG7" s="215">
        <f aca="true" t="shared" si="10" ref="AG7:AG34">AF7/P7*100</f>
        <v>0</v>
      </c>
      <c r="AH7" s="258">
        <v>0</v>
      </c>
      <c r="AI7" s="214">
        <f aca="true" t="shared" si="11" ref="AI7:AI34">AH7/P7*100</f>
        <v>0</v>
      </c>
      <c r="AJ7" s="260">
        <f>SUM('別表4-2'!AJ7+'別表4-3'!AJ7+'別表4-4'!AJ7)</f>
        <v>52</v>
      </c>
      <c r="AK7" s="259">
        <v>41</v>
      </c>
      <c r="AL7" s="215">
        <f aca="true" t="shared" si="12" ref="AL7:AL34">AK7/AJ7*100</f>
        <v>78.84615384615384</v>
      </c>
      <c r="AM7" s="259">
        <v>9</v>
      </c>
      <c r="AN7" s="215">
        <f aca="true" t="shared" si="13" ref="AN7:AN34">AM7/AJ7*100</f>
        <v>17.307692307692307</v>
      </c>
      <c r="AO7" s="259">
        <v>2</v>
      </c>
      <c r="AP7" s="214">
        <f aca="true" t="shared" si="14" ref="AP7:AP34">AO7/AJ7*100</f>
        <v>3.8461538461538463</v>
      </c>
      <c r="AQ7" s="261">
        <v>0</v>
      </c>
    </row>
    <row r="8" spans="2:43" s="7" customFormat="1" ht="21.75" customHeight="1">
      <c r="B8" s="187" t="s">
        <v>22</v>
      </c>
      <c r="C8" s="254">
        <f t="shared" si="0"/>
        <v>0</v>
      </c>
      <c r="D8" s="255">
        <v>0</v>
      </c>
      <c r="E8" s="255">
        <v>0</v>
      </c>
      <c r="F8" s="256">
        <f aca="true" t="shared" si="15" ref="F8:F34">SUM(H8+J8+L8+N8)</f>
        <v>0</v>
      </c>
      <c r="G8" s="215">
        <v>100</v>
      </c>
      <c r="H8" s="259">
        <v>0</v>
      </c>
      <c r="I8" s="214">
        <v>0</v>
      </c>
      <c r="J8" s="262">
        <v>0</v>
      </c>
      <c r="K8" s="215">
        <v>0</v>
      </c>
      <c r="L8" s="259">
        <v>0</v>
      </c>
      <c r="M8" s="214">
        <v>0</v>
      </c>
      <c r="N8" s="259">
        <v>0</v>
      </c>
      <c r="O8" s="215">
        <v>0</v>
      </c>
      <c r="P8" s="256">
        <f t="shared" si="5"/>
        <v>0</v>
      </c>
      <c r="Q8" s="215">
        <v>100</v>
      </c>
      <c r="R8" s="259">
        <v>0</v>
      </c>
      <c r="S8" s="214">
        <v>0</v>
      </c>
      <c r="T8" s="262">
        <v>0</v>
      </c>
      <c r="U8" s="215">
        <v>0</v>
      </c>
      <c r="V8" s="262">
        <v>0</v>
      </c>
      <c r="W8" s="215">
        <v>0</v>
      </c>
      <c r="X8" s="259">
        <v>0</v>
      </c>
      <c r="Y8" s="214">
        <v>0</v>
      </c>
      <c r="Z8" s="262">
        <v>0</v>
      </c>
      <c r="AA8" s="215">
        <v>0</v>
      </c>
      <c r="AB8" s="258">
        <v>0</v>
      </c>
      <c r="AC8" s="215">
        <v>0</v>
      </c>
      <c r="AD8" s="262">
        <v>0</v>
      </c>
      <c r="AE8" s="215">
        <v>0</v>
      </c>
      <c r="AF8" s="262">
        <v>0</v>
      </c>
      <c r="AG8" s="215">
        <v>0</v>
      </c>
      <c r="AH8" s="259">
        <v>0</v>
      </c>
      <c r="AI8" s="214">
        <v>0</v>
      </c>
      <c r="AJ8" s="263">
        <f>SUM('別表4-3'!AJ8+'別表4-2'!AJ8+'別表4-4'!AJ8)</f>
        <v>0</v>
      </c>
      <c r="AK8" s="259">
        <v>0</v>
      </c>
      <c r="AL8" s="215">
        <v>0</v>
      </c>
      <c r="AM8" s="259">
        <v>0</v>
      </c>
      <c r="AN8" s="215">
        <v>0</v>
      </c>
      <c r="AO8" s="259">
        <v>0</v>
      </c>
      <c r="AP8" s="214">
        <v>0</v>
      </c>
      <c r="AQ8" s="263">
        <v>0</v>
      </c>
    </row>
    <row r="9" spans="2:43" s="7" customFormat="1" ht="21.75" customHeight="1">
      <c r="B9" s="187" t="s">
        <v>55</v>
      </c>
      <c r="C9" s="254">
        <f t="shared" si="0"/>
        <v>0</v>
      </c>
      <c r="D9" s="255">
        <v>0</v>
      </c>
      <c r="E9" s="255">
        <v>0</v>
      </c>
      <c r="F9" s="256">
        <f t="shared" si="15"/>
        <v>0</v>
      </c>
      <c r="G9" s="215">
        <v>100</v>
      </c>
      <c r="H9" s="259">
        <v>0</v>
      </c>
      <c r="I9" s="214">
        <v>0</v>
      </c>
      <c r="J9" s="262">
        <v>0</v>
      </c>
      <c r="K9" s="215">
        <v>0</v>
      </c>
      <c r="L9" s="259">
        <v>0</v>
      </c>
      <c r="M9" s="214">
        <v>0</v>
      </c>
      <c r="N9" s="259">
        <v>0</v>
      </c>
      <c r="O9" s="215">
        <v>0</v>
      </c>
      <c r="P9" s="256">
        <f t="shared" si="5"/>
        <v>0</v>
      </c>
      <c r="Q9" s="215">
        <v>100</v>
      </c>
      <c r="R9" s="259">
        <v>0</v>
      </c>
      <c r="S9" s="214">
        <v>0</v>
      </c>
      <c r="T9" s="262">
        <v>0</v>
      </c>
      <c r="U9" s="215">
        <v>0</v>
      </c>
      <c r="V9" s="262">
        <v>0</v>
      </c>
      <c r="W9" s="215">
        <v>0</v>
      </c>
      <c r="X9" s="259">
        <v>0</v>
      </c>
      <c r="Y9" s="214">
        <v>0</v>
      </c>
      <c r="Z9" s="262">
        <v>0</v>
      </c>
      <c r="AA9" s="215">
        <v>0</v>
      </c>
      <c r="AB9" s="262">
        <v>0</v>
      </c>
      <c r="AC9" s="215">
        <v>0</v>
      </c>
      <c r="AD9" s="262">
        <v>0</v>
      </c>
      <c r="AE9" s="215">
        <v>0</v>
      </c>
      <c r="AF9" s="262">
        <v>0</v>
      </c>
      <c r="AG9" s="215">
        <v>0</v>
      </c>
      <c r="AH9" s="259">
        <v>0</v>
      </c>
      <c r="AI9" s="214">
        <v>0</v>
      </c>
      <c r="AJ9" s="263">
        <f>SUM('別表4-3'!AJ9+'別表4-2'!AJ9+'別表4-4'!AJ9)</f>
        <v>0</v>
      </c>
      <c r="AK9" s="259">
        <v>0</v>
      </c>
      <c r="AL9" s="215">
        <v>0</v>
      </c>
      <c r="AM9" s="259">
        <v>0</v>
      </c>
      <c r="AN9" s="215">
        <v>0</v>
      </c>
      <c r="AO9" s="259">
        <v>0</v>
      </c>
      <c r="AP9" s="214">
        <v>0</v>
      </c>
      <c r="AQ9" s="263">
        <v>0</v>
      </c>
    </row>
    <row r="10" spans="2:43" s="7" customFormat="1" ht="21.75" customHeight="1">
      <c r="B10" s="264" t="s">
        <v>56</v>
      </c>
      <c r="C10" s="254">
        <f t="shared" si="0"/>
        <v>0</v>
      </c>
      <c r="D10" s="255">
        <v>0</v>
      </c>
      <c r="E10" s="255">
        <v>0</v>
      </c>
      <c r="F10" s="256">
        <f t="shared" si="15"/>
        <v>0</v>
      </c>
      <c r="G10" s="215">
        <v>100</v>
      </c>
      <c r="H10" s="259">
        <v>0</v>
      </c>
      <c r="I10" s="214">
        <v>0</v>
      </c>
      <c r="J10" s="262">
        <v>0</v>
      </c>
      <c r="K10" s="215">
        <v>0</v>
      </c>
      <c r="L10" s="259">
        <v>0</v>
      </c>
      <c r="M10" s="214">
        <v>0</v>
      </c>
      <c r="N10" s="259">
        <v>0</v>
      </c>
      <c r="O10" s="215">
        <v>0</v>
      </c>
      <c r="P10" s="256">
        <f t="shared" si="5"/>
        <v>0</v>
      </c>
      <c r="Q10" s="215">
        <v>100</v>
      </c>
      <c r="R10" s="259">
        <v>0</v>
      </c>
      <c r="S10" s="214">
        <v>0</v>
      </c>
      <c r="T10" s="262">
        <v>0</v>
      </c>
      <c r="U10" s="215">
        <v>0</v>
      </c>
      <c r="V10" s="262">
        <v>0</v>
      </c>
      <c r="W10" s="215">
        <v>0</v>
      </c>
      <c r="X10" s="259">
        <v>0</v>
      </c>
      <c r="Y10" s="214">
        <v>0</v>
      </c>
      <c r="Z10" s="262">
        <v>0</v>
      </c>
      <c r="AA10" s="215">
        <v>0</v>
      </c>
      <c r="AB10" s="262">
        <v>0</v>
      </c>
      <c r="AC10" s="215">
        <v>0</v>
      </c>
      <c r="AD10" s="262">
        <v>0</v>
      </c>
      <c r="AE10" s="215">
        <v>0</v>
      </c>
      <c r="AF10" s="262">
        <v>0</v>
      </c>
      <c r="AG10" s="215">
        <v>0</v>
      </c>
      <c r="AH10" s="259">
        <v>0</v>
      </c>
      <c r="AI10" s="214">
        <v>0</v>
      </c>
      <c r="AJ10" s="263">
        <f>SUM('別表4-3'!AJ10+'別表4-2'!AJ10+'別表4-4'!AJ10)</f>
        <v>0</v>
      </c>
      <c r="AK10" s="259">
        <v>0</v>
      </c>
      <c r="AL10" s="215">
        <v>0</v>
      </c>
      <c r="AM10" s="259">
        <v>0</v>
      </c>
      <c r="AN10" s="215">
        <v>0</v>
      </c>
      <c r="AO10" s="259">
        <v>0</v>
      </c>
      <c r="AP10" s="214">
        <v>0</v>
      </c>
      <c r="AQ10" s="263">
        <v>0</v>
      </c>
    </row>
    <row r="11" spans="2:43" s="7" customFormat="1" ht="21.75" customHeight="1">
      <c r="B11" s="265" t="s">
        <v>1</v>
      </c>
      <c r="C11" s="254">
        <f t="shared" si="0"/>
        <v>55</v>
      </c>
      <c r="D11" s="255">
        <v>12</v>
      </c>
      <c r="E11" s="255">
        <v>43</v>
      </c>
      <c r="F11" s="256">
        <f t="shared" si="15"/>
        <v>12</v>
      </c>
      <c r="G11" s="215">
        <v>100</v>
      </c>
      <c r="H11" s="259">
        <v>2</v>
      </c>
      <c r="I11" s="214">
        <f t="shared" si="1"/>
        <v>16.666666666666664</v>
      </c>
      <c r="J11" s="262">
        <v>9</v>
      </c>
      <c r="K11" s="215">
        <f t="shared" si="2"/>
        <v>75</v>
      </c>
      <c r="L11" s="259">
        <v>1</v>
      </c>
      <c r="M11" s="214">
        <f t="shared" si="3"/>
        <v>8.333333333333332</v>
      </c>
      <c r="N11" s="259">
        <v>0</v>
      </c>
      <c r="O11" s="215">
        <f t="shared" si="4"/>
        <v>0</v>
      </c>
      <c r="P11" s="256">
        <f t="shared" si="5"/>
        <v>12</v>
      </c>
      <c r="Q11" s="215">
        <v>100</v>
      </c>
      <c r="R11" s="259">
        <v>1</v>
      </c>
      <c r="S11" s="214">
        <f t="shared" si="6"/>
        <v>8.333333333333332</v>
      </c>
      <c r="T11" s="262">
        <v>0</v>
      </c>
      <c r="U11" s="215">
        <f t="shared" si="7"/>
        <v>0</v>
      </c>
      <c r="V11" s="262">
        <v>1</v>
      </c>
      <c r="W11" s="215">
        <f t="shared" si="8"/>
        <v>8.333333333333332</v>
      </c>
      <c r="X11" s="259">
        <v>6</v>
      </c>
      <c r="Y11" s="214">
        <f aca="true" t="shared" si="16" ref="Y11:Y32">X11/P11*100</f>
        <v>50</v>
      </c>
      <c r="Z11" s="262">
        <v>4</v>
      </c>
      <c r="AA11" s="215">
        <f aca="true" t="shared" si="17" ref="AA11:AA32">Z11/P11*100</f>
        <v>33.33333333333333</v>
      </c>
      <c r="AB11" s="262">
        <v>0</v>
      </c>
      <c r="AC11" s="215">
        <f>AB11/P11*100</f>
        <v>0</v>
      </c>
      <c r="AD11" s="262">
        <v>0</v>
      </c>
      <c r="AE11" s="215">
        <f t="shared" si="9"/>
        <v>0</v>
      </c>
      <c r="AF11" s="262">
        <v>0</v>
      </c>
      <c r="AG11" s="215">
        <f t="shared" si="10"/>
        <v>0</v>
      </c>
      <c r="AH11" s="259">
        <v>0</v>
      </c>
      <c r="AI11" s="214">
        <f t="shared" si="11"/>
        <v>0</v>
      </c>
      <c r="AJ11" s="263">
        <f>SUM('別表4-2'!AJ11+'別表4-3'!AJ11+'別表4-4'!AJ11)</f>
        <v>41</v>
      </c>
      <c r="AK11" s="259">
        <v>38</v>
      </c>
      <c r="AL11" s="215">
        <f t="shared" si="12"/>
        <v>92.6829268292683</v>
      </c>
      <c r="AM11" s="259">
        <v>3</v>
      </c>
      <c r="AN11" s="215">
        <f t="shared" si="13"/>
        <v>7.317073170731707</v>
      </c>
      <c r="AO11" s="259">
        <v>0</v>
      </c>
      <c r="AP11" s="214">
        <f t="shared" si="14"/>
        <v>0</v>
      </c>
      <c r="AQ11" s="263">
        <v>2</v>
      </c>
    </row>
    <row r="12" spans="2:43" s="7" customFormat="1" ht="21.75" customHeight="1">
      <c r="B12" s="265" t="s">
        <v>2</v>
      </c>
      <c r="C12" s="254">
        <f t="shared" si="0"/>
        <v>39</v>
      </c>
      <c r="D12" s="255">
        <v>5</v>
      </c>
      <c r="E12" s="255">
        <v>34</v>
      </c>
      <c r="F12" s="256">
        <f t="shared" si="15"/>
        <v>5</v>
      </c>
      <c r="G12" s="215">
        <v>100</v>
      </c>
      <c r="H12" s="266">
        <v>0</v>
      </c>
      <c r="I12" s="267">
        <f t="shared" si="1"/>
        <v>0</v>
      </c>
      <c r="J12" s="268">
        <v>2</v>
      </c>
      <c r="K12" s="269">
        <f t="shared" si="2"/>
        <v>40</v>
      </c>
      <c r="L12" s="266">
        <v>3</v>
      </c>
      <c r="M12" s="267">
        <f t="shared" si="3"/>
        <v>60</v>
      </c>
      <c r="N12" s="266">
        <v>0</v>
      </c>
      <c r="O12" s="269">
        <f t="shared" si="4"/>
        <v>0</v>
      </c>
      <c r="P12" s="256">
        <f t="shared" si="5"/>
        <v>5</v>
      </c>
      <c r="Q12" s="269">
        <v>100</v>
      </c>
      <c r="R12" s="266">
        <v>1</v>
      </c>
      <c r="S12" s="267">
        <f t="shared" si="6"/>
        <v>20</v>
      </c>
      <c r="T12" s="268">
        <v>2</v>
      </c>
      <c r="U12" s="269">
        <f t="shared" si="7"/>
        <v>40</v>
      </c>
      <c r="V12" s="268">
        <v>1</v>
      </c>
      <c r="W12" s="269">
        <f t="shared" si="8"/>
        <v>20</v>
      </c>
      <c r="X12" s="266">
        <v>0</v>
      </c>
      <c r="Y12" s="214">
        <f t="shared" si="16"/>
        <v>0</v>
      </c>
      <c r="Z12" s="268">
        <v>1</v>
      </c>
      <c r="AA12" s="215">
        <f t="shared" si="17"/>
        <v>20</v>
      </c>
      <c r="AB12" s="268">
        <v>0</v>
      </c>
      <c r="AC12" s="215">
        <f>AB12/P12*100</f>
        <v>0</v>
      </c>
      <c r="AD12" s="268">
        <v>0</v>
      </c>
      <c r="AE12" s="215">
        <f t="shared" si="9"/>
        <v>0</v>
      </c>
      <c r="AF12" s="268">
        <v>0</v>
      </c>
      <c r="AG12" s="215">
        <f t="shared" si="10"/>
        <v>0</v>
      </c>
      <c r="AH12" s="266">
        <v>0</v>
      </c>
      <c r="AI12" s="214">
        <f t="shared" si="11"/>
        <v>0</v>
      </c>
      <c r="AJ12" s="263">
        <f>SUM('別表4-2'!AJ12+'別表4-3'!AJ12+'別表4-4'!AJ12)</f>
        <v>29</v>
      </c>
      <c r="AK12" s="266">
        <v>29</v>
      </c>
      <c r="AL12" s="215">
        <f t="shared" si="12"/>
        <v>100</v>
      </c>
      <c r="AM12" s="266">
        <v>1</v>
      </c>
      <c r="AN12" s="215">
        <f t="shared" si="13"/>
        <v>3.4482758620689653</v>
      </c>
      <c r="AO12" s="266">
        <v>0</v>
      </c>
      <c r="AP12" s="214">
        <f t="shared" si="14"/>
        <v>0</v>
      </c>
      <c r="AQ12" s="270">
        <v>5</v>
      </c>
    </row>
    <row r="13" spans="2:43" s="7" customFormat="1" ht="21.75" customHeight="1">
      <c r="B13" s="265" t="s">
        <v>3</v>
      </c>
      <c r="C13" s="254">
        <f t="shared" si="0"/>
        <v>3</v>
      </c>
      <c r="D13" s="255">
        <v>2</v>
      </c>
      <c r="E13" s="255">
        <v>1</v>
      </c>
      <c r="F13" s="256">
        <f t="shared" si="15"/>
        <v>2</v>
      </c>
      <c r="G13" s="215">
        <v>100</v>
      </c>
      <c r="H13" s="259">
        <v>0</v>
      </c>
      <c r="I13" s="214">
        <f t="shared" si="1"/>
        <v>0</v>
      </c>
      <c r="J13" s="262">
        <v>1</v>
      </c>
      <c r="K13" s="215">
        <f t="shared" si="2"/>
        <v>50</v>
      </c>
      <c r="L13" s="259">
        <v>1</v>
      </c>
      <c r="M13" s="214">
        <f t="shared" si="3"/>
        <v>50</v>
      </c>
      <c r="N13" s="259">
        <v>0</v>
      </c>
      <c r="O13" s="215">
        <f t="shared" si="4"/>
        <v>0</v>
      </c>
      <c r="P13" s="256">
        <f t="shared" si="5"/>
        <v>2</v>
      </c>
      <c r="Q13" s="215">
        <v>100</v>
      </c>
      <c r="R13" s="259">
        <v>1</v>
      </c>
      <c r="S13" s="214">
        <f t="shared" si="6"/>
        <v>50</v>
      </c>
      <c r="T13" s="262">
        <v>0</v>
      </c>
      <c r="U13" s="215">
        <f t="shared" si="7"/>
        <v>0</v>
      </c>
      <c r="V13" s="262">
        <v>0</v>
      </c>
      <c r="W13" s="215">
        <f t="shared" si="8"/>
        <v>0</v>
      </c>
      <c r="X13" s="259">
        <v>1</v>
      </c>
      <c r="Y13" s="214">
        <f t="shared" si="16"/>
        <v>50</v>
      </c>
      <c r="Z13" s="262">
        <v>0</v>
      </c>
      <c r="AA13" s="215">
        <f t="shared" si="17"/>
        <v>0</v>
      </c>
      <c r="AB13" s="262">
        <v>0</v>
      </c>
      <c r="AC13" s="215">
        <f>AB13/P13*100</f>
        <v>0</v>
      </c>
      <c r="AD13" s="262">
        <v>0</v>
      </c>
      <c r="AE13" s="215">
        <f t="shared" si="9"/>
        <v>0</v>
      </c>
      <c r="AF13" s="262">
        <v>0</v>
      </c>
      <c r="AG13" s="215">
        <f t="shared" si="10"/>
        <v>0</v>
      </c>
      <c r="AH13" s="259">
        <v>0</v>
      </c>
      <c r="AI13" s="214">
        <f t="shared" si="11"/>
        <v>0</v>
      </c>
      <c r="AJ13" s="263">
        <f>SUM('別表4-2'!AJ13+'別表4-3'!AJ13+'別表4-4'!AJ13)</f>
        <v>1</v>
      </c>
      <c r="AK13" s="259">
        <v>1</v>
      </c>
      <c r="AL13" s="215">
        <f t="shared" si="12"/>
        <v>100</v>
      </c>
      <c r="AM13" s="259">
        <v>0</v>
      </c>
      <c r="AN13" s="215">
        <f t="shared" si="13"/>
        <v>0</v>
      </c>
      <c r="AO13" s="259">
        <v>0</v>
      </c>
      <c r="AP13" s="214">
        <f t="shared" si="14"/>
        <v>0</v>
      </c>
      <c r="AQ13" s="263">
        <v>0</v>
      </c>
    </row>
    <row r="14" spans="2:43" s="7" customFormat="1" ht="21.75" customHeight="1">
      <c r="B14" s="265" t="s">
        <v>11</v>
      </c>
      <c r="C14" s="254">
        <f t="shared" si="0"/>
        <v>1</v>
      </c>
      <c r="D14" s="255">
        <v>1</v>
      </c>
      <c r="E14" s="255">
        <v>0</v>
      </c>
      <c r="F14" s="256">
        <f t="shared" si="15"/>
        <v>1</v>
      </c>
      <c r="G14" s="215">
        <v>100</v>
      </c>
      <c r="H14" s="259">
        <v>0</v>
      </c>
      <c r="I14" s="214">
        <v>0</v>
      </c>
      <c r="J14" s="262">
        <v>1</v>
      </c>
      <c r="K14" s="215">
        <v>0</v>
      </c>
      <c r="L14" s="259">
        <v>0</v>
      </c>
      <c r="M14" s="214">
        <f>L14/G14*100</f>
        <v>0</v>
      </c>
      <c r="N14" s="259">
        <v>0</v>
      </c>
      <c r="O14" s="215">
        <f>N14/G14*100</f>
        <v>0</v>
      </c>
      <c r="P14" s="256">
        <f t="shared" si="5"/>
        <v>1</v>
      </c>
      <c r="Q14" s="215">
        <v>100</v>
      </c>
      <c r="R14" s="259">
        <v>0</v>
      </c>
      <c r="S14" s="214">
        <v>0</v>
      </c>
      <c r="T14" s="262">
        <v>0</v>
      </c>
      <c r="U14" s="215">
        <v>0</v>
      </c>
      <c r="V14" s="262">
        <v>1</v>
      </c>
      <c r="W14" s="215">
        <v>0</v>
      </c>
      <c r="X14" s="259">
        <v>0</v>
      </c>
      <c r="Y14" s="214">
        <v>0</v>
      </c>
      <c r="Z14" s="262">
        <v>0</v>
      </c>
      <c r="AA14" s="215">
        <v>0</v>
      </c>
      <c r="AB14" s="262">
        <v>0</v>
      </c>
      <c r="AC14" s="215">
        <v>0</v>
      </c>
      <c r="AD14" s="262">
        <v>0</v>
      </c>
      <c r="AE14" s="215">
        <v>0</v>
      </c>
      <c r="AF14" s="262">
        <v>0</v>
      </c>
      <c r="AG14" s="215">
        <v>0</v>
      </c>
      <c r="AH14" s="259">
        <v>0</v>
      </c>
      <c r="AI14" s="214">
        <v>0</v>
      </c>
      <c r="AJ14" s="263">
        <f>SUM('別表4-3'!AJ14+'別表4-2'!AJ14+'別表4-4'!AJ14)</f>
        <v>0</v>
      </c>
      <c r="AK14" s="259">
        <v>0</v>
      </c>
      <c r="AL14" s="215">
        <v>0</v>
      </c>
      <c r="AM14" s="259">
        <v>0</v>
      </c>
      <c r="AN14" s="215">
        <v>0</v>
      </c>
      <c r="AO14" s="259">
        <v>0</v>
      </c>
      <c r="AP14" s="214">
        <v>0</v>
      </c>
      <c r="AQ14" s="263">
        <v>0</v>
      </c>
    </row>
    <row r="15" spans="2:43" s="7" customFormat="1" ht="21.75" customHeight="1">
      <c r="B15" s="265" t="s">
        <v>213</v>
      </c>
      <c r="C15" s="254">
        <f t="shared" si="0"/>
        <v>50</v>
      </c>
      <c r="D15" s="255">
        <v>29</v>
      </c>
      <c r="E15" s="255">
        <v>21</v>
      </c>
      <c r="F15" s="256">
        <f>SUM(H15+J15+L15+N15)</f>
        <v>22</v>
      </c>
      <c r="G15" s="215">
        <v>100</v>
      </c>
      <c r="H15" s="259">
        <v>0</v>
      </c>
      <c r="I15" s="214">
        <f>H15/F15*100</f>
        <v>0</v>
      </c>
      <c r="J15" s="262">
        <v>20</v>
      </c>
      <c r="K15" s="215">
        <f>J15/F15*100</f>
        <v>90.9090909090909</v>
      </c>
      <c r="L15" s="259">
        <v>2</v>
      </c>
      <c r="M15" s="214">
        <f>L15/F15*100</f>
        <v>9.090909090909092</v>
      </c>
      <c r="N15" s="259">
        <v>0</v>
      </c>
      <c r="O15" s="215">
        <f>N15/F15*100</f>
        <v>0</v>
      </c>
      <c r="P15" s="256">
        <f t="shared" si="5"/>
        <v>22</v>
      </c>
      <c r="Q15" s="215">
        <v>100</v>
      </c>
      <c r="R15" s="259">
        <v>0</v>
      </c>
      <c r="S15" s="214">
        <f>R15/P15*100</f>
        <v>0</v>
      </c>
      <c r="T15" s="262">
        <v>2</v>
      </c>
      <c r="U15" s="215">
        <f>T15/P15*100</f>
        <v>9.090909090909092</v>
      </c>
      <c r="V15" s="262">
        <v>2</v>
      </c>
      <c r="W15" s="215">
        <f>V15/P15*100</f>
        <v>9.090909090909092</v>
      </c>
      <c r="X15" s="259">
        <v>1</v>
      </c>
      <c r="Y15" s="214">
        <f>X15/P15*100</f>
        <v>4.545454545454546</v>
      </c>
      <c r="Z15" s="262">
        <v>0</v>
      </c>
      <c r="AA15" s="215">
        <f>Z15/P15*100</f>
        <v>0</v>
      </c>
      <c r="AB15" s="262">
        <v>5</v>
      </c>
      <c r="AC15" s="215">
        <f>AB15/P15*100</f>
        <v>22.727272727272727</v>
      </c>
      <c r="AD15" s="262">
        <v>10</v>
      </c>
      <c r="AE15" s="215">
        <f t="shared" si="9"/>
        <v>45.45454545454545</v>
      </c>
      <c r="AF15" s="262">
        <v>1</v>
      </c>
      <c r="AG15" s="215">
        <f t="shared" si="10"/>
        <v>4.545454545454546</v>
      </c>
      <c r="AH15" s="259">
        <v>1</v>
      </c>
      <c r="AI15" s="214">
        <f t="shared" si="11"/>
        <v>4.545454545454546</v>
      </c>
      <c r="AJ15" s="263">
        <f>SUM('別表4-2'!AJ15+'別表4-3'!AJ15+'別表4-4'!AJ15)</f>
        <v>26</v>
      </c>
      <c r="AK15" s="259">
        <v>17</v>
      </c>
      <c r="AL15" s="215">
        <f t="shared" si="12"/>
        <v>65.38461538461539</v>
      </c>
      <c r="AM15" s="259">
        <v>9</v>
      </c>
      <c r="AN15" s="215">
        <f t="shared" si="13"/>
        <v>34.61538461538461</v>
      </c>
      <c r="AO15" s="259">
        <v>0</v>
      </c>
      <c r="AP15" s="214">
        <f t="shared" si="14"/>
        <v>0</v>
      </c>
      <c r="AQ15" s="263">
        <v>2</v>
      </c>
    </row>
    <row r="16" spans="2:43" s="7" customFormat="1" ht="24" customHeight="1">
      <c r="B16" s="271" t="s">
        <v>57</v>
      </c>
      <c r="C16" s="254">
        <f t="shared" si="0"/>
        <v>5</v>
      </c>
      <c r="D16" s="255">
        <v>2</v>
      </c>
      <c r="E16" s="255">
        <v>3</v>
      </c>
      <c r="F16" s="256">
        <f t="shared" si="15"/>
        <v>2</v>
      </c>
      <c r="G16" s="215">
        <v>100</v>
      </c>
      <c r="H16" s="259">
        <v>0</v>
      </c>
      <c r="I16" s="214">
        <f>H16/F16*100</f>
        <v>0</v>
      </c>
      <c r="J16" s="262">
        <v>2</v>
      </c>
      <c r="K16" s="215">
        <f t="shared" si="2"/>
        <v>100</v>
      </c>
      <c r="L16" s="259">
        <v>0</v>
      </c>
      <c r="M16" s="214">
        <f t="shared" si="3"/>
        <v>0</v>
      </c>
      <c r="N16" s="259">
        <v>0</v>
      </c>
      <c r="O16" s="215">
        <f t="shared" si="4"/>
        <v>0</v>
      </c>
      <c r="P16" s="256">
        <f t="shared" si="5"/>
        <v>2</v>
      </c>
      <c r="Q16" s="215">
        <v>100</v>
      </c>
      <c r="R16" s="259">
        <v>0</v>
      </c>
      <c r="S16" s="214">
        <f>R16/P16*100</f>
        <v>0</v>
      </c>
      <c r="T16" s="262">
        <v>0</v>
      </c>
      <c r="U16" s="215">
        <f>T16/P16*100</f>
        <v>0</v>
      </c>
      <c r="V16" s="262">
        <v>1</v>
      </c>
      <c r="W16" s="215">
        <f>V16/P16*100</f>
        <v>50</v>
      </c>
      <c r="X16" s="259">
        <v>1</v>
      </c>
      <c r="Y16" s="214">
        <f t="shared" si="16"/>
        <v>50</v>
      </c>
      <c r="Z16" s="262">
        <v>0</v>
      </c>
      <c r="AA16" s="215">
        <f t="shared" si="17"/>
        <v>0</v>
      </c>
      <c r="AB16" s="262">
        <v>0</v>
      </c>
      <c r="AC16" s="215">
        <v>0</v>
      </c>
      <c r="AD16" s="262">
        <v>0</v>
      </c>
      <c r="AE16" s="215">
        <f t="shared" si="9"/>
        <v>0</v>
      </c>
      <c r="AF16" s="262">
        <v>0</v>
      </c>
      <c r="AG16" s="215">
        <f t="shared" si="10"/>
        <v>0</v>
      </c>
      <c r="AH16" s="259">
        <v>0</v>
      </c>
      <c r="AI16" s="214">
        <f t="shared" si="11"/>
        <v>0</v>
      </c>
      <c r="AJ16" s="263">
        <f>SUM('別表4-2'!AJ16+'別表4-3'!AJ16+'別表4-4'!AJ16)</f>
        <v>3</v>
      </c>
      <c r="AK16" s="259">
        <v>2</v>
      </c>
      <c r="AL16" s="215">
        <f t="shared" si="12"/>
        <v>66.66666666666666</v>
      </c>
      <c r="AM16" s="259">
        <v>1</v>
      </c>
      <c r="AN16" s="215">
        <f t="shared" si="13"/>
        <v>33.33333333333333</v>
      </c>
      <c r="AO16" s="259">
        <v>0</v>
      </c>
      <c r="AP16" s="214">
        <f t="shared" si="14"/>
        <v>0</v>
      </c>
      <c r="AQ16" s="263">
        <v>0</v>
      </c>
    </row>
    <row r="17" spans="2:43" s="7" customFormat="1" ht="21.75" customHeight="1">
      <c r="B17" s="265" t="s">
        <v>12</v>
      </c>
      <c r="C17" s="254">
        <f t="shared" si="0"/>
        <v>142</v>
      </c>
      <c r="D17" s="255">
        <v>103</v>
      </c>
      <c r="E17" s="255">
        <v>39</v>
      </c>
      <c r="F17" s="256">
        <f t="shared" si="15"/>
        <v>92</v>
      </c>
      <c r="G17" s="215">
        <v>100</v>
      </c>
      <c r="H17" s="259">
        <v>16</v>
      </c>
      <c r="I17" s="214">
        <f>H17/F17*100</f>
        <v>17.391304347826086</v>
      </c>
      <c r="J17" s="262">
        <v>32</v>
      </c>
      <c r="K17" s="215">
        <f>J17/F17*100</f>
        <v>34.78260869565217</v>
      </c>
      <c r="L17" s="259">
        <v>44</v>
      </c>
      <c r="M17" s="214">
        <f>L17/F17*100</f>
        <v>47.82608695652174</v>
      </c>
      <c r="N17" s="259">
        <v>0</v>
      </c>
      <c r="O17" s="215">
        <v>0</v>
      </c>
      <c r="P17" s="256">
        <f t="shared" si="5"/>
        <v>92</v>
      </c>
      <c r="Q17" s="215">
        <v>100</v>
      </c>
      <c r="R17" s="259">
        <v>6</v>
      </c>
      <c r="S17" s="214">
        <f>R17/P17*100</f>
        <v>6.521739130434782</v>
      </c>
      <c r="T17" s="262">
        <v>18</v>
      </c>
      <c r="U17" s="215">
        <f>T17/P17*100</f>
        <v>19.565217391304348</v>
      </c>
      <c r="V17" s="262">
        <v>4</v>
      </c>
      <c r="W17" s="215">
        <v>0</v>
      </c>
      <c r="X17" s="259">
        <v>4</v>
      </c>
      <c r="Y17" s="214">
        <f t="shared" si="16"/>
        <v>4.3478260869565215</v>
      </c>
      <c r="Z17" s="262">
        <v>6</v>
      </c>
      <c r="AA17" s="215">
        <f t="shared" si="17"/>
        <v>6.521739130434782</v>
      </c>
      <c r="AB17" s="262">
        <v>14</v>
      </c>
      <c r="AC17" s="215">
        <f>AB17/P17*100</f>
        <v>15.217391304347828</v>
      </c>
      <c r="AD17" s="262">
        <v>13</v>
      </c>
      <c r="AE17" s="215">
        <f t="shared" si="9"/>
        <v>14.130434782608695</v>
      </c>
      <c r="AF17" s="262">
        <v>16</v>
      </c>
      <c r="AG17" s="215">
        <f t="shared" si="10"/>
        <v>17.391304347826086</v>
      </c>
      <c r="AH17" s="259">
        <v>11</v>
      </c>
      <c r="AI17" s="214">
        <f t="shared" si="11"/>
        <v>11.956521739130435</v>
      </c>
      <c r="AJ17" s="263">
        <f>SUM('別表4-2'!AJ17+'別表4-3'!AJ17+'別表4-4'!AJ17)</f>
        <v>49</v>
      </c>
      <c r="AK17" s="259">
        <v>11</v>
      </c>
      <c r="AL17" s="215">
        <f t="shared" si="12"/>
        <v>22.448979591836736</v>
      </c>
      <c r="AM17" s="259">
        <v>24</v>
      </c>
      <c r="AN17" s="215">
        <f t="shared" si="13"/>
        <v>48.97959183673469</v>
      </c>
      <c r="AO17" s="259">
        <v>14</v>
      </c>
      <c r="AP17" s="214">
        <f t="shared" si="14"/>
        <v>28.57142857142857</v>
      </c>
      <c r="AQ17" s="263">
        <v>1</v>
      </c>
    </row>
    <row r="18" spans="2:43" s="7" customFormat="1" ht="21.75" customHeight="1">
      <c r="B18" s="265" t="s">
        <v>24</v>
      </c>
      <c r="C18" s="254">
        <f t="shared" si="0"/>
        <v>20</v>
      </c>
      <c r="D18" s="255">
        <v>7</v>
      </c>
      <c r="E18" s="255">
        <v>13</v>
      </c>
      <c r="F18" s="256">
        <f t="shared" si="15"/>
        <v>7</v>
      </c>
      <c r="G18" s="215">
        <v>100</v>
      </c>
      <c r="H18" s="259">
        <v>1</v>
      </c>
      <c r="I18" s="214">
        <f>H18/F18*100</f>
        <v>14.285714285714285</v>
      </c>
      <c r="J18" s="262">
        <v>6</v>
      </c>
      <c r="K18" s="215">
        <f>J18/F18*100</f>
        <v>85.71428571428571</v>
      </c>
      <c r="L18" s="259">
        <v>0</v>
      </c>
      <c r="M18" s="214">
        <f>L18/F18*100</f>
        <v>0</v>
      </c>
      <c r="N18" s="259">
        <v>0</v>
      </c>
      <c r="O18" s="215">
        <f>N18/F18*100</f>
        <v>0</v>
      </c>
      <c r="P18" s="256">
        <f t="shared" si="5"/>
        <v>7</v>
      </c>
      <c r="Q18" s="215">
        <v>100</v>
      </c>
      <c r="R18" s="259">
        <v>0</v>
      </c>
      <c r="S18" s="214">
        <f>R18/P18*100</f>
        <v>0</v>
      </c>
      <c r="T18" s="262">
        <v>2</v>
      </c>
      <c r="U18" s="215">
        <f>T18/P18*100</f>
        <v>28.57142857142857</v>
      </c>
      <c r="V18" s="262">
        <v>2</v>
      </c>
      <c r="W18" s="215">
        <f>V18/P18*100</f>
        <v>28.57142857142857</v>
      </c>
      <c r="X18" s="259">
        <v>0</v>
      </c>
      <c r="Y18" s="214">
        <f t="shared" si="16"/>
        <v>0</v>
      </c>
      <c r="Z18" s="262">
        <v>2</v>
      </c>
      <c r="AA18" s="215">
        <f t="shared" si="17"/>
        <v>28.57142857142857</v>
      </c>
      <c r="AB18" s="262">
        <v>1</v>
      </c>
      <c r="AC18" s="215">
        <f>AB18/P18*100</f>
        <v>14.285714285714285</v>
      </c>
      <c r="AD18" s="262">
        <v>0</v>
      </c>
      <c r="AE18" s="215">
        <f t="shared" si="9"/>
        <v>0</v>
      </c>
      <c r="AF18" s="262">
        <v>0</v>
      </c>
      <c r="AG18" s="215">
        <f t="shared" si="10"/>
        <v>0</v>
      </c>
      <c r="AH18" s="259">
        <v>0</v>
      </c>
      <c r="AI18" s="214">
        <f t="shared" si="11"/>
        <v>0</v>
      </c>
      <c r="AJ18" s="263">
        <f>SUM('別表4-2'!AJ18+'別表4-3'!AJ18+'別表4-4'!AJ18)</f>
        <v>13</v>
      </c>
      <c r="AK18" s="259">
        <v>12</v>
      </c>
      <c r="AL18" s="215">
        <f t="shared" si="12"/>
        <v>92.3076923076923</v>
      </c>
      <c r="AM18" s="259">
        <v>1</v>
      </c>
      <c r="AN18" s="215">
        <f t="shared" si="13"/>
        <v>7.6923076923076925</v>
      </c>
      <c r="AO18" s="259">
        <v>0</v>
      </c>
      <c r="AP18" s="214">
        <f t="shared" si="14"/>
        <v>0</v>
      </c>
      <c r="AQ18" s="263">
        <v>0</v>
      </c>
    </row>
    <row r="19" spans="2:43" s="7" customFormat="1" ht="21.75" customHeight="1">
      <c r="B19" s="265" t="s">
        <v>39</v>
      </c>
      <c r="C19" s="254">
        <f t="shared" si="0"/>
        <v>0</v>
      </c>
      <c r="D19" s="255">
        <v>0</v>
      </c>
      <c r="E19" s="255">
        <v>0</v>
      </c>
      <c r="F19" s="256">
        <f t="shared" si="15"/>
        <v>0</v>
      </c>
      <c r="G19" s="215">
        <v>100</v>
      </c>
      <c r="H19" s="259">
        <v>0</v>
      </c>
      <c r="I19" s="214">
        <v>0</v>
      </c>
      <c r="J19" s="262">
        <v>0</v>
      </c>
      <c r="K19" s="215">
        <v>0</v>
      </c>
      <c r="L19" s="259">
        <v>0</v>
      </c>
      <c r="M19" s="214">
        <v>0</v>
      </c>
      <c r="N19" s="259">
        <v>0</v>
      </c>
      <c r="O19" s="215">
        <v>0</v>
      </c>
      <c r="P19" s="256">
        <f t="shared" si="5"/>
        <v>0</v>
      </c>
      <c r="Q19" s="215">
        <v>100</v>
      </c>
      <c r="R19" s="259">
        <v>0</v>
      </c>
      <c r="S19" s="214">
        <v>0</v>
      </c>
      <c r="T19" s="262">
        <v>0</v>
      </c>
      <c r="U19" s="215">
        <v>0</v>
      </c>
      <c r="V19" s="262">
        <v>0</v>
      </c>
      <c r="W19" s="215">
        <v>0</v>
      </c>
      <c r="X19" s="259">
        <v>0</v>
      </c>
      <c r="Y19" s="214">
        <v>0</v>
      </c>
      <c r="Z19" s="262">
        <v>0</v>
      </c>
      <c r="AA19" s="215">
        <v>0</v>
      </c>
      <c r="AB19" s="262">
        <v>0</v>
      </c>
      <c r="AC19" s="215">
        <v>0</v>
      </c>
      <c r="AD19" s="262">
        <v>0</v>
      </c>
      <c r="AE19" s="215">
        <v>0</v>
      </c>
      <c r="AF19" s="262">
        <v>0</v>
      </c>
      <c r="AG19" s="215">
        <v>0</v>
      </c>
      <c r="AH19" s="259">
        <v>0</v>
      </c>
      <c r="AI19" s="214">
        <v>0</v>
      </c>
      <c r="AJ19" s="263">
        <f>SUM('別表4-2'!AJ19+'別表4-3'!AJ19+'別表4-4'!AJ19)</f>
        <v>0</v>
      </c>
      <c r="AK19" s="259">
        <v>0</v>
      </c>
      <c r="AL19" s="215">
        <v>0</v>
      </c>
      <c r="AM19" s="259">
        <v>0</v>
      </c>
      <c r="AN19" s="215">
        <v>0</v>
      </c>
      <c r="AO19" s="259">
        <v>0</v>
      </c>
      <c r="AP19" s="214">
        <v>0</v>
      </c>
      <c r="AQ19" s="263">
        <v>0</v>
      </c>
    </row>
    <row r="20" spans="2:43" s="7" customFormat="1" ht="21.75" customHeight="1">
      <c r="B20" s="265" t="s">
        <v>13</v>
      </c>
      <c r="C20" s="254">
        <f t="shared" si="0"/>
        <v>102</v>
      </c>
      <c r="D20" s="255">
        <v>45</v>
      </c>
      <c r="E20" s="255">
        <v>57</v>
      </c>
      <c r="F20" s="256">
        <f t="shared" si="15"/>
        <v>59</v>
      </c>
      <c r="G20" s="215">
        <v>100</v>
      </c>
      <c r="H20" s="259">
        <v>2</v>
      </c>
      <c r="I20" s="215">
        <f>H20/F20*100</f>
        <v>3.389830508474576</v>
      </c>
      <c r="J20" s="262">
        <v>53</v>
      </c>
      <c r="K20" s="215">
        <f>J20/F20*100</f>
        <v>89.83050847457628</v>
      </c>
      <c r="L20" s="259">
        <v>4</v>
      </c>
      <c r="M20" s="215">
        <f>L20/F20*100</f>
        <v>6.779661016949152</v>
      </c>
      <c r="N20" s="259">
        <v>0</v>
      </c>
      <c r="O20" s="215">
        <v>0</v>
      </c>
      <c r="P20" s="256">
        <f t="shared" si="5"/>
        <v>59</v>
      </c>
      <c r="Q20" s="215">
        <v>100</v>
      </c>
      <c r="R20" s="259">
        <v>5</v>
      </c>
      <c r="S20" s="214">
        <f aca="true" t="shared" si="18" ref="S20:S34">R20/P20*100</f>
        <v>8.47457627118644</v>
      </c>
      <c r="T20" s="262">
        <v>7</v>
      </c>
      <c r="U20" s="215">
        <f>T20/P20*100</f>
        <v>11.864406779661017</v>
      </c>
      <c r="V20" s="262">
        <v>27</v>
      </c>
      <c r="W20" s="215">
        <v>0</v>
      </c>
      <c r="X20" s="259">
        <v>19</v>
      </c>
      <c r="Y20" s="214">
        <f t="shared" si="16"/>
        <v>32.20338983050847</v>
      </c>
      <c r="Z20" s="262">
        <v>1</v>
      </c>
      <c r="AA20" s="215">
        <f t="shared" si="17"/>
        <v>1.694915254237288</v>
      </c>
      <c r="AB20" s="262">
        <v>0</v>
      </c>
      <c r="AC20" s="215">
        <v>0</v>
      </c>
      <c r="AD20" s="262">
        <v>0</v>
      </c>
      <c r="AE20" s="215">
        <f t="shared" si="9"/>
        <v>0</v>
      </c>
      <c r="AF20" s="262">
        <v>0</v>
      </c>
      <c r="AG20" s="215">
        <f t="shared" si="10"/>
        <v>0</v>
      </c>
      <c r="AH20" s="259">
        <v>0</v>
      </c>
      <c r="AI20" s="214">
        <f t="shared" si="11"/>
        <v>0</v>
      </c>
      <c r="AJ20" s="263">
        <f>SUM('別表4-2'!AJ20+'別表4-3'!AJ20+'別表4-4'!AJ20)</f>
        <v>42</v>
      </c>
      <c r="AK20" s="259">
        <v>38</v>
      </c>
      <c r="AL20" s="215">
        <f t="shared" si="12"/>
        <v>90.47619047619048</v>
      </c>
      <c r="AM20" s="259">
        <v>4</v>
      </c>
      <c r="AN20" s="215">
        <f t="shared" si="13"/>
        <v>9.523809523809524</v>
      </c>
      <c r="AO20" s="259">
        <v>0</v>
      </c>
      <c r="AP20" s="214">
        <f t="shared" si="14"/>
        <v>0</v>
      </c>
      <c r="AQ20" s="263">
        <v>1</v>
      </c>
    </row>
    <row r="21" spans="2:43" s="7" customFormat="1" ht="21.75" customHeight="1">
      <c r="B21" s="265" t="s">
        <v>14</v>
      </c>
      <c r="C21" s="254">
        <f t="shared" si="0"/>
        <v>0</v>
      </c>
      <c r="D21" s="255">
        <v>0</v>
      </c>
      <c r="E21" s="255">
        <v>0</v>
      </c>
      <c r="F21" s="256">
        <f t="shared" si="15"/>
        <v>0</v>
      </c>
      <c r="G21" s="215">
        <v>100</v>
      </c>
      <c r="H21" s="259">
        <v>0</v>
      </c>
      <c r="I21" s="214">
        <v>0</v>
      </c>
      <c r="J21" s="262">
        <v>0</v>
      </c>
      <c r="K21" s="215">
        <v>0</v>
      </c>
      <c r="L21" s="259">
        <v>0</v>
      </c>
      <c r="M21" s="214">
        <v>0</v>
      </c>
      <c r="N21" s="259">
        <v>0</v>
      </c>
      <c r="O21" s="215">
        <v>0</v>
      </c>
      <c r="P21" s="256">
        <f t="shared" si="5"/>
        <v>0</v>
      </c>
      <c r="Q21" s="215">
        <v>100</v>
      </c>
      <c r="R21" s="259">
        <v>0</v>
      </c>
      <c r="S21" s="214">
        <v>0</v>
      </c>
      <c r="T21" s="262">
        <v>0</v>
      </c>
      <c r="U21" s="215">
        <v>0</v>
      </c>
      <c r="V21" s="262">
        <v>0</v>
      </c>
      <c r="W21" s="215">
        <v>0</v>
      </c>
      <c r="X21" s="259">
        <v>0</v>
      </c>
      <c r="Y21" s="214">
        <v>0</v>
      </c>
      <c r="Z21" s="262">
        <v>0</v>
      </c>
      <c r="AA21" s="215">
        <v>0</v>
      </c>
      <c r="AB21" s="262">
        <v>0</v>
      </c>
      <c r="AC21" s="215">
        <v>0</v>
      </c>
      <c r="AD21" s="262">
        <v>0</v>
      </c>
      <c r="AE21" s="215">
        <v>0</v>
      </c>
      <c r="AF21" s="262">
        <v>0</v>
      </c>
      <c r="AG21" s="215">
        <v>0</v>
      </c>
      <c r="AH21" s="259">
        <v>0</v>
      </c>
      <c r="AI21" s="214">
        <v>0</v>
      </c>
      <c r="AJ21" s="263">
        <f>SUM('別表4-2'!AJ21+'別表4-3'!AJ21+'別表4-4'!AJ21)</f>
        <v>0</v>
      </c>
      <c r="AK21" s="259">
        <v>0</v>
      </c>
      <c r="AL21" s="215">
        <v>0</v>
      </c>
      <c r="AM21" s="259">
        <v>0</v>
      </c>
      <c r="AN21" s="215">
        <v>0</v>
      </c>
      <c r="AO21" s="259">
        <v>0</v>
      </c>
      <c r="AP21" s="214">
        <v>0</v>
      </c>
      <c r="AQ21" s="263">
        <v>0</v>
      </c>
    </row>
    <row r="22" spans="2:43" s="7" customFormat="1" ht="21.75" customHeight="1">
      <c r="B22" s="265" t="s">
        <v>4</v>
      </c>
      <c r="C22" s="254">
        <f t="shared" si="0"/>
        <v>20264</v>
      </c>
      <c r="D22" s="255">
        <v>11620</v>
      </c>
      <c r="E22" s="255">
        <v>8644</v>
      </c>
      <c r="F22" s="256">
        <f t="shared" si="15"/>
        <v>5641</v>
      </c>
      <c r="G22" s="215">
        <v>100</v>
      </c>
      <c r="H22" s="259">
        <v>19</v>
      </c>
      <c r="I22" s="215">
        <f>H22/F22*100</f>
        <v>0.33681971281687645</v>
      </c>
      <c r="J22" s="262">
        <v>5561</v>
      </c>
      <c r="K22" s="215">
        <f>J22/F22*100</f>
        <v>98.58181173550788</v>
      </c>
      <c r="L22" s="259">
        <v>44</v>
      </c>
      <c r="M22" s="215">
        <f>L22/F22*100</f>
        <v>0.7800035454706612</v>
      </c>
      <c r="N22" s="259">
        <v>17</v>
      </c>
      <c r="O22" s="215">
        <f aca="true" t="shared" si="19" ref="O22:O34">N22/F22*100</f>
        <v>0.3013650062045737</v>
      </c>
      <c r="P22" s="256">
        <f t="shared" si="5"/>
        <v>5641</v>
      </c>
      <c r="Q22" s="215">
        <v>100</v>
      </c>
      <c r="R22" s="259">
        <v>48</v>
      </c>
      <c r="S22" s="214">
        <f t="shared" si="18"/>
        <v>0.8509129586952667</v>
      </c>
      <c r="T22" s="262">
        <v>176</v>
      </c>
      <c r="U22" s="215">
        <f>T22/P22*100</f>
        <v>3.120014181882645</v>
      </c>
      <c r="V22" s="262">
        <v>1561</v>
      </c>
      <c r="W22" s="215">
        <v>0</v>
      </c>
      <c r="X22" s="259">
        <v>2290</v>
      </c>
      <c r="Y22" s="214">
        <f t="shared" si="16"/>
        <v>40.59563907108669</v>
      </c>
      <c r="Z22" s="262">
        <v>458</v>
      </c>
      <c r="AA22" s="215">
        <f t="shared" si="17"/>
        <v>8.119127814217338</v>
      </c>
      <c r="AB22" s="262">
        <v>320</v>
      </c>
      <c r="AC22" s="215">
        <f aca="true" t="shared" si="20" ref="AC22:AC30">AB22/P22*100</f>
        <v>5.672753057968445</v>
      </c>
      <c r="AD22" s="262">
        <v>194</v>
      </c>
      <c r="AE22" s="215">
        <f t="shared" si="9"/>
        <v>3.43910654139337</v>
      </c>
      <c r="AF22" s="262">
        <v>243</v>
      </c>
      <c r="AG22" s="215">
        <f t="shared" si="10"/>
        <v>4.307746853394788</v>
      </c>
      <c r="AH22" s="259">
        <v>351</v>
      </c>
      <c r="AI22" s="214">
        <f t="shared" si="11"/>
        <v>6.222301010459138</v>
      </c>
      <c r="AJ22" s="263">
        <f>SUM('別表4-2'!AJ22+'別表4-3'!AJ22+'別表4-4'!AJ22)</f>
        <v>12650</v>
      </c>
      <c r="AK22" s="259">
        <v>7139</v>
      </c>
      <c r="AL22" s="215">
        <f t="shared" si="12"/>
        <v>56.434782608695656</v>
      </c>
      <c r="AM22" s="259">
        <v>3516</v>
      </c>
      <c r="AN22" s="215">
        <f t="shared" si="13"/>
        <v>27.794466403162055</v>
      </c>
      <c r="AO22" s="259">
        <v>1995</v>
      </c>
      <c r="AP22" s="214">
        <f t="shared" si="14"/>
        <v>15.770750988142293</v>
      </c>
      <c r="AQ22" s="263">
        <v>1973</v>
      </c>
    </row>
    <row r="23" spans="2:43" s="7" customFormat="1" ht="21.75" customHeight="1">
      <c r="B23" s="265" t="s">
        <v>5</v>
      </c>
      <c r="C23" s="254">
        <f t="shared" si="0"/>
        <v>121</v>
      </c>
      <c r="D23" s="255">
        <v>32</v>
      </c>
      <c r="E23" s="255">
        <v>89</v>
      </c>
      <c r="F23" s="256">
        <f>SUM(H23+J23+L23+N23)</f>
        <v>57</v>
      </c>
      <c r="G23" s="215">
        <v>100</v>
      </c>
      <c r="H23" s="259">
        <v>4</v>
      </c>
      <c r="I23" s="214">
        <f aca="true" t="shared" si="21" ref="I23:I32">H23/F23*100</f>
        <v>7.017543859649122</v>
      </c>
      <c r="J23" s="262">
        <v>19</v>
      </c>
      <c r="K23" s="215">
        <f aca="true" t="shared" si="22" ref="K23:K34">J23/F23*100</f>
        <v>33.33333333333333</v>
      </c>
      <c r="L23" s="259">
        <v>34</v>
      </c>
      <c r="M23" s="214">
        <f aca="true" t="shared" si="23" ref="M23:M34">L23/F23*100</f>
        <v>59.64912280701754</v>
      </c>
      <c r="N23" s="259">
        <v>0</v>
      </c>
      <c r="O23" s="215">
        <f t="shared" si="19"/>
        <v>0</v>
      </c>
      <c r="P23" s="256">
        <f t="shared" si="5"/>
        <v>57</v>
      </c>
      <c r="Q23" s="215">
        <v>100</v>
      </c>
      <c r="R23" s="259">
        <v>34</v>
      </c>
      <c r="S23" s="214">
        <f t="shared" si="18"/>
        <v>59.64912280701754</v>
      </c>
      <c r="T23" s="262">
        <v>7</v>
      </c>
      <c r="U23" s="215">
        <f aca="true" t="shared" si="24" ref="U23:U34">T23/P23*100</f>
        <v>12.280701754385964</v>
      </c>
      <c r="V23" s="262">
        <v>3</v>
      </c>
      <c r="W23" s="215">
        <f aca="true" t="shared" si="25" ref="W23:W34">V23/P23*100</f>
        <v>5.263157894736842</v>
      </c>
      <c r="X23" s="259">
        <v>2</v>
      </c>
      <c r="Y23" s="214">
        <f>X23/P23*100</f>
        <v>3.508771929824561</v>
      </c>
      <c r="Z23" s="262">
        <v>2</v>
      </c>
      <c r="AA23" s="215">
        <f>Z23/P23*100</f>
        <v>3.508771929824561</v>
      </c>
      <c r="AB23" s="262">
        <v>3</v>
      </c>
      <c r="AC23" s="215">
        <f t="shared" si="20"/>
        <v>5.263157894736842</v>
      </c>
      <c r="AD23" s="262">
        <v>3</v>
      </c>
      <c r="AE23" s="215">
        <f t="shared" si="9"/>
        <v>5.263157894736842</v>
      </c>
      <c r="AF23" s="262">
        <v>0</v>
      </c>
      <c r="AG23" s="215">
        <f t="shared" si="10"/>
        <v>0</v>
      </c>
      <c r="AH23" s="259">
        <v>3</v>
      </c>
      <c r="AI23" s="214">
        <f t="shared" si="11"/>
        <v>5.263157894736842</v>
      </c>
      <c r="AJ23" s="263">
        <f>SUM('別表4-2'!AJ23+'別表4-3'!AJ23+'別表4-4'!AJ23)</f>
        <v>64</v>
      </c>
      <c r="AK23" s="259">
        <v>47</v>
      </c>
      <c r="AL23" s="215">
        <f t="shared" si="12"/>
        <v>73.4375</v>
      </c>
      <c r="AM23" s="259">
        <v>6</v>
      </c>
      <c r="AN23" s="215">
        <f t="shared" si="13"/>
        <v>9.375</v>
      </c>
      <c r="AO23" s="259">
        <v>11</v>
      </c>
      <c r="AP23" s="214">
        <f t="shared" si="14"/>
        <v>17.1875</v>
      </c>
      <c r="AQ23" s="263">
        <v>0</v>
      </c>
    </row>
    <row r="24" spans="2:43" s="7" customFormat="1" ht="21.75" customHeight="1">
      <c r="B24" s="265" t="s">
        <v>6</v>
      </c>
      <c r="C24" s="254">
        <f t="shared" si="0"/>
        <v>10068</v>
      </c>
      <c r="D24" s="255">
        <v>3626</v>
      </c>
      <c r="E24" s="255">
        <v>6442</v>
      </c>
      <c r="F24" s="256">
        <f t="shared" si="15"/>
        <v>5645</v>
      </c>
      <c r="G24" s="215">
        <v>100</v>
      </c>
      <c r="H24" s="259">
        <v>614</v>
      </c>
      <c r="I24" s="214">
        <f t="shared" si="21"/>
        <v>10.87688219663419</v>
      </c>
      <c r="J24" s="262">
        <v>4701</v>
      </c>
      <c r="K24" s="215">
        <f t="shared" si="22"/>
        <v>83.27723649247122</v>
      </c>
      <c r="L24" s="259">
        <v>320</v>
      </c>
      <c r="M24" s="214">
        <f t="shared" si="23"/>
        <v>5.66873339238264</v>
      </c>
      <c r="N24" s="259">
        <v>10</v>
      </c>
      <c r="O24" s="215">
        <f t="shared" si="19"/>
        <v>0.1771479185119575</v>
      </c>
      <c r="P24" s="256">
        <f t="shared" si="5"/>
        <v>5647</v>
      </c>
      <c r="Q24" s="215">
        <v>100</v>
      </c>
      <c r="R24" s="259">
        <v>2328</v>
      </c>
      <c r="S24" s="214">
        <f t="shared" si="18"/>
        <v>41.22542943155658</v>
      </c>
      <c r="T24" s="262">
        <v>180</v>
      </c>
      <c r="U24" s="215">
        <f t="shared" si="24"/>
        <v>3.187533203470869</v>
      </c>
      <c r="V24" s="262">
        <v>498</v>
      </c>
      <c r="W24" s="215">
        <f t="shared" si="25"/>
        <v>8.818841862936072</v>
      </c>
      <c r="X24" s="259">
        <v>2540</v>
      </c>
      <c r="Y24" s="214">
        <f t="shared" si="16"/>
        <v>44.97963520453338</v>
      </c>
      <c r="Z24" s="262">
        <v>24</v>
      </c>
      <c r="AA24" s="215">
        <f t="shared" si="17"/>
        <v>0.42500442712944925</v>
      </c>
      <c r="AB24" s="262">
        <v>27</v>
      </c>
      <c r="AC24" s="215">
        <f t="shared" si="20"/>
        <v>0.47812998052063044</v>
      </c>
      <c r="AD24" s="262">
        <v>14</v>
      </c>
      <c r="AE24" s="215">
        <f t="shared" si="9"/>
        <v>0.24791924915884542</v>
      </c>
      <c r="AF24" s="262">
        <v>2</v>
      </c>
      <c r="AG24" s="215">
        <f t="shared" si="10"/>
        <v>0.03541703559412077</v>
      </c>
      <c r="AH24" s="259">
        <v>34</v>
      </c>
      <c r="AI24" s="214">
        <f t="shared" si="11"/>
        <v>0.6020896051000532</v>
      </c>
      <c r="AJ24" s="263">
        <f>SUM('別表4-2'!AJ24+'別表4-3'!AJ24+'別表4-4'!AJ24)</f>
        <v>3893</v>
      </c>
      <c r="AK24" s="259">
        <v>3682</v>
      </c>
      <c r="AL24" s="215">
        <f t="shared" si="12"/>
        <v>94.58001541227846</v>
      </c>
      <c r="AM24" s="259">
        <v>171</v>
      </c>
      <c r="AN24" s="215">
        <f t="shared" si="13"/>
        <v>4.392499357821731</v>
      </c>
      <c r="AO24" s="259">
        <v>49</v>
      </c>
      <c r="AP24" s="214">
        <f t="shared" si="14"/>
        <v>1.2586694066272797</v>
      </c>
      <c r="AQ24" s="263">
        <v>530</v>
      </c>
    </row>
    <row r="25" spans="2:43" s="7" customFormat="1" ht="21.75" customHeight="1">
      <c r="B25" s="265" t="s">
        <v>15</v>
      </c>
      <c r="C25" s="254">
        <f t="shared" si="0"/>
        <v>130</v>
      </c>
      <c r="D25" s="255">
        <v>97</v>
      </c>
      <c r="E25" s="255">
        <v>33</v>
      </c>
      <c r="F25" s="256">
        <f>SUM(H25+J25+L25+N25)</f>
        <v>89</v>
      </c>
      <c r="G25" s="215">
        <v>100</v>
      </c>
      <c r="H25" s="259">
        <v>10</v>
      </c>
      <c r="I25" s="214">
        <f t="shared" si="21"/>
        <v>11.235955056179774</v>
      </c>
      <c r="J25" s="262">
        <v>70</v>
      </c>
      <c r="K25" s="215">
        <f t="shared" si="22"/>
        <v>78.65168539325843</v>
      </c>
      <c r="L25" s="259">
        <v>9</v>
      </c>
      <c r="M25" s="214">
        <f t="shared" si="23"/>
        <v>10.112359550561797</v>
      </c>
      <c r="N25" s="259">
        <v>0</v>
      </c>
      <c r="O25" s="215">
        <f t="shared" si="19"/>
        <v>0</v>
      </c>
      <c r="P25" s="256">
        <f t="shared" si="5"/>
        <v>89</v>
      </c>
      <c r="Q25" s="215">
        <v>100</v>
      </c>
      <c r="R25" s="259">
        <v>5</v>
      </c>
      <c r="S25" s="214">
        <f t="shared" si="18"/>
        <v>5.617977528089887</v>
      </c>
      <c r="T25" s="262">
        <v>27</v>
      </c>
      <c r="U25" s="215">
        <f t="shared" si="24"/>
        <v>30.337078651685395</v>
      </c>
      <c r="V25" s="262">
        <v>19</v>
      </c>
      <c r="W25" s="215">
        <f t="shared" si="25"/>
        <v>21.34831460674157</v>
      </c>
      <c r="X25" s="259">
        <v>16</v>
      </c>
      <c r="Y25" s="214">
        <f>X25/P25*100</f>
        <v>17.97752808988764</v>
      </c>
      <c r="Z25" s="262">
        <v>14</v>
      </c>
      <c r="AA25" s="215">
        <f>Z25/P25*100</f>
        <v>15.730337078651685</v>
      </c>
      <c r="AB25" s="262">
        <v>8</v>
      </c>
      <c r="AC25" s="215">
        <f t="shared" si="20"/>
        <v>8.98876404494382</v>
      </c>
      <c r="AD25" s="262">
        <v>0</v>
      </c>
      <c r="AE25" s="215">
        <f t="shared" si="9"/>
        <v>0</v>
      </c>
      <c r="AF25" s="262">
        <v>0</v>
      </c>
      <c r="AG25" s="215">
        <f t="shared" si="10"/>
        <v>0</v>
      </c>
      <c r="AH25" s="259">
        <v>0</v>
      </c>
      <c r="AI25" s="214">
        <f t="shared" si="11"/>
        <v>0</v>
      </c>
      <c r="AJ25" s="263">
        <f>SUM('別表4-2'!AJ25+'別表4-3'!AJ25+'別表4-4'!AJ25)</f>
        <v>40</v>
      </c>
      <c r="AK25" s="259">
        <v>14</v>
      </c>
      <c r="AL25" s="215">
        <f t="shared" si="12"/>
        <v>35</v>
      </c>
      <c r="AM25" s="259">
        <v>26</v>
      </c>
      <c r="AN25" s="215">
        <f t="shared" si="13"/>
        <v>65</v>
      </c>
      <c r="AO25" s="259">
        <v>0</v>
      </c>
      <c r="AP25" s="214">
        <f t="shared" si="14"/>
        <v>0</v>
      </c>
      <c r="AQ25" s="263">
        <v>1</v>
      </c>
    </row>
    <row r="26" spans="2:43" s="7" customFormat="1" ht="21.75" customHeight="1">
      <c r="B26" s="265" t="s">
        <v>16</v>
      </c>
      <c r="C26" s="254">
        <f t="shared" si="0"/>
        <v>17217</v>
      </c>
      <c r="D26" s="255">
        <v>4711</v>
      </c>
      <c r="E26" s="255">
        <v>12506</v>
      </c>
      <c r="F26" s="256">
        <f>SUM(H26+J26+L26+N26)</f>
        <v>10357</v>
      </c>
      <c r="G26" s="215">
        <v>100</v>
      </c>
      <c r="H26" s="259">
        <v>855</v>
      </c>
      <c r="I26" s="214">
        <f t="shared" si="21"/>
        <v>8.255286279810756</v>
      </c>
      <c r="J26" s="262">
        <v>8875</v>
      </c>
      <c r="K26" s="215">
        <f t="shared" si="22"/>
        <v>85.6908371149947</v>
      </c>
      <c r="L26" s="259">
        <v>466</v>
      </c>
      <c r="M26" s="214">
        <f t="shared" si="23"/>
        <v>4.499372405136622</v>
      </c>
      <c r="N26" s="259">
        <v>161</v>
      </c>
      <c r="O26" s="215">
        <f t="shared" si="19"/>
        <v>1.5545042000579319</v>
      </c>
      <c r="P26" s="256">
        <f t="shared" si="5"/>
        <v>10357</v>
      </c>
      <c r="Q26" s="215">
        <v>100</v>
      </c>
      <c r="R26" s="259">
        <v>3429</v>
      </c>
      <c r="S26" s="214">
        <f t="shared" si="18"/>
        <v>33.10804286955682</v>
      </c>
      <c r="T26" s="262">
        <v>3613</v>
      </c>
      <c r="U26" s="215">
        <f t="shared" si="24"/>
        <v>34.884619098194456</v>
      </c>
      <c r="V26" s="262">
        <v>2170</v>
      </c>
      <c r="W26" s="215">
        <f t="shared" si="25"/>
        <v>20.9520131312156</v>
      </c>
      <c r="X26" s="259">
        <v>586</v>
      </c>
      <c r="Y26" s="214">
        <f>X26/P26*100</f>
        <v>5.658009075987255</v>
      </c>
      <c r="Z26" s="262">
        <v>219</v>
      </c>
      <c r="AA26" s="215">
        <f>Z26/P26*100</f>
        <v>2.114511924302404</v>
      </c>
      <c r="AB26" s="262">
        <v>105</v>
      </c>
      <c r="AC26" s="215">
        <f t="shared" si="20"/>
        <v>1.0138070869943032</v>
      </c>
      <c r="AD26" s="262">
        <v>73</v>
      </c>
      <c r="AE26" s="215">
        <f t="shared" si="9"/>
        <v>0.7048373081008014</v>
      </c>
      <c r="AF26" s="262">
        <v>44</v>
      </c>
      <c r="AG26" s="215">
        <f t="shared" si="10"/>
        <v>0.42483344597856526</v>
      </c>
      <c r="AH26" s="259">
        <v>118</v>
      </c>
      <c r="AI26" s="214">
        <f t="shared" si="11"/>
        <v>1.1393260596697885</v>
      </c>
      <c r="AJ26" s="263">
        <f>SUM('別表4-2'!AJ26+'別表4-3'!AJ26+'別表4-4'!AJ26)</f>
        <v>5818</v>
      </c>
      <c r="AK26" s="259">
        <v>5398</v>
      </c>
      <c r="AL26" s="215">
        <f t="shared" si="12"/>
        <v>92.78102440701272</v>
      </c>
      <c r="AM26" s="259">
        <v>345</v>
      </c>
      <c r="AN26" s="215">
        <f t="shared" si="13"/>
        <v>5.929872808525266</v>
      </c>
      <c r="AO26" s="259">
        <v>75</v>
      </c>
      <c r="AP26" s="214">
        <f t="shared" si="14"/>
        <v>1.2891027844620144</v>
      </c>
      <c r="AQ26" s="263">
        <v>1042</v>
      </c>
    </row>
    <row r="27" spans="2:43" s="7" customFormat="1" ht="21.75" customHeight="1">
      <c r="B27" s="265" t="s">
        <v>17</v>
      </c>
      <c r="C27" s="254">
        <f t="shared" si="0"/>
        <v>33</v>
      </c>
      <c r="D27" s="255">
        <v>23</v>
      </c>
      <c r="E27" s="255">
        <v>10</v>
      </c>
      <c r="F27" s="256">
        <f>SUM(H27+J27+L27+N27)</f>
        <v>16</v>
      </c>
      <c r="G27" s="215">
        <v>100</v>
      </c>
      <c r="H27" s="259">
        <v>3</v>
      </c>
      <c r="I27" s="214">
        <f t="shared" si="21"/>
        <v>18.75</v>
      </c>
      <c r="J27" s="262">
        <v>10</v>
      </c>
      <c r="K27" s="215">
        <f t="shared" si="22"/>
        <v>62.5</v>
      </c>
      <c r="L27" s="259">
        <v>3</v>
      </c>
      <c r="M27" s="214">
        <f t="shared" si="23"/>
        <v>18.75</v>
      </c>
      <c r="N27" s="259">
        <v>0</v>
      </c>
      <c r="O27" s="215">
        <f t="shared" si="19"/>
        <v>0</v>
      </c>
      <c r="P27" s="256">
        <f t="shared" si="5"/>
        <v>16</v>
      </c>
      <c r="Q27" s="215">
        <v>100</v>
      </c>
      <c r="R27" s="259">
        <v>1</v>
      </c>
      <c r="S27" s="214">
        <f t="shared" si="18"/>
        <v>6.25</v>
      </c>
      <c r="T27" s="262">
        <v>0</v>
      </c>
      <c r="U27" s="215">
        <f t="shared" si="24"/>
        <v>0</v>
      </c>
      <c r="V27" s="262">
        <v>3</v>
      </c>
      <c r="W27" s="215">
        <f t="shared" si="25"/>
        <v>18.75</v>
      </c>
      <c r="X27" s="259">
        <v>5</v>
      </c>
      <c r="Y27" s="214">
        <f>X27/P27*100</f>
        <v>31.25</v>
      </c>
      <c r="Z27" s="262">
        <v>5</v>
      </c>
      <c r="AA27" s="215">
        <f>Z27/P27*100</f>
        <v>31.25</v>
      </c>
      <c r="AB27" s="262">
        <v>1</v>
      </c>
      <c r="AC27" s="215">
        <f t="shared" si="20"/>
        <v>6.25</v>
      </c>
      <c r="AD27" s="262">
        <v>1</v>
      </c>
      <c r="AE27" s="215">
        <f t="shared" si="9"/>
        <v>6.25</v>
      </c>
      <c r="AF27" s="262">
        <v>0</v>
      </c>
      <c r="AG27" s="215">
        <f t="shared" si="10"/>
        <v>0</v>
      </c>
      <c r="AH27" s="259">
        <v>0</v>
      </c>
      <c r="AI27" s="214">
        <f t="shared" si="11"/>
        <v>0</v>
      </c>
      <c r="AJ27" s="263">
        <f>SUM('別表4-2'!AJ27+'別表4-3'!AJ27+'別表4-4'!AJ27)</f>
        <v>15</v>
      </c>
      <c r="AK27" s="259">
        <v>8</v>
      </c>
      <c r="AL27" s="215">
        <f t="shared" si="12"/>
        <v>53.333333333333336</v>
      </c>
      <c r="AM27" s="259">
        <v>7</v>
      </c>
      <c r="AN27" s="215">
        <f t="shared" si="13"/>
        <v>46.666666666666664</v>
      </c>
      <c r="AO27" s="259">
        <v>0</v>
      </c>
      <c r="AP27" s="214">
        <f t="shared" si="14"/>
        <v>0</v>
      </c>
      <c r="AQ27" s="263">
        <v>2</v>
      </c>
    </row>
    <row r="28" spans="2:43" s="7" customFormat="1" ht="21.75" customHeight="1">
      <c r="B28" s="265" t="s">
        <v>18</v>
      </c>
      <c r="C28" s="254">
        <f t="shared" si="0"/>
        <v>97</v>
      </c>
      <c r="D28" s="255">
        <v>49</v>
      </c>
      <c r="E28" s="255">
        <v>48</v>
      </c>
      <c r="F28" s="256">
        <f>SUM(H28+J28+L28+N28)</f>
        <v>49</v>
      </c>
      <c r="G28" s="215">
        <v>100</v>
      </c>
      <c r="H28" s="259">
        <v>8</v>
      </c>
      <c r="I28" s="214">
        <f t="shared" si="21"/>
        <v>16.3265306122449</v>
      </c>
      <c r="J28" s="262">
        <v>37</v>
      </c>
      <c r="K28" s="215">
        <f t="shared" si="22"/>
        <v>75.51020408163265</v>
      </c>
      <c r="L28" s="259">
        <v>4</v>
      </c>
      <c r="M28" s="214">
        <f t="shared" si="23"/>
        <v>8.16326530612245</v>
      </c>
      <c r="N28" s="259">
        <v>0</v>
      </c>
      <c r="O28" s="215">
        <f t="shared" si="19"/>
        <v>0</v>
      </c>
      <c r="P28" s="256">
        <f t="shared" si="5"/>
        <v>49</v>
      </c>
      <c r="Q28" s="215">
        <v>100</v>
      </c>
      <c r="R28" s="259">
        <v>1</v>
      </c>
      <c r="S28" s="214">
        <f t="shared" si="18"/>
        <v>2.0408163265306123</v>
      </c>
      <c r="T28" s="262">
        <v>3</v>
      </c>
      <c r="U28" s="215">
        <f t="shared" si="24"/>
        <v>6.122448979591836</v>
      </c>
      <c r="V28" s="262">
        <v>3</v>
      </c>
      <c r="W28" s="215">
        <f t="shared" si="25"/>
        <v>6.122448979591836</v>
      </c>
      <c r="X28" s="259">
        <v>15</v>
      </c>
      <c r="Y28" s="214">
        <f>X28/P28*100</f>
        <v>30.612244897959183</v>
      </c>
      <c r="Z28" s="262">
        <v>11</v>
      </c>
      <c r="AA28" s="215">
        <f>Z28/P28*100</f>
        <v>22.448979591836736</v>
      </c>
      <c r="AB28" s="262">
        <v>2</v>
      </c>
      <c r="AC28" s="215">
        <f t="shared" si="20"/>
        <v>4.081632653061225</v>
      </c>
      <c r="AD28" s="262">
        <v>4</v>
      </c>
      <c r="AE28" s="215">
        <f t="shared" si="9"/>
        <v>8.16326530612245</v>
      </c>
      <c r="AF28" s="262">
        <v>3</v>
      </c>
      <c r="AG28" s="215">
        <f t="shared" si="10"/>
        <v>6.122448979591836</v>
      </c>
      <c r="AH28" s="259">
        <v>7</v>
      </c>
      <c r="AI28" s="214">
        <f t="shared" si="11"/>
        <v>14.285714285714285</v>
      </c>
      <c r="AJ28" s="263">
        <f>SUM('別表4-2'!AJ28+'別表4-3'!AJ28+'別表4-4'!AJ28)</f>
        <v>48</v>
      </c>
      <c r="AK28" s="259">
        <v>39</v>
      </c>
      <c r="AL28" s="215">
        <f t="shared" si="12"/>
        <v>81.25</v>
      </c>
      <c r="AM28" s="259">
        <v>7</v>
      </c>
      <c r="AN28" s="215">
        <f t="shared" si="13"/>
        <v>14.583333333333334</v>
      </c>
      <c r="AO28" s="259">
        <v>2</v>
      </c>
      <c r="AP28" s="214">
        <f t="shared" si="14"/>
        <v>4.166666666666666</v>
      </c>
      <c r="AQ28" s="263">
        <v>0</v>
      </c>
    </row>
    <row r="29" spans="2:43" s="7" customFormat="1" ht="21.75" customHeight="1">
      <c r="B29" s="265" t="s">
        <v>19</v>
      </c>
      <c r="C29" s="254">
        <f t="shared" si="0"/>
        <v>1329</v>
      </c>
      <c r="D29" s="255">
        <v>576</v>
      </c>
      <c r="E29" s="255">
        <v>753</v>
      </c>
      <c r="F29" s="256">
        <f t="shared" si="15"/>
        <v>53</v>
      </c>
      <c r="G29" s="215">
        <v>100</v>
      </c>
      <c r="H29" s="259">
        <v>6</v>
      </c>
      <c r="I29" s="214">
        <f t="shared" si="21"/>
        <v>11.320754716981133</v>
      </c>
      <c r="J29" s="262">
        <v>35</v>
      </c>
      <c r="K29" s="215">
        <f t="shared" si="22"/>
        <v>66.0377358490566</v>
      </c>
      <c r="L29" s="259">
        <v>12</v>
      </c>
      <c r="M29" s="214">
        <f t="shared" si="23"/>
        <v>22.641509433962266</v>
      </c>
      <c r="N29" s="259">
        <v>0</v>
      </c>
      <c r="O29" s="215">
        <f t="shared" si="19"/>
        <v>0</v>
      </c>
      <c r="P29" s="256">
        <f t="shared" si="5"/>
        <v>53</v>
      </c>
      <c r="Q29" s="215">
        <v>100</v>
      </c>
      <c r="R29" s="259">
        <v>4</v>
      </c>
      <c r="S29" s="214">
        <f t="shared" si="18"/>
        <v>7.547169811320755</v>
      </c>
      <c r="T29" s="262">
        <v>7</v>
      </c>
      <c r="U29" s="215">
        <f t="shared" si="24"/>
        <v>13.20754716981132</v>
      </c>
      <c r="V29" s="262">
        <v>12</v>
      </c>
      <c r="W29" s="215">
        <f t="shared" si="25"/>
        <v>22.641509433962266</v>
      </c>
      <c r="X29" s="259">
        <v>6</v>
      </c>
      <c r="Y29" s="214">
        <f t="shared" si="16"/>
        <v>11.320754716981133</v>
      </c>
      <c r="Z29" s="262">
        <v>11</v>
      </c>
      <c r="AA29" s="215">
        <f t="shared" si="17"/>
        <v>20.754716981132077</v>
      </c>
      <c r="AB29" s="262">
        <v>5</v>
      </c>
      <c r="AC29" s="215">
        <f t="shared" si="20"/>
        <v>9.433962264150944</v>
      </c>
      <c r="AD29" s="262">
        <v>4</v>
      </c>
      <c r="AE29" s="215">
        <f t="shared" si="9"/>
        <v>7.547169811320755</v>
      </c>
      <c r="AF29" s="262">
        <v>3</v>
      </c>
      <c r="AG29" s="215">
        <f t="shared" si="10"/>
        <v>5.660377358490567</v>
      </c>
      <c r="AH29" s="259">
        <v>1</v>
      </c>
      <c r="AI29" s="214">
        <f t="shared" si="11"/>
        <v>1.8867924528301887</v>
      </c>
      <c r="AJ29" s="263">
        <f>SUM('別表4-2'!AJ29+'別表4-3'!AJ29+'別表4-4'!AJ29)</f>
        <v>1264</v>
      </c>
      <c r="AK29" s="259">
        <v>733</v>
      </c>
      <c r="AL29" s="215">
        <f t="shared" si="12"/>
        <v>57.99050632911392</v>
      </c>
      <c r="AM29" s="259">
        <v>516</v>
      </c>
      <c r="AN29" s="215">
        <f t="shared" si="13"/>
        <v>40.822784810126585</v>
      </c>
      <c r="AO29" s="259">
        <v>15</v>
      </c>
      <c r="AP29" s="214">
        <f t="shared" si="14"/>
        <v>1.1867088607594938</v>
      </c>
      <c r="AQ29" s="263">
        <v>12</v>
      </c>
    </row>
    <row r="30" spans="2:43" s="7" customFormat="1" ht="21.75" customHeight="1">
      <c r="B30" s="265" t="s">
        <v>20</v>
      </c>
      <c r="C30" s="254">
        <f t="shared" si="0"/>
        <v>99</v>
      </c>
      <c r="D30" s="255">
        <v>63</v>
      </c>
      <c r="E30" s="255">
        <v>36</v>
      </c>
      <c r="F30" s="256">
        <f t="shared" si="15"/>
        <v>13</v>
      </c>
      <c r="G30" s="215">
        <v>100</v>
      </c>
      <c r="H30" s="259">
        <v>1</v>
      </c>
      <c r="I30" s="214">
        <f t="shared" si="21"/>
        <v>7.6923076923076925</v>
      </c>
      <c r="J30" s="262">
        <v>12</v>
      </c>
      <c r="K30" s="215">
        <f t="shared" si="22"/>
        <v>92.3076923076923</v>
      </c>
      <c r="L30" s="259">
        <v>0</v>
      </c>
      <c r="M30" s="214">
        <f t="shared" si="23"/>
        <v>0</v>
      </c>
      <c r="N30" s="259">
        <v>0</v>
      </c>
      <c r="O30" s="215">
        <f t="shared" si="19"/>
        <v>0</v>
      </c>
      <c r="P30" s="256">
        <f t="shared" si="5"/>
        <v>13</v>
      </c>
      <c r="Q30" s="215">
        <v>100</v>
      </c>
      <c r="R30" s="259">
        <v>0</v>
      </c>
      <c r="S30" s="214">
        <f t="shared" si="18"/>
        <v>0</v>
      </c>
      <c r="T30" s="262">
        <v>0</v>
      </c>
      <c r="U30" s="215">
        <f t="shared" si="24"/>
        <v>0</v>
      </c>
      <c r="V30" s="262">
        <v>0</v>
      </c>
      <c r="W30" s="215">
        <f t="shared" si="25"/>
        <v>0</v>
      </c>
      <c r="X30" s="259">
        <v>2</v>
      </c>
      <c r="Y30" s="214">
        <f t="shared" si="16"/>
        <v>15.384615384615385</v>
      </c>
      <c r="Z30" s="262">
        <v>1</v>
      </c>
      <c r="AA30" s="215">
        <f t="shared" si="17"/>
        <v>7.6923076923076925</v>
      </c>
      <c r="AB30" s="262">
        <v>2</v>
      </c>
      <c r="AC30" s="215">
        <f t="shared" si="20"/>
        <v>15.384615384615385</v>
      </c>
      <c r="AD30" s="262">
        <v>1</v>
      </c>
      <c r="AE30" s="215">
        <f t="shared" si="9"/>
        <v>7.6923076923076925</v>
      </c>
      <c r="AF30" s="262">
        <v>5</v>
      </c>
      <c r="AG30" s="215">
        <f t="shared" si="10"/>
        <v>38.46153846153847</v>
      </c>
      <c r="AH30" s="259">
        <v>2</v>
      </c>
      <c r="AI30" s="214">
        <f t="shared" si="11"/>
        <v>15.384615384615385</v>
      </c>
      <c r="AJ30" s="263">
        <f>SUM('別表4-2'!AJ30+'別表4-3'!AJ30+'別表4-4'!AJ30)</f>
        <v>81</v>
      </c>
      <c r="AK30" s="259">
        <v>33</v>
      </c>
      <c r="AL30" s="215">
        <f t="shared" si="12"/>
        <v>40.74074074074074</v>
      </c>
      <c r="AM30" s="259">
        <v>36</v>
      </c>
      <c r="AN30" s="215">
        <f t="shared" si="13"/>
        <v>44.44444444444444</v>
      </c>
      <c r="AO30" s="259">
        <v>12</v>
      </c>
      <c r="AP30" s="214">
        <f t="shared" si="14"/>
        <v>14.814814814814813</v>
      </c>
      <c r="AQ30" s="263">
        <v>5</v>
      </c>
    </row>
    <row r="31" spans="2:43" s="7" customFormat="1" ht="21.75" customHeight="1">
      <c r="B31" s="265" t="s">
        <v>78</v>
      </c>
      <c r="C31" s="254">
        <f t="shared" si="0"/>
        <v>15</v>
      </c>
      <c r="D31" s="255">
        <v>3</v>
      </c>
      <c r="E31" s="255">
        <v>12</v>
      </c>
      <c r="F31" s="256">
        <f>SUM(H31+J31+L31+N31)</f>
        <v>1</v>
      </c>
      <c r="G31" s="215">
        <v>100</v>
      </c>
      <c r="H31" s="259">
        <v>0</v>
      </c>
      <c r="I31" s="214">
        <f t="shared" si="21"/>
        <v>0</v>
      </c>
      <c r="J31" s="262">
        <v>1</v>
      </c>
      <c r="K31" s="215">
        <f t="shared" si="22"/>
        <v>100</v>
      </c>
      <c r="L31" s="259">
        <v>0</v>
      </c>
      <c r="M31" s="214">
        <f t="shared" si="23"/>
        <v>0</v>
      </c>
      <c r="N31" s="259">
        <v>0</v>
      </c>
      <c r="O31" s="215">
        <f t="shared" si="19"/>
        <v>0</v>
      </c>
      <c r="P31" s="256">
        <f t="shared" si="5"/>
        <v>1</v>
      </c>
      <c r="Q31" s="215">
        <v>100</v>
      </c>
      <c r="R31" s="259">
        <v>0</v>
      </c>
      <c r="S31" s="214">
        <v>0</v>
      </c>
      <c r="T31" s="262">
        <v>0</v>
      </c>
      <c r="U31" s="215">
        <v>0</v>
      </c>
      <c r="V31" s="262">
        <v>0</v>
      </c>
      <c r="W31" s="215">
        <v>0</v>
      </c>
      <c r="X31" s="259">
        <v>0</v>
      </c>
      <c r="Y31" s="214">
        <v>0</v>
      </c>
      <c r="Z31" s="262">
        <v>0</v>
      </c>
      <c r="AA31" s="215">
        <v>0</v>
      </c>
      <c r="AB31" s="262">
        <v>0</v>
      </c>
      <c r="AC31" s="215">
        <v>0</v>
      </c>
      <c r="AD31" s="262">
        <v>1</v>
      </c>
      <c r="AE31" s="215">
        <f t="shared" si="9"/>
        <v>100</v>
      </c>
      <c r="AF31" s="262">
        <v>0</v>
      </c>
      <c r="AG31" s="215">
        <f t="shared" si="10"/>
        <v>0</v>
      </c>
      <c r="AH31" s="259">
        <v>0</v>
      </c>
      <c r="AI31" s="214">
        <v>0</v>
      </c>
      <c r="AJ31" s="263">
        <f>SUM('別表4-2'!AJ31+'別表4-3'!AJ31+'別表4-4'!AJ31)</f>
        <v>14</v>
      </c>
      <c r="AK31" s="259">
        <v>12</v>
      </c>
      <c r="AL31" s="215">
        <f t="shared" si="12"/>
        <v>85.71428571428571</v>
      </c>
      <c r="AM31" s="259">
        <v>2</v>
      </c>
      <c r="AN31" s="215">
        <f t="shared" si="13"/>
        <v>14.285714285714285</v>
      </c>
      <c r="AO31" s="259">
        <v>0</v>
      </c>
      <c r="AP31" s="214">
        <f t="shared" si="14"/>
        <v>0</v>
      </c>
      <c r="AQ31" s="263">
        <v>0</v>
      </c>
    </row>
    <row r="32" spans="2:43" s="7" customFormat="1" ht="21.75" customHeight="1">
      <c r="B32" s="265" t="s">
        <v>7</v>
      </c>
      <c r="C32" s="254">
        <f t="shared" si="0"/>
        <v>14248</v>
      </c>
      <c r="D32" s="255">
        <v>1829</v>
      </c>
      <c r="E32" s="255">
        <v>12419</v>
      </c>
      <c r="F32" s="256">
        <f>SUM(H32+J32+L32+N32)</f>
        <v>1741</v>
      </c>
      <c r="G32" s="215">
        <v>100</v>
      </c>
      <c r="H32" s="259">
        <v>3</v>
      </c>
      <c r="I32" s="214">
        <f t="shared" si="21"/>
        <v>0.17231476163124643</v>
      </c>
      <c r="J32" s="262">
        <v>17</v>
      </c>
      <c r="K32" s="215">
        <f t="shared" si="22"/>
        <v>0.9764503159103963</v>
      </c>
      <c r="L32" s="259">
        <v>1721</v>
      </c>
      <c r="M32" s="214">
        <f t="shared" si="23"/>
        <v>98.85123492245836</v>
      </c>
      <c r="N32" s="259">
        <v>0</v>
      </c>
      <c r="O32" s="215">
        <f t="shared" si="19"/>
        <v>0</v>
      </c>
      <c r="P32" s="256">
        <f t="shared" si="5"/>
        <v>1741</v>
      </c>
      <c r="Q32" s="215">
        <v>100</v>
      </c>
      <c r="R32" s="259">
        <v>0</v>
      </c>
      <c r="S32" s="214">
        <f t="shared" si="18"/>
        <v>0</v>
      </c>
      <c r="T32" s="262">
        <v>1</v>
      </c>
      <c r="U32" s="215">
        <f t="shared" si="24"/>
        <v>0.05743825387708214</v>
      </c>
      <c r="V32" s="262">
        <v>408</v>
      </c>
      <c r="W32" s="215">
        <f t="shared" si="25"/>
        <v>23.434807581849512</v>
      </c>
      <c r="X32" s="259">
        <v>604</v>
      </c>
      <c r="Y32" s="214">
        <f t="shared" si="16"/>
        <v>34.692705341757616</v>
      </c>
      <c r="Z32" s="262">
        <v>447</v>
      </c>
      <c r="AA32" s="215">
        <f t="shared" si="17"/>
        <v>25.674899483055714</v>
      </c>
      <c r="AB32" s="262">
        <v>256</v>
      </c>
      <c r="AC32" s="215">
        <f>AB32/P32*100</f>
        <v>14.704192992533027</v>
      </c>
      <c r="AD32" s="262">
        <v>2</v>
      </c>
      <c r="AE32" s="215">
        <f t="shared" si="9"/>
        <v>0.11487650775416428</v>
      </c>
      <c r="AF32" s="262">
        <v>2</v>
      </c>
      <c r="AG32" s="215">
        <f t="shared" si="10"/>
        <v>0.11487650775416428</v>
      </c>
      <c r="AH32" s="259">
        <v>21</v>
      </c>
      <c r="AI32" s="214">
        <f t="shared" si="11"/>
        <v>1.2062033314187248</v>
      </c>
      <c r="AJ32" s="263">
        <f>SUM('別表4-2'!AJ32+'別表4-3'!AJ32+'別表4-4'!AJ32)</f>
        <v>12507</v>
      </c>
      <c r="AK32" s="259">
        <v>11422</v>
      </c>
      <c r="AL32" s="215">
        <f t="shared" si="12"/>
        <v>91.32485807947549</v>
      </c>
      <c r="AM32" s="259">
        <v>436</v>
      </c>
      <c r="AN32" s="215">
        <f t="shared" si="13"/>
        <v>3.4860478132245944</v>
      </c>
      <c r="AO32" s="259">
        <v>649</v>
      </c>
      <c r="AP32" s="214">
        <f t="shared" si="14"/>
        <v>5.189094107299912</v>
      </c>
      <c r="AQ32" s="263">
        <v>0</v>
      </c>
    </row>
    <row r="33" spans="2:43" s="7" customFormat="1" ht="21.75" customHeight="1" thickBot="1">
      <c r="B33" s="272" t="s">
        <v>23</v>
      </c>
      <c r="C33" s="273">
        <f t="shared" si="0"/>
        <v>3</v>
      </c>
      <c r="D33" s="274">
        <v>0</v>
      </c>
      <c r="E33" s="274">
        <v>3</v>
      </c>
      <c r="F33" s="275">
        <f>SUM(H33+J33+L33+N33)</f>
        <v>0</v>
      </c>
      <c r="G33" s="276">
        <v>100</v>
      </c>
      <c r="H33" s="277">
        <v>0</v>
      </c>
      <c r="I33" s="278">
        <v>0</v>
      </c>
      <c r="J33" s="279">
        <v>0</v>
      </c>
      <c r="K33" s="276">
        <v>0</v>
      </c>
      <c r="L33" s="277">
        <v>0</v>
      </c>
      <c r="M33" s="278">
        <v>0</v>
      </c>
      <c r="N33" s="277">
        <v>0</v>
      </c>
      <c r="O33" s="276">
        <v>0</v>
      </c>
      <c r="P33" s="280">
        <f t="shared" si="5"/>
        <v>0</v>
      </c>
      <c r="Q33" s="276">
        <v>100</v>
      </c>
      <c r="R33" s="277">
        <v>0</v>
      </c>
      <c r="S33" s="278">
        <v>0</v>
      </c>
      <c r="T33" s="279">
        <v>0</v>
      </c>
      <c r="U33" s="276">
        <v>0</v>
      </c>
      <c r="V33" s="279">
        <v>0</v>
      </c>
      <c r="W33" s="276">
        <v>0</v>
      </c>
      <c r="X33" s="277">
        <v>0</v>
      </c>
      <c r="Y33" s="278">
        <v>0</v>
      </c>
      <c r="Z33" s="279">
        <v>0</v>
      </c>
      <c r="AA33" s="276">
        <v>0</v>
      </c>
      <c r="AB33" s="279">
        <v>0</v>
      </c>
      <c r="AC33" s="276">
        <v>0</v>
      </c>
      <c r="AD33" s="279">
        <v>0</v>
      </c>
      <c r="AE33" s="276">
        <v>0</v>
      </c>
      <c r="AF33" s="279">
        <v>0</v>
      </c>
      <c r="AG33" s="276">
        <v>0</v>
      </c>
      <c r="AH33" s="277">
        <v>0</v>
      </c>
      <c r="AI33" s="278">
        <v>0</v>
      </c>
      <c r="AJ33" s="281">
        <f>SUM('別表4-2'!AJ33+'別表4-3'!AJ33+'別表4-4'!AJ33)</f>
        <v>2</v>
      </c>
      <c r="AK33" s="277">
        <v>2</v>
      </c>
      <c r="AL33" s="276">
        <f t="shared" si="12"/>
        <v>100</v>
      </c>
      <c r="AM33" s="277">
        <v>0</v>
      </c>
      <c r="AN33" s="276">
        <f t="shared" si="13"/>
        <v>0</v>
      </c>
      <c r="AO33" s="277">
        <v>0</v>
      </c>
      <c r="AP33" s="276">
        <f t="shared" si="14"/>
        <v>0</v>
      </c>
      <c r="AQ33" s="281">
        <v>1</v>
      </c>
    </row>
    <row r="34" spans="2:43" s="7" customFormat="1" ht="21.75" customHeight="1" thickTop="1">
      <c r="B34" s="549" t="s">
        <v>21</v>
      </c>
      <c r="C34" s="282">
        <f t="shared" si="0"/>
        <v>64109</v>
      </c>
      <c r="D34" s="283">
        <f>SUM(D7:D33)</f>
        <v>22853</v>
      </c>
      <c r="E34" s="283">
        <f>SUM(E7:E33)</f>
        <v>41256</v>
      </c>
      <c r="F34" s="601">
        <f t="shared" si="15"/>
        <v>23880</v>
      </c>
      <c r="G34" s="284">
        <v>100</v>
      </c>
      <c r="H34" s="285">
        <f>SUM(H7:H33)</f>
        <v>1545</v>
      </c>
      <c r="I34" s="286">
        <f>H34/F34*100</f>
        <v>6.469849246231156</v>
      </c>
      <c r="J34" s="285">
        <f>SUM(J7:J33)</f>
        <v>19468</v>
      </c>
      <c r="K34" s="286">
        <f t="shared" si="22"/>
        <v>81.52428810720268</v>
      </c>
      <c r="L34" s="287">
        <f>SUM(L7:L33)</f>
        <v>2679</v>
      </c>
      <c r="M34" s="288">
        <f t="shared" si="23"/>
        <v>11.21859296482412</v>
      </c>
      <c r="N34" s="285">
        <f>SUM(N7:N33)</f>
        <v>188</v>
      </c>
      <c r="O34" s="286">
        <f t="shared" si="19"/>
        <v>0.7872696817420435</v>
      </c>
      <c r="P34" s="287">
        <f>SUM(P7:P33)</f>
        <v>23882</v>
      </c>
      <c r="Q34" s="289">
        <v>100</v>
      </c>
      <c r="R34" s="285">
        <f>SUM(R7:R33)</f>
        <v>5871</v>
      </c>
      <c r="S34" s="286">
        <f t="shared" si="18"/>
        <v>24.583368227116654</v>
      </c>
      <c r="T34" s="287">
        <f>SUM(T7:T33)</f>
        <v>4045</v>
      </c>
      <c r="U34" s="288">
        <f t="shared" si="24"/>
        <v>16.937442425257515</v>
      </c>
      <c r="V34" s="285">
        <f>SUM(V7:V33)</f>
        <v>4719</v>
      </c>
      <c r="W34" s="286">
        <f t="shared" si="25"/>
        <v>19.7596516204673</v>
      </c>
      <c r="X34" s="285">
        <f>SUM(X7:X33)</f>
        <v>6102</v>
      </c>
      <c r="Y34" s="226">
        <f>X34/P34*100</f>
        <v>25.550623900845824</v>
      </c>
      <c r="Z34" s="287">
        <f>SUM(Z7:Z33)</f>
        <v>1207</v>
      </c>
      <c r="AA34" s="284">
        <f>Z34/P34*100</f>
        <v>5.0540155765848755</v>
      </c>
      <c r="AB34" s="287">
        <f>SUM(AB7:AB33)</f>
        <v>750</v>
      </c>
      <c r="AC34" s="215">
        <f>AB34/P34*100</f>
        <v>3.1404404991206767</v>
      </c>
      <c r="AD34" s="285">
        <f>SUM(AD7:AD33)</f>
        <v>320</v>
      </c>
      <c r="AE34" s="284">
        <f t="shared" si="9"/>
        <v>1.339921279624822</v>
      </c>
      <c r="AF34" s="285">
        <f>SUM(AF7:AF33)</f>
        <v>319</v>
      </c>
      <c r="AG34" s="284">
        <f t="shared" si="10"/>
        <v>1.3357340256259944</v>
      </c>
      <c r="AH34" s="285">
        <f>SUM(AH7:AH33)</f>
        <v>549</v>
      </c>
      <c r="AI34" s="226">
        <f t="shared" si="11"/>
        <v>2.298802445356335</v>
      </c>
      <c r="AJ34" s="602">
        <f>SUM('別表4-2'!AJ34+'別表4-3'!AJ34+'別表4-4'!AJ34)</f>
        <v>36652</v>
      </c>
      <c r="AK34" s="285">
        <f>SUM(AK7:AK33)</f>
        <v>28718</v>
      </c>
      <c r="AL34" s="284">
        <f t="shared" si="12"/>
        <v>78.35315944559642</v>
      </c>
      <c r="AM34" s="285">
        <f>SUM(AM7:AM33)</f>
        <v>5120</v>
      </c>
      <c r="AN34" s="284">
        <f t="shared" si="13"/>
        <v>13.969224053257667</v>
      </c>
      <c r="AO34" s="285">
        <f>SUM(AO7:AO33)</f>
        <v>2824</v>
      </c>
      <c r="AP34" s="226">
        <f t="shared" si="14"/>
        <v>7.704900141874932</v>
      </c>
      <c r="AQ34" s="282">
        <f>SUM(AQ7:AQ33)</f>
        <v>3577</v>
      </c>
    </row>
    <row r="35" spans="6:43" s="7" customFormat="1" ht="21.75" customHeight="1">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row>
    <row r="36" spans="3:43" s="7" customFormat="1" ht="12.75">
      <c r="C36" s="95"/>
      <c r="D36" s="95"/>
      <c r="E36" s="95"/>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row>
    <row r="37" spans="6:43" ht="12.75">
      <c r="F37" s="2"/>
      <c r="G37" s="2"/>
      <c r="H37" s="2"/>
      <c r="I37" s="2"/>
      <c r="J37" s="2"/>
      <c r="K37" s="2"/>
      <c r="L37" s="2"/>
      <c r="M37" s="2"/>
      <c r="N37" s="2"/>
      <c r="O37" s="2"/>
      <c r="P37" s="6"/>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row>
    <row r="38" spans="6:43" ht="12.75">
      <c r="F38" s="2"/>
      <c r="G38" s="2"/>
      <c r="H38" s="2"/>
      <c r="I38" s="2"/>
      <c r="J38" s="2"/>
      <c r="K38" s="2"/>
      <c r="L38" s="2"/>
      <c r="M38" s="2"/>
      <c r="N38" s="2"/>
      <c r="O38" s="2"/>
      <c r="P38" s="6"/>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row>
    <row r="39" spans="6:43" ht="12.75">
      <c r="F39" s="2"/>
      <c r="G39" s="2"/>
      <c r="H39" s="2"/>
      <c r="I39" s="2"/>
      <c r="J39" s="2"/>
      <c r="K39" s="2"/>
      <c r="L39" s="2"/>
      <c r="M39" s="2"/>
      <c r="N39" s="2"/>
      <c r="O39" s="2"/>
      <c r="P39" s="6"/>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row>
    <row r="40" spans="6:43" ht="12.75">
      <c r="F40" s="2"/>
      <c r="G40" s="2"/>
      <c r="H40" s="2"/>
      <c r="I40" s="2"/>
      <c r="J40" s="2"/>
      <c r="K40" s="2"/>
      <c r="L40" s="2"/>
      <c r="M40" s="2"/>
      <c r="N40" s="2"/>
      <c r="O40" s="2"/>
      <c r="P40" s="6"/>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row>
  </sheetData>
  <sheetProtection/>
  <mergeCells count="24">
    <mergeCell ref="B2:AQ2"/>
    <mergeCell ref="P4:AI4"/>
    <mergeCell ref="R5:S5"/>
    <mergeCell ref="B4:B6"/>
    <mergeCell ref="N5:O5"/>
    <mergeCell ref="T5:U5"/>
    <mergeCell ref="V5:W5"/>
    <mergeCell ref="AH5:AI5"/>
    <mergeCell ref="AQ4:AQ5"/>
    <mergeCell ref="AF5:AG5"/>
    <mergeCell ref="AK5:AL5"/>
    <mergeCell ref="AM5:AN5"/>
    <mergeCell ref="AO5:AP5"/>
    <mergeCell ref="AJ4:AP4"/>
    <mergeCell ref="X5:Y5"/>
    <mergeCell ref="Z5:AA5"/>
    <mergeCell ref="AD5:AE5"/>
    <mergeCell ref="B3:N3"/>
    <mergeCell ref="F4:O4"/>
    <mergeCell ref="H5:I5"/>
    <mergeCell ref="J5:K5"/>
    <mergeCell ref="L5:M5"/>
    <mergeCell ref="AB5:AC5"/>
    <mergeCell ref="C4:E4"/>
  </mergeCells>
  <printOptions horizontalCentered="1"/>
  <pageMargins left="0.1968503937007874" right="0.1968503937007874" top="0.984251968503937" bottom="0.7874015748031497" header="0.5118110236220472" footer="0.5118110236220472"/>
  <pageSetup fitToHeight="1" fitToWidth="1" horizontalDpi="600" verticalDpi="600" orientation="landscape" paperSize="9" scale="44" r:id="rId1"/>
</worksheet>
</file>

<file path=xl/worksheets/sheet5.xml><?xml version="1.0" encoding="utf-8"?>
<worksheet xmlns="http://schemas.openxmlformats.org/spreadsheetml/2006/main" xmlns:r="http://schemas.openxmlformats.org/officeDocument/2006/relationships">
  <sheetPr>
    <tabColor rgb="FFFFC000"/>
    <pageSetUpPr fitToPage="1"/>
  </sheetPr>
  <dimension ref="B1:AQ41"/>
  <sheetViews>
    <sheetView view="pageBreakPreview" zoomScale="70" zoomScaleNormal="75" zoomScaleSheetLayoutView="70" zoomScalePageLayoutView="0" workbookViewId="0" topLeftCell="A1">
      <pane xSplit="2" ySplit="5" topLeftCell="O19" activePane="bottomRight" state="frozen"/>
      <selection pane="topLeft" activeCell="L16" sqref="L16"/>
      <selection pane="topRight" activeCell="L16" sqref="L16"/>
      <selection pane="bottomLeft" activeCell="L16" sqref="L16"/>
      <selection pane="bottomRight" activeCell="AQ39" sqref="AQ39"/>
    </sheetView>
  </sheetViews>
  <sheetFormatPr defaultColWidth="9.00390625" defaultRowHeight="13.5"/>
  <cols>
    <col min="1" max="1" width="2.125" style="1" customWidth="1"/>
    <col min="2" max="2" width="18.125" style="1" customWidth="1"/>
    <col min="3" max="5" width="10.875" style="1" customWidth="1"/>
    <col min="6" max="6" width="8.375" style="1" customWidth="1"/>
    <col min="7" max="7" width="7.125" style="1" customWidth="1"/>
    <col min="8" max="15" width="6.875" style="1" customWidth="1"/>
    <col min="16" max="26" width="6.50390625" style="1" customWidth="1"/>
    <col min="27" max="27" width="7.375" style="1" customWidth="1"/>
    <col min="28" max="28" width="6.50390625" style="1" customWidth="1"/>
    <col min="29" max="29" width="7.50390625" style="1" customWidth="1"/>
    <col min="30" max="30" width="6.50390625" style="1" customWidth="1"/>
    <col min="31" max="31" width="7.125" style="1" customWidth="1"/>
    <col min="32" max="35" width="6.50390625" style="1" customWidth="1"/>
    <col min="36" max="36" width="7.00390625" style="1" bestFit="1" customWidth="1"/>
    <col min="37" max="42" width="6.375" style="1" customWidth="1"/>
    <col min="43" max="43" width="9.50390625" style="1" customWidth="1"/>
    <col min="44" max="16384" width="9.00390625" style="1" customWidth="1"/>
  </cols>
  <sheetData>
    <row r="1" spans="2:42" s="87" customFormat="1" ht="18" customHeight="1">
      <c r="B1" s="85" t="s">
        <v>45</v>
      </c>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row>
    <row r="2" spans="2:43" s="87" customFormat="1" ht="18" customHeight="1">
      <c r="B2" s="710" t="s">
        <v>89</v>
      </c>
      <c r="C2" s="710"/>
      <c r="D2" s="710"/>
      <c r="E2" s="710"/>
      <c r="F2" s="710"/>
      <c r="G2" s="710"/>
      <c r="H2" s="710"/>
      <c r="I2" s="710"/>
      <c r="J2" s="710"/>
      <c r="K2" s="710"/>
      <c r="L2" s="710"/>
      <c r="M2" s="710"/>
      <c r="N2" s="710"/>
      <c r="O2" s="710"/>
      <c r="P2" s="710"/>
      <c r="Q2" s="710"/>
      <c r="R2" s="710"/>
      <c r="S2" s="710"/>
      <c r="T2" s="710"/>
      <c r="U2" s="710"/>
      <c r="V2" s="710"/>
      <c r="W2" s="710"/>
      <c r="X2" s="710"/>
      <c r="Y2" s="710"/>
      <c r="Z2" s="710"/>
      <c r="AA2" s="710"/>
      <c r="AB2" s="710"/>
      <c r="AC2" s="710"/>
      <c r="AD2" s="710"/>
      <c r="AE2" s="710"/>
      <c r="AF2" s="710"/>
      <c r="AG2" s="710"/>
      <c r="AH2" s="710"/>
      <c r="AI2" s="710"/>
      <c r="AJ2" s="710"/>
      <c r="AK2" s="710"/>
      <c r="AL2" s="710"/>
      <c r="AM2" s="710"/>
      <c r="AN2" s="710"/>
      <c r="AO2" s="710"/>
      <c r="AP2" s="710"/>
      <c r="AQ2" s="710"/>
    </row>
    <row r="3" spans="2:42" s="87" customFormat="1" ht="18" customHeight="1" thickBot="1">
      <c r="B3" s="85" t="s">
        <v>51</v>
      </c>
      <c r="C3" s="85"/>
      <c r="D3" s="290"/>
      <c r="E3" s="290"/>
      <c r="F3" s="85"/>
      <c r="G3" s="85"/>
      <c r="H3" s="85"/>
      <c r="I3" s="85"/>
      <c r="J3" s="85"/>
      <c r="K3" s="85"/>
      <c r="L3" s="85"/>
      <c r="M3" s="85"/>
      <c r="N3" s="85"/>
      <c r="O3" s="85"/>
      <c r="P3" s="86"/>
      <c r="Q3" s="85"/>
      <c r="R3" s="85"/>
      <c r="S3" s="85"/>
      <c r="T3" s="85"/>
      <c r="U3" s="85"/>
      <c r="V3" s="85"/>
      <c r="W3" s="85"/>
      <c r="X3" s="85"/>
      <c r="Y3" s="85"/>
      <c r="Z3" s="85"/>
      <c r="AA3" s="85"/>
      <c r="AB3" s="85"/>
      <c r="AC3" s="85"/>
      <c r="AD3" s="85"/>
      <c r="AE3" s="85"/>
      <c r="AF3" s="85"/>
      <c r="AG3" s="85"/>
      <c r="AH3" s="85"/>
      <c r="AI3" s="85"/>
      <c r="AJ3" s="85"/>
      <c r="AK3" s="85"/>
      <c r="AL3" s="85"/>
      <c r="AM3" s="85"/>
      <c r="AN3" s="85"/>
      <c r="AO3" s="85"/>
      <c r="AP3" s="85"/>
    </row>
    <row r="4" spans="2:43" ht="18" customHeight="1">
      <c r="B4" s="723" t="s">
        <v>8</v>
      </c>
      <c r="C4" s="717" t="s">
        <v>239</v>
      </c>
      <c r="D4" s="718"/>
      <c r="E4" s="719"/>
      <c r="F4" s="720" t="s">
        <v>229</v>
      </c>
      <c r="G4" s="726"/>
      <c r="H4" s="726"/>
      <c r="I4" s="726"/>
      <c r="J4" s="726"/>
      <c r="K4" s="726"/>
      <c r="L4" s="726"/>
      <c r="M4" s="726"/>
      <c r="N4" s="726"/>
      <c r="O4" s="727"/>
      <c r="P4" s="728" t="s">
        <v>229</v>
      </c>
      <c r="Q4" s="729"/>
      <c r="R4" s="729"/>
      <c r="S4" s="729"/>
      <c r="T4" s="729"/>
      <c r="U4" s="729"/>
      <c r="V4" s="729"/>
      <c r="W4" s="729"/>
      <c r="X4" s="729"/>
      <c r="Y4" s="729"/>
      <c r="Z4" s="729"/>
      <c r="AA4" s="729"/>
      <c r="AB4" s="729"/>
      <c r="AC4" s="729"/>
      <c r="AD4" s="729"/>
      <c r="AE4" s="729"/>
      <c r="AF4" s="729"/>
      <c r="AG4" s="729"/>
      <c r="AH4" s="729"/>
      <c r="AI4" s="729"/>
      <c r="AJ4" s="720" t="s">
        <v>234</v>
      </c>
      <c r="AK4" s="721"/>
      <c r="AL4" s="721"/>
      <c r="AM4" s="721"/>
      <c r="AN4" s="721"/>
      <c r="AO4" s="721"/>
      <c r="AP4" s="722"/>
      <c r="AQ4" s="730" t="s">
        <v>10</v>
      </c>
    </row>
    <row r="5" spans="2:43" ht="34.5" customHeight="1">
      <c r="B5" s="724"/>
      <c r="C5" s="292"/>
      <c r="D5" s="293" t="s">
        <v>237</v>
      </c>
      <c r="E5" s="293" t="s">
        <v>238</v>
      </c>
      <c r="F5" s="294"/>
      <c r="G5" s="157"/>
      <c r="H5" s="655" t="s">
        <v>43</v>
      </c>
      <c r="I5" s="656"/>
      <c r="J5" s="655" t="s">
        <v>32</v>
      </c>
      <c r="K5" s="656"/>
      <c r="L5" s="655" t="s">
        <v>33</v>
      </c>
      <c r="M5" s="656"/>
      <c r="N5" s="655" t="s">
        <v>34</v>
      </c>
      <c r="O5" s="656"/>
      <c r="P5" s="295"/>
      <c r="Q5" s="207"/>
      <c r="R5" s="682" t="s">
        <v>58</v>
      </c>
      <c r="S5" s="681"/>
      <c r="T5" s="680" t="s">
        <v>72</v>
      </c>
      <c r="U5" s="681"/>
      <c r="V5" s="680" t="s">
        <v>73</v>
      </c>
      <c r="W5" s="681"/>
      <c r="X5" s="680" t="s">
        <v>74</v>
      </c>
      <c r="Y5" s="681"/>
      <c r="Z5" s="680" t="s">
        <v>59</v>
      </c>
      <c r="AA5" s="681"/>
      <c r="AB5" s="680" t="s">
        <v>79</v>
      </c>
      <c r="AC5" s="681"/>
      <c r="AD5" s="680" t="s">
        <v>60</v>
      </c>
      <c r="AE5" s="681"/>
      <c r="AF5" s="680" t="s">
        <v>61</v>
      </c>
      <c r="AG5" s="681"/>
      <c r="AH5" s="680" t="s">
        <v>62</v>
      </c>
      <c r="AI5" s="681"/>
      <c r="AJ5" s="296"/>
      <c r="AK5" s="683" t="s">
        <v>63</v>
      </c>
      <c r="AL5" s="684"/>
      <c r="AM5" s="685" t="s">
        <v>76</v>
      </c>
      <c r="AN5" s="686"/>
      <c r="AO5" s="683" t="s">
        <v>65</v>
      </c>
      <c r="AP5" s="684"/>
      <c r="AQ5" s="731"/>
    </row>
    <row r="6" spans="2:43" ht="19.5" customHeight="1">
      <c r="B6" s="725"/>
      <c r="C6" s="297"/>
      <c r="D6" s="298"/>
      <c r="E6" s="298"/>
      <c r="F6" s="299" t="s">
        <v>27</v>
      </c>
      <c r="G6" s="160" t="s">
        <v>28</v>
      </c>
      <c r="H6" s="300" t="s">
        <v>27</v>
      </c>
      <c r="I6" s="162" t="s">
        <v>28</v>
      </c>
      <c r="J6" s="299" t="s">
        <v>27</v>
      </c>
      <c r="K6" s="160" t="s">
        <v>28</v>
      </c>
      <c r="L6" s="300" t="s">
        <v>27</v>
      </c>
      <c r="M6" s="162" t="s">
        <v>28</v>
      </c>
      <c r="N6" s="300" t="s">
        <v>27</v>
      </c>
      <c r="O6" s="160" t="s">
        <v>28</v>
      </c>
      <c r="P6" s="301" t="s">
        <v>27</v>
      </c>
      <c r="Q6" s="211" t="s">
        <v>28</v>
      </c>
      <c r="R6" s="302" t="s">
        <v>27</v>
      </c>
      <c r="S6" s="213" t="s">
        <v>28</v>
      </c>
      <c r="T6" s="301" t="s">
        <v>27</v>
      </c>
      <c r="U6" s="211" t="s">
        <v>28</v>
      </c>
      <c r="V6" s="301" t="s">
        <v>27</v>
      </c>
      <c r="W6" s="211" t="s">
        <v>28</v>
      </c>
      <c r="X6" s="302" t="s">
        <v>27</v>
      </c>
      <c r="Y6" s="213" t="s">
        <v>28</v>
      </c>
      <c r="Z6" s="301" t="s">
        <v>27</v>
      </c>
      <c r="AA6" s="211" t="s">
        <v>28</v>
      </c>
      <c r="AB6" s="301" t="s">
        <v>27</v>
      </c>
      <c r="AC6" s="211" t="s">
        <v>28</v>
      </c>
      <c r="AD6" s="301" t="s">
        <v>27</v>
      </c>
      <c r="AE6" s="211" t="s">
        <v>28</v>
      </c>
      <c r="AF6" s="301" t="s">
        <v>27</v>
      </c>
      <c r="AG6" s="211" t="s">
        <v>28</v>
      </c>
      <c r="AH6" s="302" t="s">
        <v>27</v>
      </c>
      <c r="AI6" s="213" t="s">
        <v>28</v>
      </c>
      <c r="AJ6" s="303" t="s">
        <v>27</v>
      </c>
      <c r="AK6" s="300" t="s">
        <v>27</v>
      </c>
      <c r="AL6" s="304" t="s">
        <v>28</v>
      </c>
      <c r="AM6" s="300" t="s">
        <v>27</v>
      </c>
      <c r="AN6" s="304" t="s">
        <v>28</v>
      </c>
      <c r="AO6" s="300" t="s">
        <v>27</v>
      </c>
      <c r="AP6" s="162" t="s">
        <v>28</v>
      </c>
      <c r="AQ6" s="305" t="s">
        <v>27</v>
      </c>
    </row>
    <row r="7" spans="2:43" ht="21.75" customHeight="1">
      <c r="B7" s="306" t="s">
        <v>0</v>
      </c>
      <c r="C7" s="307">
        <f aca="true" t="shared" si="0" ref="C7:C33">F7+AJ7+AQ7</f>
        <v>68</v>
      </c>
      <c r="D7" s="308">
        <v>18</v>
      </c>
      <c r="E7" s="308">
        <v>50</v>
      </c>
      <c r="F7" s="314">
        <f aca="true" t="shared" si="1" ref="F7:F33">SUM(H7+J7+L7+N7)</f>
        <v>16</v>
      </c>
      <c r="G7" s="310">
        <v>100</v>
      </c>
      <c r="H7" s="311">
        <v>1</v>
      </c>
      <c r="I7" s="165">
        <f aca="true" t="shared" si="2" ref="I7:I15">H7/F7*100</f>
        <v>6.25</v>
      </c>
      <c r="J7" s="312">
        <v>4</v>
      </c>
      <c r="K7" s="166">
        <f aca="true" t="shared" si="3" ref="K7:K15">J7/F7*100</f>
        <v>25</v>
      </c>
      <c r="L7" s="313">
        <v>11</v>
      </c>
      <c r="M7" s="165">
        <f aca="true" t="shared" si="4" ref="M7:M15">L7/F7*100</f>
        <v>68.75</v>
      </c>
      <c r="N7" s="313">
        <v>0</v>
      </c>
      <c r="O7" s="166">
        <f aca="true" t="shared" si="5" ref="O7:O15">N7/F7*100</f>
        <v>0</v>
      </c>
      <c r="P7" s="314">
        <f aca="true" t="shared" si="6" ref="P7:P33">SUM(R7+T7+V7+X7+Z7+AB7+AD7+AF7+AH7)</f>
        <v>16</v>
      </c>
      <c r="Q7" s="310">
        <v>100</v>
      </c>
      <c r="R7" s="311">
        <v>7</v>
      </c>
      <c r="S7" s="165">
        <f aca="true" t="shared" si="7" ref="S7:S15">R7/P7*100</f>
        <v>43.75</v>
      </c>
      <c r="T7" s="312">
        <v>0</v>
      </c>
      <c r="U7" s="166">
        <f>T7/P7*100</f>
        <v>0</v>
      </c>
      <c r="V7" s="312">
        <v>3</v>
      </c>
      <c r="W7" s="166">
        <f>V7/P7*100</f>
        <v>18.75</v>
      </c>
      <c r="X7" s="311">
        <v>4</v>
      </c>
      <c r="Y7" s="165">
        <f>X7/P7*100</f>
        <v>25</v>
      </c>
      <c r="Z7" s="312">
        <v>1</v>
      </c>
      <c r="AA7" s="166">
        <f>Z7/P7*100</f>
        <v>6.25</v>
      </c>
      <c r="AB7" s="312">
        <v>1</v>
      </c>
      <c r="AC7" s="166">
        <f>AB7/P7*100</f>
        <v>6.25</v>
      </c>
      <c r="AD7" s="312">
        <v>0</v>
      </c>
      <c r="AE7" s="166">
        <f>AD7/P7*100</f>
        <v>0</v>
      </c>
      <c r="AF7" s="312">
        <v>0</v>
      </c>
      <c r="AG7" s="166">
        <f>AF7/P7*100</f>
        <v>0</v>
      </c>
      <c r="AH7" s="313">
        <v>0</v>
      </c>
      <c r="AI7" s="165">
        <f>AH7/P7*100</f>
        <v>0</v>
      </c>
      <c r="AJ7" s="314">
        <f aca="true" t="shared" si="8" ref="AJ7:AJ13">SUM(AK7+AM7+AO7)</f>
        <v>52</v>
      </c>
      <c r="AK7" s="313">
        <v>41</v>
      </c>
      <c r="AL7" s="165">
        <f>AK7/AJ7*100</f>
        <v>78.84615384615384</v>
      </c>
      <c r="AM7" s="313">
        <v>9</v>
      </c>
      <c r="AN7" s="165">
        <f>AM7/AJ7*100</f>
        <v>17.307692307692307</v>
      </c>
      <c r="AO7" s="313">
        <v>2</v>
      </c>
      <c r="AP7" s="165">
        <f>AO7/AJ7*100</f>
        <v>3.8461538461538463</v>
      </c>
      <c r="AQ7" s="315">
        <v>0</v>
      </c>
    </row>
    <row r="8" spans="2:43" s="7" customFormat="1" ht="21.75" customHeight="1">
      <c r="B8" s="603" t="s">
        <v>22</v>
      </c>
      <c r="C8" s="254">
        <f t="shared" si="0"/>
        <v>0</v>
      </c>
      <c r="D8" s="255">
        <v>0</v>
      </c>
      <c r="E8" s="255">
        <v>0</v>
      </c>
      <c r="F8" s="282">
        <f t="shared" si="1"/>
        <v>0</v>
      </c>
      <c r="G8" s="215">
        <v>100</v>
      </c>
      <c r="H8" s="259">
        <v>0</v>
      </c>
      <c r="I8" s="214">
        <v>0</v>
      </c>
      <c r="J8" s="262">
        <v>0</v>
      </c>
      <c r="K8" s="215">
        <f>J8/G8*100</f>
        <v>0</v>
      </c>
      <c r="L8" s="259">
        <v>0</v>
      </c>
      <c r="M8" s="214">
        <f>L8/G8*100</f>
        <v>0</v>
      </c>
      <c r="N8" s="259">
        <v>0</v>
      </c>
      <c r="O8" s="215">
        <f>N8/G8*100</f>
        <v>0</v>
      </c>
      <c r="P8" s="282">
        <f t="shared" si="6"/>
        <v>0</v>
      </c>
      <c r="Q8" s="257">
        <v>100</v>
      </c>
      <c r="R8" s="259">
        <v>0</v>
      </c>
      <c r="S8" s="214">
        <v>0</v>
      </c>
      <c r="T8" s="262">
        <v>0</v>
      </c>
      <c r="U8" s="215">
        <v>0</v>
      </c>
      <c r="V8" s="262">
        <v>0</v>
      </c>
      <c r="W8" s="215">
        <v>0</v>
      </c>
      <c r="X8" s="259">
        <v>0</v>
      </c>
      <c r="Y8" s="214">
        <v>0</v>
      </c>
      <c r="Z8" s="262">
        <v>0</v>
      </c>
      <c r="AA8" s="215">
        <v>0</v>
      </c>
      <c r="AB8" s="262">
        <v>0</v>
      </c>
      <c r="AC8" s="215">
        <v>0</v>
      </c>
      <c r="AD8" s="262">
        <v>0</v>
      </c>
      <c r="AE8" s="215">
        <v>0</v>
      </c>
      <c r="AF8" s="262">
        <v>0</v>
      </c>
      <c r="AG8" s="215">
        <v>0</v>
      </c>
      <c r="AH8" s="259">
        <v>0</v>
      </c>
      <c r="AI8" s="214">
        <v>0</v>
      </c>
      <c r="AJ8" s="282">
        <f t="shared" si="8"/>
        <v>0</v>
      </c>
      <c r="AK8" s="259">
        <v>0</v>
      </c>
      <c r="AL8" s="214">
        <v>0</v>
      </c>
      <c r="AM8" s="259">
        <v>0</v>
      </c>
      <c r="AN8" s="214">
        <v>0</v>
      </c>
      <c r="AO8" s="259">
        <v>0</v>
      </c>
      <c r="AP8" s="214">
        <v>0</v>
      </c>
      <c r="AQ8" s="320">
        <v>0</v>
      </c>
    </row>
    <row r="9" spans="2:43" s="7" customFormat="1" ht="21.75" customHeight="1">
      <c r="B9" s="603" t="s">
        <v>55</v>
      </c>
      <c r="C9" s="254">
        <f t="shared" si="0"/>
        <v>0</v>
      </c>
      <c r="D9" s="255">
        <v>0</v>
      </c>
      <c r="E9" s="255">
        <v>0</v>
      </c>
      <c r="F9" s="282">
        <f t="shared" si="1"/>
        <v>0</v>
      </c>
      <c r="G9" s="215">
        <v>100</v>
      </c>
      <c r="H9" s="259">
        <v>0</v>
      </c>
      <c r="I9" s="214">
        <v>0</v>
      </c>
      <c r="J9" s="262">
        <v>0</v>
      </c>
      <c r="K9" s="215">
        <f>J9/G9*100</f>
        <v>0</v>
      </c>
      <c r="L9" s="259">
        <v>0</v>
      </c>
      <c r="M9" s="214">
        <f>L9/G9*100</f>
        <v>0</v>
      </c>
      <c r="N9" s="259">
        <v>0</v>
      </c>
      <c r="O9" s="215">
        <f>N9/G9*100</f>
        <v>0</v>
      </c>
      <c r="P9" s="282">
        <f t="shared" si="6"/>
        <v>0</v>
      </c>
      <c r="Q9" s="257">
        <v>100</v>
      </c>
      <c r="R9" s="259">
        <v>0</v>
      </c>
      <c r="S9" s="214">
        <v>0</v>
      </c>
      <c r="T9" s="262">
        <v>0</v>
      </c>
      <c r="U9" s="215">
        <v>0</v>
      </c>
      <c r="V9" s="262">
        <v>0</v>
      </c>
      <c r="W9" s="215">
        <v>0</v>
      </c>
      <c r="X9" s="259">
        <v>0</v>
      </c>
      <c r="Y9" s="214">
        <v>0</v>
      </c>
      <c r="Z9" s="262">
        <v>0</v>
      </c>
      <c r="AA9" s="215">
        <v>0</v>
      </c>
      <c r="AB9" s="262">
        <v>0</v>
      </c>
      <c r="AC9" s="215">
        <v>0</v>
      </c>
      <c r="AD9" s="262">
        <v>0</v>
      </c>
      <c r="AE9" s="215">
        <v>0</v>
      </c>
      <c r="AF9" s="262">
        <v>0</v>
      </c>
      <c r="AG9" s="215">
        <v>0</v>
      </c>
      <c r="AH9" s="259">
        <v>0</v>
      </c>
      <c r="AI9" s="214">
        <v>0</v>
      </c>
      <c r="AJ9" s="282">
        <f t="shared" si="8"/>
        <v>0</v>
      </c>
      <c r="AK9" s="259">
        <v>0</v>
      </c>
      <c r="AL9" s="214">
        <v>0</v>
      </c>
      <c r="AM9" s="259">
        <v>0</v>
      </c>
      <c r="AN9" s="214">
        <v>0</v>
      </c>
      <c r="AO9" s="259">
        <v>0</v>
      </c>
      <c r="AP9" s="214">
        <v>0</v>
      </c>
      <c r="AQ9" s="320">
        <v>0</v>
      </c>
    </row>
    <row r="10" spans="2:43" s="7" customFormat="1" ht="21.75" customHeight="1">
      <c r="B10" s="604" t="s">
        <v>120</v>
      </c>
      <c r="C10" s="254">
        <f t="shared" si="0"/>
        <v>0</v>
      </c>
      <c r="D10" s="255">
        <v>0</v>
      </c>
      <c r="E10" s="255">
        <v>0</v>
      </c>
      <c r="F10" s="282">
        <f t="shared" si="1"/>
        <v>0</v>
      </c>
      <c r="G10" s="215">
        <v>100</v>
      </c>
      <c r="H10" s="259">
        <v>0</v>
      </c>
      <c r="I10" s="214">
        <v>0</v>
      </c>
      <c r="J10" s="262">
        <v>0</v>
      </c>
      <c r="K10" s="215">
        <f>J10/G10*100</f>
        <v>0</v>
      </c>
      <c r="L10" s="259">
        <v>0</v>
      </c>
      <c r="M10" s="214">
        <f>L10/G10*100</f>
        <v>0</v>
      </c>
      <c r="N10" s="259">
        <v>0</v>
      </c>
      <c r="O10" s="215">
        <f>N10/G10*100</f>
        <v>0</v>
      </c>
      <c r="P10" s="282">
        <f t="shared" si="6"/>
        <v>0</v>
      </c>
      <c r="Q10" s="257">
        <v>100</v>
      </c>
      <c r="R10" s="259">
        <v>0</v>
      </c>
      <c r="S10" s="214">
        <v>0</v>
      </c>
      <c r="T10" s="262">
        <v>0</v>
      </c>
      <c r="U10" s="215">
        <v>0</v>
      </c>
      <c r="V10" s="262">
        <v>0</v>
      </c>
      <c r="W10" s="215">
        <v>0</v>
      </c>
      <c r="X10" s="259">
        <v>0</v>
      </c>
      <c r="Y10" s="214">
        <v>0</v>
      </c>
      <c r="Z10" s="262">
        <v>0</v>
      </c>
      <c r="AA10" s="215">
        <v>0</v>
      </c>
      <c r="AB10" s="262">
        <v>0</v>
      </c>
      <c r="AC10" s="215">
        <v>0</v>
      </c>
      <c r="AD10" s="262">
        <v>0</v>
      </c>
      <c r="AE10" s="215">
        <v>0</v>
      </c>
      <c r="AF10" s="262">
        <v>0</v>
      </c>
      <c r="AG10" s="215">
        <v>0</v>
      </c>
      <c r="AH10" s="259">
        <v>0</v>
      </c>
      <c r="AI10" s="214">
        <v>0</v>
      </c>
      <c r="AJ10" s="282">
        <f t="shared" si="8"/>
        <v>0</v>
      </c>
      <c r="AK10" s="259">
        <v>0</v>
      </c>
      <c r="AL10" s="214">
        <v>0</v>
      </c>
      <c r="AM10" s="259">
        <v>0</v>
      </c>
      <c r="AN10" s="214">
        <v>0</v>
      </c>
      <c r="AO10" s="259">
        <v>0</v>
      </c>
      <c r="AP10" s="214">
        <v>0</v>
      </c>
      <c r="AQ10" s="320">
        <v>0</v>
      </c>
    </row>
    <row r="11" spans="2:43" s="7" customFormat="1" ht="21.75" customHeight="1">
      <c r="B11" s="319" t="s">
        <v>1</v>
      </c>
      <c r="C11" s="254">
        <f t="shared" si="0"/>
        <v>55</v>
      </c>
      <c r="D11" s="255">
        <v>12</v>
      </c>
      <c r="E11" s="255">
        <v>43</v>
      </c>
      <c r="F11" s="282">
        <f t="shared" si="1"/>
        <v>12</v>
      </c>
      <c r="G11" s="215">
        <v>100</v>
      </c>
      <c r="H11" s="259">
        <v>2</v>
      </c>
      <c r="I11" s="214">
        <f t="shared" si="2"/>
        <v>16.666666666666664</v>
      </c>
      <c r="J11" s="262">
        <v>9</v>
      </c>
      <c r="K11" s="215">
        <f t="shared" si="3"/>
        <v>75</v>
      </c>
      <c r="L11" s="259">
        <v>1</v>
      </c>
      <c r="M11" s="214">
        <f t="shared" si="4"/>
        <v>8.333333333333332</v>
      </c>
      <c r="N11" s="259">
        <v>0</v>
      </c>
      <c r="O11" s="215">
        <f t="shared" si="5"/>
        <v>0</v>
      </c>
      <c r="P11" s="282">
        <f t="shared" si="6"/>
        <v>12</v>
      </c>
      <c r="Q11" s="257">
        <v>100</v>
      </c>
      <c r="R11" s="259">
        <v>1</v>
      </c>
      <c r="S11" s="214">
        <f t="shared" si="7"/>
        <v>8.333333333333332</v>
      </c>
      <c r="T11" s="262">
        <v>0</v>
      </c>
      <c r="U11" s="215">
        <f>T11/P11*100</f>
        <v>0</v>
      </c>
      <c r="V11" s="262">
        <v>1</v>
      </c>
      <c r="W11" s="215">
        <f>V11/P11*100</f>
        <v>8.333333333333332</v>
      </c>
      <c r="X11" s="259">
        <v>6</v>
      </c>
      <c r="Y11" s="214">
        <f aca="true" t="shared" si="9" ref="Y11:Y34">X11/P11*100</f>
        <v>50</v>
      </c>
      <c r="Z11" s="262">
        <v>4</v>
      </c>
      <c r="AA11" s="215">
        <f>Z11/P11*100</f>
        <v>33.33333333333333</v>
      </c>
      <c r="AB11" s="262">
        <v>0</v>
      </c>
      <c r="AC11" s="215">
        <f>AB11/P11*100</f>
        <v>0</v>
      </c>
      <c r="AD11" s="262">
        <v>0</v>
      </c>
      <c r="AE11" s="215">
        <f aca="true" t="shared" si="10" ref="AE11:AE34">AD11/P11*100</f>
        <v>0</v>
      </c>
      <c r="AF11" s="262">
        <v>0</v>
      </c>
      <c r="AG11" s="215">
        <f aca="true" t="shared" si="11" ref="AG11:AG34">AF11/P11*100</f>
        <v>0</v>
      </c>
      <c r="AH11" s="259">
        <v>0</v>
      </c>
      <c r="AI11" s="214">
        <f>AH11/P11*100</f>
        <v>0</v>
      </c>
      <c r="AJ11" s="282">
        <f t="shared" si="8"/>
        <v>41</v>
      </c>
      <c r="AK11" s="259">
        <v>38</v>
      </c>
      <c r="AL11" s="214">
        <f>AK11/AJ11*100</f>
        <v>92.6829268292683</v>
      </c>
      <c r="AM11" s="259">
        <v>3</v>
      </c>
      <c r="AN11" s="214">
        <f>AM11/AJ11*100</f>
        <v>7.317073170731707</v>
      </c>
      <c r="AO11" s="259">
        <v>0</v>
      </c>
      <c r="AP11" s="214">
        <f>AO11/AJ11*100</f>
        <v>0</v>
      </c>
      <c r="AQ11" s="320">
        <v>2</v>
      </c>
    </row>
    <row r="12" spans="2:43" s="7" customFormat="1" ht="21.75" customHeight="1">
      <c r="B12" s="319" t="s">
        <v>2</v>
      </c>
      <c r="C12" s="254">
        <f t="shared" si="0"/>
        <v>39</v>
      </c>
      <c r="D12" s="255">
        <v>5</v>
      </c>
      <c r="E12" s="255">
        <v>34</v>
      </c>
      <c r="F12" s="282">
        <f t="shared" si="1"/>
        <v>5</v>
      </c>
      <c r="G12" s="215">
        <v>100</v>
      </c>
      <c r="H12" s="259">
        <v>0</v>
      </c>
      <c r="I12" s="214">
        <f t="shared" si="2"/>
        <v>0</v>
      </c>
      <c r="J12" s="262">
        <v>2</v>
      </c>
      <c r="K12" s="215">
        <f t="shared" si="3"/>
        <v>40</v>
      </c>
      <c r="L12" s="259">
        <v>3</v>
      </c>
      <c r="M12" s="214">
        <f t="shared" si="4"/>
        <v>60</v>
      </c>
      <c r="N12" s="259">
        <v>0</v>
      </c>
      <c r="O12" s="215">
        <f t="shared" si="5"/>
        <v>0</v>
      </c>
      <c r="P12" s="282">
        <f t="shared" si="6"/>
        <v>5</v>
      </c>
      <c r="Q12" s="257">
        <v>100</v>
      </c>
      <c r="R12" s="259">
        <v>1</v>
      </c>
      <c r="S12" s="214">
        <f t="shared" si="7"/>
        <v>20</v>
      </c>
      <c r="T12" s="262">
        <v>2</v>
      </c>
      <c r="U12" s="215">
        <f>T12/P12*100</f>
        <v>40</v>
      </c>
      <c r="V12" s="262">
        <v>1</v>
      </c>
      <c r="W12" s="215">
        <f>V12/P12*100</f>
        <v>20</v>
      </c>
      <c r="X12" s="259">
        <v>0</v>
      </c>
      <c r="Y12" s="214">
        <f t="shared" si="9"/>
        <v>0</v>
      </c>
      <c r="Z12" s="262">
        <v>1</v>
      </c>
      <c r="AA12" s="215">
        <f>Z12/P12*100</f>
        <v>20</v>
      </c>
      <c r="AB12" s="262">
        <v>0</v>
      </c>
      <c r="AC12" s="215">
        <f>AB12/P12*100</f>
        <v>0</v>
      </c>
      <c r="AD12" s="262">
        <v>0</v>
      </c>
      <c r="AE12" s="215">
        <f t="shared" si="10"/>
        <v>0</v>
      </c>
      <c r="AF12" s="262">
        <v>0</v>
      </c>
      <c r="AG12" s="215">
        <f t="shared" si="11"/>
        <v>0</v>
      </c>
      <c r="AH12" s="259">
        <v>0</v>
      </c>
      <c r="AI12" s="214">
        <f>AH12/P12*100</f>
        <v>0</v>
      </c>
      <c r="AJ12" s="282">
        <f t="shared" si="8"/>
        <v>29</v>
      </c>
      <c r="AK12" s="259">
        <v>28</v>
      </c>
      <c r="AL12" s="214">
        <f>AK12/AJ12*100</f>
        <v>96.55172413793103</v>
      </c>
      <c r="AM12" s="259">
        <v>1</v>
      </c>
      <c r="AN12" s="214">
        <f>AM12/AJ12*100</f>
        <v>3.4482758620689653</v>
      </c>
      <c r="AO12" s="259">
        <v>0</v>
      </c>
      <c r="AP12" s="214">
        <f>AO12/AJ12*100</f>
        <v>0</v>
      </c>
      <c r="AQ12" s="320">
        <v>5</v>
      </c>
    </row>
    <row r="13" spans="2:43" s="7" customFormat="1" ht="21.75" customHeight="1">
      <c r="B13" s="319" t="s">
        <v>3</v>
      </c>
      <c r="C13" s="254">
        <f t="shared" si="0"/>
        <v>3</v>
      </c>
      <c r="D13" s="255">
        <v>2</v>
      </c>
      <c r="E13" s="255">
        <v>1</v>
      </c>
      <c r="F13" s="282">
        <f t="shared" si="1"/>
        <v>2</v>
      </c>
      <c r="G13" s="215">
        <v>100</v>
      </c>
      <c r="H13" s="259">
        <v>0</v>
      </c>
      <c r="I13" s="214">
        <f t="shared" si="2"/>
        <v>0</v>
      </c>
      <c r="J13" s="262">
        <v>1</v>
      </c>
      <c r="K13" s="215">
        <f t="shared" si="3"/>
        <v>50</v>
      </c>
      <c r="L13" s="259">
        <v>1</v>
      </c>
      <c r="M13" s="214">
        <f t="shared" si="4"/>
        <v>50</v>
      </c>
      <c r="N13" s="259">
        <v>0</v>
      </c>
      <c r="O13" s="215">
        <f t="shared" si="5"/>
        <v>0</v>
      </c>
      <c r="P13" s="282">
        <f t="shared" si="6"/>
        <v>2</v>
      </c>
      <c r="Q13" s="257">
        <v>100</v>
      </c>
      <c r="R13" s="259">
        <v>1</v>
      </c>
      <c r="S13" s="214">
        <f t="shared" si="7"/>
        <v>50</v>
      </c>
      <c r="T13" s="262">
        <v>0</v>
      </c>
      <c r="U13" s="215">
        <f>T13/P13*100</f>
        <v>0</v>
      </c>
      <c r="V13" s="262">
        <v>0</v>
      </c>
      <c r="W13" s="215">
        <f>V13/P13*100</f>
        <v>0</v>
      </c>
      <c r="X13" s="259">
        <v>1</v>
      </c>
      <c r="Y13" s="214">
        <f t="shared" si="9"/>
        <v>50</v>
      </c>
      <c r="Z13" s="262">
        <v>0</v>
      </c>
      <c r="AA13" s="215">
        <f>Z13/P13*100</f>
        <v>0</v>
      </c>
      <c r="AB13" s="262">
        <v>0</v>
      </c>
      <c r="AC13" s="215">
        <f>AB13/P13*100</f>
        <v>0</v>
      </c>
      <c r="AD13" s="262">
        <v>0</v>
      </c>
      <c r="AE13" s="215">
        <f t="shared" si="10"/>
        <v>0</v>
      </c>
      <c r="AF13" s="262">
        <v>0</v>
      </c>
      <c r="AG13" s="215">
        <f t="shared" si="11"/>
        <v>0</v>
      </c>
      <c r="AH13" s="259">
        <v>0</v>
      </c>
      <c r="AI13" s="214">
        <f>AH13/P13*100</f>
        <v>0</v>
      </c>
      <c r="AJ13" s="282">
        <f t="shared" si="8"/>
        <v>1</v>
      </c>
      <c r="AK13" s="259">
        <v>1</v>
      </c>
      <c r="AL13" s="214">
        <f>AK13/AJ13*100</f>
        <v>100</v>
      </c>
      <c r="AM13" s="259">
        <v>0</v>
      </c>
      <c r="AN13" s="214">
        <f>AM13/AJ13*100</f>
        <v>0</v>
      </c>
      <c r="AO13" s="259">
        <v>0</v>
      </c>
      <c r="AP13" s="214">
        <f>AO13/AJ13*100</f>
        <v>0</v>
      </c>
      <c r="AQ13" s="320">
        <v>0</v>
      </c>
    </row>
    <row r="14" spans="2:43" s="7" customFormat="1" ht="21.75" customHeight="1">
      <c r="B14" s="319" t="s">
        <v>11</v>
      </c>
      <c r="C14" s="254">
        <f t="shared" si="0"/>
        <v>1</v>
      </c>
      <c r="D14" s="255">
        <v>1</v>
      </c>
      <c r="E14" s="255">
        <v>0</v>
      </c>
      <c r="F14" s="282">
        <f t="shared" si="1"/>
        <v>1</v>
      </c>
      <c r="G14" s="215">
        <v>100</v>
      </c>
      <c r="H14" s="259">
        <v>0</v>
      </c>
      <c r="I14" s="214">
        <v>0</v>
      </c>
      <c r="J14" s="262">
        <v>1</v>
      </c>
      <c r="K14" s="215">
        <v>0</v>
      </c>
      <c r="L14" s="259">
        <v>0</v>
      </c>
      <c r="M14" s="214">
        <v>0</v>
      </c>
      <c r="N14" s="259">
        <v>0</v>
      </c>
      <c r="O14" s="215">
        <v>0</v>
      </c>
      <c r="P14" s="282">
        <f t="shared" si="6"/>
        <v>1</v>
      </c>
      <c r="Q14" s="257">
        <v>100</v>
      </c>
      <c r="R14" s="259">
        <v>0</v>
      </c>
      <c r="S14" s="214">
        <v>0</v>
      </c>
      <c r="T14" s="262">
        <v>0</v>
      </c>
      <c r="U14" s="215">
        <v>0</v>
      </c>
      <c r="V14" s="262">
        <v>1</v>
      </c>
      <c r="W14" s="215">
        <v>0</v>
      </c>
      <c r="X14" s="259">
        <v>0</v>
      </c>
      <c r="Y14" s="214">
        <v>0</v>
      </c>
      <c r="Z14" s="262">
        <v>0</v>
      </c>
      <c r="AA14" s="215">
        <v>0</v>
      </c>
      <c r="AB14" s="262">
        <v>0</v>
      </c>
      <c r="AC14" s="215">
        <v>0</v>
      </c>
      <c r="AD14" s="262">
        <v>0</v>
      </c>
      <c r="AE14" s="215">
        <v>0</v>
      </c>
      <c r="AF14" s="262">
        <v>0</v>
      </c>
      <c r="AG14" s="215">
        <v>0</v>
      </c>
      <c r="AH14" s="259">
        <v>0</v>
      </c>
      <c r="AI14" s="214">
        <v>0</v>
      </c>
      <c r="AJ14" s="262">
        <v>0</v>
      </c>
      <c r="AK14" s="259">
        <v>0</v>
      </c>
      <c r="AL14" s="214">
        <v>0</v>
      </c>
      <c r="AM14" s="259">
        <v>0</v>
      </c>
      <c r="AN14" s="214">
        <v>0</v>
      </c>
      <c r="AO14" s="259">
        <v>0</v>
      </c>
      <c r="AP14" s="214">
        <v>0</v>
      </c>
      <c r="AQ14" s="320">
        <v>0</v>
      </c>
    </row>
    <row r="15" spans="2:43" s="7" customFormat="1" ht="21.75" customHeight="1">
      <c r="B15" s="319" t="s">
        <v>213</v>
      </c>
      <c r="C15" s="254">
        <f t="shared" si="0"/>
        <v>50</v>
      </c>
      <c r="D15" s="255">
        <v>29</v>
      </c>
      <c r="E15" s="255">
        <v>21</v>
      </c>
      <c r="F15" s="282">
        <f t="shared" si="1"/>
        <v>22</v>
      </c>
      <c r="G15" s="215">
        <v>100</v>
      </c>
      <c r="H15" s="259">
        <v>0</v>
      </c>
      <c r="I15" s="214">
        <f t="shared" si="2"/>
        <v>0</v>
      </c>
      <c r="J15" s="262">
        <v>20</v>
      </c>
      <c r="K15" s="215">
        <f t="shared" si="3"/>
        <v>90.9090909090909</v>
      </c>
      <c r="L15" s="259">
        <v>2</v>
      </c>
      <c r="M15" s="214">
        <f t="shared" si="4"/>
        <v>9.090909090909092</v>
      </c>
      <c r="N15" s="259">
        <v>0</v>
      </c>
      <c r="O15" s="215">
        <f t="shared" si="5"/>
        <v>0</v>
      </c>
      <c r="P15" s="282">
        <f t="shared" si="6"/>
        <v>22</v>
      </c>
      <c r="Q15" s="257">
        <v>100</v>
      </c>
      <c r="R15" s="259">
        <v>0</v>
      </c>
      <c r="S15" s="214">
        <f t="shared" si="7"/>
        <v>0</v>
      </c>
      <c r="T15" s="262">
        <v>2</v>
      </c>
      <c r="U15" s="215">
        <f>T15/P15*100</f>
        <v>9.090909090909092</v>
      </c>
      <c r="V15" s="262">
        <v>2</v>
      </c>
      <c r="W15" s="215">
        <f>V15/P15*100</f>
        <v>9.090909090909092</v>
      </c>
      <c r="X15" s="259">
        <v>1</v>
      </c>
      <c r="Y15" s="214">
        <f t="shared" si="9"/>
        <v>4.545454545454546</v>
      </c>
      <c r="Z15" s="262">
        <v>0</v>
      </c>
      <c r="AA15" s="215">
        <f>Z15/P15*100</f>
        <v>0</v>
      </c>
      <c r="AB15" s="262">
        <v>5</v>
      </c>
      <c r="AC15" s="215">
        <f>AB15/P15*100</f>
        <v>22.727272727272727</v>
      </c>
      <c r="AD15" s="262">
        <v>10</v>
      </c>
      <c r="AE15" s="215">
        <f t="shared" si="10"/>
        <v>45.45454545454545</v>
      </c>
      <c r="AF15" s="262">
        <v>1</v>
      </c>
      <c r="AG15" s="215">
        <f t="shared" si="11"/>
        <v>4.545454545454546</v>
      </c>
      <c r="AH15" s="259">
        <v>1</v>
      </c>
      <c r="AI15" s="214">
        <f>AH15/P15*100</f>
        <v>4.545454545454546</v>
      </c>
      <c r="AJ15" s="282">
        <f>SUM(AK15+AM15+AO15)</f>
        <v>26</v>
      </c>
      <c r="AK15" s="259">
        <v>17</v>
      </c>
      <c r="AL15" s="214">
        <f>AK15/AJ15*100</f>
        <v>65.38461538461539</v>
      </c>
      <c r="AM15" s="259">
        <v>9</v>
      </c>
      <c r="AN15" s="214">
        <f>AM15/AJ15*100</f>
        <v>34.61538461538461</v>
      </c>
      <c r="AO15" s="259">
        <v>0</v>
      </c>
      <c r="AP15" s="214">
        <f>AO15/AJ15*100</f>
        <v>0</v>
      </c>
      <c r="AQ15" s="320">
        <v>2</v>
      </c>
    </row>
    <row r="16" spans="2:43" s="7" customFormat="1" ht="22.5" customHeight="1">
      <c r="B16" s="321" t="s">
        <v>57</v>
      </c>
      <c r="C16" s="254">
        <f t="shared" si="0"/>
        <v>5</v>
      </c>
      <c r="D16" s="255">
        <v>2</v>
      </c>
      <c r="E16" s="255">
        <v>3</v>
      </c>
      <c r="F16" s="282">
        <f t="shared" si="1"/>
        <v>2</v>
      </c>
      <c r="G16" s="215">
        <v>100</v>
      </c>
      <c r="H16" s="259">
        <v>0</v>
      </c>
      <c r="I16" s="214">
        <v>0</v>
      </c>
      <c r="J16" s="262">
        <v>2</v>
      </c>
      <c r="K16" s="215">
        <f>J16/F16*100</f>
        <v>100</v>
      </c>
      <c r="L16" s="259">
        <v>0</v>
      </c>
      <c r="M16" s="214">
        <v>0</v>
      </c>
      <c r="N16" s="259">
        <v>0</v>
      </c>
      <c r="O16" s="215">
        <v>0</v>
      </c>
      <c r="P16" s="282">
        <f t="shared" si="6"/>
        <v>2</v>
      </c>
      <c r="Q16" s="257">
        <v>100</v>
      </c>
      <c r="R16" s="259">
        <v>0</v>
      </c>
      <c r="S16" s="214">
        <v>0</v>
      </c>
      <c r="T16" s="262">
        <v>0</v>
      </c>
      <c r="U16" s="215">
        <v>0</v>
      </c>
      <c r="V16" s="262">
        <v>1</v>
      </c>
      <c r="W16" s="215">
        <f>V16/P16*100</f>
        <v>50</v>
      </c>
      <c r="X16" s="259">
        <v>1</v>
      </c>
      <c r="Y16" s="214">
        <f t="shared" si="9"/>
        <v>50</v>
      </c>
      <c r="Z16" s="262">
        <v>0</v>
      </c>
      <c r="AA16" s="215">
        <f>Z16/P16*100</f>
        <v>0</v>
      </c>
      <c r="AB16" s="262">
        <v>0</v>
      </c>
      <c r="AC16" s="215">
        <f>AB16/P16*100</f>
        <v>0</v>
      </c>
      <c r="AD16" s="262">
        <v>0</v>
      </c>
      <c r="AE16" s="215">
        <f t="shared" si="10"/>
        <v>0</v>
      </c>
      <c r="AF16" s="262">
        <v>0</v>
      </c>
      <c r="AG16" s="215">
        <f t="shared" si="11"/>
        <v>0</v>
      </c>
      <c r="AH16" s="259">
        <v>0</v>
      </c>
      <c r="AI16" s="214">
        <v>0</v>
      </c>
      <c r="AJ16" s="282">
        <f>SUM(AK16+AM16+AO16)</f>
        <v>3</v>
      </c>
      <c r="AK16" s="259">
        <v>2</v>
      </c>
      <c r="AL16" s="214">
        <f>AK16/AJ16*100</f>
        <v>66.66666666666666</v>
      </c>
      <c r="AM16" s="259">
        <v>1</v>
      </c>
      <c r="AN16" s="214">
        <f>AM16/AJ16*100</f>
        <v>33.33333333333333</v>
      </c>
      <c r="AO16" s="259">
        <v>0</v>
      </c>
      <c r="AP16" s="214">
        <f>AO16/AJ16*100</f>
        <v>0</v>
      </c>
      <c r="AQ16" s="320">
        <v>0</v>
      </c>
    </row>
    <row r="17" spans="2:43" s="7" customFormat="1" ht="21.75" customHeight="1">
      <c r="B17" s="319" t="s">
        <v>12</v>
      </c>
      <c r="C17" s="254">
        <f t="shared" si="0"/>
        <v>141</v>
      </c>
      <c r="D17" s="255">
        <v>103</v>
      </c>
      <c r="E17" s="255">
        <v>38</v>
      </c>
      <c r="F17" s="282">
        <f t="shared" si="1"/>
        <v>91</v>
      </c>
      <c r="G17" s="215">
        <v>100</v>
      </c>
      <c r="H17" s="259">
        <v>16</v>
      </c>
      <c r="I17" s="214">
        <f>H17/F17*100</f>
        <v>17.582417582417584</v>
      </c>
      <c r="J17" s="262">
        <v>32</v>
      </c>
      <c r="K17" s="215">
        <f>J17/F17*100</f>
        <v>35.16483516483517</v>
      </c>
      <c r="L17" s="259">
        <v>43</v>
      </c>
      <c r="M17" s="214">
        <f>L17/F17*100</f>
        <v>47.25274725274725</v>
      </c>
      <c r="N17" s="259">
        <v>0</v>
      </c>
      <c r="O17" s="215">
        <f>N17/F17*100</f>
        <v>0</v>
      </c>
      <c r="P17" s="282">
        <f t="shared" si="6"/>
        <v>91</v>
      </c>
      <c r="Q17" s="257">
        <v>100</v>
      </c>
      <c r="R17" s="259">
        <v>5</v>
      </c>
      <c r="S17" s="214">
        <f>R17/P17*100</f>
        <v>5.4945054945054945</v>
      </c>
      <c r="T17" s="262">
        <v>18</v>
      </c>
      <c r="U17" s="215">
        <f>T17/P17*100</f>
        <v>19.78021978021978</v>
      </c>
      <c r="V17" s="262">
        <v>4</v>
      </c>
      <c r="W17" s="215">
        <f>V17/P17*100</f>
        <v>4.395604395604396</v>
      </c>
      <c r="X17" s="259">
        <v>4</v>
      </c>
      <c r="Y17" s="214">
        <f t="shared" si="9"/>
        <v>4.395604395604396</v>
      </c>
      <c r="Z17" s="262">
        <v>6</v>
      </c>
      <c r="AA17" s="215">
        <f>Z17/P17*100</f>
        <v>6.593406593406594</v>
      </c>
      <c r="AB17" s="262">
        <v>14</v>
      </c>
      <c r="AC17" s="215">
        <f>AB17/P17*100</f>
        <v>15.384615384615385</v>
      </c>
      <c r="AD17" s="262">
        <v>13</v>
      </c>
      <c r="AE17" s="215">
        <f t="shared" si="10"/>
        <v>14.285714285714285</v>
      </c>
      <c r="AF17" s="262">
        <v>16</v>
      </c>
      <c r="AG17" s="215">
        <f t="shared" si="11"/>
        <v>17.582417582417584</v>
      </c>
      <c r="AH17" s="259">
        <v>11</v>
      </c>
      <c r="AI17" s="214">
        <f>AH17/P17*100</f>
        <v>12.087912087912088</v>
      </c>
      <c r="AJ17" s="282">
        <f aca="true" t="shared" si="12" ref="AJ17:AJ33">SUM(AK17+AM17+AO17)</f>
        <v>49</v>
      </c>
      <c r="AK17" s="259">
        <v>11</v>
      </c>
      <c r="AL17" s="214">
        <f>AK17/AJ17*100</f>
        <v>22.448979591836736</v>
      </c>
      <c r="AM17" s="259">
        <v>24</v>
      </c>
      <c r="AN17" s="214">
        <f>AM17/AJ17*100</f>
        <v>48.97959183673469</v>
      </c>
      <c r="AO17" s="259">
        <v>14</v>
      </c>
      <c r="AP17" s="214">
        <f>AO17/AJ17*100</f>
        <v>28.57142857142857</v>
      </c>
      <c r="AQ17" s="320">
        <v>1</v>
      </c>
    </row>
    <row r="18" spans="2:43" s="7" customFormat="1" ht="21.75" customHeight="1">
      <c r="B18" s="319" t="s">
        <v>24</v>
      </c>
      <c r="C18" s="254">
        <f t="shared" si="0"/>
        <v>20</v>
      </c>
      <c r="D18" s="255">
        <v>7</v>
      </c>
      <c r="E18" s="255">
        <v>13</v>
      </c>
      <c r="F18" s="282">
        <f t="shared" si="1"/>
        <v>7</v>
      </c>
      <c r="G18" s="215">
        <v>100</v>
      </c>
      <c r="H18" s="259">
        <v>1</v>
      </c>
      <c r="I18" s="214">
        <f>H18/F18*100</f>
        <v>14.285714285714285</v>
      </c>
      <c r="J18" s="262">
        <v>6</v>
      </c>
      <c r="K18" s="215">
        <f>J18/F18*100</f>
        <v>85.71428571428571</v>
      </c>
      <c r="L18" s="259">
        <v>0</v>
      </c>
      <c r="M18" s="214">
        <v>0</v>
      </c>
      <c r="N18" s="259">
        <v>0</v>
      </c>
      <c r="O18" s="215">
        <v>0</v>
      </c>
      <c r="P18" s="282">
        <f t="shared" si="6"/>
        <v>7</v>
      </c>
      <c r="Q18" s="257">
        <v>100</v>
      </c>
      <c r="R18" s="259">
        <v>0</v>
      </c>
      <c r="S18" s="214">
        <v>0</v>
      </c>
      <c r="T18" s="262">
        <v>2</v>
      </c>
      <c r="U18" s="215">
        <f>T18/P18*100</f>
        <v>28.57142857142857</v>
      </c>
      <c r="V18" s="262">
        <v>2</v>
      </c>
      <c r="W18" s="215">
        <f>V18/P18*100</f>
        <v>28.57142857142857</v>
      </c>
      <c r="X18" s="259">
        <v>0</v>
      </c>
      <c r="Y18" s="214">
        <f t="shared" si="9"/>
        <v>0</v>
      </c>
      <c r="Z18" s="262">
        <v>2</v>
      </c>
      <c r="AA18" s="215">
        <f>Z18/P18*100</f>
        <v>28.57142857142857</v>
      </c>
      <c r="AB18" s="262">
        <v>1</v>
      </c>
      <c r="AC18" s="215">
        <f>AB18/P18*100</f>
        <v>14.285714285714285</v>
      </c>
      <c r="AD18" s="262">
        <v>0</v>
      </c>
      <c r="AE18" s="215">
        <f t="shared" si="10"/>
        <v>0</v>
      </c>
      <c r="AF18" s="262">
        <v>0</v>
      </c>
      <c r="AG18" s="215">
        <f t="shared" si="11"/>
        <v>0</v>
      </c>
      <c r="AH18" s="259">
        <v>0</v>
      </c>
      <c r="AI18" s="214">
        <v>0</v>
      </c>
      <c r="AJ18" s="282">
        <f t="shared" si="12"/>
        <v>13</v>
      </c>
      <c r="AK18" s="259">
        <v>12</v>
      </c>
      <c r="AL18" s="214">
        <f>AK18/AJ18*100</f>
        <v>92.3076923076923</v>
      </c>
      <c r="AM18" s="259">
        <v>1</v>
      </c>
      <c r="AN18" s="214">
        <f>AM18/AJ18*100</f>
        <v>7.6923076923076925</v>
      </c>
      <c r="AO18" s="259">
        <v>0</v>
      </c>
      <c r="AP18" s="214">
        <f>AO18/AJ18*100</f>
        <v>0</v>
      </c>
      <c r="AQ18" s="320">
        <v>0</v>
      </c>
    </row>
    <row r="19" spans="2:43" s="7" customFormat="1" ht="21.75" customHeight="1">
      <c r="B19" s="319" t="s">
        <v>39</v>
      </c>
      <c r="C19" s="254">
        <f t="shared" si="0"/>
        <v>0</v>
      </c>
      <c r="D19" s="255">
        <v>0</v>
      </c>
      <c r="E19" s="255">
        <v>0</v>
      </c>
      <c r="F19" s="282">
        <f t="shared" si="1"/>
        <v>0</v>
      </c>
      <c r="G19" s="215">
        <v>100</v>
      </c>
      <c r="H19" s="259">
        <v>0</v>
      </c>
      <c r="I19" s="214">
        <v>0</v>
      </c>
      <c r="J19" s="262">
        <v>0</v>
      </c>
      <c r="K19" s="215">
        <v>0</v>
      </c>
      <c r="L19" s="259">
        <v>0</v>
      </c>
      <c r="M19" s="214">
        <v>0</v>
      </c>
      <c r="N19" s="259">
        <v>0</v>
      </c>
      <c r="O19" s="215">
        <v>0</v>
      </c>
      <c r="P19" s="282">
        <f t="shared" si="6"/>
        <v>0</v>
      </c>
      <c r="Q19" s="257">
        <v>100</v>
      </c>
      <c r="R19" s="259">
        <v>0</v>
      </c>
      <c r="S19" s="214">
        <v>0</v>
      </c>
      <c r="T19" s="262">
        <v>0</v>
      </c>
      <c r="U19" s="215">
        <v>0</v>
      </c>
      <c r="V19" s="262">
        <v>0</v>
      </c>
      <c r="W19" s="215">
        <v>0</v>
      </c>
      <c r="X19" s="259">
        <v>0</v>
      </c>
      <c r="Y19" s="214">
        <v>0</v>
      </c>
      <c r="Z19" s="262">
        <v>0</v>
      </c>
      <c r="AA19" s="215">
        <v>0</v>
      </c>
      <c r="AB19" s="262">
        <v>0</v>
      </c>
      <c r="AC19" s="215">
        <v>0</v>
      </c>
      <c r="AD19" s="262">
        <v>0</v>
      </c>
      <c r="AE19" s="215">
        <v>0</v>
      </c>
      <c r="AF19" s="262">
        <v>0</v>
      </c>
      <c r="AG19" s="215">
        <v>0</v>
      </c>
      <c r="AH19" s="259">
        <v>0</v>
      </c>
      <c r="AI19" s="214">
        <v>0</v>
      </c>
      <c r="AJ19" s="282">
        <f t="shared" si="12"/>
        <v>0</v>
      </c>
      <c r="AK19" s="259">
        <v>0</v>
      </c>
      <c r="AL19" s="214">
        <v>0</v>
      </c>
      <c r="AM19" s="259">
        <v>0</v>
      </c>
      <c r="AN19" s="214">
        <v>0</v>
      </c>
      <c r="AO19" s="259">
        <v>0</v>
      </c>
      <c r="AP19" s="214">
        <v>0</v>
      </c>
      <c r="AQ19" s="320">
        <v>0</v>
      </c>
    </row>
    <row r="20" spans="2:43" s="7" customFormat="1" ht="21.75" customHeight="1">
      <c r="B20" s="319" t="s">
        <v>13</v>
      </c>
      <c r="C20" s="254">
        <f t="shared" si="0"/>
        <v>101</v>
      </c>
      <c r="D20" s="255">
        <v>44</v>
      </c>
      <c r="E20" s="255">
        <v>57</v>
      </c>
      <c r="F20" s="282">
        <f t="shared" si="1"/>
        <v>58</v>
      </c>
      <c r="G20" s="215">
        <v>100</v>
      </c>
      <c r="H20" s="259">
        <v>2</v>
      </c>
      <c r="I20" s="214">
        <f>H20/F20*100</f>
        <v>3.4482758620689653</v>
      </c>
      <c r="J20" s="262">
        <v>53</v>
      </c>
      <c r="K20" s="215">
        <f>J20/F20*100</f>
        <v>91.37931034482759</v>
      </c>
      <c r="L20" s="259">
        <v>3</v>
      </c>
      <c r="M20" s="214">
        <f>L20/F20*100</f>
        <v>5.172413793103448</v>
      </c>
      <c r="N20" s="259">
        <v>0</v>
      </c>
      <c r="O20" s="215">
        <f>N20/F20*100</f>
        <v>0</v>
      </c>
      <c r="P20" s="282">
        <f t="shared" si="6"/>
        <v>58</v>
      </c>
      <c r="Q20" s="257">
        <v>100</v>
      </c>
      <c r="R20" s="259">
        <v>4</v>
      </c>
      <c r="S20" s="214">
        <f>R20/P20*100</f>
        <v>6.896551724137931</v>
      </c>
      <c r="T20" s="262">
        <v>7</v>
      </c>
      <c r="U20" s="215">
        <f>T20/P20*100</f>
        <v>12.068965517241379</v>
      </c>
      <c r="V20" s="262">
        <v>27</v>
      </c>
      <c r="W20" s="215">
        <f>V20/P20*100</f>
        <v>46.55172413793103</v>
      </c>
      <c r="X20" s="259">
        <v>19</v>
      </c>
      <c r="Y20" s="214">
        <f t="shared" si="9"/>
        <v>32.758620689655174</v>
      </c>
      <c r="Z20" s="262">
        <v>1</v>
      </c>
      <c r="AA20" s="215">
        <f>Z20/P20*100</f>
        <v>1.7241379310344827</v>
      </c>
      <c r="AB20" s="262">
        <v>0</v>
      </c>
      <c r="AC20" s="215">
        <f>AB20/P20*100</f>
        <v>0</v>
      </c>
      <c r="AD20" s="262">
        <v>0</v>
      </c>
      <c r="AE20" s="215">
        <f t="shared" si="10"/>
        <v>0</v>
      </c>
      <c r="AF20" s="262">
        <v>0</v>
      </c>
      <c r="AG20" s="215">
        <f t="shared" si="11"/>
        <v>0</v>
      </c>
      <c r="AH20" s="259">
        <v>0</v>
      </c>
      <c r="AI20" s="214">
        <f>AH20/P20*100</f>
        <v>0</v>
      </c>
      <c r="AJ20" s="282">
        <f t="shared" si="12"/>
        <v>42</v>
      </c>
      <c r="AK20" s="259">
        <v>38</v>
      </c>
      <c r="AL20" s="214">
        <f>AK20/AJ20*100</f>
        <v>90.47619047619048</v>
      </c>
      <c r="AM20" s="259">
        <v>4</v>
      </c>
      <c r="AN20" s="214">
        <f>AM20/AJ20*100</f>
        <v>9.523809523809524</v>
      </c>
      <c r="AO20" s="259">
        <v>0</v>
      </c>
      <c r="AP20" s="214">
        <f>AO20/AJ20*100</f>
        <v>0</v>
      </c>
      <c r="AQ20" s="320">
        <v>1</v>
      </c>
    </row>
    <row r="21" spans="2:43" s="7" customFormat="1" ht="21.75" customHeight="1">
      <c r="B21" s="319" t="s">
        <v>14</v>
      </c>
      <c r="C21" s="254">
        <f t="shared" si="0"/>
        <v>0</v>
      </c>
      <c r="D21" s="255">
        <v>0</v>
      </c>
      <c r="E21" s="255">
        <v>0</v>
      </c>
      <c r="F21" s="282">
        <f t="shared" si="1"/>
        <v>0</v>
      </c>
      <c r="G21" s="215">
        <v>100</v>
      </c>
      <c r="H21" s="259">
        <v>0</v>
      </c>
      <c r="I21" s="214">
        <v>0</v>
      </c>
      <c r="J21" s="262">
        <v>0</v>
      </c>
      <c r="K21" s="215">
        <v>0</v>
      </c>
      <c r="L21" s="259">
        <v>0</v>
      </c>
      <c r="M21" s="214">
        <v>0</v>
      </c>
      <c r="N21" s="259">
        <v>0</v>
      </c>
      <c r="O21" s="215">
        <v>0</v>
      </c>
      <c r="P21" s="282">
        <f t="shared" si="6"/>
        <v>0</v>
      </c>
      <c r="Q21" s="257">
        <v>100</v>
      </c>
      <c r="R21" s="259">
        <v>0</v>
      </c>
      <c r="S21" s="214">
        <v>0</v>
      </c>
      <c r="T21" s="262">
        <v>0</v>
      </c>
      <c r="U21" s="215">
        <v>0</v>
      </c>
      <c r="V21" s="262">
        <v>0</v>
      </c>
      <c r="W21" s="215">
        <v>0</v>
      </c>
      <c r="X21" s="259">
        <v>0</v>
      </c>
      <c r="Y21" s="214">
        <v>0</v>
      </c>
      <c r="Z21" s="262">
        <v>0</v>
      </c>
      <c r="AA21" s="215">
        <v>0</v>
      </c>
      <c r="AB21" s="262">
        <v>0</v>
      </c>
      <c r="AC21" s="215">
        <v>0</v>
      </c>
      <c r="AD21" s="262">
        <v>0</v>
      </c>
      <c r="AE21" s="215">
        <v>0</v>
      </c>
      <c r="AF21" s="262">
        <v>0</v>
      </c>
      <c r="AG21" s="215">
        <v>0</v>
      </c>
      <c r="AH21" s="259">
        <v>0</v>
      </c>
      <c r="AI21" s="214">
        <v>0</v>
      </c>
      <c r="AJ21" s="282">
        <f t="shared" si="12"/>
        <v>0</v>
      </c>
      <c r="AK21" s="259">
        <v>0</v>
      </c>
      <c r="AL21" s="214">
        <v>0</v>
      </c>
      <c r="AM21" s="259">
        <v>0</v>
      </c>
      <c r="AN21" s="214">
        <v>0</v>
      </c>
      <c r="AO21" s="259">
        <v>0</v>
      </c>
      <c r="AP21" s="214">
        <v>0</v>
      </c>
      <c r="AQ21" s="320">
        <v>0</v>
      </c>
    </row>
    <row r="22" spans="2:43" s="7" customFormat="1" ht="21.75" customHeight="1">
      <c r="B22" s="319" t="s">
        <v>4</v>
      </c>
      <c r="C22" s="254">
        <f t="shared" si="0"/>
        <v>20264</v>
      </c>
      <c r="D22" s="255">
        <v>11620</v>
      </c>
      <c r="E22" s="255">
        <v>8644</v>
      </c>
      <c r="F22" s="282">
        <f t="shared" si="1"/>
        <v>5641</v>
      </c>
      <c r="G22" s="215">
        <v>100</v>
      </c>
      <c r="H22" s="259">
        <v>19</v>
      </c>
      <c r="I22" s="214">
        <f aca="true" t="shared" si="13" ref="I22:I30">H22/F22*100</f>
        <v>0.33681971281687645</v>
      </c>
      <c r="J22" s="262">
        <v>5561</v>
      </c>
      <c r="K22" s="215">
        <f aca="true" t="shared" si="14" ref="K22:K31">J22/F22*100</f>
        <v>98.58181173550788</v>
      </c>
      <c r="L22" s="259">
        <v>44</v>
      </c>
      <c r="M22" s="214">
        <f aca="true" t="shared" si="15" ref="M22:M30">L22/F22*100</f>
        <v>0.7800035454706612</v>
      </c>
      <c r="N22" s="259">
        <v>17</v>
      </c>
      <c r="O22" s="215">
        <f aca="true" t="shared" si="16" ref="O22:O30">N22/F22*100</f>
        <v>0.3013650062045737</v>
      </c>
      <c r="P22" s="282">
        <f t="shared" si="6"/>
        <v>5641</v>
      </c>
      <c r="Q22" s="257">
        <v>100</v>
      </c>
      <c r="R22" s="259">
        <v>48</v>
      </c>
      <c r="S22" s="214">
        <f aca="true" t="shared" si="17" ref="S22:S30">R22/P22*100</f>
        <v>0.8509129586952667</v>
      </c>
      <c r="T22" s="262">
        <v>176</v>
      </c>
      <c r="U22" s="215">
        <f aca="true" t="shared" si="18" ref="U22:U30">T22/P22*100</f>
        <v>3.120014181882645</v>
      </c>
      <c r="V22" s="262">
        <v>1561</v>
      </c>
      <c r="W22" s="215">
        <f aca="true" t="shared" si="19" ref="W22:W30">V22/P22*100</f>
        <v>27.672398510902322</v>
      </c>
      <c r="X22" s="259">
        <v>2290</v>
      </c>
      <c r="Y22" s="214">
        <f t="shared" si="9"/>
        <v>40.59563907108669</v>
      </c>
      <c r="Z22" s="262">
        <v>458</v>
      </c>
      <c r="AA22" s="215">
        <f aca="true" t="shared" si="20" ref="AA22:AA32">Z22/P22*100</f>
        <v>8.119127814217338</v>
      </c>
      <c r="AB22" s="262">
        <v>320</v>
      </c>
      <c r="AC22" s="215">
        <f aca="true" t="shared" si="21" ref="AC22:AC32">AB22/P22*100</f>
        <v>5.672753057968445</v>
      </c>
      <c r="AD22" s="262">
        <v>194</v>
      </c>
      <c r="AE22" s="215">
        <f t="shared" si="10"/>
        <v>3.43910654139337</v>
      </c>
      <c r="AF22" s="262">
        <v>243</v>
      </c>
      <c r="AG22" s="215">
        <f t="shared" si="11"/>
        <v>4.307746853394788</v>
      </c>
      <c r="AH22" s="259">
        <v>351</v>
      </c>
      <c r="AI22" s="214">
        <f aca="true" t="shared" si="22" ref="AI22:AI30">AH22/P22*100</f>
        <v>6.222301010459138</v>
      </c>
      <c r="AJ22" s="282">
        <f t="shared" si="12"/>
        <v>12650</v>
      </c>
      <c r="AK22" s="259">
        <v>7139</v>
      </c>
      <c r="AL22" s="214">
        <f aca="true" t="shared" si="23" ref="AL22:AL33">AK22/AJ22*100</f>
        <v>56.434782608695656</v>
      </c>
      <c r="AM22" s="259">
        <v>3516</v>
      </c>
      <c r="AN22" s="214">
        <f aca="true" t="shared" si="24" ref="AN22:AN34">AM22/AJ22*100</f>
        <v>27.794466403162055</v>
      </c>
      <c r="AO22" s="259">
        <v>1995</v>
      </c>
      <c r="AP22" s="214">
        <f aca="true" t="shared" si="25" ref="AP22:AP34">AO22/AJ22*100</f>
        <v>15.770750988142293</v>
      </c>
      <c r="AQ22" s="320">
        <v>1973</v>
      </c>
    </row>
    <row r="23" spans="2:43" s="7" customFormat="1" ht="21.75" customHeight="1">
      <c r="B23" s="319" t="s">
        <v>5</v>
      </c>
      <c r="C23" s="254">
        <f t="shared" si="0"/>
        <v>121</v>
      </c>
      <c r="D23" s="255">
        <v>32</v>
      </c>
      <c r="E23" s="255">
        <v>89</v>
      </c>
      <c r="F23" s="282">
        <f t="shared" si="1"/>
        <v>57</v>
      </c>
      <c r="G23" s="215">
        <v>100</v>
      </c>
      <c r="H23" s="259">
        <v>4</v>
      </c>
      <c r="I23" s="214">
        <f t="shared" si="13"/>
        <v>7.017543859649122</v>
      </c>
      <c r="J23" s="262">
        <v>19</v>
      </c>
      <c r="K23" s="215">
        <f t="shared" si="14"/>
        <v>33.33333333333333</v>
      </c>
      <c r="L23" s="259">
        <v>34</v>
      </c>
      <c r="M23" s="214">
        <f t="shared" si="15"/>
        <v>59.64912280701754</v>
      </c>
      <c r="N23" s="259">
        <v>0</v>
      </c>
      <c r="O23" s="215">
        <f t="shared" si="16"/>
        <v>0</v>
      </c>
      <c r="P23" s="282">
        <f t="shared" si="6"/>
        <v>57</v>
      </c>
      <c r="Q23" s="257">
        <v>100</v>
      </c>
      <c r="R23" s="259">
        <v>34</v>
      </c>
      <c r="S23" s="214">
        <f t="shared" si="17"/>
        <v>59.64912280701754</v>
      </c>
      <c r="T23" s="262">
        <v>7</v>
      </c>
      <c r="U23" s="215">
        <f t="shared" si="18"/>
        <v>12.280701754385964</v>
      </c>
      <c r="V23" s="262">
        <v>3</v>
      </c>
      <c r="W23" s="215">
        <f t="shared" si="19"/>
        <v>5.263157894736842</v>
      </c>
      <c r="X23" s="259">
        <v>2</v>
      </c>
      <c r="Y23" s="214">
        <f t="shared" si="9"/>
        <v>3.508771929824561</v>
      </c>
      <c r="Z23" s="262">
        <v>2</v>
      </c>
      <c r="AA23" s="215">
        <f t="shared" si="20"/>
        <v>3.508771929824561</v>
      </c>
      <c r="AB23" s="262">
        <v>3</v>
      </c>
      <c r="AC23" s="215">
        <f t="shared" si="21"/>
        <v>5.263157894736842</v>
      </c>
      <c r="AD23" s="262">
        <v>3</v>
      </c>
      <c r="AE23" s="215">
        <f t="shared" si="10"/>
        <v>5.263157894736842</v>
      </c>
      <c r="AF23" s="262">
        <v>0</v>
      </c>
      <c r="AG23" s="215">
        <f t="shared" si="11"/>
        <v>0</v>
      </c>
      <c r="AH23" s="259">
        <v>3</v>
      </c>
      <c r="AI23" s="214">
        <f t="shared" si="22"/>
        <v>5.263157894736842</v>
      </c>
      <c r="AJ23" s="282">
        <f t="shared" si="12"/>
        <v>64</v>
      </c>
      <c r="AK23" s="259">
        <v>47</v>
      </c>
      <c r="AL23" s="214">
        <f t="shared" si="23"/>
        <v>73.4375</v>
      </c>
      <c r="AM23" s="259">
        <v>6</v>
      </c>
      <c r="AN23" s="214">
        <f t="shared" si="24"/>
        <v>9.375</v>
      </c>
      <c r="AO23" s="259">
        <v>11</v>
      </c>
      <c r="AP23" s="214">
        <f t="shared" si="25"/>
        <v>17.1875</v>
      </c>
      <c r="AQ23" s="320">
        <v>0</v>
      </c>
    </row>
    <row r="24" spans="2:43" s="7" customFormat="1" ht="21.75" customHeight="1">
      <c r="B24" s="319" t="s">
        <v>6</v>
      </c>
      <c r="C24" s="254">
        <f t="shared" si="0"/>
        <v>6866</v>
      </c>
      <c r="D24" s="255">
        <v>2951</v>
      </c>
      <c r="E24" s="255">
        <v>3915</v>
      </c>
      <c r="F24" s="282">
        <f t="shared" si="1"/>
        <v>3325</v>
      </c>
      <c r="G24" s="215">
        <v>100</v>
      </c>
      <c r="H24" s="259">
        <v>282</v>
      </c>
      <c r="I24" s="214">
        <f t="shared" si="13"/>
        <v>8.481203007518797</v>
      </c>
      <c r="J24" s="262">
        <v>2881</v>
      </c>
      <c r="K24" s="215">
        <f t="shared" si="14"/>
        <v>86.64661654135338</v>
      </c>
      <c r="L24" s="259">
        <v>161</v>
      </c>
      <c r="M24" s="214">
        <f t="shared" si="15"/>
        <v>4.842105263157895</v>
      </c>
      <c r="N24" s="259">
        <v>1</v>
      </c>
      <c r="O24" s="215">
        <f t="shared" si="16"/>
        <v>0.03007518796992481</v>
      </c>
      <c r="P24" s="282">
        <f t="shared" si="6"/>
        <v>3325</v>
      </c>
      <c r="Q24" s="257">
        <v>100</v>
      </c>
      <c r="R24" s="259">
        <v>53</v>
      </c>
      <c r="S24" s="214">
        <f t="shared" si="17"/>
        <v>1.593984962406015</v>
      </c>
      <c r="T24" s="262">
        <v>169</v>
      </c>
      <c r="U24" s="215">
        <f t="shared" si="18"/>
        <v>5.082706766917293</v>
      </c>
      <c r="V24" s="262">
        <v>493</v>
      </c>
      <c r="W24" s="215">
        <f t="shared" si="19"/>
        <v>14.827067669172934</v>
      </c>
      <c r="X24" s="259">
        <v>2529</v>
      </c>
      <c r="Y24" s="214">
        <f t="shared" si="9"/>
        <v>76.06015037593986</v>
      </c>
      <c r="Z24" s="262">
        <v>4</v>
      </c>
      <c r="AA24" s="215">
        <f t="shared" si="20"/>
        <v>0.12030075187969924</v>
      </c>
      <c r="AB24" s="262">
        <v>27</v>
      </c>
      <c r="AC24" s="215">
        <f t="shared" si="21"/>
        <v>0.81203007518797</v>
      </c>
      <c r="AD24" s="262">
        <v>14</v>
      </c>
      <c r="AE24" s="215">
        <f t="shared" si="10"/>
        <v>0.42105263157894735</v>
      </c>
      <c r="AF24" s="262">
        <v>2</v>
      </c>
      <c r="AG24" s="215">
        <f t="shared" si="11"/>
        <v>0.06015037593984962</v>
      </c>
      <c r="AH24" s="259">
        <v>34</v>
      </c>
      <c r="AI24" s="214">
        <f t="shared" si="22"/>
        <v>1.0225563909774436</v>
      </c>
      <c r="AJ24" s="282">
        <f t="shared" si="12"/>
        <v>3235</v>
      </c>
      <c r="AK24" s="259">
        <v>3098</v>
      </c>
      <c r="AL24" s="214">
        <f t="shared" si="23"/>
        <v>95.76506955177744</v>
      </c>
      <c r="AM24" s="259">
        <v>88</v>
      </c>
      <c r="AN24" s="214">
        <f t="shared" si="24"/>
        <v>2.7202472952086554</v>
      </c>
      <c r="AO24" s="259">
        <v>49</v>
      </c>
      <c r="AP24" s="214">
        <f t="shared" si="25"/>
        <v>1.5146831530139104</v>
      </c>
      <c r="AQ24" s="320">
        <v>306</v>
      </c>
    </row>
    <row r="25" spans="2:43" s="7" customFormat="1" ht="21.75" customHeight="1">
      <c r="B25" s="319" t="s">
        <v>15</v>
      </c>
      <c r="C25" s="254">
        <f t="shared" si="0"/>
        <v>130</v>
      </c>
      <c r="D25" s="255">
        <v>97</v>
      </c>
      <c r="E25" s="255">
        <v>33</v>
      </c>
      <c r="F25" s="282">
        <f t="shared" si="1"/>
        <v>89</v>
      </c>
      <c r="G25" s="215">
        <v>100</v>
      </c>
      <c r="H25" s="259">
        <v>10</v>
      </c>
      <c r="I25" s="214">
        <f t="shared" si="13"/>
        <v>11.235955056179774</v>
      </c>
      <c r="J25" s="262">
        <v>70</v>
      </c>
      <c r="K25" s="215">
        <f t="shared" si="14"/>
        <v>78.65168539325843</v>
      </c>
      <c r="L25" s="259">
        <v>9</v>
      </c>
      <c r="M25" s="214">
        <f t="shared" si="15"/>
        <v>10.112359550561797</v>
      </c>
      <c r="N25" s="259">
        <v>0</v>
      </c>
      <c r="O25" s="215">
        <f t="shared" si="16"/>
        <v>0</v>
      </c>
      <c r="P25" s="282">
        <f t="shared" si="6"/>
        <v>89</v>
      </c>
      <c r="Q25" s="257">
        <v>100</v>
      </c>
      <c r="R25" s="259">
        <v>5</v>
      </c>
      <c r="S25" s="214">
        <f t="shared" si="17"/>
        <v>5.617977528089887</v>
      </c>
      <c r="T25" s="262">
        <v>27</v>
      </c>
      <c r="U25" s="215">
        <f t="shared" si="18"/>
        <v>30.337078651685395</v>
      </c>
      <c r="V25" s="262">
        <v>19</v>
      </c>
      <c r="W25" s="215">
        <f t="shared" si="19"/>
        <v>21.34831460674157</v>
      </c>
      <c r="X25" s="259">
        <v>16</v>
      </c>
      <c r="Y25" s="214">
        <f t="shared" si="9"/>
        <v>17.97752808988764</v>
      </c>
      <c r="Z25" s="262">
        <v>14</v>
      </c>
      <c r="AA25" s="215">
        <f t="shared" si="20"/>
        <v>15.730337078651685</v>
      </c>
      <c r="AB25" s="262">
        <v>8</v>
      </c>
      <c r="AC25" s="215">
        <f t="shared" si="21"/>
        <v>8.98876404494382</v>
      </c>
      <c r="AD25" s="262">
        <v>0</v>
      </c>
      <c r="AE25" s="215">
        <f t="shared" si="10"/>
        <v>0</v>
      </c>
      <c r="AF25" s="262">
        <v>0</v>
      </c>
      <c r="AG25" s="215">
        <f t="shared" si="11"/>
        <v>0</v>
      </c>
      <c r="AH25" s="259">
        <v>0</v>
      </c>
      <c r="AI25" s="214">
        <f t="shared" si="22"/>
        <v>0</v>
      </c>
      <c r="AJ25" s="282">
        <f t="shared" si="12"/>
        <v>40</v>
      </c>
      <c r="AK25" s="259">
        <v>14</v>
      </c>
      <c r="AL25" s="214">
        <f t="shared" si="23"/>
        <v>35</v>
      </c>
      <c r="AM25" s="259">
        <v>26</v>
      </c>
      <c r="AN25" s="214">
        <f t="shared" si="24"/>
        <v>65</v>
      </c>
      <c r="AO25" s="259">
        <v>0</v>
      </c>
      <c r="AP25" s="214">
        <f t="shared" si="25"/>
        <v>0</v>
      </c>
      <c r="AQ25" s="320">
        <v>1</v>
      </c>
    </row>
    <row r="26" spans="2:43" s="7" customFormat="1" ht="21.75" customHeight="1">
      <c r="B26" s="319" t="s">
        <v>16</v>
      </c>
      <c r="C26" s="254">
        <v>13616</v>
      </c>
      <c r="D26" s="255">
        <v>3419</v>
      </c>
      <c r="E26" s="255">
        <v>10197</v>
      </c>
      <c r="F26" s="282">
        <f t="shared" si="1"/>
        <v>8481</v>
      </c>
      <c r="G26" s="215">
        <v>100</v>
      </c>
      <c r="H26" s="259">
        <v>733</v>
      </c>
      <c r="I26" s="214">
        <f t="shared" si="13"/>
        <v>8.642848720669733</v>
      </c>
      <c r="J26" s="262">
        <v>7257</v>
      </c>
      <c r="K26" s="215">
        <f t="shared" si="14"/>
        <v>85.56773965334277</v>
      </c>
      <c r="L26" s="259">
        <v>354</v>
      </c>
      <c r="M26" s="214">
        <f t="shared" si="15"/>
        <v>4.1740360806508665</v>
      </c>
      <c r="N26" s="259">
        <v>137</v>
      </c>
      <c r="O26" s="215">
        <f t="shared" si="16"/>
        <v>1.6153755453366347</v>
      </c>
      <c r="P26" s="282">
        <f t="shared" si="6"/>
        <v>8481</v>
      </c>
      <c r="Q26" s="257">
        <v>100</v>
      </c>
      <c r="R26" s="259">
        <v>3425</v>
      </c>
      <c r="S26" s="214">
        <f t="shared" si="17"/>
        <v>40.38438863341587</v>
      </c>
      <c r="T26" s="262">
        <v>3456</v>
      </c>
      <c r="U26" s="215">
        <f t="shared" si="18"/>
        <v>40.749911567032186</v>
      </c>
      <c r="V26" s="262">
        <v>987</v>
      </c>
      <c r="W26" s="215">
        <f t="shared" si="19"/>
        <v>11.637778563848602</v>
      </c>
      <c r="X26" s="259">
        <v>280</v>
      </c>
      <c r="Y26" s="214">
        <f t="shared" si="9"/>
        <v>3.301497464921589</v>
      </c>
      <c r="Z26" s="262">
        <v>131</v>
      </c>
      <c r="AA26" s="215">
        <f t="shared" si="20"/>
        <v>1.544629171088315</v>
      </c>
      <c r="AB26" s="262">
        <v>76</v>
      </c>
      <c r="AC26" s="215">
        <f t="shared" si="21"/>
        <v>0.8961207404787171</v>
      </c>
      <c r="AD26" s="262">
        <v>65</v>
      </c>
      <c r="AE26" s="215">
        <f t="shared" si="10"/>
        <v>0.7664190543567976</v>
      </c>
      <c r="AF26" s="262">
        <v>39</v>
      </c>
      <c r="AG26" s="215">
        <f t="shared" si="11"/>
        <v>0.4598514326140785</v>
      </c>
      <c r="AH26" s="259">
        <v>22</v>
      </c>
      <c r="AI26" s="214">
        <f t="shared" si="22"/>
        <v>0.25940337224383914</v>
      </c>
      <c r="AJ26" s="282">
        <v>4234</v>
      </c>
      <c r="AK26" s="259">
        <v>3948</v>
      </c>
      <c r="AL26" s="214">
        <f t="shared" si="23"/>
        <v>93.2451582427964</v>
      </c>
      <c r="AM26" s="259">
        <v>223</v>
      </c>
      <c r="AN26" s="214">
        <f t="shared" si="24"/>
        <v>5.266887104393009</v>
      </c>
      <c r="AO26" s="259">
        <v>63</v>
      </c>
      <c r="AP26" s="214">
        <f t="shared" si="25"/>
        <v>1.487954652810581</v>
      </c>
      <c r="AQ26" s="320">
        <v>901</v>
      </c>
    </row>
    <row r="27" spans="2:43" s="7" customFormat="1" ht="21.75" customHeight="1">
      <c r="B27" s="319" t="s">
        <v>17</v>
      </c>
      <c r="C27" s="254">
        <f t="shared" si="0"/>
        <v>33</v>
      </c>
      <c r="D27" s="255">
        <v>23</v>
      </c>
      <c r="E27" s="255">
        <v>10</v>
      </c>
      <c r="F27" s="282">
        <f t="shared" si="1"/>
        <v>16</v>
      </c>
      <c r="G27" s="215">
        <v>100</v>
      </c>
      <c r="H27" s="259">
        <v>3</v>
      </c>
      <c r="I27" s="214">
        <f t="shared" si="13"/>
        <v>18.75</v>
      </c>
      <c r="J27" s="262">
        <v>10</v>
      </c>
      <c r="K27" s="215">
        <f t="shared" si="14"/>
        <v>62.5</v>
      </c>
      <c r="L27" s="259">
        <v>3</v>
      </c>
      <c r="M27" s="214">
        <f t="shared" si="15"/>
        <v>18.75</v>
      </c>
      <c r="N27" s="259">
        <v>0</v>
      </c>
      <c r="O27" s="215">
        <f t="shared" si="16"/>
        <v>0</v>
      </c>
      <c r="P27" s="282">
        <f t="shared" si="6"/>
        <v>16</v>
      </c>
      <c r="Q27" s="257">
        <v>100</v>
      </c>
      <c r="R27" s="259">
        <v>1</v>
      </c>
      <c r="S27" s="214">
        <f t="shared" si="17"/>
        <v>6.25</v>
      </c>
      <c r="T27" s="262">
        <v>0</v>
      </c>
      <c r="U27" s="215">
        <f t="shared" si="18"/>
        <v>0</v>
      </c>
      <c r="V27" s="262">
        <v>3</v>
      </c>
      <c r="W27" s="215">
        <f t="shared" si="19"/>
        <v>18.75</v>
      </c>
      <c r="X27" s="259">
        <v>5</v>
      </c>
      <c r="Y27" s="214">
        <f t="shared" si="9"/>
        <v>31.25</v>
      </c>
      <c r="Z27" s="262">
        <v>5</v>
      </c>
      <c r="AA27" s="215">
        <f t="shared" si="20"/>
        <v>31.25</v>
      </c>
      <c r="AB27" s="262">
        <v>1</v>
      </c>
      <c r="AC27" s="215">
        <f t="shared" si="21"/>
        <v>6.25</v>
      </c>
      <c r="AD27" s="262">
        <v>1</v>
      </c>
      <c r="AE27" s="215">
        <f t="shared" si="10"/>
        <v>6.25</v>
      </c>
      <c r="AF27" s="262">
        <v>0</v>
      </c>
      <c r="AG27" s="215">
        <f t="shared" si="11"/>
        <v>0</v>
      </c>
      <c r="AH27" s="259">
        <v>0</v>
      </c>
      <c r="AI27" s="214">
        <f t="shared" si="22"/>
        <v>0</v>
      </c>
      <c r="AJ27" s="282">
        <f t="shared" si="12"/>
        <v>15</v>
      </c>
      <c r="AK27" s="259">
        <v>8</v>
      </c>
      <c r="AL27" s="214">
        <f t="shared" si="23"/>
        <v>53.333333333333336</v>
      </c>
      <c r="AM27" s="259">
        <v>7</v>
      </c>
      <c r="AN27" s="214">
        <f t="shared" si="24"/>
        <v>46.666666666666664</v>
      </c>
      <c r="AO27" s="259">
        <v>0</v>
      </c>
      <c r="AP27" s="214">
        <f t="shared" si="25"/>
        <v>0</v>
      </c>
      <c r="AQ27" s="320">
        <v>2</v>
      </c>
    </row>
    <row r="28" spans="2:43" s="7" customFormat="1" ht="21.75" customHeight="1">
      <c r="B28" s="319" t="s">
        <v>18</v>
      </c>
      <c r="C28" s="254">
        <f t="shared" si="0"/>
        <v>97</v>
      </c>
      <c r="D28" s="255">
        <v>49</v>
      </c>
      <c r="E28" s="255">
        <v>48</v>
      </c>
      <c r="F28" s="282">
        <f t="shared" si="1"/>
        <v>49</v>
      </c>
      <c r="G28" s="215">
        <v>100</v>
      </c>
      <c r="H28" s="259">
        <v>8</v>
      </c>
      <c r="I28" s="214">
        <f t="shared" si="13"/>
        <v>16.3265306122449</v>
      </c>
      <c r="J28" s="262">
        <v>37</v>
      </c>
      <c r="K28" s="215">
        <f t="shared" si="14"/>
        <v>75.51020408163265</v>
      </c>
      <c r="L28" s="259">
        <v>4</v>
      </c>
      <c r="M28" s="214">
        <f t="shared" si="15"/>
        <v>8.16326530612245</v>
      </c>
      <c r="N28" s="259">
        <v>0</v>
      </c>
      <c r="O28" s="215">
        <f t="shared" si="16"/>
        <v>0</v>
      </c>
      <c r="P28" s="282">
        <f t="shared" si="6"/>
        <v>49</v>
      </c>
      <c r="Q28" s="257">
        <v>100</v>
      </c>
      <c r="R28" s="259">
        <v>1</v>
      </c>
      <c r="S28" s="214">
        <f>R28/P28*100</f>
        <v>2.0408163265306123</v>
      </c>
      <c r="T28" s="262">
        <v>3</v>
      </c>
      <c r="U28" s="215">
        <f t="shared" si="18"/>
        <v>6.122448979591836</v>
      </c>
      <c r="V28" s="262">
        <v>3</v>
      </c>
      <c r="W28" s="215">
        <f t="shared" si="19"/>
        <v>6.122448979591836</v>
      </c>
      <c r="X28" s="259">
        <v>15</v>
      </c>
      <c r="Y28" s="214">
        <f>X28/P28*100</f>
        <v>30.612244897959183</v>
      </c>
      <c r="Z28" s="262">
        <v>11</v>
      </c>
      <c r="AA28" s="215">
        <f t="shared" si="20"/>
        <v>22.448979591836736</v>
      </c>
      <c r="AB28" s="262">
        <v>2</v>
      </c>
      <c r="AC28" s="215">
        <f t="shared" si="21"/>
        <v>4.081632653061225</v>
      </c>
      <c r="AD28" s="262">
        <v>4</v>
      </c>
      <c r="AE28" s="215">
        <f>AD28/P28*100</f>
        <v>8.16326530612245</v>
      </c>
      <c r="AF28" s="262">
        <v>3</v>
      </c>
      <c r="AG28" s="215">
        <f>AF28/P28*100</f>
        <v>6.122448979591836</v>
      </c>
      <c r="AH28" s="259">
        <v>7</v>
      </c>
      <c r="AI28" s="214">
        <f t="shared" si="22"/>
        <v>14.285714285714285</v>
      </c>
      <c r="AJ28" s="282">
        <f t="shared" si="12"/>
        <v>48</v>
      </c>
      <c r="AK28" s="259">
        <v>39</v>
      </c>
      <c r="AL28" s="214">
        <f t="shared" si="23"/>
        <v>81.25</v>
      </c>
      <c r="AM28" s="259">
        <v>7</v>
      </c>
      <c r="AN28" s="214">
        <f t="shared" si="24"/>
        <v>14.583333333333334</v>
      </c>
      <c r="AO28" s="259">
        <v>2</v>
      </c>
      <c r="AP28" s="214">
        <f t="shared" si="25"/>
        <v>4.166666666666666</v>
      </c>
      <c r="AQ28" s="320">
        <v>0</v>
      </c>
    </row>
    <row r="29" spans="2:43" s="7" customFormat="1" ht="21.75" customHeight="1">
      <c r="B29" s="319" t="s">
        <v>19</v>
      </c>
      <c r="C29" s="254">
        <v>1300</v>
      </c>
      <c r="D29" s="254">
        <v>560</v>
      </c>
      <c r="E29" s="254">
        <v>740</v>
      </c>
      <c r="F29" s="282">
        <f t="shared" si="1"/>
        <v>40</v>
      </c>
      <c r="G29" s="215">
        <v>100</v>
      </c>
      <c r="H29" s="322">
        <v>6</v>
      </c>
      <c r="I29" s="214">
        <f t="shared" si="13"/>
        <v>15</v>
      </c>
      <c r="J29" s="322">
        <v>24</v>
      </c>
      <c r="K29" s="215">
        <f t="shared" si="14"/>
        <v>60</v>
      </c>
      <c r="L29" s="323">
        <v>10</v>
      </c>
      <c r="M29" s="214">
        <f t="shared" si="15"/>
        <v>25</v>
      </c>
      <c r="N29" s="322">
        <v>0</v>
      </c>
      <c r="O29" s="215">
        <f t="shared" si="16"/>
        <v>0</v>
      </c>
      <c r="P29" s="282">
        <f t="shared" si="6"/>
        <v>40</v>
      </c>
      <c r="Q29" s="257">
        <v>100</v>
      </c>
      <c r="R29" s="322">
        <v>3</v>
      </c>
      <c r="S29" s="214">
        <f t="shared" si="17"/>
        <v>7.5</v>
      </c>
      <c r="T29" s="323">
        <v>4</v>
      </c>
      <c r="U29" s="215">
        <f t="shared" si="18"/>
        <v>10</v>
      </c>
      <c r="V29" s="322">
        <v>9</v>
      </c>
      <c r="W29" s="215">
        <f t="shared" si="19"/>
        <v>22.5</v>
      </c>
      <c r="X29" s="322">
        <v>4</v>
      </c>
      <c r="Y29" s="214">
        <f t="shared" si="9"/>
        <v>10</v>
      </c>
      <c r="Z29" s="323">
        <v>9</v>
      </c>
      <c r="AA29" s="215">
        <f t="shared" si="20"/>
        <v>22.5</v>
      </c>
      <c r="AB29" s="322">
        <v>4</v>
      </c>
      <c r="AC29" s="215">
        <f t="shared" si="21"/>
        <v>10</v>
      </c>
      <c r="AD29" s="322">
        <v>4</v>
      </c>
      <c r="AE29" s="215">
        <f t="shared" si="10"/>
        <v>10</v>
      </c>
      <c r="AF29" s="322">
        <v>2</v>
      </c>
      <c r="AG29" s="215">
        <f t="shared" si="11"/>
        <v>5</v>
      </c>
      <c r="AH29" s="322">
        <v>1</v>
      </c>
      <c r="AI29" s="214">
        <f t="shared" si="22"/>
        <v>2.5</v>
      </c>
      <c r="AJ29" s="282">
        <v>1248</v>
      </c>
      <c r="AK29" s="259">
        <v>725</v>
      </c>
      <c r="AL29" s="214">
        <f t="shared" si="23"/>
        <v>58.09294871794872</v>
      </c>
      <c r="AM29" s="322">
        <v>513</v>
      </c>
      <c r="AN29" s="214">
        <f t="shared" si="24"/>
        <v>41.105769230769226</v>
      </c>
      <c r="AO29" s="322">
        <v>10</v>
      </c>
      <c r="AP29" s="214">
        <f t="shared" si="25"/>
        <v>0.8012820512820512</v>
      </c>
      <c r="AQ29" s="324">
        <v>12</v>
      </c>
    </row>
    <row r="30" spans="2:43" s="7" customFormat="1" ht="21.75" customHeight="1">
      <c r="B30" s="319" t="s">
        <v>20</v>
      </c>
      <c r="C30" s="254">
        <f t="shared" si="0"/>
        <v>99</v>
      </c>
      <c r="D30" s="254">
        <v>63</v>
      </c>
      <c r="E30" s="254">
        <v>36</v>
      </c>
      <c r="F30" s="282">
        <f t="shared" si="1"/>
        <v>13</v>
      </c>
      <c r="G30" s="215">
        <v>100</v>
      </c>
      <c r="H30" s="322">
        <v>1</v>
      </c>
      <c r="I30" s="214">
        <f t="shared" si="13"/>
        <v>7.6923076923076925</v>
      </c>
      <c r="J30" s="322">
        <v>12</v>
      </c>
      <c r="K30" s="215">
        <f t="shared" si="14"/>
        <v>92.3076923076923</v>
      </c>
      <c r="L30" s="323">
        <v>0</v>
      </c>
      <c r="M30" s="214">
        <f t="shared" si="15"/>
        <v>0</v>
      </c>
      <c r="N30" s="322">
        <v>0</v>
      </c>
      <c r="O30" s="215">
        <f t="shared" si="16"/>
        <v>0</v>
      </c>
      <c r="P30" s="282">
        <f t="shared" si="6"/>
        <v>13</v>
      </c>
      <c r="Q30" s="257">
        <v>100</v>
      </c>
      <c r="R30" s="322">
        <v>0</v>
      </c>
      <c r="S30" s="214">
        <f t="shared" si="17"/>
        <v>0</v>
      </c>
      <c r="T30" s="323">
        <v>0</v>
      </c>
      <c r="U30" s="215">
        <f t="shared" si="18"/>
        <v>0</v>
      </c>
      <c r="V30" s="322">
        <v>0</v>
      </c>
      <c r="W30" s="215">
        <f t="shared" si="19"/>
        <v>0</v>
      </c>
      <c r="X30" s="322">
        <v>2</v>
      </c>
      <c r="Y30" s="214">
        <f t="shared" si="9"/>
        <v>15.384615384615385</v>
      </c>
      <c r="Z30" s="323">
        <v>1</v>
      </c>
      <c r="AA30" s="215">
        <f t="shared" si="20"/>
        <v>7.6923076923076925</v>
      </c>
      <c r="AB30" s="322">
        <v>2</v>
      </c>
      <c r="AC30" s="215">
        <f t="shared" si="21"/>
        <v>15.384615384615385</v>
      </c>
      <c r="AD30" s="322">
        <v>1</v>
      </c>
      <c r="AE30" s="215">
        <f t="shared" si="10"/>
        <v>7.6923076923076925</v>
      </c>
      <c r="AF30" s="322">
        <v>5</v>
      </c>
      <c r="AG30" s="215">
        <f t="shared" si="11"/>
        <v>38.46153846153847</v>
      </c>
      <c r="AH30" s="322">
        <v>2</v>
      </c>
      <c r="AI30" s="214">
        <f t="shared" si="22"/>
        <v>15.384615384615385</v>
      </c>
      <c r="AJ30" s="282">
        <f t="shared" si="12"/>
        <v>81</v>
      </c>
      <c r="AK30" s="259">
        <v>33</v>
      </c>
      <c r="AL30" s="214">
        <f t="shared" si="23"/>
        <v>40.74074074074074</v>
      </c>
      <c r="AM30" s="322">
        <v>36</v>
      </c>
      <c r="AN30" s="214">
        <f t="shared" si="24"/>
        <v>44.44444444444444</v>
      </c>
      <c r="AO30" s="322">
        <v>12</v>
      </c>
      <c r="AP30" s="214">
        <f t="shared" si="25"/>
        <v>14.814814814814813</v>
      </c>
      <c r="AQ30" s="324">
        <v>5</v>
      </c>
    </row>
    <row r="31" spans="2:43" s="7" customFormat="1" ht="21.75" customHeight="1">
      <c r="B31" s="319" t="s">
        <v>78</v>
      </c>
      <c r="C31" s="254">
        <f t="shared" si="0"/>
        <v>15</v>
      </c>
      <c r="D31" s="254">
        <v>3</v>
      </c>
      <c r="E31" s="254">
        <v>12</v>
      </c>
      <c r="F31" s="282">
        <f t="shared" si="1"/>
        <v>1</v>
      </c>
      <c r="G31" s="215">
        <v>100</v>
      </c>
      <c r="H31" s="322">
        <v>0</v>
      </c>
      <c r="I31" s="214">
        <v>0</v>
      </c>
      <c r="J31" s="322">
        <v>1</v>
      </c>
      <c r="K31" s="215">
        <f t="shared" si="14"/>
        <v>100</v>
      </c>
      <c r="L31" s="323">
        <v>0</v>
      </c>
      <c r="M31" s="214">
        <v>0</v>
      </c>
      <c r="N31" s="322">
        <v>0</v>
      </c>
      <c r="O31" s="215">
        <v>0</v>
      </c>
      <c r="P31" s="282">
        <f t="shared" si="6"/>
        <v>1</v>
      </c>
      <c r="Q31" s="257">
        <v>100</v>
      </c>
      <c r="R31" s="322">
        <v>0</v>
      </c>
      <c r="S31" s="214">
        <v>0</v>
      </c>
      <c r="T31" s="323">
        <v>0</v>
      </c>
      <c r="U31" s="215">
        <v>0</v>
      </c>
      <c r="V31" s="322">
        <v>0</v>
      </c>
      <c r="W31" s="215">
        <v>0</v>
      </c>
      <c r="X31" s="322">
        <v>0</v>
      </c>
      <c r="Y31" s="214">
        <f t="shared" si="9"/>
        <v>0</v>
      </c>
      <c r="Z31" s="323">
        <v>0</v>
      </c>
      <c r="AA31" s="215">
        <f t="shared" si="20"/>
        <v>0</v>
      </c>
      <c r="AB31" s="322">
        <v>0</v>
      </c>
      <c r="AC31" s="215">
        <f t="shared" si="21"/>
        <v>0</v>
      </c>
      <c r="AD31" s="322">
        <v>1</v>
      </c>
      <c r="AE31" s="215">
        <f t="shared" si="10"/>
        <v>100</v>
      </c>
      <c r="AF31" s="322">
        <v>0</v>
      </c>
      <c r="AG31" s="215">
        <f t="shared" si="11"/>
        <v>0</v>
      </c>
      <c r="AH31" s="322">
        <v>0</v>
      </c>
      <c r="AI31" s="214">
        <v>0</v>
      </c>
      <c r="AJ31" s="282">
        <f t="shared" si="12"/>
        <v>14</v>
      </c>
      <c r="AK31" s="259">
        <v>12</v>
      </c>
      <c r="AL31" s="214">
        <f t="shared" si="23"/>
        <v>85.71428571428571</v>
      </c>
      <c r="AM31" s="322">
        <v>2</v>
      </c>
      <c r="AN31" s="214">
        <f t="shared" si="24"/>
        <v>14.285714285714285</v>
      </c>
      <c r="AO31" s="322">
        <v>0</v>
      </c>
      <c r="AP31" s="214">
        <f t="shared" si="25"/>
        <v>0</v>
      </c>
      <c r="AQ31" s="324">
        <v>0</v>
      </c>
    </row>
    <row r="32" spans="2:43" s="7" customFormat="1" ht="21.75" customHeight="1">
      <c r="B32" s="319" t="s">
        <v>7</v>
      </c>
      <c r="C32" s="254">
        <f t="shared" si="0"/>
        <v>14248</v>
      </c>
      <c r="D32" s="254">
        <v>1829</v>
      </c>
      <c r="E32" s="254">
        <v>12419</v>
      </c>
      <c r="F32" s="282">
        <f t="shared" si="1"/>
        <v>1741</v>
      </c>
      <c r="G32" s="215">
        <v>100</v>
      </c>
      <c r="H32" s="322">
        <v>3</v>
      </c>
      <c r="I32" s="214">
        <f>H32/F32*100</f>
        <v>0.17231476163124643</v>
      </c>
      <c r="J32" s="322">
        <v>17</v>
      </c>
      <c r="K32" s="215">
        <f>J32/F32*100</f>
        <v>0.9764503159103963</v>
      </c>
      <c r="L32" s="323">
        <v>1721</v>
      </c>
      <c r="M32" s="214">
        <f>L32/F32*100</f>
        <v>98.85123492245836</v>
      </c>
      <c r="N32" s="322">
        <v>0</v>
      </c>
      <c r="O32" s="215">
        <f>N32/F32*100</f>
        <v>0</v>
      </c>
      <c r="P32" s="282">
        <f t="shared" si="6"/>
        <v>1741</v>
      </c>
      <c r="Q32" s="257">
        <v>100</v>
      </c>
      <c r="R32" s="322">
        <v>0</v>
      </c>
      <c r="S32" s="214">
        <f>R32/P32*100</f>
        <v>0</v>
      </c>
      <c r="T32" s="323">
        <v>1</v>
      </c>
      <c r="U32" s="215">
        <f>T32/P32*100</f>
        <v>0.05743825387708214</v>
      </c>
      <c r="V32" s="322">
        <v>408</v>
      </c>
      <c r="W32" s="215">
        <f>V32/P32*100</f>
        <v>23.434807581849512</v>
      </c>
      <c r="X32" s="322">
        <v>604</v>
      </c>
      <c r="Y32" s="214">
        <f t="shared" si="9"/>
        <v>34.692705341757616</v>
      </c>
      <c r="Z32" s="323">
        <v>447</v>
      </c>
      <c r="AA32" s="215">
        <f t="shared" si="20"/>
        <v>25.674899483055714</v>
      </c>
      <c r="AB32" s="322">
        <v>256</v>
      </c>
      <c r="AC32" s="215">
        <f t="shared" si="21"/>
        <v>14.704192992533027</v>
      </c>
      <c r="AD32" s="322">
        <v>2</v>
      </c>
      <c r="AE32" s="215">
        <f t="shared" si="10"/>
        <v>0.11487650775416428</v>
      </c>
      <c r="AF32" s="322">
        <v>2</v>
      </c>
      <c r="AG32" s="215">
        <f t="shared" si="11"/>
        <v>0.11487650775416428</v>
      </c>
      <c r="AH32" s="322">
        <v>21</v>
      </c>
      <c r="AI32" s="214">
        <f>AH32/P32*100</f>
        <v>1.2062033314187248</v>
      </c>
      <c r="AJ32" s="282">
        <f t="shared" si="12"/>
        <v>12507</v>
      </c>
      <c r="AK32" s="259">
        <v>11422</v>
      </c>
      <c r="AL32" s="214">
        <f t="shared" si="23"/>
        <v>91.32485807947549</v>
      </c>
      <c r="AM32" s="322">
        <v>436</v>
      </c>
      <c r="AN32" s="214">
        <f t="shared" si="24"/>
        <v>3.4860478132245944</v>
      </c>
      <c r="AO32" s="322">
        <v>649</v>
      </c>
      <c r="AP32" s="214">
        <f t="shared" si="25"/>
        <v>5.189094107299912</v>
      </c>
      <c r="AQ32" s="324">
        <v>0</v>
      </c>
    </row>
    <row r="33" spans="2:43" s="7" customFormat="1" ht="21.75" customHeight="1" thickBot="1">
      <c r="B33" s="325" t="s">
        <v>23</v>
      </c>
      <c r="C33" s="273">
        <f t="shared" si="0"/>
        <v>3</v>
      </c>
      <c r="D33" s="273">
        <v>0</v>
      </c>
      <c r="E33" s="273">
        <v>3</v>
      </c>
      <c r="F33" s="273">
        <f t="shared" si="1"/>
        <v>0</v>
      </c>
      <c r="G33" s="276">
        <v>100</v>
      </c>
      <c r="H33" s="327">
        <v>0</v>
      </c>
      <c r="I33" s="278">
        <v>0</v>
      </c>
      <c r="J33" s="327">
        <v>0</v>
      </c>
      <c r="K33" s="276">
        <v>0</v>
      </c>
      <c r="L33" s="326">
        <v>0</v>
      </c>
      <c r="M33" s="278">
        <v>0</v>
      </c>
      <c r="N33" s="327">
        <v>0</v>
      </c>
      <c r="O33" s="276">
        <v>0</v>
      </c>
      <c r="P33" s="273">
        <f t="shared" si="6"/>
        <v>0</v>
      </c>
      <c r="Q33" s="328">
        <v>100</v>
      </c>
      <c r="R33" s="327">
        <v>0</v>
      </c>
      <c r="S33" s="278">
        <v>0</v>
      </c>
      <c r="T33" s="326">
        <v>0</v>
      </c>
      <c r="U33" s="276">
        <v>0</v>
      </c>
      <c r="V33" s="327">
        <v>0</v>
      </c>
      <c r="W33" s="276">
        <v>0</v>
      </c>
      <c r="X33" s="327">
        <v>0</v>
      </c>
      <c r="Y33" s="278">
        <v>0</v>
      </c>
      <c r="Z33" s="326">
        <v>0</v>
      </c>
      <c r="AA33" s="276">
        <v>0</v>
      </c>
      <c r="AB33" s="327">
        <v>0</v>
      </c>
      <c r="AC33" s="276">
        <v>0</v>
      </c>
      <c r="AD33" s="327">
        <v>0</v>
      </c>
      <c r="AE33" s="276">
        <v>0</v>
      </c>
      <c r="AF33" s="327">
        <v>0</v>
      </c>
      <c r="AG33" s="276">
        <v>0</v>
      </c>
      <c r="AH33" s="327">
        <v>0</v>
      </c>
      <c r="AI33" s="278">
        <v>0</v>
      </c>
      <c r="AJ33" s="273">
        <f t="shared" si="12"/>
        <v>2</v>
      </c>
      <c r="AK33" s="277">
        <v>2</v>
      </c>
      <c r="AL33" s="276">
        <f t="shared" si="23"/>
        <v>100</v>
      </c>
      <c r="AM33" s="327">
        <v>0</v>
      </c>
      <c r="AN33" s="278">
        <f t="shared" si="24"/>
        <v>0</v>
      </c>
      <c r="AO33" s="327">
        <v>0</v>
      </c>
      <c r="AP33" s="278">
        <f t="shared" si="25"/>
        <v>0</v>
      </c>
      <c r="AQ33" s="329">
        <v>1</v>
      </c>
    </row>
    <row r="34" spans="2:43" s="7" customFormat="1" ht="21.75" customHeight="1" thickBot="1" thickTop="1">
      <c r="B34" s="330" t="s">
        <v>21</v>
      </c>
      <c r="C34" s="331">
        <f>SUM(F34+AJ34+AQ34)</f>
        <v>57275</v>
      </c>
      <c r="D34" s="332">
        <f>SUM(D7:D33)</f>
        <v>20869</v>
      </c>
      <c r="E34" s="332">
        <f>SUM(E7:E33)</f>
        <v>36406</v>
      </c>
      <c r="F34" s="605">
        <f>SUM(F7:F33)</f>
        <v>19669</v>
      </c>
      <c r="G34" s="333">
        <v>100</v>
      </c>
      <c r="H34" s="334">
        <f>SUM(H7:H33)</f>
        <v>1091</v>
      </c>
      <c r="I34" s="335">
        <f>H34/F34*100</f>
        <v>5.546799532258884</v>
      </c>
      <c r="J34" s="334">
        <f>SUM(J7:J33)</f>
        <v>16019</v>
      </c>
      <c r="K34" s="335">
        <f>J34/F34*100</f>
        <v>81.44287965834562</v>
      </c>
      <c r="L34" s="336">
        <f>SUM(L7:L33)</f>
        <v>2404</v>
      </c>
      <c r="M34" s="337">
        <f>L34/F34*100</f>
        <v>12.222278712695104</v>
      </c>
      <c r="N34" s="334">
        <f>SUM(N7:N33)</f>
        <v>155</v>
      </c>
      <c r="O34" s="335">
        <f>N34/F34*100</f>
        <v>0.7880420967003915</v>
      </c>
      <c r="P34" s="336">
        <f>SUM(P7:P33)</f>
        <v>19669</v>
      </c>
      <c r="Q34" s="338">
        <v>100</v>
      </c>
      <c r="R34" s="334">
        <f>SUM(R7:R33)</f>
        <v>3589</v>
      </c>
      <c r="S34" s="335">
        <f>R34/P34*100</f>
        <v>18.24698764553358</v>
      </c>
      <c r="T34" s="336">
        <f>SUM(T7:T33)</f>
        <v>3874</v>
      </c>
      <c r="U34" s="337">
        <f>T34/P34*100</f>
        <v>19.695968274950427</v>
      </c>
      <c r="V34" s="334">
        <f>SUM(V7:V33)</f>
        <v>3528</v>
      </c>
      <c r="W34" s="335">
        <f>V34/P34*100</f>
        <v>17.93685494941278</v>
      </c>
      <c r="X34" s="334">
        <f>SUM(X7:X33)</f>
        <v>5783</v>
      </c>
      <c r="Y34" s="339">
        <f t="shared" si="9"/>
        <v>29.40159642076364</v>
      </c>
      <c r="Z34" s="336">
        <f>SUM(Z7:Z33)</f>
        <v>1097</v>
      </c>
      <c r="AA34" s="333">
        <f>Z34/P34*100</f>
        <v>5.577304387615029</v>
      </c>
      <c r="AB34" s="336">
        <f>SUM(AB7:AB33)</f>
        <v>720</v>
      </c>
      <c r="AC34" s="333">
        <f>AB34/P34*100</f>
        <v>3.6605826427373027</v>
      </c>
      <c r="AD34" s="334">
        <f>SUM(AD7:AD33)</f>
        <v>312</v>
      </c>
      <c r="AE34" s="333">
        <f t="shared" si="10"/>
        <v>1.5862524785194978</v>
      </c>
      <c r="AF34" s="334">
        <f>SUM(AF7:AF33)</f>
        <v>313</v>
      </c>
      <c r="AG34" s="333">
        <f t="shared" si="11"/>
        <v>1.591336621078855</v>
      </c>
      <c r="AH34" s="334">
        <f>SUM(AH7:AH33)</f>
        <v>453</v>
      </c>
      <c r="AI34" s="335">
        <f>AH34/P34*100</f>
        <v>2.303116579388886</v>
      </c>
      <c r="AJ34" s="605">
        <f>SUM(AJ7:AJ33)</f>
        <v>34394</v>
      </c>
      <c r="AK34" s="334">
        <f>SUM(AK7:AK33)</f>
        <v>26675</v>
      </c>
      <c r="AL34" s="339">
        <f>AK34/AJ34*100</f>
        <v>77.55713205791707</v>
      </c>
      <c r="AM34" s="334">
        <f>SUM(AM7:AM33)</f>
        <v>4912</v>
      </c>
      <c r="AN34" s="339">
        <f t="shared" si="24"/>
        <v>14.281560737337909</v>
      </c>
      <c r="AO34" s="334">
        <f>SUM(AO7:AO33)</f>
        <v>2807</v>
      </c>
      <c r="AP34" s="339">
        <f t="shared" si="25"/>
        <v>8.161307204745013</v>
      </c>
      <c r="AQ34" s="340">
        <f>SUM(AQ7:AQ33)</f>
        <v>3212</v>
      </c>
    </row>
    <row r="35" spans="6:43" ht="21.75" customHeight="1">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6"/>
    </row>
    <row r="36" spans="3:43" ht="12.75">
      <c r="C36" s="3"/>
      <c r="D36" s="3"/>
      <c r="E36" s="3"/>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row>
    <row r="37" spans="6:43" ht="12.75">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row>
    <row r="38" spans="6:43" ht="12.75">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row>
    <row r="39" spans="6:43" ht="12.75">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row>
    <row r="40" spans="6:43" ht="12.75">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row>
    <row r="41" spans="6:43" ht="12.75">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row>
  </sheetData>
  <sheetProtection/>
  <mergeCells count="23">
    <mergeCell ref="B2:AQ2"/>
    <mergeCell ref="B4:B6"/>
    <mergeCell ref="F4:O4"/>
    <mergeCell ref="P4:AI4"/>
    <mergeCell ref="AQ4:AQ5"/>
    <mergeCell ref="H5:I5"/>
    <mergeCell ref="J5:K5"/>
    <mergeCell ref="L5:M5"/>
    <mergeCell ref="AM5:AN5"/>
    <mergeCell ref="AK5:AL5"/>
    <mergeCell ref="AJ4:AP4"/>
    <mergeCell ref="X5:Y5"/>
    <mergeCell ref="AO5:AP5"/>
    <mergeCell ref="AB5:AC5"/>
    <mergeCell ref="V5:W5"/>
    <mergeCell ref="AF5:AG5"/>
    <mergeCell ref="C4:E4"/>
    <mergeCell ref="T5:U5"/>
    <mergeCell ref="Z5:AA5"/>
    <mergeCell ref="AD5:AE5"/>
    <mergeCell ref="AH5:AI5"/>
    <mergeCell ref="N5:O5"/>
    <mergeCell ref="R5:S5"/>
  </mergeCells>
  <printOptions horizontalCentered="1"/>
  <pageMargins left="0.1968503937007874" right="0.1968503937007874" top="0.984251968503937" bottom="0.7874015748031497" header="0.5118110236220472" footer="0.5118110236220472"/>
  <pageSetup fitToHeight="1" fitToWidth="1" horizontalDpi="600" verticalDpi="600" orientation="landscape" paperSize="9" scale="46" r:id="rId1"/>
</worksheet>
</file>

<file path=xl/worksheets/sheet6.xml><?xml version="1.0" encoding="utf-8"?>
<worksheet xmlns="http://schemas.openxmlformats.org/spreadsheetml/2006/main" xmlns:r="http://schemas.openxmlformats.org/officeDocument/2006/relationships">
  <sheetPr>
    <tabColor rgb="FFFFC000"/>
    <pageSetUpPr fitToPage="1"/>
  </sheetPr>
  <dimension ref="B1:AQ41"/>
  <sheetViews>
    <sheetView view="pageBreakPreview" zoomScale="84" zoomScaleNormal="75" zoomScaleSheetLayoutView="84" zoomScalePageLayoutView="0" workbookViewId="0" topLeftCell="A1">
      <pane xSplit="2" ySplit="5" topLeftCell="C6" activePane="bottomRight" state="frozen"/>
      <selection pane="topLeft" activeCell="L16" sqref="L16"/>
      <selection pane="topRight" activeCell="L16" sqref="L16"/>
      <selection pane="bottomLeft" activeCell="L16" sqref="L16"/>
      <selection pane="bottomRight" activeCell="AP34" sqref="AP34"/>
    </sheetView>
  </sheetViews>
  <sheetFormatPr defaultColWidth="9.00390625" defaultRowHeight="13.5"/>
  <cols>
    <col min="1" max="1" width="2.875" style="1" customWidth="1"/>
    <col min="2" max="2" width="18.125" style="1" customWidth="1"/>
    <col min="3" max="4" width="10.50390625" style="1" customWidth="1"/>
    <col min="5" max="5" width="9.875" style="1" customWidth="1"/>
    <col min="6" max="6" width="8.375" style="1" customWidth="1"/>
    <col min="7" max="7" width="7.125" style="1" customWidth="1"/>
    <col min="8" max="15" width="6.375" style="1" customWidth="1"/>
    <col min="16" max="26" width="6.125" style="1" customWidth="1"/>
    <col min="27" max="27" width="6.625" style="1" customWidth="1"/>
    <col min="28" max="28" width="6.125" style="1" customWidth="1"/>
    <col min="29" max="29" width="6.875" style="1" customWidth="1"/>
    <col min="30" max="30" width="6.125" style="1" customWidth="1"/>
    <col min="31" max="31" width="6.875" style="1" customWidth="1"/>
    <col min="32" max="35" width="6.125" style="1" customWidth="1"/>
    <col min="36" max="37" width="5.50390625" style="1" customWidth="1"/>
    <col min="38" max="38" width="6.875" style="1" customWidth="1"/>
    <col min="39" max="39" width="5.50390625" style="1" customWidth="1"/>
    <col min="40" max="40" width="7.125" style="1" bestFit="1" customWidth="1"/>
    <col min="41" max="41" width="5.50390625" style="1" customWidth="1"/>
    <col min="42" max="42" width="6.625" style="1" customWidth="1"/>
    <col min="43" max="43" width="9.50390625" style="1" customWidth="1"/>
    <col min="44" max="16384" width="9.00390625" style="1" customWidth="1"/>
  </cols>
  <sheetData>
    <row r="1" spans="2:42" s="89" customFormat="1" ht="18" customHeight="1">
      <c r="B1" s="86" t="s">
        <v>50</v>
      </c>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row>
    <row r="2" spans="2:43" s="87" customFormat="1" ht="18" customHeight="1">
      <c r="B2" s="710" t="s">
        <v>89</v>
      </c>
      <c r="C2" s="710"/>
      <c r="D2" s="710"/>
      <c r="E2" s="710"/>
      <c r="F2" s="710"/>
      <c r="G2" s="710"/>
      <c r="H2" s="710"/>
      <c r="I2" s="710"/>
      <c r="J2" s="710"/>
      <c r="K2" s="710"/>
      <c r="L2" s="710"/>
      <c r="M2" s="710"/>
      <c r="N2" s="710"/>
      <c r="O2" s="710"/>
      <c r="P2" s="710"/>
      <c r="Q2" s="710"/>
      <c r="R2" s="710"/>
      <c r="S2" s="710"/>
      <c r="T2" s="710"/>
      <c r="U2" s="710"/>
      <c r="V2" s="710"/>
      <c r="W2" s="710"/>
      <c r="X2" s="710"/>
      <c r="Y2" s="710"/>
      <c r="Z2" s="710"/>
      <c r="AA2" s="710"/>
      <c r="AB2" s="710"/>
      <c r="AC2" s="710"/>
      <c r="AD2" s="710"/>
      <c r="AE2" s="710"/>
      <c r="AF2" s="710"/>
      <c r="AG2" s="710"/>
      <c r="AH2" s="710"/>
      <c r="AI2" s="710"/>
      <c r="AJ2" s="710"/>
      <c r="AK2" s="710"/>
      <c r="AL2" s="710"/>
      <c r="AM2" s="710"/>
      <c r="AN2" s="710"/>
      <c r="AO2" s="710"/>
      <c r="AP2" s="710"/>
      <c r="AQ2" s="710"/>
    </row>
    <row r="3" spans="2:42" s="87" customFormat="1" ht="18" customHeight="1">
      <c r="B3" s="691" t="s">
        <v>49</v>
      </c>
      <c r="C3" s="732"/>
      <c r="D3" s="732"/>
      <c r="E3" s="732"/>
      <c r="F3" s="732"/>
      <c r="G3" s="732"/>
      <c r="H3" s="732"/>
      <c r="I3" s="732"/>
      <c r="J3" s="732"/>
      <c r="K3" s="732"/>
      <c r="L3" s="732"/>
      <c r="M3" s="732"/>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row>
    <row r="4" spans="2:43" ht="18" customHeight="1">
      <c r="B4" s="734" t="s">
        <v>8</v>
      </c>
      <c r="C4" s="733" t="s">
        <v>9</v>
      </c>
      <c r="D4" s="700"/>
      <c r="E4" s="701"/>
      <c r="F4" s="651" t="s">
        <v>48</v>
      </c>
      <c r="G4" s="661"/>
      <c r="H4" s="661"/>
      <c r="I4" s="661"/>
      <c r="J4" s="661"/>
      <c r="K4" s="661"/>
      <c r="L4" s="661"/>
      <c r="M4" s="661"/>
      <c r="N4" s="661"/>
      <c r="O4" s="662"/>
      <c r="P4" s="682" t="s">
        <v>48</v>
      </c>
      <c r="Q4" s="688"/>
      <c r="R4" s="688"/>
      <c r="S4" s="688"/>
      <c r="T4" s="688"/>
      <c r="U4" s="688"/>
      <c r="V4" s="688"/>
      <c r="W4" s="688"/>
      <c r="X4" s="688"/>
      <c r="Y4" s="688"/>
      <c r="Z4" s="688"/>
      <c r="AA4" s="688"/>
      <c r="AB4" s="688"/>
      <c r="AC4" s="688"/>
      <c r="AD4" s="688"/>
      <c r="AE4" s="688"/>
      <c r="AF4" s="688"/>
      <c r="AG4" s="688"/>
      <c r="AH4" s="688"/>
      <c r="AI4" s="688"/>
      <c r="AJ4" s="651" t="s">
        <v>42</v>
      </c>
      <c r="AK4" s="652"/>
      <c r="AL4" s="652"/>
      <c r="AM4" s="652"/>
      <c r="AN4" s="652"/>
      <c r="AO4" s="652"/>
      <c r="AP4" s="670"/>
      <c r="AQ4" s="734" t="s">
        <v>10</v>
      </c>
    </row>
    <row r="5" spans="2:43" ht="28.5" customHeight="1">
      <c r="B5" s="735"/>
      <c r="C5" s="292"/>
      <c r="D5" s="342" t="s">
        <v>237</v>
      </c>
      <c r="E5" s="342" t="s">
        <v>241</v>
      </c>
      <c r="F5" s="294"/>
      <c r="G5" s="157"/>
      <c r="H5" s="655" t="s">
        <v>43</v>
      </c>
      <c r="I5" s="656"/>
      <c r="J5" s="655" t="s">
        <v>32</v>
      </c>
      <c r="K5" s="656"/>
      <c r="L5" s="655" t="s">
        <v>33</v>
      </c>
      <c r="M5" s="656"/>
      <c r="N5" s="655" t="s">
        <v>34</v>
      </c>
      <c r="O5" s="656"/>
      <c r="P5" s="295"/>
      <c r="Q5" s="207"/>
      <c r="R5" s="682" t="s">
        <v>58</v>
      </c>
      <c r="S5" s="681"/>
      <c r="T5" s="680" t="s">
        <v>72</v>
      </c>
      <c r="U5" s="681"/>
      <c r="V5" s="680" t="s">
        <v>73</v>
      </c>
      <c r="W5" s="681"/>
      <c r="X5" s="680" t="s">
        <v>74</v>
      </c>
      <c r="Y5" s="681"/>
      <c r="Z5" s="680" t="s">
        <v>59</v>
      </c>
      <c r="AA5" s="681"/>
      <c r="AB5" s="680" t="s">
        <v>79</v>
      </c>
      <c r="AC5" s="681"/>
      <c r="AD5" s="680" t="s">
        <v>60</v>
      </c>
      <c r="AE5" s="681"/>
      <c r="AF5" s="680" t="s">
        <v>61</v>
      </c>
      <c r="AG5" s="681"/>
      <c r="AH5" s="680" t="s">
        <v>62</v>
      </c>
      <c r="AI5" s="681"/>
      <c r="AJ5" s="296"/>
      <c r="AK5" s="683" t="s">
        <v>63</v>
      </c>
      <c r="AL5" s="684"/>
      <c r="AM5" s="685" t="s">
        <v>64</v>
      </c>
      <c r="AN5" s="686"/>
      <c r="AO5" s="683" t="s">
        <v>65</v>
      </c>
      <c r="AP5" s="684"/>
      <c r="AQ5" s="737"/>
    </row>
    <row r="6" spans="2:43" ht="19.5" customHeight="1">
      <c r="B6" s="736"/>
      <c r="C6" s="297"/>
      <c r="D6" s="298" t="s">
        <v>40</v>
      </c>
      <c r="E6" s="298" t="s">
        <v>40</v>
      </c>
      <c r="F6" s="299" t="s">
        <v>27</v>
      </c>
      <c r="G6" s="160" t="s">
        <v>28</v>
      </c>
      <c r="H6" s="300" t="s">
        <v>27</v>
      </c>
      <c r="I6" s="162" t="s">
        <v>28</v>
      </c>
      <c r="J6" s="299" t="s">
        <v>27</v>
      </c>
      <c r="K6" s="160" t="s">
        <v>28</v>
      </c>
      <c r="L6" s="300" t="s">
        <v>27</v>
      </c>
      <c r="M6" s="162" t="s">
        <v>28</v>
      </c>
      <c r="N6" s="300" t="s">
        <v>27</v>
      </c>
      <c r="O6" s="160" t="s">
        <v>28</v>
      </c>
      <c r="P6" s="301" t="s">
        <v>27</v>
      </c>
      <c r="Q6" s="211" t="s">
        <v>28</v>
      </c>
      <c r="R6" s="302" t="s">
        <v>27</v>
      </c>
      <c r="S6" s="213" t="s">
        <v>28</v>
      </c>
      <c r="T6" s="301" t="s">
        <v>27</v>
      </c>
      <c r="U6" s="211" t="s">
        <v>28</v>
      </c>
      <c r="V6" s="301" t="s">
        <v>27</v>
      </c>
      <c r="W6" s="211" t="s">
        <v>28</v>
      </c>
      <c r="X6" s="302" t="s">
        <v>27</v>
      </c>
      <c r="Y6" s="213" t="s">
        <v>28</v>
      </c>
      <c r="Z6" s="301" t="s">
        <v>27</v>
      </c>
      <c r="AA6" s="211" t="s">
        <v>28</v>
      </c>
      <c r="AB6" s="301" t="s">
        <v>27</v>
      </c>
      <c r="AC6" s="211" t="s">
        <v>28</v>
      </c>
      <c r="AD6" s="301" t="s">
        <v>27</v>
      </c>
      <c r="AE6" s="211" t="s">
        <v>28</v>
      </c>
      <c r="AF6" s="301" t="s">
        <v>27</v>
      </c>
      <c r="AG6" s="211" t="s">
        <v>28</v>
      </c>
      <c r="AH6" s="302" t="s">
        <v>27</v>
      </c>
      <c r="AI6" s="213" t="s">
        <v>28</v>
      </c>
      <c r="AJ6" s="303" t="s">
        <v>27</v>
      </c>
      <c r="AK6" s="300" t="s">
        <v>27</v>
      </c>
      <c r="AL6" s="304" t="s">
        <v>28</v>
      </c>
      <c r="AM6" s="300" t="s">
        <v>27</v>
      </c>
      <c r="AN6" s="304" t="s">
        <v>28</v>
      </c>
      <c r="AO6" s="300" t="s">
        <v>27</v>
      </c>
      <c r="AP6" s="162" t="s">
        <v>28</v>
      </c>
      <c r="AQ6" s="343" t="s">
        <v>27</v>
      </c>
    </row>
    <row r="7" spans="2:43" s="7" customFormat="1" ht="21.75" customHeight="1">
      <c r="B7" s="187" t="s">
        <v>0</v>
      </c>
      <c r="C7" s="254">
        <f aca="true" t="shared" si="0" ref="C7:C34">SUM(F7+AJ7+AQ7)</f>
        <v>0</v>
      </c>
      <c r="D7" s="255">
        <v>0</v>
      </c>
      <c r="E7" s="255">
        <v>0</v>
      </c>
      <c r="F7" s="256">
        <f>SUM(H7+J7+L7+N7)</f>
        <v>0</v>
      </c>
      <c r="G7" s="257">
        <v>100</v>
      </c>
      <c r="H7" s="258">
        <v>0</v>
      </c>
      <c r="I7" s="214">
        <v>0</v>
      </c>
      <c r="J7" s="262">
        <v>0</v>
      </c>
      <c r="K7" s="215">
        <v>0</v>
      </c>
      <c r="L7" s="259">
        <v>0</v>
      </c>
      <c r="M7" s="214">
        <v>0</v>
      </c>
      <c r="N7" s="259">
        <v>0</v>
      </c>
      <c r="O7" s="215">
        <v>0</v>
      </c>
      <c r="P7" s="256">
        <f aca="true" t="shared" si="1" ref="P7:P34">SUM(R7+T7+V7+X7+Z7+AB7+AD7+AF7+AH7)</f>
        <v>0</v>
      </c>
      <c r="Q7" s="257">
        <v>100</v>
      </c>
      <c r="R7" s="258">
        <v>0</v>
      </c>
      <c r="S7" s="214">
        <v>0</v>
      </c>
      <c r="T7" s="262">
        <v>0</v>
      </c>
      <c r="U7" s="215">
        <v>0</v>
      </c>
      <c r="V7" s="262">
        <v>0</v>
      </c>
      <c r="W7" s="215">
        <v>0</v>
      </c>
      <c r="X7" s="258">
        <v>0</v>
      </c>
      <c r="Y7" s="214">
        <v>0</v>
      </c>
      <c r="Z7" s="262">
        <v>0</v>
      </c>
      <c r="AA7" s="215">
        <v>0</v>
      </c>
      <c r="AB7" s="262">
        <v>0</v>
      </c>
      <c r="AC7" s="215">
        <v>0</v>
      </c>
      <c r="AD7" s="262">
        <v>0</v>
      </c>
      <c r="AE7" s="215">
        <v>0</v>
      </c>
      <c r="AF7" s="262">
        <v>0</v>
      </c>
      <c r="AG7" s="215">
        <v>0</v>
      </c>
      <c r="AH7" s="259">
        <v>0</v>
      </c>
      <c r="AI7" s="214">
        <v>0</v>
      </c>
      <c r="AJ7" s="254">
        <f aca="true" t="shared" si="2" ref="AJ7:AJ33">SUM(AK7+AM7+AO7)</f>
        <v>0</v>
      </c>
      <c r="AK7" s="260">
        <v>0</v>
      </c>
      <c r="AL7" s="215">
        <v>0</v>
      </c>
      <c r="AM7" s="260">
        <v>0</v>
      </c>
      <c r="AN7" s="215">
        <v>0</v>
      </c>
      <c r="AO7" s="260">
        <v>0</v>
      </c>
      <c r="AP7" s="215">
        <v>0</v>
      </c>
      <c r="AQ7" s="261">
        <v>0</v>
      </c>
    </row>
    <row r="8" spans="2:43" s="7" customFormat="1" ht="21.75" customHeight="1">
      <c r="B8" s="187" t="s">
        <v>22</v>
      </c>
      <c r="C8" s="254">
        <f t="shared" si="0"/>
        <v>0</v>
      </c>
      <c r="D8" s="255">
        <v>0</v>
      </c>
      <c r="E8" s="255">
        <v>0</v>
      </c>
      <c r="F8" s="256">
        <f aca="true" t="shared" si="3" ref="F8:F33">SUM(H8+J8+L8+N8)</f>
        <v>0</v>
      </c>
      <c r="G8" s="215">
        <v>100</v>
      </c>
      <c r="H8" s="259">
        <v>0</v>
      </c>
      <c r="I8" s="214">
        <v>0</v>
      </c>
      <c r="J8" s="262">
        <v>0</v>
      </c>
      <c r="K8" s="215">
        <v>0</v>
      </c>
      <c r="L8" s="259">
        <v>0</v>
      </c>
      <c r="M8" s="214">
        <v>0</v>
      </c>
      <c r="N8" s="259">
        <v>0</v>
      </c>
      <c r="O8" s="215">
        <v>0</v>
      </c>
      <c r="P8" s="256">
        <f t="shared" si="1"/>
        <v>0</v>
      </c>
      <c r="Q8" s="257">
        <v>100</v>
      </c>
      <c r="R8" s="259">
        <v>0</v>
      </c>
      <c r="S8" s="214">
        <v>0</v>
      </c>
      <c r="T8" s="262">
        <v>0</v>
      </c>
      <c r="U8" s="215">
        <v>0</v>
      </c>
      <c r="V8" s="262">
        <v>0</v>
      </c>
      <c r="W8" s="215">
        <v>0</v>
      </c>
      <c r="X8" s="259">
        <v>0</v>
      </c>
      <c r="Y8" s="214">
        <v>0</v>
      </c>
      <c r="Z8" s="262">
        <v>0</v>
      </c>
      <c r="AA8" s="215">
        <v>0</v>
      </c>
      <c r="AB8" s="262">
        <v>0</v>
      </c>
      <c r="AC8" s="215">
        <v>0</v>
      </c>
      <c r="AD8" s="262">
        <v>0</v>
      </c>
      <c r="AE8" s="215">
        <v>0</v>
      </c>
      <c r="AF8" s="262">
        <v>0</v>
      </c>
      <c r="AG8" s="215">
        <v>0</v>
      </c>
      <c r="AH8" s="259">
        <v>0</v>
      </c>
      <c r="AI8" s="214">
        <v>0</v>
      </c>
      <c r="AJ8" s="282">
        <f t="shared" si="2"/>
        <v>0</v>
      </c>
      <c r="AK8" s="262">
        <v>0</v>
      </c>
      <c r="AL8" s="215">
        <v>0</v>
      </c>
      <c r="AM8" s="262">
        <v>0</v>
      </c>
      <c r="AN8" s="215">
        <v>0</v>
      </c>
      <c r="AO8" s="262">
        <v>0</v>
      </c>
      <c r="AP8" s="215">
        <v>0</v>
      </c>
      <c r="AQ8" s="263">
        <v>0</v>
      </c>
    </row>
    <row r="9" spans="2:43" s="7" customFormat="1" ht="21.75" customHeight="1">
      <c r="B9" s="187" t="s">
        <v>55</v>
      </c>
      <c r="C9" s="254">
        <f t="shared" si="0"/>
        <v>0</v>
      </c>
      <c r="D9" s="255">
        <v>0</v>
      </c>
      <c r="E9" s="255">
        <v>0</v>
      </c>
      <c r="F9" s="256">
        <f t="shared" si="3"/>
        <v>0</v>
      </c>
      <c r="G9" s="215">
        <v>100</v>
      </c>
      <c r="H9" s="259">
        <v>0</v>
      </c>
      <c r="I9" s="214">
        <v>0</v>
      </c>
      <c r="J9" s="262">
        <v>0</v>
      </c>
      <c r="K9" s="215">
        <v>0</v>
      </c>
      <c r="L9" s="259">
        <v>0</v>
      </c>
      <c r="M9" s="214">
        <v>0</v>
      </c>
      <c r="N9" s="259">
        <v>0</v>
      </c>
      <c r="O9" s="215">
        <v>0</v>
      </c>
      <c r="P9" s="256">
        <f t="shared" si="1"/>
        <v>0</v>
      </c>
      <c r="Q9" s="257">
        <v>100</v>
      </c>
      <c r="R9" s="259">
        <v>0</v>
      </c>
      <c r="S9" s="214">
        <v>0</v>
      </c>
      <c r="T9" s="262">
        <v>0</v>
      </c>
      <c r="U9" s="215">
        <v>0</v>
      </c>
      <c r="V9" s="262">
        <v>0</v>
      </c>
      <c r="W9" s="215">
        <v>0</v>
      </c>
      <c r="X9" s="259">
        <v>0</v>
      </c>
      <c r="Y9" s="214">
        <v>0</v>
      </c>
      <c r="Z9" s="262">
        <v>0</v>
      </c>
      <c r="AA9" s="215">
        <v>0</v>
      </c>
      <c r="AB9" s="262">
        <v>0</v>
      </c>
      <c r="AC9" s="215">
        <v>0</v>
      </c>
      <c r="AD9" s="262">
        <v>0</v>
      </c>
      <c r="AE9" s="215">
        <v>0</v>
      </c>
      <c r="AF9" s="262">
        <v>0</v>
      </c>
      <c r="AG9" s="215">
        <v>0</v>
      </c>
      <c r="AH9" s="259">
        <v>0</v>
      </c>
      <c r="AI9" s="214">
        <v>0</v>
      </c>
      <c r="AJ9" s="282">
        <f t="shared" si="2"/>
        <v>0</v>
      </c>
      <c r="AK9" s="262">
        <v>0</v>
      </c>
      <c r="AL9" s="215">
        <v>0</v>
      </c>
      <c r="AM9" s="262">
        <v>0</v>
      </c>
      <c r="AN9" s="215">
        <v>0</v>
      </c>
      <c r="AO9" s="262">
        <v>0</v>
      </c>
      <c r="AP9" s="215">
        <v>0</v>
      </c>
      <c r="AQ9" s="263">
        <v>0</v>
      </c>
    </row>
    <row r="10" spans="2:43" s="7" customFormat="1" ht="21.75" customHeight="1">
      <c r="B10" s="264" t="s">
        <v>56</v>
      </c>
      <c r="C10" s="254">
        <f t="shared" si="0"/>
        <v>0</v>
      </c>
      <c r="D10" s="255">
        <v>0</v>
      </c>
      <c r="E10" s="255">
        <v>0</v>
      </c>
      <c r="F10" s="256">
        <f t="shared" si="3"/>
        <v>0</v>
      </c>
      <c r="G10" s="215">
        <v>100</v>
      </c>
      <c r="H10" s="259">
        <v>0</v>
      </c>
      <c r="I10" s="214">
        <v>0</v>
      </c>
      <c r="J10" s="262">
        <v>0</v>
      </c>
      <c r="K10" s="215">
        <v>0</v>
      </c>
      <c r="L10" s="259">
        <v>0</v>
      </c>
      <c r="M10" s="214">
        <v>0</v>
      </c>
      <c r="N10" s="259">
        <v>0</v>
      </c>
      <c r="O10" s="215">
        <v>0</v>
      </c>
      <c r="P10" s="256">
        <f t="shared" si="1"/>
        <v>0</v>
      </c>
      <c r="Q10" s="257">
        <v>100</v>
      </c>
      <c r="R10" s="259">
        <v>0</v>
      </c>
      <c r="S10" s="214">
        <v>0</v>
      </c>
      <c r="T10" s="262">
        <v>0</v>
      </c>
      <c r="U10" s="215">
        <v>0</v>
      </c>
      <c r="V10" s="262">
        <v>0</v>
      </c>
      <c r="W10" s="215">
        <v>0</v>
      </c>
      <c r="X10" s="259">
        <v>0</v>
      </c>
      <c r="Y10" s="214">
        <v>0</v>
      </c>
      <c r="Z10" s="262">
        <v>0</v>
      </c>
      <c r="AA10" s="215">
        <v>0</v>
      </c>
      <c r="AB10" s="262">
        <v>0</v>
      </c>
      <c r="AC10" s="215">
        <v>0</v>
      </c>
      <c r="AD10" s="262">
        <v>0</v>
      </c>
      <c r="AE10" s="215">
        <v>0</v>
      </c>
      <c r="AF10" s="262">
        <v>0</v>
      </c>
      <c r="AG10" s="215">
        <v>0</v>
      </c>
      <c r="AH10" s="259">
        <v>0</v>
      </c>
      <c r="AI10" s="214">
        <v>0</v>
      </c>
      <c r="AJ10" s="282">
        <f t="shared" si="2"/>
        <v>0</v>
      </c>
      <c r="AK10" s="262">
        <v>0</v>
      </c>
      <c r="AL10" s="215">
        <v>0</v>
      </c>
      <c r="AM10" s="262">
        <v>0</v>
      </c>
      <c r="AN10" s="215">
        <v>0</v>
      </c>
      <c r="AO10" s="262">
        <v>0</v>
      </c>
      <c r="AP10" s="215">
        <v>0</v>
      </c>
      <c r="AQ10" s="263">
        <v>0</v>
      </c>
    </row>
    <row r="11" spans="2:43" s="7" customFormat="1" ht="21.75" customHeight="1">
      <c r="B11" s="265" t="s">
        <v>1</v>
      </c>
      <c r="C11" s="254">
        <f t="shared" si="0"/>
        <v>0</v>
      </c>
      <c r="D11" s="255">
        <v>0</v>
      </c>
      <c r="E11" s="255">
        <v>0</v>
      </c>
      <c r="F11" s="256">
        <f t="shared" si="3"/>
        <v>0</v>
      </c>
      <c r="G11" s="215">
        <v>100</v>
      </c>
      <c r="H11" s="259">
        <v>0</v>
      </c>
      <c r="I11" s="214">
        <v>0</v>
      </c>
      <c r="J11" s="262">
        <v>0</v>
      </c>
      <c r="K11" s="215">
        <v>0</v>
      </c>
      <c r="L11" s="259">
        <v>0</v>
      </c>
      <c r="M11" s="214">
        <v>0</v>
      </c>
      <c r="N11" s="259">
        <v>0</v>
      </c>
      <c r="O11" s="215">
        <v>0</v>
      </c>
      <c r="P11" s="256">
        <f t="shared" si="1"/>
        <v>0</v>
      </c>
      <c r="Q11" s="257">
        <v>100</v>
      </c>
      <c r="R11" s="259">
        <v>0</v>
      </c>
      <c r="S11" s="214">
        <v>0</v>
      </c>
      <c r="T11" s="262">
        <v>0</v>
      </c>
      <c r="U11" s="215">
        <v>0</v>
      </c>
      <c r="V11" s="262">
        <v>0</v>
      </c>
      <c r="W11" s="215">
        <v>0</v>
      </c>
      <c r="X11" s="259">
        <v>0</v>
      </c>
      <c r="Y11" s="214">
        <v>0</v>
      </c>
      <c r="Z11" s="262">
        <v>0</v>
      </c>
      <c r="AA11" s="215">
        <v>0</v>
      </c>
      <c r="AB11" s="262">
        <v>0</v>
      </c>
      <c r="AC11" s="215">
        <v>0</v>
      </c>
      <c r="AD11" s="262">
        <v>0</v>
      </c>
      <c r="AE11" s="215">
        <v>0</v>
      </c>
      <c r="AF11" s="262">
        <v>0</v>
      </c>
      <c r="AG11" s="215">
        <v>0</v>
      </c>
      <c r="AH11" s="259">
        <v>0</v>
      </c>
      <c r="AI11" s="214">
        <v>0</v>
      </c>
      <c r="AJ11" s="254">
        <f t="shared" si="2"/>
        <v>0</v>
      </c>
      <c r="AK11" s="262">
        <v>0</v>
      </c>
      <c r="AL11" s="215">
        <v>0</v>
      </c>
      <c r="AM11" s="262">
        <v>0</v>
      </c>
      <c r="AN11" s="215">
        <v>0</v>
      </c>
      <c r="AO11" s="262">
        <v>0</v>
      </c>
      <c r="AP11" s="215">
        <v>0</v>
      </c>
      <c r="AQ11" s="263">
        <v>0</v>
      </c>
    </row>
    <row r="12" spans="2:43" s="7" customFormat="1" ht="21.75" customHeight="1">
      <c r="B12" s="265" t="s">
        <v>2</v>
      </c>
      <c r="C12" s="254">
        <f t="shared" si="0"/>
        <v>0</v>
      </c>
      <c r="D12" s="255">
        <v>0</v>
      </c>
      <c r="E12" s="255">
        <v>0</v>
      </c>
      <c r="F12" s="256">
        <f t="shared" si="3"/>
        <v>0</v>
      </c>
      <c r="G12" s="215">
        <v>100</v>
      </c>
      <c r="H12" s="259">
        <v>0</v>
      </c>
      <c r="I12" s="214">
        <v>0</v>
      </c>
      <c r="J12" s="262">
        <v>0</v>
      </c>
      <c r="K12" s="215">
        <v>0</v>
      </c>
      <c r="L12" s="259">
        <v>0</v>
      </c>
      <c r="M12" s="214">
        <v>0</v>
      </c>
      <c r="N12" s="259">
        <v>0</v>
      </c>
      <c r="O12" s="215">
        <v>0</v>
      </c>
      <c r="P12" s="256">
        <f t="shared" si="1"/>
        <v>0</v>
      </c>
      <c r="Q12" s="257">
        <v>100</v>
      </c>
      <c r="R12" s="259">
        <v>0</v>
      </c>
      <c r="S12" s="214">
        <v>0</v>
      </c>
      <c r="T12" s="262">
        <v>0</v>
      </c>
      <c r="U12" s="215">
        <v>0</v>
      </c>
      <c r="V12" s="262">
        <v>0</v>
      </c>
      <c r="W12" s="215">
        <v>0</v>
      </c>
      <c r="X12" s="259">
        <v>0</v>
      </c>
      <c r="Y12" s="214">
        <v>0</v>
      </c>
      <c r="Z12" s="262">
        <v>0</v>
      </c>
      <c r="AA12" s="215">
        <v>0</v>
      </c>
      <c r="AB12" s="262">
        <v>0</v>
      </c>
      <c r="AC12" s="215">
        <v>0</v>
      </c>
      <c r="AD12" s="262">
        <v>0</v>
      </c>
      <c r="AE12" s="215">
        <v>0</v>
      </c>
      <c r="AF12" s="262">
        <v>0</v>
      </c>
      <c r="AG12" s="215">
        <v>0</v>
      </c>
      <c r="AH12" s="259">
        <v>0</v>
      </c>
      <c r="AI12" s="214">
        <v>0</v>
      </c>
      <c r="AJ12" s="285">
        <f t="shared" si="2"/>
        <v>0</v>
      </c>
      <c r="AK12" s="262">
        <v>0</v>
      </c>
      <c r="AL12" s="215">
        <v>0</v>
      </c>
      <c r="AM12" s="262">
        <v>0</v>
      </c>
      <c r="AN12" s="215">
        <v>0</v>
      </c>
      <c r="AO12" s="262">
        <v>0</v>
      </c>
      <c r="AP12" s="215">
        <v>0</v>
      </c>
      <c r="AQ12" s="263">
        <v>0</v>
      </c>
    </row>
    <row r="13" spans="2:43" s="7" customFormat="1" ht="21.75" customHeight="1">
      <c r="B13" s="265" t="s">
        <v>3</v>
      </c>
      <c r="C13" s="254">
        <f t="shared" si="0"/>
        <v>0</v>
      </c>
      <c r="D13" s="255">
        <v>0</v>
      </c>
      <c r="E13" s="255">
        <v>0</v>
      </c>
      <c r="F13" s="256">
        <f t="shared" si="3"/>
        <v>0</v>
      </c>
      <c r="G13" s="215">
        <v>100</v>
      </c>
      <c r="H13" s="259">
        <v>0</v>
      </c>
      <c r="I13" s="214">
        <v>0</v>
      </c>
      <c r="J13" s="262">
        <v>0</v>
      </c>
      <c r="K13" s="215">
        <v>0</v>
      </c>
      <c r="L13" s="259">
        <v>0</v>
      </c>
      <c r="M13" s="214">
        <v>0</v>
      </c>
      <c r="N13" s="259">
        <v>0</v>
      </c>
      <c r="O13" s="215">
        <v>0</v>
      </c>
      <c r="P13" s="256">
        <f t="shared" si="1"/>
        <v>0</v>
      </c>
      <c r="Q13" s="257">
        <v>100</v>
      </c>
      <c r="R13" s="259">
        <v>0</v>
      </c>
      <c r="S13" s="214">
        <v>0</v>
      </c>
      <c r="T13" s="262">
        <v>0</v>
      </c>
      <c r="U13" s="215">
        <v>0</v>
      </c>
      <c r="V13" s="262">
        <v>0</v>
      </c>
      <c r="W13" s="215">
        <v>0</v>
      </c>
      <c r="X13" s="259">
        <v>0</v>
      </c>
      <c r="Y13" s="214">
        <v>0</v>
      </c>
      <c r="Z13" s="262">
        <v>0</v>
      </c>
      <c r="AA13" s="215">
        <v>0</v>
      </c>
      <c r="AB13" s="262">
        <v>0</v>
      </c>
      <c r="AC13" s="215">
        <v>0</v>
      </c>
      <c r="AD13" s="262">
        <v>0</v>
      </c>
      <c r="AE13" s="215">
        <v>0</v>
      </c>
      <c r="AF13" s="262">
        <v>0</v>
      </c>
      <c r="AG13" s="215">
        <v>0</v>
      </c>
      <c r="AH13" s="259">
        <v>0</v>
      </c>
      <c r="AI13" s="214">
        <v>0</v>
      </c>
      <c r="AJ13" s="285">
        <f t="shared" si="2"/>
        <v>0</v>
      </c>
      <c r="AK13" s="262">
        <v>0</v>
      </c>
      <c r="AL13" s="215">
        <v>0</v>
      </c>
      <c r="AM13" s="262">
        <v>0</v>
      </c>
      <c r="AN13" s="215">
        <v>0</v>
      </c>
      <c r="AO13" s="262">
        <v>0</v>
      </c>
      <c r="AP13" s="215">
        <v>0</v>
      </c>
      <c r="AQ13" s="263">
        <v>0</v>
      </c>
    </row>
    <row r="14" spans="2:43" s="7" customFormat="1" ht="21.75" customHeight="1">
      <c r="B14" s="265" t="s">
        <v>11</v>
      </c>
      <c r="C14" s="254">
        <f t="shared" si="0"/>
        <v>0</v>
      </c>
      <c r="D14" s="255">
        <v>0</v>
      </c>
      <c r="E14" s="255">
        <v>0</v>
      </c>
      <c r="F14" s="256">
        <f t="shared" si="3"/>
        <v>0</v>
      </c>
      <c r="G14" s="215">
        <v>100</v>
      </c>
      <c r="H14" s="259">
        <v>0</v>
      </c>
      <c r="I14" s="214">
        <v>0</v>
      </c>
      <c r="J14" s="262">
        <v>0</v>
      </c>
      <c r="K14" s="215">
        <v>0</v>
      </c>
      <c r="L14" s="259">
        <v>0</v>
      </c>
      <c r="M14" s="214">
        <v>0</v>
      </c>
      <c r="N14" s="259">
        <v>0</v>
      </c>
      <c r="O14" s="215">
        <v>0</v>
      </c>
      <c r="P14" s="256">
        <f t="shared" si="1"/>
        <v>0</v>
      </c>
      <c r="Q14" s="257">
        <v>100</v>
      </c>
      <c r="R14" s="259">
        <v>0</v>
      </c>
      <c r="S14" s="214">
        <v>0</v>
      </c>
      <c r="T14" s="262">
        <v>0</v>
      </c>
      <c r="U14" s="215">
        <v>0</v>
      </c>
      <c r="V14" s="262">
        <v>0</v>
      </c>
      <c r="W14" s="215">
        <v>0</v>
      </c>
      <c r="X14" s="259">
        <v>0</v>
      </c>
      <c r="Y14" s="214">
        <v>0</v>
      </c>
      <c r="Z14" s="262">
        <v>0</v>
      </c>
      <c r="AA14" s="215">
        <v>0</v>
      </c>
      <c r="AB14" s="262">
        <v>0</v>
      </c>
      <c r="AC14" s="215">
        <v>0</v>
      </c>
      <c r="AD14" s="262">
        <v>0</v>
      </c>
      <c r="AE14" s="215">
        <v>0</v>
      </c>
      <c r="AF14" s="262">
        <v>0</v>
      </c>
      <c r="AG14" s="215">
        <v>0</v>
      </c>
      <c r="AH14" s="259">
        <v>0</v>
      </c>
      <c r="AI14" s="214">
        <v>0</v>
      </c>
      <c r="AJ14" s="285">
        <f t="shared" si="2"/>
        <v>0</v>
      </c>
      <c r="AK14" s="262">
        <v>0</v>
      </c>
      <c r="AL14" s="215">
        <v>0</v>
      </c>
      <c r="AM14" s="262">
        <v>0</v>
      </c>
      <c r="AN14" s="215">
        <v>0</v>
      </c>
      <c r="AO14" s="262">
        <v>0</v>
      </c>
      <c r="AP14" s="215">
        <v>0</v>
      </c>
      <c r="AQ14" s="263">
        <v>0</v>
      </c>
    </row>
    <row r="15" spans="2:43" s="7" customFormat="1" ht="21.75" customHeight="1">
      <c r="B15" s="265" t="s">
        <v>213</v>
      </c>
      <c r="C15" s="254">
        <f t="shared" si="0"/>
        <v>0</v>
      </c>
      <c r="D15" s="255">
        <v>0</v>
      </c>
      <c r="E15" s="255">
        <v>0</v>
      </c>
      <c r="F15" s="256">
        <f t="shared" si="3"/>
        <v>0</v>
      </c>
      <c r="G15" s="215">
        <v>100</v>
      </c>
      <c r="H15" s="259">
        <v>0</v>
      </c>
      <c r="I15" s="214">
        <v>0</v>
      </c>
      <c r="J15" s="262">
        <v>0</v>
      </c>
      <c r="K15" s="215">
        <v>0</v>
      </c>
      <c r="L15" s="259">
        <v>0</v>
      </c>
      <c r="M15" s="214">
        <v>0</v>
      </c>
      <c r="N15" s="259">
        <v>0</v>
      </c>
      <c r="O15" s="215">
        <v>0</v>
      </c>
      <c r="P15" s="256">
        <f t="shared" si="1"/>
        <v>0</v>
      </c>
      <c r="Q15" s="257">
        <v>100</v>
      </c>
      <c r="R15" s="259">
        <v>0</v>
      </c>
      <c r="S15" s="214">
        <v>0</v>
      </c>
      <c r="T15" s="262">
        <v>0</v>
      </c>
      <c r="U15" s="215">
        <v>0</v>
      </c>
      <c r="V15" s="262">
        <v>0</v>
      </c>
      <c r="W15" s="215">
        <v>0</v>
      </c>
      <c r="X15" s="259">
        <v>0</v>
      </c>
      <c r="Y15" s="214">
        <v>0</v>
      </c>
      <c r="Z15" s="262">
        <v>0</v>
      </c>
      <c r="AA15" s="215">
        <v>0</v>
      </c>
      <c r="AB15" s="262">
        <v>0</v>
      </c>
      <c r="AC15" s="215">
        <v>0</v>
      </c>
      <c r="AD15" s="262">
        <v>0</v>
      </c>
      <c r="AE15" s="215">
        <v>0</v>
      </c>
      <c r="AF15" s="262">
        <v>0</v>
      </c>
      <c r="AG15" s="215">
        <v>0</v>
      </c>
      <c r="AH15" s="259">
        <v>0</v>
      </c>
      <c r="AI15" s="214">
        <v>0</v>
      </c>
      <c r="AJ15" s="254">
        <f t="shared" si="2"/>
        <v>0</v>
      </c>
      <c r="AK15" s="262">
        <v>0</v>
      </c>
      <c r="AL15" s="215">
        <v>0</v>
      </c>
      <c r="AM15" s="262">
        <v>0</v>
      </c>
      <c r="AN15" s="215">
        <v>0</v>
      </c>
      <c r="AO15" s="262">
        <v>0</v>
      </c>
      <c r="AP15" s="215">
        <v>0</v>
      </c>
      <c r="AQ15" s="263">
        <v>0</v>
      </c>
    </row>
    <row r="16" spans="2:43" s="7" customFormat="1" ht="21.75" customHeight="1">
      <c r="B16" s="271" t="s">
        <v>57</v>
      </c>
      <c r="C16" s="254">
        <f t="shared" si="0"/>
        <v>0</v>
      </c>
      <c r="D16" s="255">
        <v>0</v>
      </c>
      <c r="E16" s="255">
        <v>0</v>
      </c>
      <c r="F16" s="256">
        <f t="shared" si="3"/>
        <v>0</v>
      </c>
      <c r="G16" s="215">
        <v>100</v>
      </c>
      <c r="H16" s="259">
        <v>0</v>
      </c>
      <c r="I16" s="214">
        <v>0</v>
      </c>
      <c r="J16" s="262">
        <v>0</v>
      </c>
      <c r="K16" s="215">
        <v>0</v>
      </c>
      <c r="L16" s="259">
        <v>0</v>
      </c>
      <c r="M16" s="214">
        <v>0</v>
      </c>
      <c r="N16" s="259">
        <v>0</v>
      </c>
      <c r="O16" s="215">
        <v>0</v>
      </c>
      <c r="P16" s="256">
        <f t="shared" si="1"/>
        <v>0</v>
      </c>
      <c r="Q16" s="257">
        <v>100</v>
      </c>
      <c r="R16" s="259">
        <v>0</v>
      </c>
      <c r="S16" s="214">
        <v>0</v>
      </c>
      <c r="T16" s="262">
        <v>0</v>
      </c>
      <c r="U16" s="215">
        <v>0</v>
      </c>
      <c r="V16" s="262">
        <v>0</v>
      </c>
      <c r="W16" s="215">
        <v>0</v>
      </c>
      <c r="X16" s="259">
        <v>0</v>
      </c>
      <c r="Y16" s="214">
        <v>0</v>
      </c>
      <c r="Z16" s="262">
        <v>0</v>
      </c>
      <c r="AA16" s="215">
        <v>0</v>
      </c>
      <c r="AB16" s="262">
        <v>0</v>
      </c>
      <c r="AC16" s="215">
        <v>0</v>
      </c>
      <c r="AD16" s="262">
        <v>0</v>
      </c>
      <c r="AE16" s="215">
        <v>0</v>
      </c>
      <c r="AF16" s="262">
        <v>0</v>
      </c>
      <c r="AG16" s="215">
        <v>0</v>
      </c>
      <c r="AH16" s="259">
        <v>0</v>
      </c>
      <c r="AI16" s="214">
        <v>0</v>
      </c>
      <c r="AJ16" s="282">
        <f t="shared" si="2"/>
        <v>0</v>
      </c>
      <c r="AK16" s="262">
        <v>0</v>
      </c>
      <c r="AL16" s="215">
        <v>0</v>
      </c>
      <c r="AM16" s="262">
        <v>0</v>
      </c>
      <c r="AN16" s="215">
        <v>0</v>
      </c>
      <c r="AO16" s="262">
        <v>0</v>
      </c>
      <c r="AP16" s="215">
        <v>0</v>
      </c>
      <c r="AQ16" s="263">
        <v>0</v>
      </c>
    </row>
    <row r="17" spans="2:43" s="7" customFormat="1" ht="21.75" customHeight="1">
      <c r="B17" s="265" t="s">
        <v>12</v>
      </c>
      <c r="C17" s="254">
        <f t="shared" si="0"/>
        <v>1</v>
      </c>
      <c r="D17" s="255">
        <v>0</v>
      </c>
      <c r="E17" s="255">
        <v>1</v>
      </c>
      <c r="F17" s="256">
        <f t="shared" si="3"/>
        <v>1</v>
      </c>
      <c r="G17" s="215">
        <v>100</v>
      </c>
      <c r="H17" s="259">
        <v>0</v>
      </c>
      <c r="I17" s="214">
        <v>0</v>
      </c>
      <c r="J17" s="262">
        <v>0</v>
      </c>
      <c r="K17" s="215">
        <v>0</v>
      </c>
      <c r="L17" s="259">
        <v>1</v>
      </c>
      <c r="M17" s="214">
        <f>L17/F17*100</f>
        <v>100</v>
      </c>
      <c r="N17" s="259">
        <v>0</v>
      </c>
      <c r="O17" s="215">
        <v>0</v>
      </c>
      <c r="P17" s="256">
        <f t="shared" si="1"/>
        <v>1</v>
      </c>
      <c r="Q17" s="257">
        <v>100</v>
      </c>
      <c r="R17" s="259">
        <v>1</v>
      </c>
      <c r="S17" s="214">
        <f>R17/P17*100</f>
        <v>100</v>
      </c>
      <c r="T17" s="262">
        <v>0</v>
      </c>
      <c r="U17" s="215">
        <v>0</v>
      </c>
      <c r="V17" s="262">
        <v>0</v>
      </c>
      <c r="W17" s="215">
        <v>0</v>
      </c>
      <c r="X17" s="259">
        <v>0</v>
      </c>
      <c r="Y17" s="214">
        <v>0</v>
      </c>
      <c r="Z17" s="262">
        <v>0</v>
      </c>
      <c r="AA17" s="215">
        <v>0</v>
      </c>
      <c r="AB17" s="262">
        <v>0</v>
      </c>
      <c r="AC17" s="215">
        <v>0</v>
      </c>
      <c r="AD17" s="262">
        <v>0</v>
      </c>
      <c r="AE17" s="215">
        <v>0</v>
      </c>
      <c r="AF17" s="262">
        <v>0</v>
      </c>
      <c r="AG17" s="215">
        <v>0</v>
      </c>
      <c r="AH17" s="259">
        <v>0</v>
      </c>
      <c r="AI17" s="214">
        <v>0</v>
      </c>
      <c r="AJ17" s="282">
        <f t="shared" si="2"/>
        <v>0</v>
      </c>
      <c r="AK17" s="262">
        <v>0</v>
      </c>
      <c r="AL17" s="215">
        <v>0</v>
      </c>
      <c r="AM17" s="262">
        <v>0</v>
      </c>
      <c r="AN17" s="215">
        <v>0</v>
      </c>
      <c r="AO17" s="262">
        <v>0</v>
      </c>
      <c r="AP17" s="215">
        <v>0</v>
      </c>
      <c r="AQ17" s="263">
        <v>0</v>
      </c>
    </row>
    <row r="18" spans="2:43" s="7" customFormat="1" ht="21.75" customHeight="1">
      <c r="B18" s="265" t="s">
        <v>24</v>
      </c>
      <c r="C18" s="254">
        <f t="shared" si="0"/>
        <v>0</v>
      </c>
      <c r="D18" s="255">
        <v>0</v>
      </c>
      <c r="E18" s="255">
        <v>0</v>
      </c>
      <c r="F18" s="256">
        <f t="shared" si="3"/>
        <v>0</v>
      </c>
      <c r="G18" s="215">
        <v>100</v>
      </c>
      <c r="H18" s="259">
        <v>0</v>
      </c>
      <c r="I18" s="214">
        <v>0</v>
      </c>
      <c r="J18" s="262">
        <v>0</v>
      </c>
      <c r="K18" s="215">
        <v>0</v>
      </c>
      <c r="L18" s="259">
        <v>0</v>
      </c>
      <c r="M18" s="214">
        <v>0</v>
      </c>
      <c r="N18" s="259">
        <v>0</v>
      </c>
      <c r="O18" s="215">
        <v>0</v>
      </c>
      <c r="P18" s="256">
        <f t="shared" si="1"/>
        <v>0</v>
      </c>
      <c r="Q18" s="257">
        <v>100</v>
      </c>
      <c r="R18" s="259">
        <v>0</v>
      </c>
      <c r="S18" s="214">
        <v>0</v>
      </c>
      <c r="T18" s="262">
        <v>0</v>
      </c>
      <c r="U18" s="215">
        <v>0</v>
      </c>
      <c r="V18" s="262">
        <v>0</v>
      </c>
      <c r="W18" s="215">
        <v>0</v>
      </c>
      <c r="X18" s="259">
        <v>0</v>
      </c>
      <c r="Y18" s="214">
        <v>0</v>
      </c>
      <c r="Z18" s="262">
        <v>0</v>
      </c>
      <c r="AA18" s="215">
        <v>0</v>
      </c>
      <c r="AB18" s="262">
        <v>0</v>
      </c>
      <c r="AC18" s="215">
        <v>0</v>
      </c>
      <c r="AD18" s="262">
        <v>0</v>
      </c>
      <c r="AE18" s="215">
        <v>0</v>
      </c>
      <c r="AF18" s="262">
        <v>0</v>
      </c>
      <c r="AG18" s="215">
        <v>0</v>
      </c>
      <c r="AH18" s="259">
        <v>0</v>
      </c>
      <c r="AI18" s="214">
        <v>0</v>
      </c>
      <c r="AJ18" s="282">
        <f t="shared" si="2"/>
        <v>0</v>
      </c>
      <c r="AK18" s="262">
        <v>0</v>
      </c>
      <c r="AL18" s="215">
        <v>0</v>
      </c>
      <c r="AM18" s="262">
        <v>0</v>
      </c>
      <c r="AN18" s="215">
        <v>0</v>
      </c>
      <c r="AO18" s="262">
        <v>0</v>
      </c>
      <c r="AP18" s="215">
        <v>0</v>
      </c>
      <c r="AQ18" s="263">
        <v>0</v>
      </c>
    </row>
    <row r="19" spans="2:43" s="7" customFormat="1" ht="21.75" customHeight="1">
      <c r="B19" s="265" t="s">
        <v>39</v>
      </c>
      <c r="C19" s="254">
        <f t="shared" si="0"/>
        <v>0</v>
      </c>
      <c r="D19" s="255">
        <v>0</v>
      </c>
      <c r="E19" s="255">
        <v>0</v>
      </c>
      <c r="F19" s="256">
        <f t="shared" si="3"/>
        <v>0</v>
      </c>
      <c r="G19" s="215">
        <v>100</v>
      </c>
      <c r="H19" s="259">
        <v>0</v>
      </c>
      <c r="I19" s="214">
        <v>0</v>
      </c>
      <c r="J19" s="262">
        <v>0</v>
      </c>
      <c r="K19" s="215">
        <v>0</v>
      </c>
      <c r="L19" s="259">
        <v>0</v>
      </c>
      <c r="M19" s="214">
        <v>0</v>
      </c>
      <c r="N19" s="259">
        <v>0</v>
      </c>
      <c r="O19" s="215">
        <v>0</v>
      </c>
      <c r="P19" s="256">
        <f t="shared" si="1"/>
        <v>0</v>
      </c>
      <c r="Q19" s="257">
        <v>100</v>
      </c>
      <c r="R19" s="259">
        <v>0</v>
      </c>
      <c r="S19" s="214">
        <v>0</v>
      </c>
      <c r="T19" s="262">
        <v>0</v>
      </c>
      <c r="U19" s="215">
        <v>0</v>
      </c>
      <c r="V19" s="262">
        <v>0</v>
      </c>
      <c r="W19" s="215">
        <v>0</v>
      </c>
      <c r="X19" s="259">
        <v>0</v>
      </c>
      <c r="Y19" s="214">
        <v>0</v>
      </c>
      <c r="Z19" s="262">
        <v>0</v>
      </c>
      <c r="AA19" s="215">
        <v>0</v>
      </c>
      <c r="AB19" s="262">
        <v>0</v>
      </c>
      <c r="AC19" s="215">
        <v>0</v>
      </c>
      <c r="AD19" s="262">
        <v>0</v>
      </c>
      <c r="AE19" s="215">
        <v>0</v>
      </c>
      <c r="AF19" s="262">
        <v>0</v>
      </c>
      <c r="AG19" s="215">
        <v>0</v>
      </c>
      <c r="AH19" s="259">
        <v>0</v>
      </c>
      <c r="AI19" s="214">
        <v>0</v>
      </c>
      <c r="AJ19" s="254">
        <f t="shared" si="2"/>
        <v>0</v>
      </c>
      <c r="AK19" s="262">
        <v>0</v>
      </c>
      <c r="AL19" s="215">
        <v>0</v>
      </c>
      <c r="AM19" s="262">
        <v>0</v>
      </c>
      <c r="AN19" s="215">
        <v>0</v>
      </c>
      <c r="AO19" s="262">
        <v>0</v>
      </c>
      <c r="AP19" s="215">
        <v>0</v>
      </c>
      <c r="AQ19" s="263">
        <v>0</v>
      </c>
    </row>
    <row r="20" spans="2:43" s="7" customFormat="1" ht="21.75" customHeight="1">
      <c r="B20" s="265" t="s">
        <v>13</v>
      </c>
      <c r="C20" s="254">
        <f t="shared" si="0"/>
        <v>0</v>
      </c>
      <c r="D20" s="255">
        <v>0</v>
      </c>
      <c r="E20" s="255">
        <v>0</v>
      </c>
      <c r="F20" s="256">
        <f t="shared" si="3"/>
        <v>0</v>
      </c>
      <c r="G20" s="215">
        <v>100</v>
      </c>
      <c r="H20" s="259">
        <v>0</v>
      </c>
      <c r="I20" s="214">
        <v>0</v>
      </c>
      <c r="J20" s="262">
        <v>0</v>
      </c>
      <c r="K20" s="215">
        <v>0</v>
      </c>
      <c r="L20" s="259">
        <v>0</v>
      </c>
      <c r="M20" s="214">
        <v>0</v>
      </c>
      <c r="N20" s="259">
        <v>0</v>
      </c>
      <c r="O20" s="215">
        <v>0</v>
      </c>
      <c r="P20" s="256">
        <f t="shared" si="1"/>
        <v>0</v>
      </c>
      <c r="Q20" s="257">
        <v>100</v>
      </c>
      <c r="R20" s="259">
        <v>0</v>
      </c>
      <c r="S20" s="214">
        <v>0</v>
      </c>
      <c r="T20" s="262">
        <v>0</v>
      </c>
      <c r="U20" s="215">
        <v>0</v>
      </c>
      <c r="V20" s="262">
        <v>0</v>
      </c>
      <c r="W20" s="215">
        <v>0</v>
      </c>
      <c r="X20" s="259">
        <v>0</v>
      </c>
      <c r="Y20" s="214">
        <v>0</v>
      </c>
      <c r="Z20" s="262">
        <v>0</v>
      </c>
      <c r="AA20" s="215">
        <v>0</v>
      </c>
      <c r="AB20" s="262">
        <v>0</v>
      </c>
      <c r="AC20" s="215">
        <v>0</v>
      </c>
      <c r="AD20" s="262">
        <v>0</v>
      </c>
      <c r="AE20" s="215">
        <v>0</v>
      </c>
      <c r="AF20" s="262">
        <v>0</v>
      </c>
      <c r="AG20" s="215">
        <v>0</v>
      </c>
      <c r="AH20" s="259">
        <v>0</v>
      </c>
      <c r="AI20" s="214">
        <v>0</v>
      </c>
      <c r="AJ20" s="254">
        <f t="shared" si="2"/>
        <v>0</v>
      </c>
      <c r="AK20" s="262">
        <v>0</v>
      </c>
      <c r="AL20" s="215">
        <v>0</v>
      </c>
      <c r="AM20" s="262">
        <v>0</v>
      </c>
      <c r="AN20" s="215">
        <v>0</v>
      </c>
      <c r="AO20" s="262">
        <v>0</v>
      </c>
      <c r="AP20" s="215">
        <v>0</v>
      </c>
      <c r="AQ20" s="263">
        <v>0</v>
      </c>
    </row>
    <row r="21" spans="2:43" s="7" customFormat="1" ht="21.75" customHeight="1">
      <c r="B21" s="265" t="s">
        <v>14</v>
      </c>
      <c r="C21" s="254">
        <f t="shared" si="0"/>
        <v>0</v>
      </c>
      <c r="D21" s="255">
        <v>0</v>
      </c>
      <c r="E21" s="255">
        <v>0</v>
      </c>
      <c r="F21" s="256">
        <f t="shared" si="3"/>
        <v>0</v>
      </c>
      <c r="G21" s="215">
        <v>100</v>
      </c>
      <c r="H21" s="259">
        <v>0</v>
      </c>
      <c r="I21" s="214">
        <v>0</v>
      </c>
      <c r="J21" s="262">
        <v>0</v>
      </c>
      <c r="K21" s="215">
        <v>0</v>
      </c>
      <c r="L21" s="259">
        <v>0</v>
      </c>
      <c r="M21" s="214">
        <v>0</v>
      </c>
      <c r="N21" s="259">
        <v>0</v>
      </c>
      <c r="O21" s="215">
        <v>0</v>
      </c>
      <c r="P21" s="256">
        <f t="shared" si="1"/>
        <v>0</v>
      </c>
      <c r="Q21" s="257">
        <v>100</v>
      </c>
      <c r="R21" s="259">
        <v>0</v>
      </c>
      <c r="S21" s="214">
        <v>0</v>
      </c>
      <c r="T21" s="262">
        <v>0</v>
      </c>
      <c r="U21" s="215">
        <v>0</v>
      </c>
      <c r="V21" s="262">
        <v>0</v>
      </c>
      <c r="W21" s="215">
        <v>0</v>
      </c>
      <c r="X21" s="259">
        <v>0</v>
      </c>
      <c r="Y21" s="214">
        <v>0</v>
      </c>
      <c r="Z21" s="262">
        <v>0</v>
      </c>
      <c r="AA21" s="215">
        <v>0</v>
      </c>
      <c r="AB21" s="262">
        <v>0</v>
      </c>
      <c r="AC21" s="215">
        <v>0</v>
      </c>
      <c r="AD21" s="262">
        <v>0</v>
      </c>
      <c r="AE21" s="215">
        <v>0</v>
      </c>
      <c r="AF21" s="262">
        <v>0</v>
      </c>
      <c r="AG21" s="215">
        <v>0</v>
      </c>
      <c r="AH21" s="259">
        <v>0</v>
      </c>
      <c r="AI21" s="214">
        <v>0</v>
      </c>
      <c r="AJ21" s="282">
        <f t="shared" si="2"/>
        <v>0</v>
      </c>
      <c r="AK21" s="262">
        <v>0</v>
      </c>
      <c r="AL21" s="215">
        <v>0</v>
      </c>
      <c r="AM21" s="262">
        <v>0</v>
      </c>
      <c r="AN21" s="215">
        <v>0</v>
      </c>
      <c r="AO21" s="262">
        <v>0</v>
      </c>
      <c r="AP21" s="215">
        <v>0</v>
      </c>
      <c r="AQ21" s="263">
        <v>0</v>
      </c>
    </row>
    <row r="22" spans="2:43" s="7" customFormat="1" ht="21.75" customHeight="1">
      <c r="B22" s="265" t="s">
        <v>4</v>
      </c>
      <c r="C22" s="254">
        <f t="shared" si="0"/>
        <v>0</v>
      </c>
      <c r="D22" s="255">
        <v>0</v>
      </c>
      <c r="E22" s="255">
        <v>0</v>
      </c>
      <c r="F22" s="256">
        <f t="shared" si="3"/>
        <v>0</v>
      </c>
      <c r="G22" s="215">
        <v>100</v>
      </c>
      <c r="H22" s="259">
        <v>0</v>
      </c>
      <c r="I22" s="214">
        <v>0</v>
      </c>
      <c r="J22" s="262">
        <v>0</v>
      </c>
      <c r="K22" s="215">
        <v>0</v>
      </c>
      <c r="L22" s="259">
        <v>0</v>
      </c>
      <c r="M22" s="214">
        <v>0</v>
      </c>
      <c r="N22" s="259">
        <v>0</v>
      </c>
      <c r="O22" s="215">
        <v>0</v>
      </c>
      <c r="P22" s="256">
        <f t="shared" si="1"/>
        <v>0</v>
      </c>
      <c r="Q22" s="257">
        <v>100</v>
      </c>
      <c r="R22" s="259">
        <v>0</v>
      </c>
      <c r="S22" s="214">
        <v>0</v>
      </c>
      <c r="T22" s="262">
        <v>0</v>
      </c>
      <c r="U22" s="215">
        <v>0</v>
      </c>
      <c r="V22" s="262">
        <v>0</v>
      </c>
      <c r="W22" s="215">
        <v>0</v>
      </c>
      <c r="X22" s="259">
        <v>0</v>
      </c>
      <c r="Y22" s="214">
        <v>0</v>
      </c>
      <c r="Z22" s="262">
        <v>0</v>
      </c>
      <c r="AA22" s="215">
        <v>0</v>
      </c>
      <c r="AB22" s="262">
        <v>0</v>
      </c>
      <c r="AC22" s="215">
        <v>0</v>
      </c>
      <c r="AD22" s="262">
        <v>0</v>
      </c>
      <c r="AE22" s="215">
        <v>0</v>
      </c>
      <c r="AF22" s="262">
        <v>0</v>
      </c>
      <c r="AG22" s="215">
        <v>0</v>
      </c>
      <c r="AH22" s="259">
        <v>0</v>
      </c>
      <c r="AI22" s="214">
        <v>0</v>
      </c>
      <c r="AJ22" s="282">
        <f t="shared" si="2"/>
        <v>0</v>
      </c>
      <c r="AK22" s="262">
        <v>0</v>
      </c>
      <c r="AL22" s="215">
        <v>0</v>
      </c>
      <c r="AM22" s="262">
        <v>0</v>
      </c>
      <c r="AN22" s="215">
        <v>0</v>
      </c>
      <c r="AO22" s="262">
        <v>0</v>
      </c>
      <c r="AP22" s="215">
        <v>0</v>
      </c>
      <c r="AQ22" s="263">
        <v>0</v>
      </c>
    </row>
    <row r="23" spans="2:43" s="7" customFormat="1" ht="21.75" customHeight="1">
      <c r="B23" s="265" t="s">
        <v>5</v>
      </c>
      <c r="C23" s="254">
        <f t="shared" si="0"/>
        <v>0</v>
      </c>
      <c r="D23" s="255">
        <v>0</v>
      </c>
      <c r="E23" s="255">
        <v>0</v>
      </c>
      <c r="F23" s="256">
        <f t="shared" si="3"/>
        <v>0</v>
      </c>
      <c r="G23" s="215">
        <v>100</v>
      </c>
      <c r="H23" s="259">
        <v>0</v>
      </c>
      <c r="I23" s="214">
        <v>0</v>
      </c>
      <c r="J23" s="262">
        <v>0</v>
      </c>
      <c r="K23" s="215">
        <v>0</v>
      </c>
      <c r="L23" s="259">
        <v>0</v>
      </c>
      <c r="M23" s="214">
        <v>0</v>
      </c>
      <c r="N23" s="259">
        <v>0</v>
      </c>
      <c r="O23" s="215">
        <v>0</v>
      </c>
      <c r="P23" s="256">
        <f t="shared" si="1"/>
        <v>0</v>
      </c>
      <c r="Q23" s="257">
        <v>100</v>
      </c>
      <c r="R23" s="259">
        <v>0</v>
      </c>
      <c r="S23" s="214">
        <v>0</v>
      </c>
      <c r="T23" s="262">
        <v>0</v>
      </c>
      <c r="U23" s="215">
        <v>0</v>
      </c>
      <c r="V23" s="262">
        <v>0</v>
      </c>
      <c r="W23" s="215">
        <v>0</v>
      </c>
      <c r="X23" s="259">
        <v>0</v>
      </c>
      <c r="Y23" s="214">
        <v>0</v>
      </c>
      <c r="Z23" s="262">
        <v>0</v>
      </c>
      <c r="AA23" s="215">
        <v>0</v>
      </c>
      <c r="AB23" s="262">
        <v>0</v>
      </c>
      <c r="AC23" s="215">
        <v>0</v>
      </c>
      <c r="AD23" s="262">
        <v>0</v>
      </c>
      <c r="AE23" s="215">
        <v>0</v>
      </c>
      <c r="AF23" s="262">
        <v>0</v>
      </c>
      <c r="AG23" s="215">
        <v>0</v>
      </c>
      <c r="AH23" s="259">
        <v>0</v>
      </c>
      <c r="AI23" s="214">
        <v>0</v>
      </c>
      <c r="AJ23" s="282">
        <f t="shared" si="2"/>
        <v>0</v>
      </c>
      <c r="AK23" s="262">
        <v>0</v>
      </c>
      <c r="AL23" s="215">
        <v>0</v>
      </c>
      <c r="AM23" s="262">
        <v>0</v>
      </c>
      <c r="AN23" s="215">
        <v>0</v>
      </c>
      <c r="AO23" s="262">
        <v>0</v>
      </c>
      <c r="AP23" s="215">
        <v>0</v>
      </c>
      <c r="AQ23" s="263">
        <v>0</v>
      </c>
    </row>
    <row r="24" spans="2:43" s="7" customFormat="1" ht="21.75" customHeight="1">
      <c r="B24" s="265" t="s">
        <v>6</v>
      </c>
      <c r="C24" s="254">
        <f t="shared" si="0"/>
        <v>3201</v>
      </c>
      <c r="D24" s="255">
        <v>675</v>
      </c>
      <c r="E24" s="255">
        <v>2526</v>
      </c>
      <c r="F24" s="256">
        <f t="shared" si="3"/>
        <v>2319</v>
      </c>
      <c r="G24" s="215">
        <v>100</v>
      </c>
      <c r="H24" s="259">
        <v>332</v>
      </c>
      <c r="I24" s="214">
        <f>H24/F24*100</f>
        <v>14.316515739542906</v>
      </c>
      <c r="J24" s="262">
        <v>1820</v>
      </c>
      <c r="K24" s="215">
        <f>J24/F24*100</f>
        <v>78.48210435532556</v>
      </c>
      <c r="L24" s="259">
        <v>158</v>
      </c>
      <c r="M24" s="214">
        <f>L24/F24*100</f>
        <v>6.813281586890901</v>
      </c>
      <c r="N24" s="259">
        <v>9</v>
      </c>
      <c r="O24" s="215">
        <f>N24/F24*100</f>
        <v>0.38809831824062097</v>
      </c>
      <c r="P24" s="256">
        <f t="shared" si="1"/>
        <v>2319</v>
      </c>
      <c r="Q24" s="257">
        <v>100</v>
      </c>
      <c r="R24" s="259">
        <v>2274</v>
      </c>
      <c r="S24" s="214">
        <f>R24/P24*100</f>
        <v>98.05950840879689</v>
      </c>
      <c r="T24" s="259">
        <v>11</v>
      </c>
      <c r="U24" s="214">
        <f>T24/R24*100</f>
        <v>0.4837291116974494</v>
      </c>
      <c r="V24" s="259">
        <v>5</v>
      </c>
      <c r="W24" s="286">
        <f>V24/P24*100</f>
        <v>0.21561017680034494</v>
      </c>
      <c r="X24" s="259">
        <v>11</v>
      </c>
      <c r="Y24" s="286">
        <f>X24/P24*100</f>
        <v>0.4743423889607589</v>
      </c>
      <c r="Z24" s="262">
        <v>18</v>
      </c>
      <c r="AA24" s="288">
        <f>Z24/P24*100</f>
        <v>0.7761966364812419</v>
      </c>
      <c r="AB24" s="262">
        <v>0</v>
      </c>
      <c r="AC24" s="215">
        <f>AB24/T24*100</f>
        <v>0</v>
      </c>
      <c r="AD24" s="262">
        <v>0</v>
      </c>
      <c r="AE24" s="215">
        <f>AD24/V24*100</f>
        <v>0</v>
      </c>
      <c r="AF24" s="262">
        <v>0</v>
      </c>
      <c r="AG24" s="215">
        <f>AF24/X24*100</f>
        <v>0</v>
      </c>
      <c r="AH24" s="259">
        <v>0</v>
      </c>
      <c r="AI24" s="214">
        <f>AH24/P24*100</f>
        <v>0</v>
      </c>
      <c r="AJ24" s="254">
        <f t="shared" si="2"/>
        <v>658</v>
      </c>
      <c r="AK24" s="262">
        <v>575</v>
      </c>
      <c r="AL24" s="286">
        <f>AK24/AJ24*100</f>
        <v>87.38601823708207</v>
      </c>
      <c r="AM24" s="262">
        <v>83</v>
      </c>
      <c r="AN24" s="286">
        <f>AM24/AJ24*100</f>
        <v>12.613981762917934</v>
      </c>
      <c r="AO24" s="262">
        <v>0</v>
      </c>
      <c r="AP24" s="286">
        <f>AO24/AJ24*100</f>
        <v>0</v>
      </c>
      <c r="AQ24" s="263">
        <v>224</v>
      </c>
    </row>
    <row r="25" spans="2:43" s="7" customFormat="1" ht="21.75" customHeight="1">
      <c r="B25" s="265" t="s">
        <v>15</v>
      </c>
      <c r="C25" s="254">
        <f t="shared" si="0"/>
        <v>0</v>
      </c>
      <c r="D25" s="255">
        <v>0</v>
      </c>
      <c r="E25" s="255">
        <v>0</v>
      </c>
      <c r="F25" s="256">
        <f t="shared" si="3"/>
        <v>0</v>
      </c>
      <c r="G25" s="215">
        <v>100</v>
      </c>
      <c r="H25" s="259">
        <v>0</v>
      </c>
      <c r="I25" s="214">
        <v>0</v>
      </c>
      <c r="J25" s="262">
        <v>0</v>
      </c>
      <c r="K25" s="215">
        <v>0</v>
      </c>
      <c r="L25" s="259">
        <v>0</v>
      </c>
      <c r="M25" s="214">
        <v>0</v>
      </c>
      <c r="N25" s="259">
        <v>0</v>
      </c>
      <c r="O25" s="215">
        <v>0</v>
      </c>
      <c r="P25" s="256">
        <f t="shared" si="1"/>
        <v>0</v>
      </c>
      <c r="Q25" s="257">
        <v>100</v>
      </c>
      <c r="R25" s="259">
        <v>0</v>
      </c>
      <c r="S25" s="214">
        <v>0</v>
      </c>
      <c r="T25" s="262">
        <v>0</v>
      </c>
      <c r="U25" s="215">
        <v>0</v>
      </c>
      <c r="V25" s="259">
        <v>0</v>
      </c>
      <c r="W25" s="214">
        <v>0</v>
      </c>
      <c r="X25" s="259">
        <v>0</v>
      </c>
      <c r="Y25" s="214">
        <v>0</v>
      </c>
      <c r="Z25" s="262">
        <v>0</v>
      </c>
      <c r="AA25" s="215">
        <v>0</v>
      </c>
      <c r="AB25" s="262">
        <v>0</v>
      </c>
      <c r="AC25" s="215">
        <v>0</v>
      </c>
      <c r="AD25" s="262">
        <v>0</v>
      </c>
      <c r="AE25" s="215">
        <v>0</v>
      </c>
      <c r="AF25" s="262">
        <v>0</v>
      </c>
      <c r="AG25" s="215">
        <v>0</v>
      </c>
      <c r="AH25" s="259">
        <v>0</v>
      </c>
      <c r="AI25" s="214">
        <v>0</v>
      </c>
      <c r="AJ25" s="285">
        <f t="shared" si="2"/>
        <v>0</v>
      </c>
      <c r="AK25" s="262">
        <v>0</v>
      </c>
      <c r="AL25" s="215">
        <v>0</v>
      </c>
      <c r="AM25" s="262">
        <v>0</v>
      </c>
      <c r="AN25" s="215">
        <v>0</v>
      </c>
      <c r="AO25" s="262">
        <v>0</v>
      </c>
      <c r="AP25" s="215">
        <v>0</v>
      </c>
      <c r="AQ25" s="263">
        <v>0</v>
      </c>
    </row>
    <row r="26" spans="2:43" s="7" customFormat="1" ht="21.75" customHeight="1">
      <c r="B26" s="265" t="s">
        <v>16</v>
      </c>
      <c r="C26" s="254">
        <f t="shared" si="0"/>
        <v>0</v>
      </c>
      <c r="D26" s="255">
        <v>0</v>
      </c>
      <c r="E26" s="255">
        <v>0</v>
      </c>
      <c r="F26" s="256">
        <f t="shared" si="3"/>
        <v>0</v>
      </c>
      <c r="G26" s="215">
        <v>100</v>
      </c>
      <c r="H26" s="259">
        <v>0</v>
      </c>
      <c r="I26" s="214">
        <v>0</v>
      </c>
      <c r="J26" s="262">
        <v>0</v>
      </c>
      <c r="K26" s="215">
        <v>0</v>
      </c>
      <c r="L26" s="259">
        <v>0</v>
      </c>
      <c r="M26" s="214">
        <v>0</v>
      </c>
      <c r="N26" s="259">
        <v>0</v>
      </c>
      <c r="O26" s="215">
        <v>0</v>
      </c>
      <c r="P26" s="256">
        <f t="shared" si="1"/>
        <v>0</v>
      </c>
      <c r="Q26" s="257">
        <v>100</v>
      </c>
      <c r="R26" s="259">
        <v>0</v>
      </c>
      <c r="S26" s="214">
        <v>0</v>
      </c>
      <c r="T26" s="262">
        <v>0</v>
      </c>
      <c r="U26" s="215">
        <v>0</v>
      </c>
      <c r="V26" s="259">
        <v>0</v>
      </c>
      <c r="W26" s="214">
        <v>0</v>
      </c>
      <c r="X26" s="259">
        <v>0</v>
      </c>
      <c r="Y26" s="214">
        <v>0</v>
      </c>
      <c r="Z26" s="262">
        <v>0</v>
      </c>
      <c r="AA26" s="215">
        <v>0</v>
      </c>
      <c r="AB26" s="262">
        <v>0</v>
      </c>
      <c r="AC26" s="215">
        <v>0</v>
      </c>
      <c r="AD26" s="262">
        <v>0</v>
      </c>
      <c r="AE26" s="215">
        <v>0</v>
      </c>
      <c r="AF26" s="262">
        <v>0</v>
      </c>
      <c r="AG26" s="215">
        <v>0</v>
      </c>
      <c r="AH26" s="259">
        <v>0</v>
      </c>
      <c r="AI26" s="214">
        <v>0</v>
      </c>
      <c r="AJ26" s="285">
        <f t="shared" si="2"/>
        <v>0</v>
      </c>
      <c r="AK26" s="262">
        <v>0</v>
      </c>
      <c r="AL26" s="215">
        <v>0</v>
      </c>
      <c r="AM26" s="262">
        <v>0</v>
      </c>
      <c r="AN26" s="215">
        <v>0</v>
      </c>
      <c r="AO26" s="262">
        <v>0</v>
      </c>
      <c r="AP26" s="215">
        <v>0</v>
      </c>
      <c r="AQ26" s="263">
        <v>0</v>
      </c>
    </row>
    <row r="27" spans="2:43" s="7" customFormat="1" ht="21.75" customHeight="1">
      <c r="B27" s="265" t="s">
        <v>17</v>
      </c>
      <c r="C27" s="254">
        <f t="shared" si="0"/>
        <v>0</v>
      </c>
      <c r="D27" s="255">
        <v>0</v>
      </c>
      <c r="E27" s="255">
        <v>0</v>
      </c>
      <c r="F27" s="256">
        <f t="shared" si="3"/>
        <v>0</v>
      </c>
      <c r="G27" s="215">
        <v>100</v>
      </c>
      <c r="H27" s="259">
        <v>0</v>
      </c>
      <c r="I27" s="214">
        <v>0</v>
      </c>
      <c r="J27" s="262">
        <v>0</v>
      </c>
      <c r="K27" s="215">
        <v>0</v>
      </c>
      <c r="L27" s="259">
        <v>0</v>
      </c>
      <c r="M27" s="214">
        <v>0</v>
      </c>
      <c r="N27" s="259">
        <v>0</v>
      </c>
      <c r="O27" s="215">
        <v>0</v>
      </c>
      <c r="P27" s="256">
        <f t="shared" si="1"/>
        <v>0</v>
      </c>
      <c r="Q27" s="257">
        <v>100</v>
      </c>
      <c r="R27" s="259">
        <v>0</v>
      </c>
      <c r="S27" s="214">
        <v>0</v>
      </c>
      <c r="T27" s="262">
        <v>0</v>
      </c>
      <c r="U27" s="215">
        <v>0</v>
      </c>
      <c r="V27" s="262">
        <v>0</v>
      </c>
      <c r="W27" s="215">
        <v>0</v>
      </c>
      <c r="X27" s="259">
        <v>0</v>
      </c>
      <c r="Y27" s="214">
        <v>0</v>
      </c>
      <c r="Z27" s="262">
        <v>0</v>
      </c>
      <c r="AA27" s="215">
        <v>0</v>
      </c>
      <c r="AB27" s="262">
        <v>0</v>
      </c>
      <c r="AC27" s="215">
        <v>0</v>
      </c>
      <c r="AD27" s="262">
        <v>0</v>
      </c>
      <c r="AE27" s="215">
        <v>0</v>
      </c>
      <c r="AF27" s="262">
        <v>0</v>
      </c>
      <c r="AG27" s="215">
        <v>0</v>
      </c>
      <c r="AH27" s="259">
        <v>0</v>
      </c>
      <c r="AI27" s="214">
        <v>0</v>
      </c>
      <c r="AJ27" s="285">
        <f t="shared" si="2"/>
        <v>0</v>
      </c>
      <c r="AK27" s="262">
        <v>0</v>
      </c>
      <c r="AL27" s="215">
        <v>0</v>
      </c>
      <c r="AM27" s="262">
        <v>0</v>
      </c>
      <c r="AN27" s="215">
        <v>0</v>
      </c>
      <c r="AO27" s="262">
        <v>0</v>
      </c>
      <c r="AP27" s="215">
        <v>0</v>
      </c>
      <c r="AQ27" s="263">
        <v>0</v>
      </c>
    </row>
    <row r="28" spans="2:43" s="7" customFormat="1" ht="21.75" customHeight="1">
      <c r="B28" s="265" t="s">
        <v>18</v>
      </c>
      <c r="C28" s="254">
        <f t="shared" si="0"/>
        <v>0</v>
      </c>
      <c r="D28" s="255">
        <v>0</v>
      </c>
      <c r="E28" s="255">
        <v>0</v>
      </c>
      <c r="F28" s="256">
        <f t="shared" si="3"/>
        <v>0</v>
      </c>
      <c r="G28" s="215">
        <v>100</v>
      </c>
      <c r="H28" s="259">
        <v>0</v>
      </c>
      <c r="I28" s="214">
        <v>0</v>
      </c>
      <c r="J28" s="262">
        <v>0</v>
      </c>
      <c r="K28" s="215">
        <v>0</v>
      </c>
      <c r="L28" s="259">
        <v>0</v>
      </c>
      <c r="M28" s="214">
        <v>0</v>
      </c>
      <c r="N28" s="259">
        <v>0</v>
      </c>
      <c r="O28" s="215">
        <v>0</v>
      </c>
      <c r="P28" s="256">
        <f t="shared" si="1"/>
        <v>0</v>
      </c>
      <c r="Q28" s="257">
        <v>100</v>
      </c>
      <c r="R28" s="259">
        <v>0</v>
      </c>
      <c r="S28" s="214">
        <v>0</v>
      </c>
      <c r="T28" s="262">
        <v>0</v>
      </c>
      <c r="U28" s="215">
        <v>0</v>
      </c>
      <c r="V28" s="262">
        <v>0</v>
      </c>
      <c r="W28" s="215">
        <v>0</v>
      </c>
      <c r="X28" s="259">
        <v>0</v>
      </c>
      <c r="Y28" s="214">
        <v>0</v>
      </c>
      <c r="Z28" s="262">
        <v>0</v>
      </c>
      <c r="AA28" s="215">
        <v>0</v>
      </c>
      <c r="AB28" s="262">
        <v>0</v>
      </c>
      <c r="AC28" s="215">
        <v>0</v>
      </c>
      <c r="AD28" s="262">
        <v>0</v>
      </c>
      <c r="AE28" s="215">
        <v>0</v>
      </c>
      <c r="AF28" s="262">
        <v>0</v>
      </c>
      <c r="AG28" s="215">
        <v>0</v>
      </c>
      <c r="AH28" s="259">
        <v>0</v>
      </c>
      <c r="AI28" s="214">
        <v>0</v>
      </c>
      <c r="AJ28" s="254">
        <f t="shared" si="2"/>
        <v>0</v>
      </c>
      <c r="AK28" s="262">
        <v>0</v>
      </c>
      <c r="AL28" s="215">
        <v>0</v>
      </c>
      <c r="AM28" s="262">
        <v>0</v>
      </c>
      <c r="AN28" s="215">
        <v>0</v>
      </c>
      <c r="AO28" s="262">
        <v>0</v>
      </c>
      <c r="AP28" s="215">
        <v>0</v>
      </c>
      <c r="AQ28" s="263">
        <v>0</v>
      </c>
    </row>
    <row r="29" spans="2:43" s="7" customFormat="1" ht="21.75" customHeight="1">
      <c r="B29" s="265" t="s">
        <v>19</v>
      </c>
      <c r="C29" s="254">
        <f t="shared" si="0"/>
        <v>0</v>
      </c>
      <c r="D29" s="255">
        <v>0</v>
      </c>
      <c r="E29" s="255">
        <v>0</v>
      </c>
      <c r="F29" s="256">
        <f t="shared" si="3"/>
        <v>0</v>
      </c>
      <c r="G29" s="215">
        <v>100</v>
      </c>
      <c r="H29" s="322">
        <v>0</v>
      </c>
      <c r="I29" s="214">
        <v>0</v>
      </c>
      <c r="J29" s="322">
        <v>0</v>
      </c>
      <c r="K29" s="215">
        <v>0</v>
      </c>
      <c r="L29" s="323">
        <v>0</v>
      </c>
      <c r="M29" s="214">
        <v>0</v>
      </c>
      <c r="N29" s="322">
        <v>0</v>
      </c>
      <c r="O29" s="215">
        <v>0</v>
      </c>
      <c r="P29" s="256">
        <f t="shared" si="1"/>
        <v>0</v>
      </c>
      <c r="Q29" s="257">
        <v>100</v>
      </c>
      <c r="R29" s="322">
        <v>0</v>
      </c>
      <c r="S29" s="214">
        <v>0</v>
      </c>
      <c r="T29" s="323">
        <v>0</v>
      </c>
      <c r="U29" s="215">
        <v>0</v>
      </c>
      <c r="V29" s="322">
        <v>0</v>
      </c>
      <c r="W29" s="215">
        <v>0</v>
      </c>
      <c r="X29" s="322">
        <v>0</v>
      </c>
      <c r="Y29" s="214">
        <v>0</v>
      </c>
      <c r="Z29" s="323">
        <v>0</v>
      </c>
      <c r="AA29" s="215">
        <v>0</v>
      </c>
      <c r="AB29" s="322">
        <v>0</v>
      </c>
      <c r="AC29" s="215">
        <v>0</v>
      </c>
      <c r="AD29" s="322">
        <v>0</v>
      </c>
      <c r="AE29" s="215">
        <v>0</v>
      </c>
      <c r="AF29" s="322">
        <v>0</v>
      </c>
      <c r="AG29" s="215">
        <v>0</v>
      </c>
      <c r="AH29" s="322">
        <v>0</v>
      </c>
      <c r="AI29" s="214">
        <v>0</v>
      </c>
      <c r="AJ29" s="254">
        <f t="shared" si="2"/>
        <v>0</v>
      </c>
      <c r="AK29" s="323">
        <v>0</v>
      </c>
      <c r="AL29" s="215">
        <v>0</v>
      </c>
      <c r="AM29" s="323">
        <v>0</v>
      </c>
      <c r="AN29" s="215">
        <v>0</v>
      </c>
      <c r="AO29" s="323">
        <v>0</v>
      </c>
      <c r="AP29" s="215">
        <v>0</v>
      </c>
      <c r="AQ29" s="254">
        <v>0</v>
      </c>
    </row>
    <row r="30" spans="2:43" s="7" customFormat="1" ht="21.75" customHeight="1">
      <c r="B30" s="265" t="s">
        <v>20</v>
      </c>
      <c r="C30" s="254">
        <f t="shared" si="0"/>
        <v>0</v>
      </c>
      <c r="D30" s="255">
        <v>0</v>
      </c>
      <c r="E30" s="255">
        <v>0</v>
      </c>
      <c r="F30" s="256">
        <f t="shared" si="3"/>
        <v>0</v>
      </c>
      <c r="G30" s="215">
        <v>100</v>
      </c>
      <c r="H30" s="322">
        <v>0</v>
      </c>
      <c r="I30" s="214">
        <v>0</v>
      </c>
      <c r="J30" s="322">
        <v>0</v>
      </c>
      <c r="K30" s="215">
        <v>0</v>
      </c>
      <c r="L30" s="323">
        <v>0</v>
      </c>
      <c r="M30" s="214">
        <v>0</v>
      </c>
      <c r="N30" s="322">
        <v>0</v>
      </c>
      <c r="O30" s="215">
        <v>0</v>
      </c>
      <c r="P30" s="256">
        <f t="shared" si="1"/>
        <v>0</v>
      </c>
      <c r="Q30" s="257">
        <v>100</v>
      </c>
      <c r="R30" s="322">
        <v>0</v>
      </c>
      <c r="S30" s="214">
        <v>0</v>
      </c>
      <c r="T30" s="323">
        <v>0</v>
      </c>
      <c r="U30" s="215">
        <v>0</v>
      </c>
      <c r="V30" s="322">
        <v>0</v>
      </c>
      <c r="W30" s="215">
        <v>0</v>
      </c>
      <c r="X30" s="322">
        <v>0</v>
      </c>
      <c r="Y30" s="214">
        <v>0</v>
      </c>
      <c r="Z30" s="323">
        <v>0</v>
      </c>
      <c r="AA30" s="215">
        <v>0</v>
      </c>
      <c r="AB30" s="322">
        <v>0</v>
      </c>
      <c r="AC30" s="215">
        <v>0</v>
      </c>
      <c r="AD30" s="322">
        <v>0</v>
      </c>
      <c r="AE30" s="215">
        <v>0</v>
      </c>
      <c r="AF30" s="322">
        <v>0</v>
      </c>
      <c r="AG30" s="215">
        <v>0</v>
      </c>
      <c r="AH30" s="322">
        <v>0</v>
      </c>
      <c r="AI30" s="214">
        <v>0</v>
      </c>
      <c r="AJ30" s="282">
        <f t="shared" si="2"/>
        <v>0</v>
      </c>
      <c r="AK30" s="323">
        <v>0</v>
      </c>
      <c r="AL30" s="215">
        <v>0</v>
      </c>
      <c r="AM30" s="323">
        <v>0</v>
      </c>
      <c r="AN30" s="215">
        <v>0</v>
      </c>
      <c r="AO30" s="323">
        <v>0</v>
      </c>
      <c r="AP30" s="215">
        <v>0</v>
      </c>
      <c r="AQ30" s="254">
        <v>0</v>
      </c>
    </row>
    <row r="31" spans="2:43" s="7" customFormat="1" ht="21.75" customHeight="1">
      <c r="B31" s="265" t="s">
        <v>78</v>
      </c>
      <c r="C31" s="254">
        <f t="shared" si="0"/>
        <v>0</v>
      </c>
      <c r="D31" s="255">
        <v>0</v>
      </c>
      <c r="E31" s="255">
        <v>0</v>
      </c>
      <c r="F31" s="256">
        <f t="shared" si="3"/>
        <v>0</v>
      </c>
      <c r="G31" s="215">
        <v>100</v>
      </c>
      <c r="H31" s="322">
        <v>0</v>
      </c>
      <c r="I31" s="214">
        <v>0</v>
      </c>
      <c r="J31" s="322">
        <v>0</v>
      </c>
      <c r="K31" s="215">
        <v>0</v>
      </c>
      <c r="L31" s="323">
        <v>0</v>
      </c>
      <c r="M31" s="214">
        <v>0</v>
      </c>
      <c r="N31" s="322">
        <v>0</v>
      </c>
      <c r="O31" s="215">
        <v>0</v>
      </c>
      <c r="P31" s="256">
        <f t="shared" si="1"/>
        <v>0</v>
      </c>
      <c r="Q31" s="257">
        <v>100</v>
      </c>
      <c r="R31" s="322">
        <v>0</v>
      </c>
      <c r="S31" s="214">
        <v>0</v>
      </c>
      <c r="T31" s="323">
        <v>0</v>
      </c>
      <c r="U31" s="215">
        <v>0</v>
      </c>
      <c r="V31" s="322">
        <v>0</v>
      </c>
      <c r="W31" s="215">
        <v>0</v>
      </c>
      <c r="X31" s="322">
        <v>0</v>
      </c>
      <c r="Y31" s="214">
        <v>0</v>
      </c>
      <c r="Z31" s="323">
        <v>0</v>
      </c>
      <c r="AA31" s="215">
        <v>0</v>
      </c>
      <c r="AB31" s="322">
        <v>0</v>
      </c>
      <c r="AC31" s="215">
        <v>0</v>
      </c>
      <c r="AD31" s="322">
        <v>0</v>
      </c>
      <c r="AE31" s="215">
        <v>0</v>
      </c>
      <c r="AF31" s="322">
        <v>0</v>
      </c>
      <c r="AG31" s="215">
        <v>0</v>
      </c>
      <c r="AH31" s="322">
        <v>0</v>
      </c>
      <c r="AI31" s="214">
        <v>0</v>
      </c>
      <c r="AJ31" s="282">
        <f t="shared" si="2"/>
        <v>0</v>
      </c>
      <c r="AK31" s="323">
        <v>0</v>
      </c>
      <c r="AL31" s="215">
        <v>0</v>
      </c>
      <c r="AM31" s="323">
        <v>0</v>
      </c>
      <c r="AN31" s="215">
        <v>0</v>
      </c>
      <c r="AO31" s="323">
        <v>0</v>
      </c>
      <c r="AP31" s="215">
        <v>0</v>
      </c>
      <c r="AQ31" s="254">
        <v>0</v>
      </c>
    </row>
    <row r="32" spans="2:43" s="7" customFormat="1" ht="21.75" customHeight="1">
      <c r="B32" s="265" t="s">
        <v>7</v>
      </c>
      <c r="C32" s="254">
        <f t="shared" si="0"/>
        <v>0</v>
      </c>
      <c r="D32" s="255">
        <v>0</v>
      </c>
      <c r="E32" s="255">
        <v>0</v>
      </c>
      <c r="F32" s="256">
        <f t="shared" si="3"/>
        <v>0</v>
      </c>
      <c r="G32" s="215">
        <v>100</v>
      </c>
      <c r="H32" s="322">
        <v>0</v>
      </c>
      <c r="I32" s="214">
        <v>0</v>
      </c>
      <c r="J32" s="322">
        <v>0</v>
      </c>
      <c r="K32" s="215">
        <v>0</v>
      </c>
      <c r="L32" s="323">
        <v>0</v>
      </c>
      <c r="M32" s="214">
        <v>0</v>
      </c>
      <c r="N32" s="322">
        <v>0</v>
      </c>
      <c r="O32" s="215">
        <v>0</v>
      </c>
      <c r="P32" s="256">
        <f t="shared" si="1"/>
        <v>0</v>
      </c>
      <c r="Q32" s="257">
        <v>100</v>
      </c>
      <c r="R32" s="322">
        <v>0</v>
      </c>
      <c r="S32" s="214">
        <v>0</v>
      </c>
      <c r="T32" s="323">
        <v>0</v>
      </c>
      <c r="U32" s="215">
        <v>0</v>
      </c>
      <c r="V32" s="322">
        <v>0</v>
      </c>
      <c r="W32" s="215">
        <v>0</v>
      </c>
      <c r="X32" s="322">
        <v>0</v>
      </c>
      <c r="Y32" s="214">
        <v>0</v>
      </c>
      <c r="Z32" s="323">
        <v>0</v>
      </c>
      <c r="AA32" s="215">
        <v>0</v>
      </c>
      <c r="AB32" s="322">
        <v>0</v>
      </c>
      <c r="AC32" s="215">
        <v>0</v>
      </c>
      <c r="AD32" s="322">
        <v>0</v>
      </c>
      <c r="AE32" s="215">
        <v>0</v>
      </c>
      <c r="AF32" s="322">
        <v>0</v>
      </c>
      <c r="AG32" s="215">
        <v>0</v>
      </c>
      <c r="AH32" s="322">
        <v>0</v>
      </c>
      <c r="AI32" s="214">
        <v>0</v>
      </c>
      <c r="AJ32" s="282">
        <f t="shared" si="2"/>
        <v>0</v>
      </c>
      <c r="AK32" s="323">
        <v>0</v>
      </c>
      <c r="AL32" s="215">
        <v>0</v>
      </c>
      <c r="AM32" s="323">
        <v>0</v>
      </c>
      <c r="AN32" s="215">
        <v>0</v>
      </c>
      <c r="AO32" s="323">
        <v>0</v>
      </c>
      <c r="AP32" s="215">
        <v>0</v>
      </c>
      <c r="AQ32" s="254">
        <v>0</v>
      </c>
    </row>
    <row r="33" spans="2:43" s="7" customFormat="1" ht="21.75" customHeight="1" thickBot="1">
      <c r="B33" s="272" t="s">
        <v>23</v>
      </c>
      <c r="C33" s="273">
        <f t="shared" si="0"/>
        <v>0</v>
      </c>
      <c r="D33" s="274">
        <v>0</v>
      </c>
      <c r="E33" s="274">
        <v>0</v>
      </c>
      <c r="F33" s="280">
        <f t="shared" si="3"/>
        <v>0</v>
      </c>
      <c r="G33" s="276">
        <v>100</v>
      </c>
      <c r="H33" s="327">
        <v>0</v>
      </c>
      <c r="I33" s="278">
        <v>0</v>
      </c>
      <c r="J33" s="327">
        <v>0</v>
      </c>
      <c r="K33" s="276">
        <v>0</v>
      </c>
      <c r="L33" s="326">
        <v>0</v>
      </c>
      <c r="M33" s="278">
        <v>0</v>
      </c>
      <c r="N33" s="327">
        <v>0</v>
      </c>
      <c r="O33" s="276">
        <v>0</v>
      </c>
      <c r="P33" s="280">
        <f t="shared" si="1"/>
        <v>0</v>
      </c>
      <c r="Q33" s="328">
        <v>100</v>
      </c>
      <c r="R33" s="327">
        <v>0</v>
      </c>
      <c r="S33" s="278">
        <v>0</v>
      </c>
      <c r="T33" s="326">
        <v>0</v>
      </c>
      <c r="U33" s="276">
        <v>0</v>
      </c>
      <c r="V33" s="327">
        <v>0</v>
      </c>
      <c r="W33" s="276">
        <v>0</v>
      </c>
      <c r="X33" s="327">
        <v>0</v>
      </c>
      <c r="Y33" s="278">
        <v>0</v>
      </c>
      <c r="Z33" s="326">
        <v>0</v>
      </c>
      <c r="AA33" s="276">
        <v>0</v>
      </c>
      <c r="AB33" s="327">
        <v>0</v>
      </c>
      <c r="AC33" s="276">
        <v>0</v>
      </c>
      <c r="AD33" s="327">
        <v>0</v>
      </c>
      <c r="AE33" s="276">
        <v>0</v>
      </c>
      <c r="AF33" s="327">
        <v>0</v>
      </c>
      <c r="AG33" s="276">
        <v>0</v>
      </c>
      <c r="AH33" s="327">
        <v>0</v>
      </c>
      <c r="AI33" s="278">
        <v>0</v>
      </c>
      <c r="AJ33" s="344">
        <f t="shared" si="2"/>
        <v>0</v>
      </c>
      <c r="AK33" s="326">
        <v>0</v>
      </c>
      <c r="AL33" s="276">
        <v>0</v>
      </c>
      <c r="AM33" s="326">
        <v>0</v>
      </c>
      <c r="AN33" s="276">
        <v>0</v>
      </c>
      <c r="AO33" s="326">
        <v>0</v>
      </c>
      <c r="AP33" s="276">
        <v>0</v>
      </c>
      <c r="AQ33" s="273">
        <v>0</v>
      </c>
    </row>
    <row r="34" spans="2:43" s="7" customFormat="1" ht="21.75" customHeight="1" thickTop="1">
      <c r="B34" s="549" t="s">
        <v>21</v>
      </c>
      <c r="C34" s="282">
        <f t="shared" si="0"/>
        <v>3202</v>
      </c>
      <c r="D34" s="606">
        <f>SUM(D7:D33)</f>
        <v>675</v>
      </c>
      <c r="E34" s="607">
        <f>SUM(E7:E33)</f>
        <v>2527</v>
      </c>
      <c r="F34" s="608">
        <f>SUM(F7:F33)</f>
        <v>2320</v>
      </c>
      <c r="G34" s="284">
        <v>100</v>
      </c>
      <c r="H34" s="285">
        <f>SUM(H7:H33)</f>
        <v>332</v>
      </c>
      <c r="I34" s="286">
        <f>H34/F34*100</f>
        <v>14.310344827586208</v>
      </c>
      <c r="J34" s="285">
        <f>SUM(J7:J33)</f>
        <v>1820</v>
      </c>
      <c r="K34" s="286">
        <f>J34/F34*100</f>
        <v>78.44827586206897</v>
      </c>
      <c r="L34" s="287">
        <f>SUM(L7:L33)</f>
        <v>159</v>
      </c>
      <c r="M34" s="288">
        <f>L34/F34*100</f>
        <v>6.8534482758620685</v>
      </c>
      <c r="N34" s="285">
        <f>SUM(N7:N33)</f>
        <v>9</v>
      </c>
      <c r="O34" s="286">
        <f>N34/F34*100</f>
        <v>0.3879310344827586</v>
      </c>
      <c r="P34" s="609">
        <f t="shared" si="1"/>
        <v>2320</v>
      </c>
      <c r="Q34" s="289">
        <v>100</v>
      </c>
      <c r="R34" s="285">
        <f>SUM(R7:R33)</f>
        <v>2275</v>
      </c>
      <c r="S34" s="286">
        <f>R34/P34*100</f>
        <v>98.0603448275862</v>
      </c>
      <c r="T34" s="287">
        <f>SUM(T7:T33)</f>
        <v>11</v>
      </c>
      <c r="U34" s="288">
        <f>T34/P34*100</f>
        <v>0.47413793103448276</v>
      </c>
      <c r="V34" s="285">
        <f>SUM(V7:V33)</f>
        <v>5</v>
      </c>
      <c r="W34" s="286">
        <f>V34/P34*100</f>
        <v>0.21551724137931033</v>
      </c>
      <c r="X34" s="285">
        <f>SUM(X7:X33)</f>
        <v>11</v>
      </c>
      <c r="Y34" s="286">
        <f>X34/P34*100</f>
        <v>0.47413793103448276</v>
      </c>
      <c r="Z34" s="287">
        <f>SUM(Z7:Z33)</f>
        <v>18</v>
      </c>
      <c r="AA34" s="288">
        <f>Z34/P34*100</f>
        <v>0.7758620689655172</v>
      </c>
      <c r="AB34" s="285">
        <f>SUM(AB7:AB33)</f>
        <v>0</v>
      </c>
      <c r="AC34" s="288">
        <f>AB34/P34*100</f>
        <v>0</v>
      </c>
      <c r="AD34" s="285">
        <f>SUM(AD7:AD33)</f>
        <v>0</v>
      </c>
      <c r="AE34" s="286">
        <f>AD34/P34*100</f>
        <v>0</v>
      </c>
      <c r="AF34" s="285">
        <f>SUM(AF7:AF33)</f>
        <v>0</v>
      </c>
      <c r="AG34" s="286">
        <f>AF34/P34*100</f>
        <v>0</v>
      </c>
      <c r="AH34" s="285">
        <f>SUM(AH7:AH33)</f>
        <v>0</v>
      </c>
      <c r="AI34" s="286">
        <f>AH34/P34*100</f>
        <v>0</v>
      </c>
      <c r="AJ34" s="282">
        <f>SUM(AJ7:AJ33)</f>
        <v>658</v>
      </c>
      <c r="AK34" s="287">
        <f>SUM(AK7:AK33)</f>
        <v>575</v>
      </c>
      <c r="AL34" s="286">
        <f>AK34/AJ34*100</f>
        <v>87.38601823708207</v>
      </c>
      <c r="AM34" s="287">
        <f>SUM(AM7:AM33)</f>
        <v>83</v>
      </c>
      <c r="AN34" s="286">
        <f>AM34/AJ34*100</f>
        <v>12.613981762917934</v>
      </c>
      <c r="AO34" s="287">
        <f>SUM(AO7:AO33)</f>
        <v>0</v>
      </c>
      <c r="AP34" s="286">
        <f>AO34/AJ34*100</f>
        <v>0</v>
      </c>
      <c r="AQ34" s="282">
        <f>SUM(AQ7:AQ33)</f>
        <v>224</v>
      </c>
    </row>
    <row r="35" spans="6:43" s="7" customFormat="1" ht="21.75" customHeight="1">
      <c r="F35" s="548"/>
      <c r="G35" s="548"/>
      <c r="H35" s="548"/>
      <c r="I35" s="548"/>
      <c r="J35" s="548"/>
      <c r="K35" s="548"/>
      <c r="L35" s="548"/>
      <c r="M35" s="548"/>
      <c r="N35" s="548"/>
      <c r="O35" s="548"/>
      <c r="P35" s="548"/>
      <c r="Q35" s="548"/>
      <c r="R35" s="548"/>
      <c r="S35" s="548"/>
      <c r="T35" s="548"/>
      <c r="U35" s="548"/>
      <c r="V35" s="548"/>
      <c r="W35" s="548"/>
      <c r="X35" s="548"/>
      <c r="Y35" s="548"/>
      <c r="Z35" s="548"/>
      <c r="AA35" s="548"/>
      <c r="AB35" s="548"/>
      <c r="AC35" s="548"/>
      <c r="AD35" s="548"/>
      <c r="AE35" s="548"/>
      <c r="AF35" s="548"/>
      <c r="AG35" s="548"/>
      <c r="AH35" s="548"/>
      <c r="AI35" s="548"/>
      <c r="AJ35" s="548"/>
      <c r="AK35" s="548"/>
      <c r="AL35" s="548"/>
      <c r="AM35" s="548"/>
      <c r="AN35" s="548"/>
      <c r="AO35" s="548"/>
      <c r="AP35" s="548"/>
      <c r="AQ35" s="548"/>
    </row>
    <row r="36" spans="3:43" ht="12.75">
      <c r="C36" s="3"/>
      <c r="D36" s="3"/>
      <c r="E36" s="3"/>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row>
    <row r="37" spans="6:43" ht="12.75">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row>
    <row r="38" spans="6:43" ht="12.75">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row>
    <row r="39" spans="6:43" ht="12.75">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row>
    <row r="40" spans="6:43" ht="12.75">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row>
    <row r="41" spans="6:43" ht="12.75">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row>
  </sheetData>
  <sheetProtection/>
  <mergeCells count="24">
    <mergeCell ref="B2:AQ2"/>
    <mergeCell ref="B4:B6"/>
    <mergeCell ref="F4:O4"/>
    <mergeCell ref="P4:AI4"/>
    <mergeCell ref="AQ4:AQ5"/>
    <mergeCell ref="H5:I5"/>
    <mergeCell ref="J5:K5"/>
    <mergeCell ref="L5:M5"/>
    <mergeCell ref="AM5:AN5"/>
    <mergeCell ref="AK5:AL5"/>
    <mergeCell ref="AJ4:AP4"/>
    <mergeCell ref="X5:Y5"/>
    <mergeCell ref="AO5:AP5"/>
    <mergeCell ref="AB5:AC5"/>
    <mergeCell ref="V5:W5"/>
    <mergeCell ref="AF5:AG5"/>
    <mergeCell ref="B3:M3"/>
    <mergeCell ref="T5:U5"/>
    <mergeCell ref="Z5:AA5"/>
    <mergeCell ref="AD5:AE5"/>
    <mergeCell ref="AH5:AI5"/>
    <mergeCell ref="N5:O5"/>
    <mergeCell ref="C4:E4"/>
    <mergeCell ref="R5:S5"/>
  </mergeCells>
  <printOptions horizontalCentered="1"/>
  <pageMargins left="0.1968503937007874" right="0.1968503937007874" top="0.984251968503937" bottom="0.7874015748031497" header="0.5118110236220472" footer="0.5118110236220472"/>
  <pageSetup fitToHeight="1" fitToWidth="1" horizontalDpi="600" verticalDpi="600" orientation="landscape" paperSize="9" scale="48" r:id="rId1"/>
</worksheet>
</file>

<file path=xl/worksheets/sheet7.xml><?xml version="1.0" encoding="utf-8"?>
<worksheet xmlns="http://schemas.openxmlformats.org/spreadsheetml/2006/main" xmlns:r="http://schemas.openxmlformats.org/officeDocument/2006/relationships">
  <sheetPr>
    <tabColor rgb="FFFFC000"/>
    <pageSetUpPr fitToPage="1"/>
  </sheetPr>
  <dimension ref="A1:AQ41"/>
  <sheetViews>
    <sheetView view="pageBreakPreview" zoomScale="108" zoomScaleNormal="75" zoomScaleSheetLayoutView="108" zoomScalePageLayoutView="0" workbookViewId="0" topLeftCell="A1">
      <pane xSplit="2" ySplit="5" topLeftCell="Z6" activePane="bottomRight" state="frozen"/>
      <selection pane="topLeft" activeCell="L16" sqref="L16"/>
      <selection pane="topRight" activeCell="L16" sqref="L16"/>
      <selection pane="bottomLeft" activeCell="L16" sqref="L16"/>
      <selection pane="bottomRight" activeCell="AK40" sqref="AK40"/>
    </sheetView>
  </sheetViews>
  <sheetFormatPr defaultColWidth="9.00390625" defaultRowHeight="13.5"/>
  <cols>
    <col min="1" max="1" width="2.875" style="1" customWidth="1"/>
    <col min="2" max="2" width="17.375" style="1" customWidth="1"/>
    <col min="3" max="3" width="10.00390625" style="1" customWidth="1"/>
    <col min="4" max="4" width="10.50390625" style="1" customWidth="1"/>
    <col min="5" max="5" width="10.00390625" style="1" customWidth="1"/>
    <col min="6" max="6" width="8.375" style="1" customWidth="1"/>
    <col min="7" max="7" width="7.125" style="1" customWidth="1"/>
    <col min="8" max="15" width="6.125" style="1" customWidth="1"/>
    <col min="16" max="35" width="6.50390625" style="1" customWidth="1"/>
    <col min="36" max="39" width="6.625" style="1" customWidth="1"/>
    <col min="40" max="40" width="8.125" style="1" bestFit="1" customWidth="1"/>
    <col min="41" max="42" width="6.625" style="1" customWidth="1"/>
    <col min="43" max="43" width="9.50390625" style="1" customWidth="1"/>
    <col min="44" max="16384" width="9.00390625" style="1" customWidth="1"/>
  </cols>
  <sheetData>
    <row r="1" spans="1:42" ht="18" customHeight="1">
      <c r="A1" s="7"/>
      <c r="B1" s="2" t="s">
        <v>52</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row>
    <row r="2" spans="2:43" s="87" customFormat="1" ht="18" customHeight="1">
      <c r="B2" s="710" t="s">
        <v>89</v>
      </c>
      <c r="C2" s="710"/>
      <c r="D2" s="710"/>
      <c r="E2" s="710"/>
      <c r="F2" s="710"/>
      <c r="G2" s="710"/>
      <c r="H2" s="710"/>
      <c r="I2" s="710"/>
      <c r="J2" s="710"/>
      <c r="K2" s="710"/>
      <c r="L2" s="710"/>
      <c r="M2" s="710"/>
      <c r="N2" s="710"/>
      <c r="O2" s="710"/>
      <c r="P2" s="710"/>
      <c r="Q2" s="710"/>
      <c r="R2" s="710"/>
      <c r="S2" s="710"/>
      <c r="T2" s="710"/>
      <c r="U2" s="710"/>
      <c r="V2" s="710"/>
      <c r="W2" s="710"/>
      <c r="X2" s="710"/>
      <c r="Y2" s="710"/>
      <c r="Z2" s="710"/>
      <c r="AA2" s="710"/>
      <c r="AB2" s="710"/>
      <c r="AC2" s="710"/>
      <c r="AD2" s="710"/>
      <c r="AE2" s="710"/>
      <c r="AF2" s="710"/>
      <c r="AG2" s="710"/>
      <c r="AH2" s="710"/>
      <c r="AI2" s="710"/>
      <c r="AJ2" s="710"/>
      <c r="AK2" s="710"/>
      <c r="AL2" s="710"/>
      <c r="AM2" s="710"/>
      <c r="AN2" s="710"/>
      <c r="AO2" s="710"/>
      <c r="AP2" s="710"/>
      <c r="AQ2" s="710"/>
    </row>
    <row r="3" spans="2:43" s="89" customFormat="1" ht="18" customHeight="1" thickBot="1">
      <c r="B3" s="345" t="s">
        <v>53</v>
      </c>
      <c r="C3" s="86"/>
      <c r="D3" s="86"/>
      <c r="E3" s="8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7"/>
    </row>
    <row r="4" spans="2:43" ht="18" customHeight="1">
      <c r="B4" s="723" t="s">
        <v>8</v>
      </c>
      <c r="C4" s="717" t="s">
        <v>239</v>
      </c>
      <c r="D4" s="718"/>
      <c r="E4" s="719"/>
      <c r="F4" s="720" t="s">
        <v>48</v>
      </c>
      <c r="G4" s="726"/>
      <c r="H4" s="726"/>
      <c r="I4" s="726"/>
      <c r="J4" s="726"/>
      <c r="K4" s="726"/>
      <c r="L4" s="726"/>
      <c r="M4" s="726"/>
      <c r="N4" s="726"/>
      <c r="O4" s="727"/>
      <c r="P4" s="728" t="s">
        <v>48</v>
      </c>
      <c r="Q4" s="729"/>
      <c r="R4" s="729"/>
      <c r="S4" s="729"/>
      <c r="T4" s="729"/>
      <c r="U4" s="729"/>
      <c r="V4" s="729"/>
      <c r="W4" s="729"/>
      <c r="X4" s="729"/>
      <c r="Y4" s="729"/>
      <c r="Z4" s="291"/>
      <c r="AA4" s="291"/>
      <c r="AB4" s="291"/>
      <c r="AC4" s="291"/>
      <c r="AD4" s="291"/>
      <c r="AE4" s="291"/>
      <c r="AF4" s="291"/>
      <c r="AG4" s="291"/>
      <c r="AH4" s="291"/>
      <c r="AI4" s="291"/>
      <c r="AJ4" s="720" t="s">
        <v>42</v>
      </c>
      <c r="AK4" s="721"/>
      <c r="AL4" s="721"/>
      <c r="AM4" s="721"/>
      <c r="AN4" s="721"/>
      <c r="AO4" s="721"/>
      <c r="AP4" s="722"/>
      <c r="AQ4" s="730" t="s">
        <v>10</v>
      </c>
    </row>
    <row r="5" spans="2:43" ht="27.75" customHeight="1">
      <c r="B5" s="724"/>
      <c r="C5" s="292"/>
      <c r="D5" s="341" t="s">
        <v>237</v>
      </c>
      <c r="E5" s="293" t="s">
        <v>240</v>
      </c>
      <c r="F5" s="294"/>
      <c r="G5" s="157"/>
      <c r="H5" s="655" t="s">
        <v>43</v>
      </c>
      <c r="I5" s="656"/>
      <c r="J5" s="655" t="s">
        <v>32</v>
      </c>
      <c r="K5" s="656"/>
      <c r="L5" s="655" t="s">
        <v>33</v>
      </c>
      <c r="M5" s="656"/>
      <c r="N5" s="655" t="s">
        <v>34</v>
      </c>
      <c r="O5" s="656"/>
      <c r="P5" s="295"/>
      <c r="Q5" s="207"/>
      <c r="R5" s="682" t="s">
        <v>58</v>
      </c>
      <c r="S5" s="681"/>
      <c r="T5" s="680" t="s">
        <v>72</v>
      </c>
      <c r="U5" s="681"/>
      <c r="V5" s="680" t="s">
        <v>73</v>
      </c>
      <c r="W5" s="681"/>
      <c r="X5" s="680" t="s">
        <v>74</v>
      </c>
      <c r="Y5" s="681"/>
      <c r="Z5" s="738" t="s">
        <v>59</v>
      </c>
      <c r="AA5" s="739"/>
      <c r="AB5" s="738" t="s">
        <v>77</v>
      </c>
      <c r="AC5" s="739"/>
      <c r="AD5" s="680" t="s">
        <v>60</v>
      </c>
      <c r="AE5" s="681"/>
      <c r="AF5" s="680" t="s">
        <v>61</v>
      </c>
      <c r="AG5" s="681"/>
      <c r="AH5" s="680" t="s">
        <v>62</v>
      </c>
      <c r="AI5" s="681"/>
      <c r="AJ5" s="296"/>
      <c r="AK5" s="683" t="s">
        <v>63</v>
      </c>
      <c r="AL5" s="684"/>
      <c r="AM5" s="685" t="s">
        <v>64</v>
      </c>
      <c r="AN5" s="686"/>
      <c r="AO5" s="683" t="s">
        <v>65</v>
      </c>
      <c r="AP5" s="684"/>
      <c r="AQ5" s="731"/>
    </row>
    <row r="6" spans="2:43" ht="19.5" customHeight="1">
      <c r="B6" s="725"/>
      <c r="C6" s="297"/>
      <c r="D6" s="298" t="s">
        <v>40</v>
      </c>
      <c r="E6" s="298" t="s">
        <v>40</v>
      </c>
      <c r="F6" s="299" t="s">
        <v>27</v>
      </c>
      <c r="G6" s="160" t="s">
        <v>28</v>
      </c>
      <c r="H6" s="300" t="s">
        <v>27</v>
      </c>
      <c r="I6" s="162" t="s">
        <v>28</v>
      </c>
      <c r="J6" s="299" t="s">
        <v>27</v>
      </c>
      <c r="K6" s="160" t="s">
        <v>28</v>
      </c>
      <c r="L6" s="300" t="s">
        <v>27</v>
      </c>
      <c r="M6" s="162" t="s">
        <v>28</v>
      </c>
      <c r="N6" s="300" t="s">
        <v>27</v>
      </c>
      <c r="O6" s="160" t="s">
        <v>28</v>
      </c>
      <c r="P6" s="301" t="s">
        <v>27</v>
      </c>
      <c r="Q6" s="211" t="s">
        <v>28</v>
      </c>
      <c r="R6" s="302" t="s">
        <v>27</v>
      </c>
      <c r="S6" s="346" t="s">
        <v>28</v>
      </c>
      <c r="T6" s="347" t="s">
        <v>27</v>
      </c>
      <c r="U6" s="348" t="s">
        <v>28</v>
      </c>
      <c r="V6" s="347" t="s">
        <v>27</v>
      </c>
      <c r="W6" s="348" t="s">
        <v>28</v>
      </c>
      <c r="X6" s="349" t="s">
        <v>27</v>
      </c>
      <c r="Y6" s="346" t="s">
        <v>28</v>
      </c>
      <c r="Z6" s="349" t="s">
        <v>27</v>
      </c>
      <c r="AA6" s="346" t="s">
        <v>28</v>
      </c>
      <c r="AB6" s="347" t="s">
        <v>27</v>
      </c>
      <c r="AC6" s="348" t="s">
        <v>28</v>
      </c>
      <c r="AD6" s="347" t="s">
        <v>27</v>
      </c>
      <c r="AE6" s="348" t="s">
        <v>28</v>
      </c>
      <c r="AF6" s="347" t="s">
        <v>27</v>
      </c>
      <c r="AG6" s="348" t="s">
        <v>28</v>
      </c>
      <c r="AH6" s="349" t="s">
        <v>27</v>
      </c>
      <c r="AI6" s="213" t="s">
        <v>28</v>
      </c>
      <c r="AJ6" s="303" t="s">
        <v>27</v>
      </c>
      <c r="AK6" s="300" t="s">
        <v>27</v>
      </c>
      <c r="AL6" s="304" t="s">
        <v>28</v>
      </c>
      <c r="AM6" s="300" t="s">
        <v>27</v>
      </c>
      <c r="AN6" s="304" t="s">
        <v>28</v>
      </c>
      <c r="AO6" s="300" t="s">
        <v>27</v>
      </c>
      <c r="AP6" s="162" t="s">
        <v>28</v>
      </c>
      <c r="AQ6" s="305" t="s">
        <v>27</v>
      </c>
    </row>
    <row r="7" spans="2:43" ht="21.75" customHeight="1">
      <c r="B7" s="306" t="s">
        <v>0</v>
      </c>
      <c r="C7" s="314">
        <f aca="true" t="shared" si="0" ref="C7:C34">SUM(F7+AJ7+AQ7)</f>
        <v>0</v>
      </c>
      <c r="D7" s="350">
        <v>0</v>
      </c>
      <c r="E7" s="350">
        <v>0</v>
      </c>
      <c r="F7" s="309">
        <f>SUM(H7+J7+L7+N7)</f>
        <v>0</v>
      </c>
      <c r="G7" s="164">
        <v>100</v>
      </c>
      <c r="H7" s="351">
        <v>0</v>
      </c>
      <c r="I7" s="214">
        <v>0</v>
      </c>
      <c r="J7" s="313">
        <v>0</v>
      </c>
      <c r="K7" s="214">
        <v>0</v>
      </c>
      <c r="L7" s="313">
        <v>0</v>
      </c>
      <c r="M7" s="214">
        <v>0</v>
      </c>
      <c r="N7" s="313">
        <v>0</v>
      </c>
      <c r="O7" s="214">
        <v>0</v>
      </c>
      <c r="P7" s="309">
        <f aca="true" t="shared" si="1" ref="P7:P33">SUM(R7+T7+V7+X7+Z7+AB7+AD7+AF7+AH7)</f>
        <v>0</v>
      </c>
      <c r="Q7" s="164">
        <v>100</v>
      </c>
      <c r="R7" s="352">
        <v>0</v>
      </c>
      <c r="S7" s="215">
        <v>0</v>
      </c>
      <c r="T7" s="353">
        <v>0</v>
      </c>
      <c r="U7" s="215">
        <v>0</v>
      </c>
      <c r="V7" s="353">
        <v>0</v>
      </c>
      <c r="W7" s="214">
        <v>0</v>
      </c>
      <c r="X7" s="313">
        <v>0</v>
      </c>
      <c r="Y7" s="214">
        <v>0</v>
      </c>
      <c r="Z7" s="313">
        <v>0</v>
      </c>
      <c r="AA7" s="214">
        <v>0</v>
      </c>
      <c r="AB7" s="313">
        <v>0</v>
      </c>
      <c r="AC7" s="214">
        <v>0</v>
      </c>
      <c r="AD7" s="313">
        <v>0</v>
      </c>
      <c r="AE7" s="214">
        <v>0</v>
      </c>
      <c r="AF7" s="313">
        <v>0</v>
      </c>
      <c r="AG7" s="214">
        <v>0</v>
      </c>
      <c r="AH7" s="313">
        <v>0</v>
      </c>
      <c r="AI7" s="214">
        <v>0</v>
      </c>
      <c r="AJ7" s="309">
        <f aca="true" t="shared" si="2" ref="AJ7:AJ33">SUM(AK7+AM7+AO7)</f>
        <v>0</v>
      </c>
      <c r="AK7" s="311">
        <v>0</v>
      </c>
      <c r="AL7" s="214">
        <v>0</v>
      </c>
      <c r="AM7" s="311">
        <v>0</v>
      </c>
      <c r="AN7" s="214">
        <v>0</v>
      </c>
      <c r="AO7" s="311">
        <v>0</v>
      </c>
      <c r="AP7" s="214">
        <v>0</v>
      </c>
      <c r="AQ7" s="315">
        <v>0</v>
      </c>
    </row>
    <row r="8" spans="2:43" ht="21.75" customHeight="1">
      <c r="B8" s="306" t="s">
        <v>22</v>
      </c>
      <c r="C8" s="314">
        <f t="shared" si="0"/>
        <v>0</v>
      </c>
      <c r="D8" s="350">
        <v>0</v>
      </c>
      <c r="E8" s="350">
        <v>0</v>
      </c>
      <c r="F8" s="309">
        <f aca="true" t="shared" si="3" ref="F8:F33">SUM(H8+J8+L8+N8)</f>
        <v>0</v>
      </c>
      <c r="G8" s="167">
        <v>100</v>
      </c>
      <c r="H8" s="354">
        <v>0</v>
      </c>
      <c r="I8" s="214">
        <v>0</v>
      </c>
      <c r="J8" s="313">
        <v>0</v>
      </c>
      <c r="K8" s="214">
        <v>0</v>
      </c>
      <c r="L8" s="313">
        <v>0</v>
      </c>
      <c r="M8" s="214">
        <v>0</v>
      </c>
      <c r="N8" s="313">
        <v>0</v>
      </c>
      <c r="O8" s="214">
        <v>0</v>
      </c>
      <c r="P8" s="309">
        <f t="shared" si="1"/>
        <v>0</v>
      </c>
      <c r="Q8" s="164">
        <v>100</v>
      </c>
      <c r="R8" s="313">
        <v>0</v>
      </c>
      <c r="S8" s="215">
        <v>0</v>
      </c>
      <c r="T8" s="353">
        <v>0</v>
      </c>
      <c r="U8" s="215">
        <v>0</v>
      </c>
      <c r="V8" s="353">
        <v>0</v>
      </c>
      <c r="W8" s="214">
        <v>0</v>
      </c>
      <c r="X8" s="313">
        <v>0</v>
      </c>
      <c r="Y8" s="214">
        <v>0</v>
      </c>
      <c r="Z8" s="313">
        <v>0</v>
      </c>
      <c r="AA8" s="214">
        <v>0</v>
      </c>
      <c r="AB8" s="313">
        <v>0</v>
      </c>
      <c r="AC8" s="214">
        <v>0</v>
      </c>
      <c r="AD8" s="313">
        <v>0</v>
      </c>
      <c r="AE8" s="214">
        <v>0</v>
      </c>
      <c r="AF8" s="313">
        <v>0</v>
      </c>
      <c r="AG8" s="214">
        <v>0</v>
      </c>
      <c r="AH8" s="313">
        <v>0</v>
      </c>
      <c r="AI8" s="214">
        <v>0</v>
      </c>
      <c r="AJ8" s="309">
        <f t="shared" si="2"/>
        <v>0</v>
      </c>
      <c r="AK8" s="313">
        <v>0</v>
      </c>
      <c r="AL8" s="214">
        <v>0</v>
      </c>
      <c r="AM8" s="313">
        <v>0</v>
      </c>
      <c r="AN8" s="214">
        <v>0</v>
      </c>
      <c r="AO8" s="313">
        <v>0</v>
      </c>
      <c r="AP8" s="214">
        <v>0</v>
      </c>
      <c r="AQ8" s="316">
        <v>0</v>
      </c>
    </row>
    <row r="9" spans="2:43" ht="21.75" customHeight="1">
      <c r="B9" s="306" t="s">
        <v>55</v>
      </c>
      <c r="C9" s="314">
        <f t="shared" si="0"/>
        <v>0</v>
      </c>
      <c r="D9" s="350">
        <v>0</v>
      </c>
      <c r="E9" s="350">
        <v>0</v>
      </c>
      <c r="F9" s="309">
        <f t="shared" si="3"/>
        <v>0</v>
      </c>
      <c r="G9" s="167">
        <v>100</v>
      </c>
      <c r="H9" s="354">
        <v>0</v>
      </c>
      <c r="I9" s="214">
        <v>0</v>
      </c>
      <c r="J9" s="313">
        <v>0</v>
      </c>
      <c r="K9" s="214">
        <v>0</v>
      </c>
      <c r="L9" s="313">
        <v>0</v>
      </c>
      <c r="M9" s="214">
        <v>0</v>
      </c>
      <c r="N9" s="313">
        <v>0</v>
      </c>
      <c r="O9" s="214">
        <v>0</v>
      </c>
      <c r="P9" s="309">
        <f t="shared" si="1"/>
        <v>0</v>
      </c>
      <c r="Q9" s="164">
        <v>100</v>
      </c>
      <c r="R9" s="313">
        <v>0</v>
      </c>
      <c r="S9" s="215">
        <v>0</v>
      </c>
      <c r="T9" s="353">
        <v>0</v>
      </c>
      <c r="U9" s="215">
        <v>0</v>
      </c>
      <c r="V9" s="353">
        <v>0</v>
      </c>
      <c r="W9" s="214">
        <v>0</v>
      </c>
      <c r="X9" s="313">
        <v>0</v>
      </c>
      <c r="Y9" s="214">
        <v>0</v>
      </c>
      <c r="Z9" s="313">
        <v>0</v>
      </c>
      <c r="AA9" s="214">
        <v>0</v>
      </c>
      <c r="AB9" s="313">
        <v>0</v>
      </c>
      <c r="AC9" s="214">
        <v>0</v>
      </c>
      <c r="AD9" s="313">
        <v>0</v>
      </c>
      <c r="AE9" s="214">
        <v>0</v>
      </c>
      <c r="AF9" s="313">
        <v>0</v>
      </c>
      <c r="AG9" s="214">
        <v>0</v>
      </c>
      <c r="AH9" s="313">
        <v>0</v>
      </c>
      <c r="AI9" s="214">
        <v>0</v>
      </c>
      <c r="AJ9" s="309">
        <f t="shared" si="2"/>
        <v>0</v>
      </c>
      <c r="AK9" s="313">
        <v>0</v>
      </c>
      <c r="AL9" s="214">
        <v>0</v>
      </c>
      <c r="AM9" s="313">
        <v>0</v>
      </c>
      <c r="AN9" s="214">
        <v>0</v>
      </c>
      <c r="AO9" s="313">
        <v>0</v>
      </c>
      <c r="AP9" s="214">
        <v>0</v>
      </c>
      <c r="AQ9" s="316">
        <v>0</v>
      </c>
    </row>
    <row r="10" spans="2:43" ht="24.75" customHeight="1">
      <c r="B10" s="317" t="s">
        <v>56</v>
      </c>
      <c r="C10" s="314">
        <f t="shared" si="0"/>
        <v>0</v>
      </c>
      <c r="D10" s="350">
        <v>0</v>
      </c>
      <c r="E10" s="350">
        <v>0</v>
      </c>
      <c r="F10" s="309">
        <f t="shared" si="3"/>
        <v>0</v>
      </c>
      <c r="G10" s="167">
        <v>100</v>
      </c>
      <c r="H10" s="354">
        <v>0</v>
      </c>
      <c r="I10" s="214">
        <v>0</v>
      </c>
      <c r="J10" s="313">
        <v>0</v>
      </c>
      <c r="K10" s="214">
        <v>0</v>
      </c>
      <c r="L10" s="313">
        <v>0</v>
      </c>
      <c r="M10" s="214">
        <v>0</v>
      </c>
      <c r="N10" s="313">
        <v>0</v>
      </c>
      <c r="O10" s="214">
        <v>0</v>
      </c>
      <c r="P10" s="309">
        <f t="shared" si="1"/>
        <v>0</v>
      </c>
      <c r="Q10" s="164">
        <v>100</v>
      </c>
      <c r="R10" s="313">
        <v>0</v>
      </c>
      <c r="S10" s="215">
        <v>0</v>
      </c>
      <c r="T10" s="353">
        <v>0</v>
      </c>
      <c r="U10" s="215">
        <v>0</v>
      </c>
      <c r="V10" s="353">
        <v>0</v>
      </c>
      <c r="W10" s="214">
        <v>0</v>
      </c>
      <c r="X10" s="313">
        <v>0</v>
      </c>
      <c r="Y10" s="214">
        <v>0</v>
      </c>
      <c r="Z10" s="313">
        <v>0</v>
      </c>
      <c r="AA10" s="214">
        <v>0</v>
      </c>
      <c r="AB10" s="313">
        <v>0</v>
      </c>
      <c r="AC10" s="214">
        <v>0</v>
      </c>
      <c r="AD10" s="313">
        <v>0</v>
      </c>
      <c r="AE10" s="214">
        <v>0</v>
      </c>
      <c r="AF10" s="313">
        <v>0</v>
      </c>
      <c r="AG10" s="214">
        <v>0</v>
      </c>
      <c r="AH10" s="313">
        <v>0</v>
      </c>
      <c r="AI10" s="214">
        <v>0</v>
      </c>
      <c r="AJ10" s="309">
        <f t="shared" si="2"/>
        <v>0</v>
      </c>
      <c r="AK10" s="313">
        <v>0</v>
      </c>
      <c r="AL10" s="214">
        <v>0</v>
      </c>
      <c r="AM10" s="313">
        <v>0</v>
      </c>
      <c r="AN10" s="214">
        <v>0</v>
      </c>
      <c r="AO10" s="313">
        <v>0</v>
      </c>
      <c r="AP10" s="214">
        <v>0</v>
      </c>
      <c r="AQ10" s="316">
        <v>0</v>
      </c>
    </row>
    <row r="11" spans="2:43" ht="21.75" customHeight="1">
      <c r="B11" s="318" t="s">
        <v>1</v>
      </c>
      <c r="C11" s="314">
        <f t="shared" si="0"/>
        <v>0</v>
      </c>
      <c r="D11" s="350">
        <v>0</v>
      </c>
      <c r="E11" s="350">
        <v>0</v>
      </c>
      <c r="F11" s="309">
        <f t="shared" si="3"/>
        <v>0</v>
      </c>
      <c r="G11" s="167">
        <v>100</v>
      </c>
      <c r="H11" s="354">
        <v>0</v>
      </c>
      <c r="I11" s="214">
        <v>0</v>
      </c>
      <c r="J11" s="313">
        <v>0</v>
      </c>
      <c r="K11" s="214">
        <v>0</v>
      </c>
      <c r="L11" s="313">
        <v>0</v>
      </c>
      <c r="M11" s="214">
        <v>0</v>
      </c>
      <c r="N11" s="313">
        <v>0</v>
      </c>
      <c r="O11" s="214">
        <v>0</v>
      </c>
      <c r="P11" s="309">
        <f t="shared" si="1"/>
        <v>0</v>
      </c>
      <c r="Q11" s="164">
        <v>100</v>
      </c>
      <c r="R11" s="313">
        <v>0</v>
      </c>
      <c r="S11" s="215">
        <v>0</v>
      </c>
      <c r="T11" s="353">
        <v>0</v>
      </c>
      <c r="U11" s="215">
        <v>0</v>
      </c>
      <c r="V11" s="353">
        <v>0</v>
      </c>
      <c r="W11" s="214">
        <v>0</v>
      </c>
      <c r="X11" s="313">
        <v>0</v>
      </c>
      <c r="Y11" s="214">
        <v>0</v>
      </c>
      <c r="Z11" s="313">
        <v>0</v>
      </c>
      <c r="AA11" s="214">
        <v>0</v>
      </c>
      <c r="AB11" s="313">
        <v>0</v>
      </c>
      <c r="AC11" s="214">
        <v>0</v>
      </c>
      <c r="AD11" s="313">
        <v>0</v>
      </c>
      <c r="AE11" s="214">
        <v>0</v>
      </c>
      <c r="AF11" s="313">
        <v>0</v>
      </c>
      <c r="AG11" s="214">
        <v>0</v>
      </c>
      <c r="AH11" s="313">
        <v>0</v>
      </c>
      <c r="AI11" s="214">
        <v>0</v>
      </c>
      <c r="AJ11" s="309">
        <f t="shared" si="2"/>
        <v>0</v>
      </c>
      <c r="AK11" s="313">
        <v>0</v>
      </c>
      <c r="AL11" s="214">
        <v>0</v>
      </c>
      <c r="AM11" s="313">
        <v>0</v>
      </c>
      <c r="AN11" s="214">
        <v>0</v>
      </c>
      <c r="AO11" s="313">
        <v>0</v>
      </c>
      <c r="AP11" s="214">
        <v>0</v>
      </c>
      <c r="AQ11" s="316">
        <v>0</v>
      </c>
    </row>
    <row r="12" spans="2:43" ht="21.75" customHeight="1">
      <c r="B12" s="318" t="s">
        <v>2</v>
      </c>
      <c r="C12" s="314">
        <f t="shared" si="0"/>
        <v>0</v>
      </c>
      <c r="D12" s="350">
        <v>0</v>
      </c>
      <c r="E12" s="350">
        <v>0</v>
      </c>
      <c r="F12" s="309">
        <f t="shared" si="3"/>
        <v>0</v>
      </c>
      <c r="G12" s="355">
        <v>100</v>
      </c>
      <c r="H12" s="356">
        <v>0</v>
      </c>
      <c r="I12" s="214">
        <v>0</v>
      </c>
      <c r="J12" s="357">
        <v>0</v>
      </c>
      <c r="K12" s="214">
        <v>0</v>
      </c>
      <c r="L12" s="357">
        <v>0</v>
      </c>
      <c r="M12" s="214">
        <v>0</v>
      </c>
      <c r="N12" s="357">
        <v>0</v>
      </c>
      <c r="O12" s="214">
        <v>0</v>
      </c>
      <c r="P12" s="309">
        <f t="shared" si="1"/>
        <v>0</v>
      </c>
      <c r="Q12" s="358">
        <v>100</v>
      </c>
      <c r="R12" s="357">
        <v>0</v>
      </c>
      <c r="S12" s="215">
        <v>0</v>
      </c>
      <c r="T12" s="359">
        <v>0</v>
      </c>
      <c r="U12" s="215">
        <v>0</v>
      </c>
      <c r="V12" s="360">
        <v>0</v>
      </c>
      <c r="W12" s="214">
        <v>0</v>
      </c>
      <c r="X12" s="357">
        <v>0</v>
      </c>
      <c r="Y12" s="214">
        <v>0</v>
      </c>
      <c r="Z12" s="357">
        <v>0</v>
      </c>
      <c r="AA12" s="214">
        <v>0</v>
      </c>
      <c r="AB12" s="357">
        <v>0</v>
      </c>
      <c r="AC12" s="214">
        <v>0</v>
      </c>
      <c r="AD12" s="357">
        <v>0</v>
      </c>
      <c r="AE12" s="214">
        <v>0</v>
      </c>
      <c r="AF12" s="357">
        <v>0</v>
      </c>
      <c r="AG12" s="214">
        <v>0</v>
      </c>
      <c r="AH12" s="357">
        <v>0</v>
      </c>
      <c r="AI12" s="214">
        <v>0</v>
      </c>
      <c r="AJ12" s="309">
        <f t="shared" si="2"/>
        <v>0</v>
      </c>
      <c r="AK12" s="357">
        <v>0</v>
      </c>
      <c r="AL12" s="214">
        <v>0</v>
      </c>
      <c r="AM12" s="357">
        <v>0</v>
      </c>
      <c r="AN12" s="214">
        <v>0</v>
      </c>
      <c r="AO12" s="357">
        <v>0</v>
      </c>
      <c r="AP12" s="214">
        <v>0</v>
      </c>
      <c r="AQ12" s="361">
        <v>0</v>
      </c>
    </row>
    <row r="13" spans="2:43" ht="21.75" customHeight="1">
      <c r="B13" s="318" t="s">
        <v>3</v>
      </c>
      <c r="C13" s="314">
        <f t="shared" si="0"/>
        <v>0</v>
      </c>
      <c r="D13" s="350">
        <v>0</v>
      </c>
      <c r="E13" s="350">
        <v>0</v>
      </c>
      <c r="F13" s="309">
        <f t="shared" si="3"/>
        <v>0</v>
      </c>
      <c r="G13" s="167">
        <v>100</v>
      </c>
      <c r="H13" s="354">
        <v>0</v>
      </c>
      <c r="I13" s="214">
        <v>0</v>
      </c>
      <c r="J13" s="313">
        <v>0</v>
      </c>
      <c r="K13" s="214">
        <v>0</v>
      </c>
      <c r="L13" s="313">
        <v>0</v>
      </c>
      <c r="M13" s="214">
        <v>0</v>
      </c>
      <c r="N13" s="313">
        <v>0</v>
      </c>
      <c r="O13" s="214">
        <v>0</v>
      </c>
      <c r="P13" s="309">
        <f t="shared" si="1"/>
        <v>0</v>
      </c>
      <c r="Q13" s="164">
        <v>100</v>
      </c>
      <c r="R13" s="313">
        <v>0</v>
      </c>
      <c r="S13" s="215">
        <v>0</v>
      </c>
      <c r="T13" s="353">
        <v>0</v>
      </c>
      <c r="U13" s="214">
        <v>0</v>
      </c>
      <c r="V13" s="313">
        <v>0</v>
      </c>
      <c r="W13" s="214">
        <v>0</v>
      </c>
      <c r="X13" s="313">
        <v>0</v>
      </c>
      <c r="Y13" s="214">
        <v>0</v>
      </c>
      <c r="Z13" s="313">
        <v>0</v>
      </c>
      <c r="AA13" s="214">
        <v>0</v>
      </c>
      <c r="AB13" s="313">
        <v>0</v>
      </c>
      <c r="AC13" s="214">
        <v>0</v>
      </c>
      <c r="AD13" s="313">
        <v>0</v>
      </c>
      <c r="AE13" s="214">
        <v>0</v>
      </c>
      <c r="AF13" s="313">
        <v>0</v>
      </c>
      <c r="AG13" s="214">
        <v>0</v>
      </c>
      <c r="AH13" s="313">
        <v>0</v>
      </c>
      <c r="AI13" s="214">
        <v>0</v>
      </c>
      <c r="AJ13" s="309">
        <f t="shared" si="2"/>
        <v>0</v>
      </c>
      <c r="AK13" s="313">
        <v>0</v>
      </c>
      <c r="AL13" s="214">
        <v>0</v>
      </c>
      <c r="AM13" s="313">
        <v>0</v>
      </c>
      <c r="AN13" s="214">
        <v>0</v>
      </c>
      <c r="AO13" s="313">
        <v>0</v>
      </c>
      <c r="AP13" s="214">
        <v>0</v>
      </c>
      <c r="AQ13" s="316">
        <v>0</v>
      </c>
    </row>
    <row r="14" spans="2:43" ht="21.75" customHeight="1">
      <c r="B14" s="318" t="s">
        <v>11</v>
      </c>
      <c r="C14" s="314">
        <f t="shared" si="0"/>
        <v>0</v>
      </c>
      <c r="D14" s="350">
        <v>0</v>
      </c>
      <c r="E14" s="350">
        <v>0</v>
      </c>
      <c r="F14" s="309">
        <f t="shared" si="3"/>
        <v>0</v>
      </c>
      <c r="G14" s="167">
        <v>100</v>
      </c>
      <c r="H14" s="354">
        <v>0</v>
      </c>
      <c r="I14" s="214">
        <v>0</v>
      </c>
      <c r="J14" s="313">
        <v>0</v>
      </c>
      <c r="K14" s="214">
        <v>0</v>
      </c>
      <c r="L14" s="313">
        <v>0</v>
      </c>
      <c r="M14" s="214">
        <v>0</v>
      </c>
      <c r="N14" s="313">
        <v>0</v>
      </c>
      <c r="O14" s="214">
        <v>0</v>
      </c>
      <c r="P14" s="309">
        <f t="shared" si="1"/>
        <v>0</v>
      </c>
      <c r="Q14" s="164">
        <v>100</v>
      </c>
      <c r="R14" s="313">
        <v>0</v>
      </c>
      <c r="S14" s="215">
        <v>0</v>
      </c>
      <c r="T14" s="353">
        <v>0</v>
      </c>
      <c r="U14" s="214">
        <v>0</v>
      </c>
      <c r="V14" s="313">
        <v>0</v>
      </c>
      <c r="W14" s="214">
        <v>0</v>
      </c>
      <c r="X14" s="313">
        <v>0</v>
      </c>
      <c r="Y14" s="214">
        <v>0</v>
      </c>
      <c r="Z14" s="313">
        <v>0</v>
      </c>
      <c r="AA14" s="214">
        <v>0</v>
      </c>
      <c r="AB14" s="313">
        <v>0</v>
      </c>
      <c r="AC14" s="214">
        <v>0</v>
      </c>
      <c r="AD14" s="313">
        <v>0</v>
      </c>
      <c r="AE14" s="214">
        <v>0</v>
      </c>
      <c r="AF14" s="313">
        <v>0</v>
      </c>
      <c r="AG14" s="362">
        <v>0</v>
      </c>
      <c r="AH14" s="313">
        <v>0</v>
      </c>
      <c r="AI14" s="214">
        <v>0</v>
      </c>
      <c r="AJ14" s="309">
        <f t="shared" si="2"/>
        <v>0</v>
      </c>
      <c r="AK14" s="313">
        <v>0</v>
      </c>
      <c r="AL14" s="214">
        <v>0</v>
      </c>
      <c r="AM14" s="313">
        <v>0</v>
      </c>
      <c r="AN14" s="214">
        <v>0</v>
      </c>
      <c r="AO14" s="313">
        <v>0</v>
      </c>
      <c r="AP14" s="214">
        <v>0</v>
      </c>
      <c r="AQ14" s="316">
        <v>0</v>
      </c>
    </row>
    <row r="15" spans="2:43" ht="21.75" customHeight="1">
      <c r="B15" s="318" t="s">
        <v>213</v>
      </c>
      <c r="C15" s="314">
        <f t="shared" si="0"/>
        <v>0</v>
      </c>
      <c r="D15" s="350">
        <v>0</v>
      </c>
      <c r="E15" s="350">
        <v>0</v>
      </c>
      <c r="F15" s="309">
        <f t="shared" si="3"/>
        <v>0</v>
      </c>
      <c r="G15" s="167">
        <v>100</v>
      </c>
      <c r="H15" s="354">
        <v>0</v>
      </c>
      <c r="I15" s="214">
        <v>0</v>
      </c>
      <c r="J15" s="313">
        <v>0</v>
      </c>
      <c r="K15" s="214">
        <v>0</v>
      </c>
      <c r="L15" s="313">
        <v>0</v>
      </c>
      <c r="M15" s="214">
        <v>0</v>
      </c>
      <c r="N15" s="313">
        <v>0</v>
      </c>
      <c r="O15" s="214">
        <v>0</v>
      </c>
      <c r="P15" s="309">
        <f t="shared" si="1"/>
        <v>0</v>
      </c>
      <c r="Q15" s="164">
        <v>100</v>
      </c>
      <c r="R15" s="313">
        <v>0</v>
      </c>
      <c r="S15" s="215">
        <v>0</v>
      </c>
      <c r="T15" s="353">
        <v>0</v>
      </c>
      <c r="U15" s="214">
        <v>0</v>
      </c>
      <c r="V15" s="313">
        <v>0</v>
      </c>
      <c r="W15" s="214">
        <v>0</v>
      </c>
      <c r="X15" s="313">
        <v>0</v>
      </c>
      <c r="Y15" s="214">
        <v>0</v>
      </c>
      <c r="Z15" s="313">
        <v>0</v>
      </c>
      <c r="AA15" s="214">
        <v>0</v>
      </c>
      <c r="AB15" s="313">
        <v>0</v>
      </c>
      <c r="AC15" s="214">
        <v>0</v>
      </c>
      <c r="AD15" s="313">
        <v>0</v>
      </c>
      <c r="AE15" s="214">
        <v>0</v>
      </c>
      <c r="AF15" s="313">
        <v>0</v>
      </c>
      <c r="AG15" s="362">
        <v>0</v>
      </c>
      <c r="AH15" s="313">
        <v>0</v>
      </c>
      <c r="AI15" s="214">
        <v>0</v>
      </c>
      <c r="AJ15" s="309">
        <f t="shared" si="2"/>
        <v>0</v>
      </c>
      <c r="AK15" s="313">
        <v>0</v>
      </c>
      <c r="AL15" s="214">
        <v>0</v>
      </c>
      <c r="AM15" s="313">
        <v>0</v>
      </c>
      <c r="AN15" s="214">
        <v>0</v>
      </c>
      <c r="AO15" s="313">
        <v>0</v>
      </c>
      <c r="AP15" s="214">
        <v>0</v>
      </c>
      <c r="AQ15" s="316">
        <v>0</v>
      </c>
    </row>
    <row r="16" spans="2:43" ht="21.75" customHeight="1">
      <c r="B16" s="363" t="s">
        <v>57</v>
      </c>
      <c r="C16" s="314">
        <f t="shared" si="0"/>
        <v>0</v>
      </c>
      <c r="D16" s="350">
        <v>0</v>
      </c>
      <c r="E16" s="350">
        <v>0</v>
      </c>
      <c r="F16" s="309">
        <f t="shared" si="3"/>
        <v>0</v>
      </c>
      <c r="G16" s="167">
        <v>100</v>
      </c>
      <c r="H16" s="354">
        <v>0</v>
      </c>
      <c r="I16" s="214">
        <v>0</v>
      </c>
      <c r="J16" s="313">
        <v>0</v>
      </c>
      <c r="K16" s="214">
        <v>0</v>
      </c>
      <c r="L16" s="313">
        <v>0</v>
      </c>
      <c r="M16" s="214">
        <v>0</v>
      </c>
      <c r="N16" s="313">
        <v>0</v>
      </c>
      <c r="O16" s="214">
        <v>0</v>
      </c>
      <c r="P16" s="309">
        <f t="shared" si="1"/>
        <v>0</v>
      </c>
      <c r="Q16" s="164">
        <v>100</v>
      </c>
      <c r="R16" s="313">
        <v>0</v>
      </c>
      <c r="S16" s="215">
        <v>0</v>
      </c>
      <c r="T16" s="353">
        <v>0</v>
      </c>
      <c r="U16" s="214">
        <v>0</v>
      </c>
      <c r="V16" s="313">
        <v>0</v>
      </c>
      <c r="W16" s="214">
        <v>0</v>
      </c>
      <c r="X16" s="313">
        <v>0</v>
      </c>
      <c r="Y16" s="214">
        <v>0</v>
      </c>
      <c r="Z16" s="313">
        <v>0</v>
      </c>
      <c r="AA16" s="214">
        <v>0</v>
      </c>
      <c r="AB16" s="313">
        <v>0</v>
      </c>
      <c r="AC16" s="214">
        <v>0</v>
      </c>
      <c r="AD16" s="313">
        <v>0</v>
      </c>
      <c r="AE16" s="214">
        <v>0</v>
      </c>
      <c r="AF16" s="313">
        <v>0</v>
      </c>
      <c r="AG16" s="364">
        <v>0</v>
      </c>
      <c r="AH16" s="313">
        <v>0</v>
      </c>
      <c r="AI16" s="214">
        <v>0</v>
      </c>
      <c r="AJ16" s="309">
        <f t="shared" si="2"/>
        <v>0</v>
      </c>
      <c r="AK16" s="313">
        <v>0</v>
      </c>
      <c r="AL16" s="214">
        <v>0</v>
      </c>
      <c r="AM16" s="313">
        <v>0</v>
      </c>
      <c r="AN16" s="214">
        <v>0</v>
      </c>
      <c r="AO16" s="313">
        <v>0</v>
      </c>
      <c r="AP16" s="214">
        <v>0</v>
      </c>
      <c r="AQ16" s="316">
        <v>0</v>
      </c>
    </row>
    <row r="17" spans="2:43" ht="21.75" customHeight="1">
      <c r="B17" s="318" t="s">
        <v>12</v>
      </c>
      <c r="C17" s="314">
        <f t="shared" si="0"/>
        <v>0</v>
      </c>
      <c r="D17" s="350">
        <v>0</v>
      </c>
      <c r="E17" s="350">
        <v>0</v>
      </c>
      <c r="F17" s="309">
        <f t="shared" si="3"/>
        <v>0</v>
      </c>
      <c r="G17" s="167">
        <v>100</v>
      </c>
      <c r="H17" s="354">
        <v>0</v>
      </c>
      <c r="I17" s="214">
        <v>0</v>
      </c>
      <c r="J17" s="313">
        <v>0</v>
      </c>
      <c r="K17" s="214">
        <v>0</v>
      </c>
      <c r="L17" s="313">
        <v>0</v>
      </c>
      <c r="M17" s="214">
        <v>0</v>
      </c>
      <c r="N17" s="313">
        <v>0</v>
      </c>
      <c r="O17" s="214">
        <v>0</v>
      </c>
      <c r="P17" s="309">
        <f t="shared" si="1"/>
        <v>0</v>
      </c>
      <c r="Q17" s="164">
        <v>100</v>
      </c>
      <c r="R17" s="313">
        <v>0</v>
      </c>
      <c r="S17" s="215">
        <v>0</v>
      </c>
      <c r="T17" s="353">
        <v>0</v>
      </c>
      <c r="U17" s="214">
        <v>0</v>
      </c>
      <c r="V17" s="313">
        <v>0</v>
      </c>
      <c r="W17" s="214">
        <v>0</v>
      </c>
      <c r="X17" s="313">
        <v>0</v>
      </c>
      <c r="Y17" s="214">
        <v>0</v>
      </c>
      <c r="Z17" s="313">
        <v>0</v>
      </c>
      <c r="AA17" s="214">
        <v>0</v>
      </c>
      <c r="AB17" s="313">
        <v>0</v>
      </c>
      <c r="AC17" s="214">
        <v>0</v>
      </c>
      <c r="AD17" s="313">
        <v>0</v>
      </c>
      <c r="AE17" s="214">
        <v>0</v>
      </c>
      <c r="AF17" s="312">
        <v>0</v>
      </c>
      <c r="AG17" s="365">
        <v>0</v>
      </c>
      <c r="AH17" s="313">
        <v>0</v>
      </c>
      <c r="AI17" s="214">
        <v>0</v>
      </c>
      <c r="AJ17" s="309">
        <f t="shared" si="2"/>
        <v>0</v>
      </c>
      <c r="AK17" s="313">
        <v>0</v>
      </c>
      <c r="AL17" s="214">
        <v>0</v>
      </c>
      <c r="AM17" s="313">
        <v>0</v>
      </c>
      <c r="AN17" s="214">
        <v>0</v>
      </c>
      <c r="AO17" s="313">
        <v>0</v>
      </c>
      <c r="AP17" s="214">
        <v>0</v>
      </c>
      <c r="AQ17" s="316">
        <v>0</v>
      </c>
    </row>
    <row r="18" spans="2:43" ht="21.75" customHeight="1">
      <c r="B18" s="318" t="s">
        <v>24</v>
      </c>
      <c r="C18" s="314">
        <f t="shared" si="0"/>
        <v>0</v>
      </c>
      <c r="D18" s="350">
        <v>0</v>
      </c>
      <c r="E18" s="350">
        <v>0</v>
      </c>
      <c r="F18" s="309">
        <f t="shared" si="3"/>
        <v>0</v>
      </c>
      <c r="G18" s="167">
        <v>100</v>
      </c>
      <c r="H18" s="354">
        <v>0</v>
      </c>
      <c r="I18" s="214">
        <v>0</v>
      </c>
      <c r="J18" s="313">
        <v>0</v>
      </c>
      <c r="K18" s="214">
        <v>0</v>
      </c>
      <c r="L18" s="313">
        <v>0</v>
      </c>
      <c r="M18" s="214">
        <v>0</v>
      </c>
      <c r="N18" s="313">
        <v>0</v>
      </c>
      <c r="O18" s="214">
        <v>0</v>
      </c>
      <c r="P18" s="309">
        <f t="shared" si="1"/>
        <v>0</v>
      </c>
      <c r="Q18" s="164">
        <v>100</v>
      </c>
      <c r="R18" s="313">
        <v>0</v>
      </c>
      <c r="S18" s="215">
        <v>0</v>
      </c>
      <c r="T18" s="353">
        <v>0</v>
      </c>
      <c r="U18" s="214">
        <v>0</v>
      </c>
      <c r="V18" s="313">
        <v>0</v>
      </c>
      <c r="W18" s="214">
        <v>0</v>
      </c>
      <c r="X18" s="313">
        <v>0</v>
      </c>
      <c r="Y18" s="214">
        <v>0</v>
      </c>
      <c r="Z18" s="313">
        <v>0</v>
      </c>
      <c r="AA18" s="214">
        <v>0</v>
      </c>
      <c r="AB18" s="313">
        <v>0</v>
      </c>
      <c r="AC18" s="214">
        <v>0</v>
      </c>
      <c r="AD18" s="313">
        <v>0</v>
      </c>
      <c r="AE18" s="214">
        <v>0</v>
      </c>
      <c r="AF18" s="312">
        <v>0</v>
      </c>
      <c r="AG18" s="365">
        <v>0</v>
      </c>
      <c r="AH18" s="313">
        <v>0</v>
      </c>
      <c r="AI18" s="214">
        <v>0</v>
      </c>
      <c r="AJ18" s="309">
        <f t="shared" si="2"/>
        <v>0</v>
      </c>
      <c r="AK18" s="313">
        <v>0</v>
      </c>
      <c r="AL18" s="214">
        <v>0</v>
      </c>
      <c r="AM18" s="313">
        <v>0</v>
      </c>
      <c r="AN18" s="214">
        <v>0</v>
      </c>
      <c r="AO18" s="313">
        <v>0</v>
      </c>
      <c r="AP18" s="214">
        <v>0</v>
      </c>
      <c r="AQ18" s="316">
        <v>0</v>
      </c>
    </row>
    <row r="19" spans="2:43" ht="21.75" customHeight="1">
      <c r="B19" s="318" t="s">
        <v>39</v>
      </c>
      <c r="C19" s="314">
        <f t="shared" si="0"/>
        <v>0</v>
      </c>
      <c r="D19" s="350">
        <v>0</v>
      </c>
      <c r="E19" s="350">
        <v>0</v>
      </c>
      <c r="F19" s="309">
        <f t="shared" si="3"/>
        <v>0</v>
      </c>
      <c r="G19" s="167">
        <v>100</v>
      </c>
      <c r="H19" s="354">
        <v>0</v>
      </c>
      <c r="I19" s="214">
        <v>0</v>
      </c>
      <c r="J19" s="313">
        <v>0</v>
      </c>
      <c r="K19" s="214">
        <v>0</v>
      </c>
      <c r="L19" s="313">
        <v>0</v>
      </c>
      <c r="M19" s="214">
        <v>0</v>
      </c>
      <c r="N19" s="313">
        <v>0</v>
      </c>
      <c r="O19" s="214">
        <v>0</v>
      </c>
      <c r="P19" s="309">
        <f t="shared" si="1"/>
        <v>0</v>
      </c>
      <c r="Q19" s="164">
        <v>100</v>
      </c>
      <c r="R19" s="313">
        <v>0</v>
      </c>
      <c r="S19" s="215">
        <v>0</v>
      </c>
      <c r="T19" s="353">
        <v>0</v>
      </c>
      <c r="U19" s="214">
        <v>0</v>
      </c>
      <c r="V19" s="313">
        <v>0</v>
      </c>
      <c r="W19" s="214">
        <v>0</v>
      </c>
      <c r="X19" s="313">
        <v>0</v>
      </c>
      <c r="Y19" s="214">
        <v>0</v>
      </c>
      <c r="Z19" s="313">
        <v>0</v>
      </c>
      <c r="AA19" s="214">
        <v>0</v>
      </c>
      <c r="AB19" s="313">
        <v>0</v>
      </c>
      <c r="AC19" s="214">
        <v>0</v>
      </c>
      <c r="AD19" s="313">
        <v>0</v>
      </c>
      <c r="AE19" s="214">
        <v>0</v>
      </c>
      <c r="AF19" s="312">
        <v>0</v>
      </c>
      <c r="AG19" s="365">
        <v>0</v>
      </c>
      <c r="AH19" s="313">
        <v>0</v>
      </c>
      <c r="AI19" s="214">
        <v>0</v>
      </c>
      <c r="AJ19" s="309">
        <f t="shared" si="2"/>
        <v>0</v>
      </c>
      <c r="AK19" s="313">
        <v>0</v>
      </c>
      <c r="AL19" s="214">
        <v>0</v>
      </c>
      <c r="AM19" s="313">
        <v>0</v>
      </c>
      <c r="AN19" s="214">
        <v>0</v>
      </c>
      <c r="AO19" s="313">
        <v>0</v>
      </c>
      <c r="AP19" s="214">
        <v>0</v>
      </c>
      <c r="AQ19" s="316">
        <v>0</v>
      </c>
    </row>
    <row r="20" spans="2:43" ht="21.75" customHeight="1">
      <c r="B20" s="318" t="s">
        <v>13</v>
      </c>
      <c r="C20" s="314">
        <f t="shared" si="0"/>
        <v>1</v>
      </c>
      <c r="D20" s="350">
        <v>1</v>
      </c>
      <c r="E20" s="350">
        <v>0</v>
      </c>
      <c r="F20" s="309">
        <f t="shared" si="3"/>
        <v>1</v>
      </c>
      <c r="G20" s="167">
        <v>100</v>
      </c>
      <c r="H20" s="313">
        <v>0</v>
      </c>
      <c r="I20" s="214">
        <v>0</v>
      </c>
      <c r="J20" s="313">
        <v>0</v>
      </c>
      <c r="K20" s="214">
        <f>J20/F20*100</f>
        <v>0</v>
      </c>
      <c r="L20" s="313">
        <v>1</v>
      </c>
      <c r="M20" s="214">
        <f>L20/F20*100</f>
        <v>100</v>
      </c>
      <c r="N20" s="313">
        <v>0</v>
      </c>
      <c r="O20" s="214">
        <f>N20/F20*100</f>
        <v>0</v>
      </c>
      <c r="P20" s="309">
        <f t="shared" si="1"/>
        <v>1</v>
      </c>
      <c r="Q20" s="164">
        <v>100</v>
      </c>
      <c r="R20" s="313">
        <v>1</v>
      </c>
      <c r="S20" s="215">
        <f>R20/P20*100</f>
        <v>100</v>
      </c>
      <c r="T20" s="353">
        <v>0</v>
      </c>
      <c r="U20" s="214">
        <f>T20/P20*100</f>
        <v>0</v>
      </c>
      <c r="V20" s="313">
        <v>0</v>
      </c>
      <c r="W20" s="214">
        <f>V20/P20*100</f>
        <v>0</v>
      </c>
      <c r="X20" s="313">
        <v>0</v>
      </c>
      <c r="Y20" s="214">
        <f>X20/P20*100</f>
        <v>0</v>
      </c>
      <c r="Z20" s="313">
        <v>0</v>
      </c>
      <c r="AA20" s="214">
        <f>Z20/P20*100</f>
        <v>0</v>
      </c>
      <c r="AB20" s="313">
        <v>0</v>
      </c>
      <c r="AC20" s="214">
        <f>AB20/P20*100</f>
        <v>0</v>
      </c>
      <c r="AD20" s="313">
        <v>0</v>
      </c>
      <c r="AE20" s="214">
        <f>AD20/P20*100</f>
        <v>0</v>
      </c>
      <c r="AF20" s="312">
        <v>0</v>
      </c>
      <c r="AG20" s="365">
        <f>AF20/P20*100</f>
        <v>0</v>
      </c>
      <c r="AH20" s="313">
        <v>0</v>
      </c>
      <c r="AI20" s="214">
        <v>0</v>
      </c>
      <c r="AJ20" s="309">
        <f t="shared" si="2"/>
        <v>0</v>
      </c>
      <c r="AK20" s="313">
        <v>0</v>
      </c>
      <c r="AL20" s="214">
        <v>0</v>
      </c>
      <c r="AM20" s="313">
        <v>0</v>
      </c>
      <c r="AN20" s="214">
        <v>0</v>
      </c>
      <c r="AO20" s="313">
        <v>0</v>
      </c>
      <c r="AP20" s="214">
        <v>0</v>
      </c>
      <c r="AQ20" s="316">
        <v>0</v>
      </c>
    </row>
    <row r="21" spans="2:43" ht="21.75" customHeight="1">
      <c r="B21" s="318" t="s">
        <v>14</v>
      </c>
      <c r="C21" s="314">
        <f t="shared" si="0"/>
        <v>0</v>
      </c>
      <c r="D21" s="350">
        <v>0</v>
      </c>
      <c r="E21" s="350">
        <v>0</v>
      </c>
      <c r="F21" s="309">
        <f t="shared" si="3"/>
        <v>0</v>
      </c>
      <c r="G21" s="167">
        <v>100</v>
      </c>
      <c r="H21" s="313">
        <v>0</v>
      </c>
      <c r="I21" s="214">
        <v>0</v>
      </c>
      <c r="J21" s="313">
        <v>0</v>
      </c>
      <c r="K21" s="214">
        <v>0</v>
      </c>
      <c r="L21" s="313">
        <v>0</v>
      </c>
      <c r="M21" s="214">
        <v>0</v>
      </c>
      <c r="N21" s="313">
        <v>0</v>
      </c>
      <c r="O21" s="214">
        <v>0</v>
      </c>
      <c r="P21" s="309">
        <f t="shared" si="1"/>
        <v>0</v>
      </c>
      <c r="Q21" s="164">
        <v>100</v>
      </c>
      <c r="R21" s="313">
        <v>0</v>
      </c>
      <c r="S21" s="215">
        <v>0</v>
      </c>
      <c r="T21" s="353">
        <v>0</v>
      </c>
      <c r="U21" s="214">
        <v>0</v>
      </c>
      <c r="V21" s="313">
        <v>0</v>
      </c>
      <c r="W21" s="214">
        <v>0</v>
      </c>
      <c r="X21" s="313">
        <v>0</v>
      </c>
      <c r="Y21" s="214">
        <v>0</v>
      </c>
      <c r="Z21" s="313">
        <v>0</v>
      </c>
      <c r="AA21" s="214">
        <v>0</v>
      </c>
      <c r="AB21" s="313">
        <v>0</v>
      </c>
      <c r="AC21" s="214">
        <v>0</v>
      </c>
      <c r="AD21" s="313">
        <v>0</v>
      </c>
      <c r="AE21" s="214">
        <v>0</v>
      </c>
      <c r="AF21" s="312">
        <v>0</v>
      </c>
      <c r="AG21" s="365">
        <v>0</v>
      </c>
      <c r="AH21" s="313">
        <v>0</v>
      </c>
      <c r="AI21" s="214">
        <v>0</v>
      </c>
      <c r="AJ21" s="309">
        <f t="shared" si="2"/>
        <v>0</v>
      </c>
      <c r="AK21" s="313">
        <v>0</v>
      </c>
      <c r="AL21" s="214">
        <v>0</v>
      </c>
      <c r="AM21" s="313">
        <v>0</v>
      </c>
      <c r="AN21" s="214">
        <v>0</v>
      </c>
      <c r="AO21" s="313">
        <v>0</v>
      </c>
      <c r="AP21" s="214">
        <v>0</v>
      </c>
      <c r="AQ21" s="316">
        <v>0</v>
      </c>
    </row>
    <row r="22" spans="2:43" ht="21.75" customHeight="1">
      <c r="B22" s="318" t="s">
        <v>4</v>
      </c>
      <c r="C22" s="314">
        <f t="shared" si="0"/>
        <v>0</v>
      </c>
      <c r="D22" s="350">
        <v>0</v>
      </c>
      <c r="E22" s="350">
        <v>0</v>
      </c>
      <c r="F22" s="309">
        <f t="shared" si="3"/>
        <v>0</v>
      </c>
      <c r="G22" s="167">
        <v>100</v>
      </c>
      <c r="H22" s="313">
        <v>0</v>
      </c>
      <c r="I22" s="214">
        <v>0</v>
      </c>
      <c r="J22" s="313">
        <v>0</v>
      </c>
      <c r="K22" s="214">
        <v>0</v>
      </c>
      <c r="L22" s="313">
        <v>0</v>
      </c>
      <c r="M22" s="214">
        <v>0</v>
      </c>
      <c r="N22" s="313">
        <v>0</v>
      </c>
      <c r="O22" s="214">
        <v>0</v>
      </c>
      <c r="P22" s="309">
        <f t="shared" si="1"/>
        <v>0</v>
      </c>
      <c r="Q22" s="164">
        <v>100</v>
      </c>
      <c r="R22" s="313">
        <v>0</v>
      </c>
      <c r="S22" s="215">
        <v>0</v>
      </c>
      <c r="T22" s="353">
        <v>0</v>
      </c>
      <c r="U22" s="214">
        <v>0</v>
      </c>
      <c r="V22" s="313">
        <v>0</v>
      </c>
      <c r="W22" s="214">
        <v>0</v>
      </c>
      <c r="X22" s="313">
        <v>0</v>
      </c>
      <c r="Y22" s="214">
        <v>0</v>
      </c>
      <c r="Z22" s="313">
        <v>0</v>
      </c>
      <c r="AA22" s="214">
        <v>0</v>
      </c>
      <c r="AB22" s="313">
        <v>0</v>
      </c>
      <c r="AC22" s="214">
        <v>0</v>
      </c>
      <c r="AD22" s="313">
        <v>0</v>
      </c>
      <c r="AE22" s="214">
        <v>0</v>
      </c>
      <c r="AF22" s="312">
        <v>0</v>
      </c>
      <c r="AG22" s="365">
        <v>0</v>
      </c>
      <c r="AH22" s="313">
        <v>0</v>
      </c>
      <c r="AI22" s="214">
        <v>0</v>
      </c>
      <c r="AJ22" s="309">
        <f t="shared" si="2"/>
        <v>0</v>
      </c>
      <c r="AK22" s="313">
        <v>0</v>
      </c>
      <c r="AL22" s="214">
        <v>0</v>
      </c>
      <c r="AM22" s="313">
        <v>0</v>
      </c>
      <c r="AN22" s="214">
        <v>0</v>
      </c>
      <c r="AO22" s="313">
        <v>0</v>
      </c>
      <c r="AP22" s="214">
        <v>0</v>
      </c>
      <c r="AQ22" s="316">
        <v>0</v>
      </c>
    </row>
    <row r="23" spans="2:43" ht="21.75" customHeight="1">
      <c r="B23" s="318" t="s">
        <v>5</v>
      </c>
      <c r="C23" s="314">
        <f t="shared" si="0"/>
        <v>0</v>
      </c>
      <c r="D23" s="350">
        <v>0</v>
      </c>
      <c r="E23" s="350">
        <v>0</v>
      </c>
      <c r="F23" s="309">
        <f t="shared" si="3"/>
        <v>0</v>
      </c>
      <c r="G23" s="167">
        <v>100</v>
      </c>
      <c r="H23" s="313">
        <v>0</v>
      </c>
      <c r="I23" s="214">
        <v>0</v>
      </c>
      <c r="J23" s="313">
        <v>0</v>
      </c>
      <c r="K23" s="214">
        <v>0</v>
      </c>
      <c r="L23" s="313">
        <v>0</v>
      </c>
      <c r="M23" s="214">
        <v>0</v>
      </c>
      <c r="N23" s="313">
        <v>0</v>
      </c>
      <c r="O23" s="214">
        <v>0</v>
      </c>
      <c r="P23" s="309">
        <f t="shared" si="1"/>
        <v>0</v>
      </c>
      <c r="Q23" s="164">
        <v>100</v>
      </c>
      <c r="R23" s="313">
        <v>0</v>
      </c>
      <c r="S23" s="215">
        <v>0</v>
      </c>
      <c r="T23" s="353">
        <v>0</v>
      </c>
      <c r="U23" s="214">
        <v>0</v>
      </c>
      <c r="V23" s="313">
        <v>0</v>
      </c>
      <c r="W23" s="214">
        <v>0</v>
      </c>
      <c r="X23" s="313">
        <v>0</v>
      </c>
      <c r="Y23" s="214">
        <v>0</v>
      </c>
      <c r="Z23" s="313">
        <v>0</v>
      </c>
      <c r="AA23" s="214">
        <v>0</v>
      </c>
      <c r="AB23" s="313">
        <v>0</v>
      </c>
      <c r="AC23" s="214">
        <v>0</v>
      </c>
      <c r="AD23" s="313">
        <v>0</v>
      </c>
      <c r="AE23" s="214">
        <v>0</v>
      </c>
      <c r="AF23" s="312">
        <v>0</v>
      </c>
      <c r="AG23" s="365">
        <v>0</v>
      </c>
      <c r="AH23" s="313">
        <v>0</v>
      </c>
      <c r="AI23" s="214">
        <v>0</v>
      </c>
      <c r="AJ23" s="309">
        <f t="shared" si="2"/>
        <v>0</v>
      </c>
      <c r="AK23" s="313">
        <v>0</v>
      </c>
      <c r="AL23" s="214">
        <v>0</v>
      </c>
      <c r="AM23" s="313">
        <v>0</v>
      </c>
      <c r="AN23" s="214">
        <v>0</v>
      </c>
      <c r="AO23" s="313">
        <v>0</v>
      </c>
      <c r="AP23" s="214">
        <v>0</v>
      </c>
      <c r="AQ23" s="316">
        <v>0</v>
      </c>
    </row>
    <row r="24" spans="2:43" ht="21.75" customHeight="1">
      <c r="B24" s="318" t="s">
        <v>6</v>
      </c>
      <c r="C24" s="314">
        <f t="shared" si="0"/>
        <v>1</v>
      </c>
      <c r="D24" s="350">
        <v>0</v>
      </c>
      <c r="E24" s="350">
        <v>1</v>
      </c>
      <c r="F24" s="309">
        <f t="shared" si="3"/>
        <v>1</v>
      </c>
      <c r="G24" s="167">
        <v>100</v>
      </c>
      <c r="H24" s="313">
        <v>0</v>
      </c>
      <c r="I24" s="214">
        <f>H24/F24*100</f>
        <v>0</v>
      </c>
      <c r="J24" s="313">
        <v>0</v>
      </c>
      <c r="K24" s="214">
        <f>J24/F24*100</f>
        <v>0</v>
      </c>
      <c r="L24" s="313">
        <v>1</v>
      </c>
      <c r="M24" s="214">
        <f>L24/F24*100</f>
        <v>100</v>
      </c>
      <c r="N24" s="313">
        <v>0</v>
      </c>
      <c r="O24" s="214">
        <f>N24/F24*100</f>
        <v>0</v>
      </c>
      <c r="P24" s="309">
        <f t="shared" si="1"/>
        <v>1</v>
      </c>
      <c r="Q24" s="164">
        <v>100</v>
      </c>
      <c r="R24" s="313">
        <v>1</v>
      </c>
      <c r="S24" s="215">
        <f>R24/P24*100</f>
        <v>100</v>
      </c>
      <c r="T24" s="353">
        <v>0</v>
      </c>
      <c r="U24" s="214">
        <f>T24/P24*100</f>
        <v>0</v>
      </c>
      <c r="V24" s="313">
        <v>0</v>
      </c>
      <c r="W24" s="214">
        <f>V24/P24*100</f>
        <v>0</v>
      </c>
      <c r="X24" s="313">
        <v>0</v>
      </c>
      <c r="Y24" s="214">
        <f>X24/P24*100</f>
        <v>0</v>
      </c>
      <c r="Z24" s="313">
        <v>0</v>
      </c>
      <c r="AA24" s="214">
        <f>Z24/P24*100</f>
        <v>0</v>
      </c>
      <c r="AB24" s="313">
        <v>0</v>
      </c>
      <c r="AC24" s="214">
        <f>AB24/P24*100</f>
        <v>0</v>
      </c>
      <c r="AD24" s="313">
        <v>0</v>
      </c>
      <c r="AE24" s="214">
        <f>AD24/P24*100</f>
        <v>0</v>
      </c>
      <c r="AF24" s="312">
        <v>0</v>
      </c>
      <c r="AG24" s="365">
        <f>AF24/P24*100</f>
        <v>0</v>
      </c>
      <c r="AH24" s="313">
        <v>0</v>
      </c>
      <c r="AI24" s="214">
        <v>0</v>
      </c>
      <c r="AJ24" s="309">
        <f t="shared" si="2"/>
        <v>0</v>
      </c>
      <c r="AK24" s="313">
        <v>0</v>
      </c>
      <c r="AL24" s="214">
        <v>0</v>
      </c>
      <c r="AM24" s="313">
        <v>0</v>
      </c>
      <c r="AN24" s="214">
        <v>0</v>
      </c>
      <c r="AO24" s="313">
        <v>0</v>
      </c>
      <c r="AP24" s="214">
        <v>0</v>
      </c>
      <c r="AQ24" s="316">
        <v>0</v>
      </c>
    </row>
    <row r="25" spans="2:43" ht="21.75" customHeight="1">
      <c r="B25" s="318" t="s">
        <v>15</v>
      </c>
      <c r="C25" s="314">
        <f t="shared" si="0"/>
        <v>0</v>
      </c>
      <c r="D25" s="350">
        <v>0</v>
      </c>
      <c r="E25" s="350">
        <v>0</v>
      </c>
      <c r="F25" s="309">
        <f t="shared" si="3"/>
        <v>0</v>
      </c>
      <c r="G25" s="167">
        <v>100</v>
      </c>
      <c r="H25" s="313">
        <v>0</v>
      </c>
      <c r="I25" s="214">
        <v>0</v>
      </c>
      <c r="J25" s="366">
        <v>0</v>
      </c>
      <c r="K25" s="214">
        <v>0</v>
      </c>
      <c r="L25" s="313">
        <v>0</v>
      </c>
      <c r="M25" s="214">
        <v>0</v>
      </c>
      <c r="N25" s="313">
        <v>0</v>
      </c>
      <c r="O25" s="214">
        <v>0</v>
      </c>
      <c r="P25" s="309">
        <f t="shared" si="1"/>
        <v>0</v>
      </c>
      <c r="Q25" s="164">
        <v>100</v>
      </c>
      <c r="R25" s="313">
        <v>0</v>
      </c>
      <c r="S25" s="215">
        <v>0</v>
      </c>
      <c r="T25" s="367">
        <v>0</v>
      </c>
      <c r="U25" s="214">
        <v>0</v>
      </c>
      <c r="V25" s="313">
        <v>0</v>
      </c>
      <c r="W25" s="214">
        <v>0</v>
      </c>
      <c r="X25" s="313">
        <v>0</v>
      </c>
      <c r="Y25" s="214">
        <v>0</v>
      </c>
      <c r="Z25" s="313">
        <v>0</v>
      </c>
      <c r="AA25" s="214">
        <v>0</v>
      </c>
      <c r="AB25" s="354">
        <v>0</v>
      </c>
      <c r="AC25" s="214">
        <v>0</v>
      </c>
      <c r="AD25" s="313">
        <v>0</v>
      </c>
      <c r="AE25" s="214">
        <v>0</v>
      </c>
      <c r="AF25" s="312">
        <v>0</v>
      </c>
      <c r="AG25" s="365">
        <v>0</v>
      </c>
      <c r="AH25" s="313">
        <v>0</v>
      </c>
      <c r="AI25" s="214">
        <v>0</v>
      </c>
      <c r="AJ25" s="309">
        <f t="shared" si="2"/>
        <v>0</v>
      </c>
      <c r="AK25" s="313">
        <v>0</v>
      </c>
      <c r="AL25" s="214">
        <v>0</v>
      </c>
      <c r="AM25" s="313">
        <v>0</v>
      </c>
      <c r="AN25" s="214">
        <v>0</v>
      </c>
      <c r="AO25" s="313">
        <v>0</v>
      </c>
      <c r="AP25" s="214">
        <v>0</v>
      </c>
      <c r="AQ25" s="316">
        <v>0</v>
      </c>
    </row>
    <row r="26" spans="2:43" ht="21.75" customHeight="1">
      <c r="B26" s="318" t="s">
        <v>16</v>
      </c>
      <c r="C26" s="314">
        <f t="shared" si="0"/>
        <v>3601</v>
      </c>
      <c r="D26" s="350">
        <v>1292</v>
      </c>
      <c r="E26" s="350">
        <v>2309</v>
      </c>
      <c r="F26" s="309">
        <f t="shared" si="3"/>
        <v>1876</v>
      </c>
      <c r="G26" s="167">
        <v>100</v>
      </c>
      <c r="H26" s="313">
        <v>122</v>
      </c>
      <c r="I26" s="215">
        <f>H26/F26*100</f>
        <v>6.50319829424307</v>
      </c>
      <c r="J26" s="353">
        <v>1618</v>
      </c>
      <c r="K26" s="214">
        <f>J26/F26*100</f>
        <v>86.24733475479745</v>
      </c>
      <c r="L26" s="313">
        <v>112</v>
      </c>
      <c r="M26" s="214">
        <f>L26/F26*100</f>
        <v>5.970149253731343</v>
      </c>
      <c r="N26" s="313">
        <v>24</v>
      </c>
      <c r="O26" s="214">
        <f>N26/F26*100</f>
        <v>1.279317697228145</v>
      </c>
      <c r="P26" s="309">
        <f t="shared" si="1"/>
        <v>1876</v>
      </c>
      <c r="Q26" s="164">
        <v>100</v>
      </c>
      <c r="R26" s="313">
        <v>4</v>
      </c>
      <c r="S26" s="215">
        <f>R26/P26*100</f>
        <v>0.21321961620469082</v>
      </c>
      <c r="T26" s="313">
        <v>157</v>
      </c>
      <c r="U26" s="214">
        <f>T26/P26*100</f>
        <v>8.368869936034114</v>
      </c>
      <c r="V26" s="313">
        <v>1183</v>
      </c>
      <c r="W26" s="214">
        <f>V26/P26*100</f>
        <v>63.059701492537314</v>
      </c>
      <c r="X26" s="313">
        <v>306</v>
      </c>
      <c r="Y26" s="214">
        <f>X26/P26*100</f>
        <v>16.31130063965885</v>
      </c>
      <c r="Z26" s="313">
        <v>88</v>
      </c>
      <c r="AA26" s="214">
        <f>Z26/P26*100</f>
        <v>4.690831556503198</v>
      </c>
      <c r="AB26" s="354">
        <v>29</v>
      </c>
      <c r="AC26" s="214">
        <f>AB26/P26*100</f>
        <v>1.5458422174840085</v>
      </c>
      <c r="AD26" s="313">
        <v>8</v>
      </c>
      <c r="AE26" s="214">
        <f>AD26/P26*100</f>
        <v>0.42643923240938164</v>
      </c>
      <c r="AF26" s="312">
        <v>5</v>
      </c>
      <c r="AG26" s="365">
        <f>AF26/P26*100</f>
        <v>0.26652452025586354</v>
      </c>
      <c r="AH26" s="313">
        <v>96</v>
      </c>
      <c r="AI26" s="214">
        <f>AH26/P26*100</f>
        <v>5.11727078891258</v>
      </c>
      <c r="AJ26" s="309">
        <f t="shared" si="2"/>
        <v>1584</v>
      </c>
      <c r="AK26" s="313">
        <v>1450</v>
      </c>
      <c r="AL26" s="214">
        <f>AK26/AJ26*100</f>
        <v>91.54040404040404</v>
      </c>
      <c r="AM26" s="313">
        <v>122</v>
      </c>
      <c r="AN26" s="214">
        <f>AM26/AJ26*100</f>
        <v>7.7020202020202015</v>
      </c>
      <c r="AO26" s="313">
        <v>12</v>
      </c>
      <c r="AP26" s="214">
        <f>AO26/AJ26*100</f>
        <v>0.7575757575757576</v>
      </c>
      <c r="AQ26" s="316">
        <v>141</v>
      </c>
    </row>
    <row r="27" spans="2:43" ht="21.75" customHeight="1">
      <c r="B27" s="318" t="s">
        <v>17</v>
      </c>
      <c r="C27" s="314">
        <f t="shared" si="0"/>
        <v>0</v>
      </c>
      <c r="D27" s="350">
        <v>0</v>
      </c>
      <c r="E27" s="350">
        <v>0</v>
      </c>
      <c r="F27" s="309">
        <f t="shared" si="3"/>
        <v>0</v>
      </c>
      <c r="G27" s="167">
        <v>100</v>
      </c>
      <c r="H27" s="313">
        <v>0</v>
      </c>
      <c r="I27" s="215">
        <v>0</v>
      </c>
      <c r="J27" s="353">
        <v>0</v>
      </c>
      <c r="K27" s="214">
        <v>0</v>
      </c>
      <c r="L27" s="313">
        <v>0</v>
      </c>
      <c r="M27" s="214">
        <v>0</v>
      </c>
      <c r="N27" s="313">
        <v>0</v>
      </c>
      <c r="O27" s="214">
        <v>0</v>
      </c>
      <c r="P27" s="309">
        <f t="shared" si="1"/>
        <v>0</v>
      </c>
      <c r="Q27" s="164">
        <v>100</v>
      </c>
      <c r="R27" s="313">
        <v>0</v>
      </c>
      <c r="S27" s="214">
        <v>0</v>
      </c>
      <c r="T27" s="313">
        <v>0</v>
      </c>
      <c r="U27" s="214">
        <v>0</v>
      </c>
      <c r="V27" s="313">
        <v>0</v>
      </c>
      <c r="W27" s="214">
        <v>0</v>
      </c>
      <c r="X27" s="313">
        <v>0</v>
      </c>
      <c r="Y27" s="214">
        <v>0</v>
      </c>
      <c r="Z27" s="313">
        <v>0</v>
      </c>
      <c r="AA27" s="214">
        <v>0</v>
      </c>
      <c r="AB27" s="354">
        <v>0</v>
      </c>
      <c r="AC27" s="214">
        <v>0</v>
      </c>
      <c r="AD27" s="313">
        <v>0</v>
      </c>
      <c r="AE27" s="214">
        <v>0</v>
      </c>
      <c r="AF27" s="312">
        <v>0</v>
      </c>
      <c r="AG27" s="365">
        <v>0</v>
      </c>
      <c r="AH27" s="313">
        <v>0</v>
      </c>
      <c r="AI27" s="214">
        <v>0</v>
      </c>
      <c r="AJ27" s="309">
        <f t="shared" si="2"/>
        <v>0</v>
      </c>
      <c r="AK27" s="313">
        <v>0</v>
      </c>
      <c r="AL27" s="214">
        <v>0</v>
      </c>
      <c r="AM27" s="313">
        <v>0</v>
      </c>
      <c r="AN27" s="214">
        <v>0</v>
      </c>
      <c r="AO27" s="313">
        <v>0</v>
      </c>
      <c r="AP27" s="214">
        <v>0</v>
      </c>
      <c r="AQ27" s="316">
        <v>0</v>
      </c>
    </row>
    <row r="28" spans="2:43" ht="21.75" customHeight="1">
      <c r="B28" s="318" t="s">
        <v>18</v>
      </c>
      <c r="C28" s="314">
        <f t="shared" si="0"/>
        <v>0</v>
      </c>
      <c r="D28" s="350">
        <v>0</v>
      </c>
      <c r="E28" s="350">
        <v>0</v>
      </c>
      <c r="F28" s="309">
        <f t="shared" si="3"/>
        <v>0</v>
      </c>
      <c r="G28" s="167">
        <v>100</v>
      </c>
      <c r="H28" s="313">
        <v>0</v>
      </c>
      <c r="I28" s="215">
        <v>0</v>
      </c>
      <c r="J28" s="353">
        <v>0</v>
      </c>
      <c r="K28" s="214">
        <v>0</v>
      </c>
      <c r="L28" s="313">
        <v>0</v>
      </c>
      <c r="M28" s="214">
        <v>0</v>
      </c>
      <c r="N28" s="313">
        <v>0</v>
      </c>
      <c r="O28" s="214">
        <v>0</v>
      </c>
      <c r="P28" s="309">
        <f t="shared" si="1"/>
        <v>0</v>
      </c>
      <c r="Q28" s="164">
        <v>100</v>
      </c>
      <c r="R28" s="313">
        <v>0</v>
      </c>
      <c r="S28" s="214">
        <v>0</v>
      </c>
      <c r="T28" s="313">
        <v>0</v>
      </c>
      <c r="U28" s="214">
        <v>0</v>
      </c>
      <c r="V28" s="313">
        <v>0</v>
      </c>
      <c r="W28" s="214">
        <v>0</v>
      </c>
      <c r="X28" s="313">
        <v>0</v>
      </c>
      <c r="Y28" s="214">
        <v>0</v>
      </c>
      <c r="Z28" s="313">
        <v>0</v>
      </c>
      <c r="AA28" s="214">
        <v>0</v>
      </c>
      <c r="AB28" s="354">
        <v>0</v>
      </c>
      <c r="AC28" s="214">
        <v>0</v>
      </c>
      <c r="AD28" s="313">
        <v>0</v>
      </c>
      <c r="AE28" s="214">
        <v>0</v>
      </c>
      <c r="AF28" s="312">
        <v>0</v>
      </c>
      <c r="AG28" s="215">
        <v>0</v>
      </c>
      <c r="AH28" s="313">
        <v>0</v>
      </c>
      <c r="AI28" s="214">
        <v>0</v>
      </c>
      <c r="AJ28" s="309">
        <f t="shared" si="2"/>
        <v>0</v>
      </c>
      <c r="AK28" s="313">
        <v>0</v>
      </c>
      <c r="AL28" s="214">
        <v>0</v>
      </c>
      <c r="AM28" s="313">
        <v>0</v>
      </c>
      <c r="AN28" s="214">
        <v>0</v>
      </c>
      <c r="AO28" s="313">
        <v>0</v>
      </c>
      <c r="AP28" s="214">
        <v>0</v>
      </c>
      <c r="AQ28" s="316">
        <v>0</v>
      </c>
    </row>
    <row r="29" spans="2:43" ht="21.75" customHeight="1">
      <c r="B29" s="318" t="s">
        <v>19</v>
      </c>
      <c r="C29" s="314">
        <f t="shared" si="0"/>
        <v>29</v>
      </c>
      <c r="D29" s="350">
        <v>16</v>
      </c>
      <c r="E29" s="350">
        <v>13</v>
      </c>
      <c r="F29" s="309">
        <f t="shared" si="3"/>
        <v>13</v>
      </c>
      <c r="G29" s="167">
        <v>100</v>
      </c>
      <c r="H29" s="368">
        <v>0</v>
      </c>
      <c r="I29" s="215">
        <f>H29/F29*100</f>
        <v>0</v>
      </c>
      <c r="J29" s="369">
        <v>11</v>
      </c>
      <c r="K29" s="214">
        <f>J29/F29*100</f>
        <v>84.61538461538461</v>
      </c>
      <c r="L29" s="369">
        <v>2</v>
      </c>
      <c r="M29" s="214">
        <f>L29/F29*100</f>
        <v>15.384615384615385</v>
      </c>
      <c r="N29" s="368">
        <v>0</v>
      </c>
      <c r="O29" s="214">
        <f>N29/F29*100</f>
        <v>0</v>
      </c>
      <c r="P29" s="309">
        <f t="shared" si="1"/>
        <v>13</v>
      </c>
      <c r="Q29" s="164">
        <v>100</v>
      </c>
      <c r="R29" s="368">
        <v>1</v>
      </c>
      <c r="S29" s="214">
        <f>R29/P29*100</f>
        <v>7.6923076923076925</v>
      </c>
      <c r="T29" s="368">
        <v>3</v>
      </c>
      <c r="U29" s="214">
        <f>T29/P29*100</f>
        <v>23.076923076923077</v>
      </c>
      <c r="V29" s="368">
        <v>3</v>
      </c>
      <c r="W29" s="214">
        <f>V29/P29*100</f>
        <v>23.076923076923077</v>
      </c>
      <c r="X29" s="368">
        <v>2</v>
      </c>
      <c r="Y29" s="214">
        <f>X29/P29*100</f>
        <v>15.384615384615385</v>
      </c>
      <c r="Z29" s="368">
        <v>2</v>
      </c>
      <c r="AA29" s="214">
        <f>Z29/P29*100</f>
        <v>15.384615384615385</v>
      </c>
      <c r="AB29" s="354">
        <v>1</v>
      </c>
      <c r="AC29" s="214">
        <f>AB29/P29*100</f>
        <v>7.6923076923076925</v>
      </c>
      <c r="AD29" s="368">
        <v>0</v>
      </c>
      <c r="AE29" s="214">
        <f>AD29/P29*100</f>
        <v>0</v>
      </c>
      <c r="AF29" s="368">
        <v>1</v>
      </c>
      <c r="AG29" s="370">
        <f>AF29/P29*100</f>
        <v>7.6923076923076925</v>
      </c>
      <c r="AH29" s="368">
        <v>0</v>
      </c>
      <c r="AI29" s="214">
        <v>0</v>
      </c>
      <c r="AJ29" s="309">
        <f t="shared" si="2"/>
        <v>16</v>
      </c>
      <c r="AK29" s="368">
        <v>8</v>
      </c>
      <c r="AL29" s="214">
        <f>AK29/AJ29*100</f>
        <v>50</v>
      </c>
      <c r="AM29" s="368">
        <v>3</v>
      </c>
      <c r="AN29" s="214">
        <f>AM29/AJ29*100</f>
        <v>18.75</v>
      </c>
      <c r="AO29" s="368">
        <v>5</v>
      </c>
      <c r="AP29" s="214">
        <f>AO29/AJ29*100</f>
        <v>31.25</v>
      </c>
      <c r="AQ29" s="371">
        <v>0</v>
      </c>
    </row>
    <row r="30" spans="2:43" ht="21.75" customHeight="1">
      <c r="B30" s="318" t="s">
        <v>20</v>
      </c>
      <c r="C30" s="314">
        <f t="shared" si="0"/>
        <v>0</v>
      </c>
      <c r="D30" s="350">
        <v>0</v>
      </c>
      <c r="E30" s="350">
        <v>0</v>
      </c>
      <c r="F30" s="309">
        <f t="shared" si="3"/>
        <v>0</v>
      </c>
      <c r="G30" s="167">
        <v>100</v>
      </c>
      <c r="H30" s="368">
        <v>0</v>
      </c>
      <c r="I30" s="214">
        <v>0</v>
      </c>
      <c r="J30" s="372">
        <v>0</v>
      </c>
      <c r="K30" s="214">
        <v>0</v>
      </c>
      <c r="L30" s="369">
        <v>0</v>
      </c>
      <c r="M30" s="214">
        <v>0</v>
      </c>
      <c r="N30" s="368">
        <v>0</v>
      </c>
      <c r="O30" s="214">
        <v>0</v>
      </c>
      <c r="P30" s="309">
        <f t="shared" si="1"/>
        <v>0</v>
      </c>
      <c r="Q30" s="164">
        <v>100</v>
      </c>
      <c r="R30" s="368">
        <v>0</v>
      </c>
      <c r="S30" s="214">
        <v>0</v>
      </c>
      <c r="T30" s="369">
        <v>0</v>
      </c>
      <c r="U30" s="214">
        <v>0</v>
      </c>
      <c r="V30" s="368">
        <v>0</v>
      </c>
      <c r="W30" s="214">
        <v>0</v>
      </c>
      <c r="X30" s="368">
        <v>0</v>
      </c>
      <c r="Y30" s="214">
        <v>0</v>
      </c>
      <c r="Z30" s="368">
        <v>0</v>
      </c>
      <c r="AA30" s="214">
        <v>0</v>
      </c>
      <c r="AB30" s="354">
        <v>0</v>
      </c>
      <c r="AC30" s="214">
        <v>0</v>
      </c>
      <c r="AD30" s="368">
        <v>0</v>
      </c>
      <c r="AE30" s="214">
        <v>0</v>
      </c>
      <c r="AF30" s="368">
        <v>0</v>
      </c>
      <c r="AG30" s="362">
        <v>0</v>
      </c>
      <c r="AH30" s="368">
        <v>0</v>
      </c>
      <c r="AI30" s="214">
        <f>AH30/P29*100</f>
        <v>0</v>
      </c>
      <c r="AJ30" s="309">
        <f t="shared" si="2"/>
        <v>0</v>
      </c>
      <c r="AK30" s="368">
        <v>0</v>
      </c>
      <c r="AL30" s="214">
        <v>0</v>
      </c>
      <c r="AM30" s="368">
        <v>0</v>
      </c>
      <c r="AN30" s="214">
        <v>0</v>
      </c>
      <c r="AO30" s="368">
        <v>0</v>
      </c>
      <c r="AP30" s="214">
        <v>0</v>
      </c>
      <c r="AQ30" s="371">
        <v>0</v>
      </c>
    </row>
    <row r="31" spans="2:43" ht="21.75" customHeight="1">
      <c r="B31" s="318" t="s">
        <v>78</v>
      </c>
      <c r="C31" s="314">
        <f t="shared" si="0"/>
        <v>0</v>
      </c>
      <c r="D31" s="350">
        <v>0</v>
      </c>
      <c r="E31" s="350">
        <v>0</v>
      </c>
      <c r="F31" s="309">
        <f t="shared" si="3"/>
        <v>0</v>
      </c>
      <c r="G31" s="167">
        <v>100</v>
      </c>
      <c r="H31" s="368">
        <v>0</v>
      </c>
      <c r="I31" s="214">
        <v>0</v>
      </c>
      <c r="J31" s="368">
        <v>0</v>
      </c>
      <c r="K31" s="214">
        <v>0</v>
      </c>
      <c r="L31" s="369">
        <v>0</v>
      </c>
      <c r="M31" s="214">
        <v>0</v>
      </c>
      <c r="N31" s="368">
        <v>0</v>
      </c>
      <c r="O31" s="214">
        <v>0</v>
      </c>
      <c r="P31" s="309">
        <f t="shared" si="1"/>
        <v>0</v>
      </c>
      <c r="Q31" s="164">
        <v>100</v>
      </c>
      <c r="R31" s="368">
        <v>0</v>
      </c>
      <c r="S31" s="214">
        <v>0</v>
      </c>
      <c r="T31" s="369">
        <v>0</v>
      </c>
      <c r="U31" s="214">
        <v>0</v>
      </c>
      <c r="V31" s="368">
        <v>0</v>
      </c>
      <c r="W31" s="214">
        <v>0</v>
      </c>
      <c r="X31" s="368">
        <v>0</v>
      </c>
      <c r="Y31" s="214">
        <v>0</v>
      </c>
      <c r="Z31" s="368">
        <v>0</v>
      </c>
      <c r="AA31" s="214">
        <v>0</v>
      </c>
      <c r="AB31" s="354">
        <v>0</v>
      </c>
      <c r="AC31" s="214">
        <v>0</v>
      </c>
      <c r="AD31" s="368">
        <v>0</v>
      </c>
      <c r="AE31" s="214">
        <v>0</v>
      </c>
      <c r="AF31" s="368">
        <v>0</v>
      </c>
      <c r="AG31" s="362">
        <v>0</v>
      </c>
      <c r="AH31" s="368">
        <v>0</v>
      </c>
      <c r="AI31" s="214">
        <v>0</v>
      </c>
      <c r="AJ31" s="309">
        <f t="shared" si="2"/>
        <v>0</v>
      </c>
      <c r="AK31" s="368">
        <v>0</v>
      </c>
      <c r="AL31" s="214">
        <v>0</v>
      </c>
      <c r="AM31" s="368">
        <v>0</v>
      </c>
      <c r="AN31" s="214">
        <v>0</v>
      </c>
      <c r="AO31" s="368">
        <v>0</v>
      </c>
      <c r="AP31" s="214">
        <v>0</v>
      </c>
      <c r="AQ31" s="371">
        <v>0</v>
      </c>
    </row>
    <row r="32" spans="2:43" ht="21.75" customHeight="1">
      <c r="B32" s="318" t="s">
        <v>7</v>
      </c>
      <c r="C32" s="314">
        <f t="shared" si="0"/>
        <v>0</v>
      </c>
      <c r="D32" s="350">
        <v>0</v>
      </c>
      <c r="E32" s="350">
        <v>0</v>
      </c>
      <c r="F32" s="309">
        <f t="shared" si="3"/>
        <v>0</v>
      </c>
      <c r="G32" s="167">
        <v>100</v>
      </c>
      <c r="H32" s="368">
        <v>0</v>
      </c>
      <c r="I32" s="214">
        <v>0</v>
      </c>
      <c r="J32" s="368">
        <v>0</v>
      </c>
      <c r="K32" s="214">
        <v>0</v>
      </c>
      <c r="L32" s="369">
        <v>0</v>
      </c>
      <c r="M32" s="214">
        <v>0</v>
      </c>
      <c r="N32" s="368">
        <v>0</v>
      </c>
      <c r="O32" s="214">
        <v>0</v>
      </c>
      <c r="P32" s="309">
        <f t="shared" si="1"/>
        <v>0</v>
      </c>
      <c r="Q32" s="164">
        <v>100</v>
      </c>
      <c r="R32" s="368">
        <v>0</v>
      </c>
      <c r="S32" s="214">
        <v>0</v>
      </c>
      <c r="T32" s="369">
        <v>0</v>
      </c>
      <c r="U32" s="214">
        <v>0</v>
      </c>
      <c r="V32" s="368">
        <v>0</v>
      </c>
      <c r="W32" s="214">
        <v>0</v>
      </c>
      <c r="X32" s="368">
        <v>0</v>
      </c>
      <c r="Y32" s="214">
        <v>0</v>
      </c>
      <c r="Z32" s="368">
        <v>0</v>
      </c>
      <c r="AA32" s="214">
        <v>0</v>
      </c>
      <c r="AB32" s="354">
        <v>0</v>
      </c>
      <c r="AC32" s="214">
        <v>0</v>
      </c>
      <c r="AD32" s="368">
        <v>0</v>
      </c>
      <c r="AE32" s="214">
        <v>0</v>
      </c>
      <c r="AF32" s="368">
        <v>0</v>
      </c>
      <c r="AG32" s="214">
        <v>0</v>
      </c>
      <c r="AH32" s="368">
        <v>0</v>
      </c>
      <c r="AI32" s="214">
        <v>0</v>
      </c>
      <c r="AJ32" s="309">
        <f t="shared" si="2"/>
        <v>0</v>
      </c>
      <c r="AK32" s="368">
        <v>0</v>
      </c>
      <c r="AL32" s="214">
        <v>0</v>
      </c>
      <c r="AM32" s="368">
        <v>0</v>
      </c>
      <c r="AN32" s="214">
        <v>0</v>
      </c>
      <c r="AO32" s="368">
        <v>0</v>
      </c>
      <c r="AP32" s="214">
        <v>0</v>
      </c>
      <c r="AQ32" s="371">
        <v>0</v>
      </c>
    </row>
    <row r="33" spans="2:43" ht="21.75" customHeight="1" thickBot="1">
      <c r="B33" s="373" t="s">
        <v>23</v>
      </c>
      <c r="C33" s="374">
        <f t="shared" si="0"/>
        <v>0</v>
      </c>
      <c r="D33" s="375">
        <v>0</v>
      </c>
      <c r="E33" s="375">
        <v>0</v>
      </c>
      <c r="F33" s="376">
        <f t="shared" si="3"/>
        <v>0</v>
      </c>
      <c r="G33" s="377">
        <v>100</v>
      </c>
      <c r="H33" s="378">
        <v>0</v>
      </c>
      <c r="I33" s="278">
        <v>0</v>
      </c>
      <c r="J33" s="378">
        <v>0</v>
      </c>
      <c r="K33" s="278">
        <v>0</v>
      </c>
      <c r="L33" s="379">
        <v>0</v>
      </c>
      <c r="M33" s="278">
        <v>0</v>
      </c>
      <c r="N33" s="378">
        <v>0</v>
      </c>
      <c r="O33" s="278">
        <v>0</v>
      </c>
      <c r="P33" s="380">
        <f t="shared" si="1"/>
        <v>0</v>
      </c>
      <c r="Q33" s="381">
        <v>100</v>
      </c>
      <c r="R33" s="378">
        <v>0</v>
      </c>
      <c r="S33" s="278">
        <v>0</v>
      </c>
      <c r="T33" s="379">
        <v>0</v>
      </c>
      <c r="U33" s="278">
        <v>0</v>
      </c>
      <c r="V33" s="378">
        <v>0</v>
      </c>
      <c r="W33" s="278">
        <v>0</v>
      </c>
      <c r="X33" s="378">
        <v>0</v>
      </c>
      <c r="Y33" s="278">
        <v>0</v>
      </c>
      <c r="Z33" s="378">
        <v>0</v>
      </c>
      <c r="AA33" s="278">
        <v>0</v>
      </c>
      <c r="AB33" s="376">
        <v>0</v>
      </c>
      <c r="AC33" s="278">
        <v>0</v>
      </c>
      <c r="AD33" s="378">
        <v>0</v>
      </c>
      <c r="AE33" s="278">
        <v>0</v>
      </c>
      <c r="AF33" s="378">
        <v>0</v>
      </c>
      <c r="AG33" s="278">
        <v>0</v>
      </c>
      <c r="AH33" s="378">
        <v>0</v>
      </c>
      <c r="AI33" s="278">
        <v>0</v>
      </c>
      <c r="AJ33" s="380">
        <f t="shared" si="2"/>
        <v>0</v>
      </c>
      <c r="AK33" s="378">
        <v>0</v>
      </c>
      <c r="AL33" s="278">
        <v>0</v>
      </c>
      <c r="AM33" s="378">
        <v>0</v>
      </c>
      <c r="AN33" s="278">
        <v>0</v>
      </c>
      <c r="AO33" s="378">
        <v>0</v>
      </c>
      <c r="AP33" s="278">
        <v>0</v>
      </c>
      <c r="AQ33" s="382">
        <v>0</v>
      </c>
    </row>
    <row r="34" spans="2:43" s="7" customFormat="1" ht="21.75" customHeight="1" thickBot="1" thickTop="1">
      <c r="B34" s="330" t="s">
        <v>21</v>
      </c>
      <c r="C34" s="383">
        <f t="shared" si="0"/>
        <v>3632</v>
      </c>
      <c r="D34" s="384">
        <f>SUM(D7:D33)</f>
        <v>1309</v>
      </c>
      <c r="E34" s="385">
        <f>SUM(E7:E33)</f>
        <v>2323</v>
      </c>
      <c r="F34" s="386">
        <f>SUM(F7:F33)</f>
        <v>1891</v>
      </c>
      <c r="G34" s="387">
        <v>100</v>
      </c>
      <c r="H34" s="334">
        <f>SUM(H7:H33)</f>
        <v>122</v>
      </c>
      <c r="I34" s="339">
        <f>H34/F34*100</f>
        <v>6.451612903225806</v>
      </c>
      <c r="J34" s="334">
        <f>SUM(J7:J33)</f>
        <v>1629</v>
      </c>
      <c r="K34" s="339">
        <f>J34/F34*100</f>
        <v>86.1448968799577</v>
      </c>
      <c r="L34" s="336">
        <f>SUM(L7:L33)</f>
        <v>116</v>
      </c>
      <c r="M34" s="339">
        <f>L34/F34*100</f>
        <v>6.134320465362243</v>
      </c>
      <c r="N34" s="334">
        <f>SUM(N7:N33)</f>
        <v>24</v>
      </c>
      <c r="O34" s="339">
        <f>N34/F34*100</f>
        <v>1.269169751454257</v>
      </c>
      <c r="P34" s="336">
        <f>SUM(P7:P33)</f>
        <v>1891</v>
      </c>
      <c r="Q34" s="388">
        <v>100</v>
      </c>
      <c r="R34" s="334">
        <f>SUM(R7:R33)</f>
        <v>7</v>
      </c>
      <c r="S34" s="339">
        <f>R34/P34*100</f>
        <v>0.370174510840825</v>
      </c>
      <c r="T34" s="336">
        <f>SUM(T7:T33)</f>
        <v>160</v>
      </c>
      <c r="U34" s="339">
        <f>T34/P34*100</f>
        <v>8.461131676361713</v>
      </c>
      <c r="V34" s="334">
        <f>SUM(V7:V33)</f>
        <v>1186</v>
      </c>
      <c r="W34" s="339">
        <f>V34/P34*100</f>
        <v>62.7181385510312</v>
      </c>
      <c r="X34" s="334">
        <f>SUM(X7:X33)</f>
        <v>308</v>
      </c>
      <c r="Y34" s="339">
        <f>X34/P34*100</f>
        <v>16.287678476996298</v>
      </c>
      <c r="Z34" s="334">
        <f>SUM(Z7:Z33)</f>
        <v>90</v>
      </c>
      <c r="AA34" s="339">
        <f>Z34/P34*100</f>
        <v>4.759386567953464</v>
      </c>
      <c r="AB34" s="334">
        <f>SUM(AB7:AB33)</f>
        <v>30</v>
      </c>
      <c r="AC34" s="339">
        <f>AB34/P34*100</f>
        <v>1.5864621893178215</v>
      </c>
      <c r="AD34" s="336">
        <f>SUM(AD7:AD33)</f>
        <v>8</v>
      </c>
      <c r="AE34" s="339">
        <f>AD34/P34*100</f>
        <v>0.42305658381808564</v>
      </c>
      <c r="AF34" s="334">
        <f>SUM(AF7:AF33)</f>
        <v>6</v>
      </c>
      <c r="AG34" s="339">
        <f>AF34/P34*100</f>
        <v>0.31729243786356426</v>
      </c>
      <c r="AH34" s="334">
        <f>SUM(AH7:AH33)</f>
        <v>96</v>
      </c>
      <c r="AI34" s="339">
        <f>AH34/P34*100</f>
        <v>5.076679005817028</v>
      </c>
      <c r="AJ34" s="331">
        <f>SUM(AJ7:AJ33)</f>
        <v>1600</v>
      </c>
      <c r="AK34" s="334">
        <f>SUM(AK7:AK33)</f>
        <v>1458</v>
      </c>
      <c r="AL34" s="339">
        <f>AK34/AJ34*100</f>
        <v>91.125</v>
      </c>
      <c r="AM34" s="334">
        <f>SUM(AM7:AM33)</f>
        <v>125</v>
      </c>
      <c r="AN34" s="339">
        <f>AM34/AJ34*100</f>
        <v>7.8125</v>
      </c>
      <c r="AO34" s="334">
        <f>SUM(AO7:AO33)</f>
        <v>17</v>
      </c>
      <c r="AP34" s="339">
        <f>AO34/AJ34*100</f>
        <v>1.0625</v>
      </c>
      <c r="AQ34" s="340">
        <f>SUM(AQ7:AQ33)</f>
        <v>141</v>
      </c>
    </row>
    <row r="35" spans="6:43" ht="21.75" customHeight="1">
      <c r="F35" s="2"/>
      <c r="G35" s="2"/>
      <c r="H35" s="2"/>
      <c r="I35" s="2"/>
      <c r="J35" s="2"/>
      <c r="K35" s="2"/>
      <c r="L35" s="2"/>
      <c r="M35" s="2"/>
      <c r="N35" s="6"/>
      <c r="O35" s="2"/>
      <c r="P35" s="2"/>
      <c r="Q35" s="2"/>
      <c r="R35" s="2"/>
      <c r="S35" s="2"/>
      <c r="T35" s="2"/>
      <c r="U35" s="2"/>
      <c r="V35" s="2"/>
      <c r="W35" s="2"/>
      <c r="X35" s="2"/>
      <c r="Y35" s="2"/>
      <c r="Z35" s="2"/>
      <c r="AA35" s="2"/>
      <c r="AB35" s="2"/>
      <c r="AC35" s="2"/>
      <c r="AD35" s="2"/>
      <c r="AE35" s="2"/>
      <c r="AF35" s="2"/>
      <c r="AG35" s="2"/>
      <c r="AH35" s="6"/>
      <c r="AI35" s="2"/>
      <c r="AJ35" s="2"/>
      <c r="AK35" s="2"/>
      <c r="AL35" s="2"/>
      <c r="AM35" s="2"/>
      <c r="AN35" s="2"/>
      <c r="AO35" s="2"/>
      <c r="AP35" s="2"/>
      <c r="AQ35" s="2"/>
    </row>
    <row r="36" spans="3:43" ht="12.75">
      <c r="C36" s="3"/>
      <c r="D36" s="3"/>
      <c r="E36" s="3"/>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row>
    <row r="37" spans="6:43" ht="12.75">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row>
    <row r="38" spans="6:43" ht="12.75">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row>
    <row r="39" spans="6:43" ht="12.75">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row>
    <row r="40" spans="6:43" ht="12.75">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row>
    <row r="41" spans="6:43" ht="12.75">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row>
  </sheetData>
  <sheetProtection/>
  <mergeCells count="23">
    <mergeCell ref="R5:S5"/>
    <mergeCell ref="AJ4:AP4"/>
    <mergeCell ref="X5:Y5"/>
    <mergeCell ref="L5:M5"/>
    <mergeCell ref="AK5:AL5"/>
    <mergeCell ref="AF5:AG5"/>
    <mergeCell ref="C4:E4"/>
    <mergeCell ref="AM5:AN5"/>
    <mergeCell ref="AO5:AP5"/>
    <mergeCell ref="AH5:AI5"/>
    <mergeCell ref="Z5:AA5"/>
    <mergeCell ref="V5:W5"/>
    <mergeCell ref="N5:O5"/>
    <mergeCell ref="AB5:AC5"/>
    <mergeCell ref="AD5:AE5"/>
    <mergeCell ref="T5:U5"/>
    <mergeCell ref="B2:AQ2"/>
    <mergeCell ref="B4:B6"/>
    <mergeCell ref="F4:O4"/>
    <mergeCell ref="P4:Y4"/>
    <mergeCell ref="AQ4:AQ5"/>
    <mergeCell ref="H5:I5"/>
    <mergeCell ref="J5:K5"/>
  </mergeCells>
  <printOptions horizontalCentered="1"/>
  <pageMargins left="0.1968503937007874" right="0.1968503937007874" top="0.984251968503937" bottom="0.7874015748031497" header="0.5118110236220472" footer="0.5118110236220472"/>
  <pageSetup fitToHeight="1" fitToWidth="1" horizontalDpi="600" verticalDpi="600" orientation="landscape" paperSize="9" scale="46" r:id="rId1"/>
</worksheet>
</file>

<file path=xl/worksheets/sheet8.xml><?xml version="1.0" encoding="utf-8"?>
<worksheet xmlns="http://schemas.openxmlformats.org/spreadsheetml/2006/main" xmlns:r="http://schemas.openxmlformats.org/officeDocument/2006/relationships">
  <sheetPr>
    <pageSetUpPr fitToPage="1"/>
  </sheetPr>
  <dimension ref="B1:AO85"/>
  <sheetViews>
    <sheetView zoomScale="69" zoomScaleNormal="69" zoomScalePageLayoutView="0" workbookViewId="0" topLeftCell="A1">
      <pane xSplit="6" ySplit="7" topLeftCell="G8" activePane="bottomRight" state="frozen"/>
      <selection pane="topLeft" activeCell="A1" sqref="A1"/>
      <selection pane="topRight" activeCell="G1" sqref="G1"/>
      <selection pane="bottomLeft" activeCell="A8" sqref="A8"/>
      <selection pane="bottomRight" activeCell="V35" sqref="V35"/>
    </sheetView>
  </sheetViews>
  <sheetFormatPr defaultColWidth="9.00390625" defaultRowHeight="13.5"/>
  <cols>
    <col min="1" max="1" width="1.875" style="0" customWidth="1"/>
    <col min="2" max="2" width="26.875" style="0" customWidth="1"/>
    <col min="3" max="3" width="9.875" style="0" customWidth="1"/>
    <col min="4" max="4" width="11.625" style="0" customWidth="1"/>
    <col min="6" max="6" width="7.375" style="0" customWidth="1"/>
    <col min="16" max="16" width="8.875" style="0" customWidth="1"/>
    <col min="17" max="17" width="7.875" style="0" customWidth="1"/>
    <col min="18" max="18" width="7.125" style="0" customWidth="1"/>
    <col min="19" max="19" width="8.875" style="10" customWidth="1"/>
    <col min="33" max="33" width="11.625" style="0" customWidth="1"/>
  </cols>
  <sheetData>
    <row r="1" spans="2:41" s="7" customFormat="1" ht="18" customHeight="1">
      <c r="B1" s="548" t="s">
        <v>258</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O1" s="9"/>
    </row>
    <row r="2" spans="2:41" s="87" customFormat="1" ht="18" customHeight="1">
      <c r="B2" s="710" t="s">
        <v>89</v>
      </c>
      <c r="C2" s="710"/>
      <c r="D2" s="710"/>
      <c r="E2" s="710"/>
      <c r="F2" s="710"/>
      <c r="G2" s="710"/>
      <c r="H2" s="710"/>
      <c r="I2" s="710"/>
      <c r="J2" s="710"/>
      <c r="K2" s="710"/>
      <c r="L2" s="710"/>
      <c r="M2" s="710"/>
      <c r="N2" s="710"/>
      <c r="O2" s="710"/>
      <c r="P2" s="710"/>
      <c r="Q2" s="710"/>
      <c r="R2" s="710"/>
      <c r="S2" s="710"/>
      <c r="T2" s="710"/>
      <c r="U2" s="710"/>
      <c r="V2" s="710"/>
      <c r="W2" s="710"/>
      <c r="X2" s="710"/>
      <c r="Y2" s="710"/>
      <c r="Z2" s="710"/>
      <c r="AA2" s="710"/>
      <c r="AB2" s="710"/>
      <c r="AC2" s="710"/>
      <c r="AD2" s="710"/>
      <c r="AE2" s="710"/>
      <c r="AF2" s="710"/>
      <c r="AG2" s="710"/>
      <c r="AH2" s="710"/>
      <c r="AI2" s="710"/>
      <c r="AJ2" s="710"/>
      <c r="AK2" s="710"/>
      <c r="AL2" s="710"/>
      <c r="AM2" s="710"/>
      <c r="AN2" s="710"/>
      <c r="AO2" s="710"/>
    </row>
    <row r="3" spans="2:41" s="89" customFormat="1" ht="18" customHeight="1" thickBot="1">
      <c r="B3" s="86" t="s">
        <v>90</v>
      </c>
      <c r="C3" s="86"/>
      <c r="D3" s="86"/>
      <c r="E3" s="29"/>
      <c r="F3" s="29"/>
      <c r="G3" s="29"/>
      <c r="H3" s="29"/>
      <c r="I3" s="29"/>
      <c r="J3" s="29"/>
      <c r="K3" s="29"/>
      <c r="L3" s="29"/>
      <c r="M3" s="29"/>
      <c r="N3" s="29"/>
      <c r="O3" s="29"/>
      <c r="P3" s="29"/>
      <c r="Q3" s="6"/>
      <c r="R3" s="6"/>
      <c r="S3" s="6"/>
      <c r="T3" s="6"/>
      <c r="U3" s="6"/>
      <c r="V3" s="6"/>
      <c r="W3" s="6"/>
      <c r="X3" s="6"/>
      <c r="Y3" s="6"/>
      <c r="Z3" s="6"/>
      <c r="AA3" s="6"/>
      <c r="AB3" s="6"/>
      <c r="AC3" s="6"/>
      <c r="AD3" s="6"/>
      <c r="AE3" s="6"/>
      <c r="AF3" s="6"/>
      <c r="AG3" s="6"/>
      <c r="AH3" s="6"/>
      <c r="AI3" s="6"/>
      <c r="AJ3" s="6"/>
      <c r="AK3" s="6"/>
      <c r="AL3" s="6"/>
      <c r="AM3" s="6"/>
      <c r="AN3" s="7"/>
      <c r="AO3" s="9"/>
    </row>
    <row r="4" spans="2:41" s="1" customFormat="1" ht="18" customHeight="1">
      <c r="B4" s="749" t="s">
        <v>8</v>
      </c>
      <c r="C4" s="761" t="s">
        <v>9</v>
      </c>
      <c r="D4" s="776" t="s">
        <v>105</v>
      </c>
      <c r="E4" s="784" t="s">
        <v>98</v>
      </c>
      <c r="F4" s="785"/>
      <c r="G4" s="779"/>
      <c r="H4" s="779"/>
      <c r="I4" s="779"/>
      <c r="J4" s="779"/>
      <c r="K4" s="779"/>
      <c r="L4" s="779"/>
      <c r="M4" s="779"/>
      <c r="N4" s="779"/>
      <c r="O4" s="779"/>
      <c r="P4" s="779"/>
      <c r="Q4" s="752" t="s">
        <v>175</v>
      </c>
      <c r="R4" s="753"/>
      <c r="S4" s="768"/>
      <c r="T4" s="769"/>
      <c r="U4" s="769"/>
      <c r="V4" s="769"/>
      <c r="W4" s="769"/>
      <c r="X4" s="769"/>
      <c r="Y4" s="769"/>
      <c r="Z4" s="769"/>
      <c r="AA4" s="769"/>
      <c r="AB4" s="769"/>
      <c r="AC4" s="769"/>
      <c r="AD4" s="769"/>
      <c r="AE4" s="769"/>
      <c r="AF4" s="769"/>
      <c r="AG4" s="770" t="s">
        <v>189</v>
      </c>
      <c r="AH4" s="768"/>
      <c r="AI4" s="768"/>
      <c r="AJ4" s="768"/>
      <c r="AK4" s="768"/>
      <c r="AL4" s="768"/>
      <c r="AM4" s="771"/>
      <c r="AN4" s="766" t="s">
        <v>100</v>
      </c>
      <c r="AO4" s="763"/>
    </row>
    <row r="5" spans="2:41" s="1" customFormat="1" ht="18" customHeight="1">
      <c r="B5" s="750"/>
      <c r="C5" s="762"/>
      <c r="D5" s="777"/>
      <c r="E5" s="786"/>
      <c r="F5" s="787"/>
      <c r="G5" s="758" t="s">
        <v>106</v>
      </c>
      <c r="H5" s="759"/>
      <c r="I5" s="759"/>
      <c r="J5" s="759"/>
      <c r="K5" s="759"/>
      <c r="L5" s="759"/>
      <c r="M5" s="759"/>
      <c r="N5" s="759"/>
      <c r="O5" s="759"/>
      <c r="P5" s="760"/>
      <c r="Q5" s="754"/>
      <c r="R5" s="755"/>
      <c r="S5" s="764" t="s">
        <v>99</v>
      </c>
      <c r="T5" s="740" t="s">
        <v>232</v>
      </c>
      <c r="U5" s="758" t="s">
        <v>191</v>
      </c>
      <c r="V5" s="759"/>
      <c r="W5" s="759"/>
      <c r="X5" s="759"/>
      <c r="Y5" s="759"/>
      <c r="Z5" s="759"/>
      <c r="AA5" s="759"/>
      <c r="AB5" s="759"/>
      <c r="AC5" s="759"/>
      <c r="AD5" s="759"/>
      <c r="AE5" s="759"/>
      <c r="AF5" s="760"/>
      <c r="AG5" s="747" t="s">
        <v>104</v>
      </c>
      <c r="AH5" s="773" t="s">
        <v>190</v>
      </c>
      <c r="AI5" s="774"/>
      <c r="AJ5" s="774"/>
      <c r="AK5" s="774"/>
      <c r="AL5" s="774"/>
      <c r="AM5" s="775"/>
      <c r="AN5" s="767"/>
      <c r="AO5" s="763"/>
    </row>
    <row r="6" spans="2:41" s="1" customFormat="1" ht="55.5" customHeight="1">
      <c r="B6" s="750"/>
      <c r="C6" s="762"/>
      <c r="D6" s="777"/>
      <c r="E6" s="788"/>
      <c r="F6" s="789"/>
      <c r="G6" s="782" t="s">
        <v>59</v>
      </c>
      <c r="H6" s="783"/>
      <c r="I6" s="780" t="s">
        <v>92</v>
      </c>
      <c r="J6" s="781"/>
      <c r="K6" s="780" t="s">
        <v>60</v>
      </c>
      <c r="L6" s="781"/>
      <c r="M6" s="744" t="s">
        <v>61</v>
      </c>
      <c r="N6" s="739"/>
      <c r="O6" s="791" t="s">
        <v>62</v>
      </c>
      <c r="P6" s="792"/>
      <c r="Q6" s="756"/>
      <c r="R6" s="757"/>
      <c r="S6" s="765"/>
      <c r="T6" s="741"/>
      <c r="U6" s="790" t="s">
        <v>93</v>
      </c>
      <c r="V6" s="748"/>
      <c r="W6" s="747" t="s">
        <v>94</v>
      </c>
      <c r="X6" s="748"/>
      <c r="Y6" s="747" t="s">
        <v>173</v>
      </c>
      <c r="Z6" s="748"/>
      <c r="AA6" s="747" t="s">
        <v>95</v>
      </c>
      <c r="AB6" s="748"/>
      <c r="AC6" s="745" t="s">
        <v>96</v>
      </c>
      <c r="AD6" s="746"/>
      <c r="AE6" s="745" t="s">
        <v>97</v>
      </c>
      <c r="AF6" s="778"/>
      <c r="AG6" s="772"/>
      <c r="AH6" s="742" t="s">
        <v>101</v>
      </c>
      <c r="AI6" s="743"/>
      <c r="AJ6" s="744" t="s">
        <v>102</v>
      </c>
      <c r="AK6" s="739"/>
      <c r="AL6" s="742" t="s">
        <v>103</v>
      </c>
      <c r="AM6" s="743"/>
      <c r="AN6" s="767"/>
      <c r="AO6" s="763"/>
    </row>
    <row r="7" spans="2:41" s="1" customFormat="1" ht="23.25" customHeight="1">
      <c r="B7" s="751"/>
      <c r="C7" s="297" t="s">
        <v>40</v>
      </c>
      <c r="D7" s="389" t="s">
        <v>40</v>
      </c>
      <c r="E7" s="390" t="s">
        <v>27</v>
      </c>
      <c r="F7" s="160" t="s">
        <v>28</v>
      </c>
      <c r="G7" s="300" t="s">
        <v>27</v>
      </c>
      <c r="H7" s="162" t="s">
        <v>28</v>
      </c>
      <c r="I7" s="299" t="s">
        <v>27</v>
      </c>
      <c r="J7" s="160" t="s">
        <v>28</v>
      </c>
      <c r="K7" s="300" t="s">
        <v>27</v>
      </c>
      <c r="L7" s="162" t="s">
        <v>28</v>
      </c>
      <c r="M7" s="300" t="s">
        <v>27</v>
      </c>
      <c r="N7" s="391" t="s">
        <v>91</v>
      </c>
      <c r="O7" s="300" t="s">
        <v>27</v>
      </c>
      <c r="P7" s="162" t="s">
        <v>91</v>
      </c>
      <c r="Q7" s="392" t="s">
        <v>27</v>
      </c>
      <c r="R7" s="393" t="s">
        <v>28</v>
      </c>
      <c r="S7" s="94" t="s">
        <v>40</v>
      </c>
      <c r="T7" s="28" t="s">
        <v>40</v>
      </c>
      <c r="U7" s="302" t="s">
        <v>27</v>
      </c>
      <c r="V7" s="213" t="s">
        <v>28</v>
      </c>
      <c r="W7" s="301" t="s">
        <v>27</v>
      </c>
      <c r="X7" s="211" t="s">
        <v>28</v>
      </c>
      <c r="Y7" s="301" t="s">
        <v>27</v>
      </c>
      <c r="Z7" s="211" t="s">
        <v>28</v>
      </c>
      <c r="AA7" s="302" t="s">
        <v>27</v>
      </c>
      <c r="AB7" s="213" t="s">
        <v>28</v>
      </c>
      <c r="AC7" s="302" t="s">
        <v>27</v>
      </c>
      <c r="AD7" s="213" t="s">
        <v>28</v>
      </c>
      <c r="AE7" s="301" t="s">
        <v>27</v>
      </c>
      <c r="AF7" s="211" t="s">
        <v>28</v>
      </c>
      <c r="AG7" s="301" t="s">
        <v>27</v>
      </c>
      <c r="AH7" s="302" t="s">
        <v>27</v>
      </c>
      <c r="AI7" s="213" t="s">
        <v>28</v>
      </c>
      <c r="AJ7" s="302" t="s">
        <v>27</v>
      </c>
      <c r="AK7" s="213" t="s">
        <v>28</v>
      </c>
      <c r="AL7" s="301" t="s">
        <v>27</v>
      </c>
      <c r="AM7" s="211" t="s">
        <v>28</v>
      </c>
      <c r="AN7" s="93" t="s">
        <v>40</v>
      </c>
      <c r="AO7" s="135"/>
    </row>
    <row r="8" spans="2:41" s="1" customFormat="1" ht="27" customHeight="1">
      <c r="B8" s="394" t="s">
        <v>0</v>
      </c>
      <c r="C8" s="395">
        <f aca="true" t="shared" si="0" ref="C8:C34">D8+AG8+AN8</f>
        <v>68</v>
      </c>
      <c r="D8" s="395">
        <v>16</v>
      </c>
      <c r="E8" s="396">
        <f aca="true" t="shared" si="1" ref="E8:E34">SUM(G8+I8+K8+M8+O8)</f>
        <v>2</v>
      </c>
      <c r="F8" s="397">
        <v>100</v>
      </c>
      <c r="G8" s="398">
        <v>1</v>
      </c>
      <c r="H8" s="399">
        <f>G8/E8*100</f>
        <v>50</v>
      </c>
      <c r="I8" s="400">
        <v>1</v>
      </c>
      <c r="J8" s="399">
        <f>I8/E8*100</f>
        <v>50</v>
      </c>
      <c r="K8" s="400">
        <v>0</v>
      </c>
      <c r="L8" s="399">
        <f>K8/E8*100</f>
        <v>0</v>
      </c>
      <c r="M8" s="401">
        <v>0</v>
      </c>
      <c r="N8" s="399">
        <f>M8/E8*100</f>
        <v>0</v>
      </c>
      <c r="O8" s="401">
        <v>0</v>
      </c>
      <c r="P8" s="399">
        <f>O8/E8*100</f>
        <v>0</v>
      </c>
      <c r="Q8" s="402">
        <f aca="true" t="shared" si="2" ref="Q8:Q34">SUM(G8+I8+K8+M8+O8)</f>
        <v>2</v>
      </c>
      <c r="R8" s="397">
        <v>100</v>
      </c>
      <c r="S8" s="403">
        <v>0</v>
      </c>
      <c r="T8" s="404">
        <v>0</v>
      </c>
      <c r="U8" s="398">
        <v>0</v>
      </c>
      <c r="V8" s="399">
        <f>U8/Q8*100</f>
        <v>0</v>
      </c>
      <c r="W8" s="400">
        <v>0</v>
      </c>
      <c r="X8" s="399">
        <v>0</v>
      </c>
      <c r="Y8" s="400">
        <v>0</v>
      </c>
      <c r="Z8" s="399">
        <f>Y8/E8*100</f>
        <v>0</v>
      </c>
      <c r="AA8" s="400">
        <v>0</v>
      </c>
      <c r="AB8" s="399">
        <v>0</v>
      </c>
      <c r="AC8" s="398">
        <v>0</v>
      </c>
      <c r="AD8" s="399">
        <v>0</v>
      </c>
      <c r="AE8" s="398">
        <v>0</v>
      </c>
      <c r="AF8" s="399">
        <v>0</v>
      </c>
      <c r="AG8" s="405">
        <f aca="true" t="shared" si="3" ref="AG8:AG34">AH8+AJ8+AL8</f>
        <v>52</v>
      </c>
      <c r="AH8" s="398">
        <v>41</v>
      </c>
      <c r="AI8" s="399">
        <f>AH8/AG8*100</f>
        <v>78.84615384615384</v>
      </c>
      <c r="AJ8" s="398">
        <v>9</v>
      </c>
      <c r="AK8" s="399">
        <f>AJ8/AG8*100</f>
        <v>17.307692307692307</v>
      </c>
      <c r="AL8" s="398">
        <v>2</v>
      </c>
      <c r="AM8" s="399">
        <f>AL8/AG8*100</f>
        <v>3.8461538461538463</v>
      </c>
      <c r="AN8" s="406">
        <v>0</v>
      </c>
      <c r="AO8" s="407"/>
    </row>
    <row r="9" spans="2:41" s="7" customFormat="1" ht="27" customHeight="1">
      <c r="B9" s="610" t="s">
        <v>22</v>
      </c>
      <c r="C9" s="418">
        <f t="shared" si="0"/>
        <v>0</v>
      </c>
      <c r="D9" s="418">
        <v>0</v>
      </c>
      <c r="E9" s="424">
        <f t="shared" si="1"/>
        <v>0</v>
      </c>
      <c r="F9" s="419">
        <v>100</v>
      </c>
      <c r="G9" s="420">
        <v>0</v>
      </c>
      <c r="H9" s="421">
        <v>0</v>
      </c>
      <c r="I9" s="422">
        <v>0</v>
      </c>
      <c r="J9" s="421">
        <v>0</v>
      </c>
      <c r="K9" s="422">
        <v>0</v>
      </c>
      <c r="L9" s="421">
        <v>0</v>
      </c>
      <c r="M9" s="420">
        <v>0</v>
      </c>
      <c r="N9" s="421">
        <v>0</v>
      </c>
      <c r="O9" s="420">
        <v>0</v>
      </c>
      <c r="P9" s="421">
        <v>0</v>
      </c>
      <c r="Q9" s="420">
        <f t="shared" si="2"/>
        <v>0</v>
      </c>
      <c r="R9" s="419">
        <v>100</v>
      </c>
      <c r="S9" s="409">
        <v>0</v>
      </c>
      <c r="T9" s="423">
        <v>0</v>
      </c>
      <c r="U9" s="422">
        <v>0</v>
      </c>
      <c r="V9" s="421">
        <v>0</v>
      </c>
      <c r="W9" s="422">
        <v>0</v>
      </c>
      <c r="X9" s="421">
        <v>0</v>
      </c>
      <c r="Y9" s="422">
        <v>0</v>
      </c>
      <c r="Z9" s="421">
        <v>0</v>
      </c>
      <c r="AA9" s="422">
        <v>0</v>
      </c>
      <c r="AB9" s="421">
        <v>0</v>
      </c>
      <c r="AC9" s="422">
        <v>0</v>
      </c>
      <c r="AD9" s="421">
        <v>0</v>
      </c>
      <c r="AE9" s="422">
        <v>0</v>
      </c>
      <c r="AF9" s="421">
        <v>0</v>
      </c>
      <c r="AG9" s="424">
        <f t="shared" si="3"/>
        <v>0</v>
      </c>
      <c r="AH9" s="422">
        <v>0</v>
      </c>
      <c r="AI9" s="421">
        <v>0</v>
      </c>
      <c r="AJ9" s="422">
        <v>0</v>
      </c>
      <c r="AK9" s="421">
        <v>0</v>
      </c>
      <c r="AL9" s="422">
        <v>0</v>
      </c>
      <c r="AM9" s="421">
        <v>0</v>
      </c>
      <c r="AN9" s="425">
        <v>0</v>
      </c>
      <c r="AO9" s="426"/>
    </row>
    <row r="10" spans="2:41" s="7" customFormat="1" ht="27.75" customHeight="1">
      <c r="B10" s="610" t="s">
        <v>55</v>
      </c>
      <c r="C10" s="418">
        <f t="shared" si="0"/>
        <v>0</v>
      </c>
      <c r="D10" s="418">
        <v>0</v>
      </c>
      <c r="E10" s="424">
        <f t="shared" si="1"/>
        <v>0</v>
      </c>
      <c r="F10" s="419">
        <v>100</v>
      </c>
      <c r="G10" s="420">
        <v>0</v>
      </c>
      <c r="H10" s="421">
        <v>0</v>
      </c>
      <c r="I10" s="422">
        <v>0</v>
      </c>
      <c r="J10" s="421">
        <v>0</v>
      </c>
      <c r="K10" s="422">
        <v>0</v>
      </c>
      <c r="L10" s="421">
        <v>0</v>
      </c>
      <c r="M10" s="420">
        <v>0</v>
      </c>
      <c r="N10" s="421">
        <v>0</v>
      </c>
      <c r="O10" s="420">
        <v>0</v>
      </c>
      <c r="P10" s="421">
        <v>0</v>
      </c>
      <c r="Q10" s="420">
        <f t="shared" si="2"/>
        <v>0</v>
      </c>
      <c r="R10" s="419">
        <v>100</v>
      </c>
      <c r="S10" s="409">
        <v>0</v>
      </c>
      <c r="T10" s="423">
        <v>0</v>
      </c>
      <c r="U10" s="422">
        <v>0</v>
      </c>
      <c r="V10" s="421">
        <v>0</v>
      </c>
      <c r="W10" s="422">
        <v>0</v>
      </c>
      <c r="X10" s="421">
        <v>0</v>
      </c>
      <c r="Y10" s="422">
        <v>0</v>
      </c>
      <c r="Z10" s="421">
        <v>0</v>
      </c>
      <c r="AA10" s="422">
        <v>0</v>
      </c>
      <c r="AB10" s="421">
        <v>0</v>
      </c>
      <c r="AC10" s="422">
        <v>0</v>
      </c>
      <c r="AD10" s="421">
        <v>0</v>
      </c>
      <c r="AE10" s="422">
        <v>0</v>
      </c>
      <c r="AF10" s="421">
        <v>0</v>
      </c>
      <c r="AG10" s="424">
        <f t="shared" si="3"/>
        <v>0</v>
      </c>
      <c r="AH10" s="422">
        <v>0</v>
      </c>
      <c r="AI10" s="421">
        <v>0</v>
      </c>
      <c r="AJ10" s="422">
        <v>0</v>
      </c>
      <c r="AK10" s="421">
        <v>0</v>
      </c>
      <c r="AL10" s="422">
        <v>0</v>
      </c>
      <c r="AM10" s="421">
        <v>0</v>
      </c>
      <c r="AN10" s="425">
        <v>0</v>
      </c>
      <c r="AO10" s="426"/>
    </row>
    <row r="11" spans="2:41" s="7" customFormat="1" ht="27.75" customHeight="1">
      <c r="B11" s="611" t="s">
        <v>56</v>
      </c>
      <c r="C11" s="418">
        <f t="shared" si="0"/>
        <v>0</v>
      </c>
      <c r="D11" s="418">
        <v>0</v>
      </c>
      <c r="E11" s="424">
        <f t="shared" si="1"/>
        <v>0</v>
      </c>
      <c r="F11" s="419">
        <v>100</v>
      </c>
      <c r="G11" s="420">
        <v>0</v>
      </c>
      <c r="H11" s="421">
        <v>0</v>
      </c>
      <c r="I11" s="422">
        <v>0</v>
      </c>
      <c r="J11" s="421">
        <v>0</v>
      </c>
      <c r="K11" s="422">
        <v>0</v>
      </c>
      <c r="L11" s="421">
        <v>0</v>
      </c>
      <c r="M11" s="420">
        <v>0</v>
      </c>
      <c r="N11" s="421">
        <v>0</v>
      </c>
      <c r="O11" s="420">
        <v>0</v>
      </c>
      <c r="P11" s="421">
        <v>0</v>
      </c>
      <c r="Q11" s="420">
        <f t="shared" si="2"/>
        <v>0</v>
      </c>
      <c r="R11" s="419">
        <v>100</v>
      </c>
      <c r="S11" s="409">
        <v>0</v>
      </c>
      <c r="T11" s="423">
        <v>0</v>
      </c>
      <c r="U11" s="422">
        <v>0</v>
      </c>
      <c r="V11" s="421">
        <v>0</v>
      </c>
      <c r="W11" s="422">
        <v>0</v>
      </c>
      <c r="X11" s="421">
        <v>0</v>
      </c>
      <c r="Y11" s="422">
        <v>0</v>
      </c>
      <c r="Z11" s="421">
        <v>0</v>
      </c>
      <c r="AA11" s="422">
        <v>0</v>
      </c>
      <c r="AB11" s="421">
        <v>0</v>
      </c>
      <c r="AC11" s="422">
        <v>0</v>
      </c>
      <c r="AD11" s="421">
        <v>0</v>
      </c>
      <c r="AE11" s="422">
        <v>0</v>
      </c>
      <c r="AF11" s="421">
        <v>0</v>
      </c>
      <c r="AG11" s="424">
        <f t="shared" si="3"/>
        <v>0</v>
      </c>
      <c r="AH11" s="422">
        <v>0</v>
      </c>
      <c r="AI11" s="421">
        <v>0</v>
      </c>
      <c r="AJ11" s="422">
        <v>0</v>
      </c>
      <c r="AK11" s="421">
        <v>0</v>
      </c>
      <c r="AL11" s="422">
        <v>0</v>
      </c>
      <c r="AM11" s="421">
        <v>0</v>
      </c>
      <c r="AN11" s="425">
        <v>0</v>
      </c>
      <c r="AO11" s="426"/>
    </row>
    <row r="12" spans="2:41" s="7" customFormat="1" ht="27.75" customHeight="1">
      <c r="B12" s="417" t="s">
        <v>1</v>
      </c>
      <c r="C12" s="418">
        <f t="shared" si="0"/>
        <v>55</v>
      </c>
      <c r="D12" s="418">
        <v>12</v>
      </c>
      <c r="E12" s="424">
        <f t="shared" si="1"/>
        <v>4</v>
      </c>
      <c r="F12" s="419">
        <v>100</v>
      </c>
      <c r="G12" s="420">
        <v>4</v>
      </c>
      <c r="H12" s="421">
        <f>G12/E12*100</f>
        <v>100</v>
      </c>
      <c r="I12" s="422">
        <v>0</v>
      </c>
      <c r="J12" s="421">
        <f>I12/E12*100</f>
        <v>0</v>
      </c>
      <c r="K12" s="422">
        <v>0</v>
      </c>
      <c r="L12" s="421">
        <f>K12/E12*100</f>
        <v>0</v>
      </c>
      <c r="M12" s="420">
        <v>0</v>
      </c>
      <c r="N12" s="421">
        <f>M12/E12*100</f>
        <v>0</v>
      </c>
      <c r="O12" s="420">
        <v>0</v>
      </c>
      <c r="P12" s="421">
        <f>O12/E12*100</f>
        <v>0</v>
      </c>
      <c r="Q12" s="420">
        <f t="shared" si="2"/>
        <v>4</v>
      </c>
      <c r="R12" s="419">
        <v>100</v>
      </c>
      <c r="S12" s="409">
        <v>0</v>
      </c>
      <c r="T12" s="423">
        <v>0</v>
      </c>
      <c r="U12" s="422">
        <v>0</v>
      </c>
      <c r="V12" s="421">
        <v>0</v>
      </c>
      <c r="W12" s="422">
        <v>0</v>
      </c>
      <c r="X12" s="421">
        <v>0</v>
      </c>
      <c r="Y12" s="422">
        <v>0</v>
      </c>
      <c r="Z12" s="421">
        <f>Y12/E12*100</f>
        <v>0</v>
      </c>
      <c r="AA12" s="422">
        <v>0</v>
      </c>
      <c r="AB12" s="421">
        <v>0</v>
      </c>
      <c r="AC12" s="422">
        <v>0</v>
      </c>
      <c r="AD12" s="421">
        <v>0</v>
      </c>
      <c r="AE12" s="543">
        <v>0</v>
      </c>
      <c r="AF12" s="428">
        <v>0</v>
      </c>
      <c r="AG12" s="424">
        <f t="shared" si="3"/>
        <v>41</v>
      </c>
      <c r="AH12" s="422">
        <v>38</v>
      </c>
      <c r="AI12" s="421">
        <f>AH12/AG12*100</f>
        <v>92.6829268292683</v>
      </c>
      <c r="AJ12" s="422">
        <v>3</v>
      </c>
      <c r="AK12" s="421">
        <f>AJ12/AG12*100</f>
        <v>7.317073170731707</v>
      </c>
      <c r="AL12" s="422">
        <v>0</v>
      </c>
      <c r="AM12" s="421">
        <f>AL12/AG12*100</f>
        <v>0</v>
      </c>
      <c r="AN12" s="425">
        <v>2</v>
      </c>
      <c r="AO12" s="426"/>
    </row>
    <row r="13" spans="2:41" s="7" customFormat="1" ht="27.75" customHeight="1">
      <c r="B13" s="417" t="s">
        <v>2</v>
      </c>
      <c r="C13" s="418">
        <f t="shared" si="0"/>
        <v>39</v>
      </c>
      <c r="D13" s="418">
        <v>5</v>
      </c>
      <c r="E13" s="424">
        <f t="shared" si="1"/>
        <v>1</v>
      </c>
      <c r="F13" s="612">
        <v>100</v>
      </c>
      <c r="G13" s="613">
        <v>1</v>
      </c>
      <c r="H13" s="421">
        <f>G13/E13*100</f>
        <v>100</v>
      </c>
      <c r="I13" s="614">
        <v>0</v>
      </c>
      <c r="J13" s="421">
        <f>I13/E13*100</f>
        <v>0</v>
      </c>
      <c r="K13" s="614">
        <v>0</v>
      </c>
      <c r="L13" s="421">
        <f>K13/E13*100</f>
        <v>0</v>
      </c>
      <c r="M13" s="613">
        <v>0</v>
      </c>
      <c r="N13" s="421">
        <f>M13/E13*100</f>
        <v>0</v>
      </c>
      <c r="O13" s="613">
        <v>0</v>
      </c>
      <c r="P13" s="421">
        <f>O13/E13*100</f>
        <v>0</v>
      </c>
      <c r="Q13" s="420">
        <f t="shared" si="2"/>
        <v>1</v>
      </c>
      <c r="R13" s="612">
        <v>100</v>
      </c>
      <c r="S13" s="414">
        <v>1</v>
      </c>
      <c r="T13" s="615">
        <v>0</v>
      </c>
      <c r="U13" s="614">
        <v>0</v>
      </c>
      <c r="V13" s="421">
        <f>U13/S13*100</f>
        <v>0</v>
      </c>
      <c r="W13" s="614">
        <v>1</v>
      </c>
      <c r="X13" s="421">
        <f>W13/S13*100</f>
        <v>100</v>
      </c>
      <c r="Y13" s="614">
        <v>0</v>
      </c>
      <c r="Z13" s="421">
        <f>Y13/E13*100</f>
        <v>0</v>
      </c>
      <c r="AA13" s="614">
        <v>0</v>
      </c>
      <c r="AB13" s="421">
        <v>0</v>
      </c>
      <c r="AC13" s="614">
        <v>0</v>
      </c>
      <c r="AD13" s="421">
        <f>AC13/S13*100</f>
        <v>0</v>
      </c>
      <c r="AE13" s="616">
        <v>1</v>
      </c>
      <c r="AF13" s="428">
        <f>AE13/S13*100</f>
        <v>100</v>
      </c>
      <c r="AG13" s="424">
        <f t="shared" si="3"/>
        <v>29</v>
      </c>
      <c r="AH13" s="614">
        <v>28</v>
      </c>
      <c r="AI13" s="421">
        <f>AH13/AG13*100</f>
        <v>96.55172413793103</v>
      </c>
      <c r="AJ13" s="614">
        <v>1</v>
      </c>
      <c r="AK13" s="421">
        <f>AJ13/AG13*100</f>
        <v>3.4482758620689653</v>
      </c>
      <c r="AL13" s="614">
        <v>0</v>
      </c>
      <c r="AM13" s="421">
        <f>AL13/AG13*100</f>
        <v>0</v>
      </c>
      <c r="AN13" s="617">
        <v>5</v>
      </c>
      <c r="AO13" s="618"/>
    </row>
    <row r="14" spans="2:41" s="7" customFormat="1" ht="27.75" customHeight="1">
      <c r="B14" s="417" t="s">
        <v>3</v>
      </c>
      <c r="C14" s="418">
        <f t="shared" si="0"/>
        <v>3</v>
      </c>
      <c r="D14" s="418">
        <v>2</v>
      </c>
      <c r="E14" s="424">
        <f t="shared" si="1"/>
        <v>0</v>
      </c>
      <c r="F14" s="419">
        <v>100</v>
      </c>
      <c r="G14" s="420">
        <v>0</v>
      </c>
      <c r="H14" s="421">
        <v>0</v>
      </c>
      <c r="I14" s="422">
        <v>0</v>
      </c>
      <c r="J14" s="421">
        <v>0</v>
      </c>
      <c r="K14" s="422">
        <v>0</v>
      </c>
      <c r="L14" s="421">
        <v>0</v>
      </c>
      <c r="M14" s="420">
        <v>0</v>
      </c>
      <c r="N14" s="421">
        <v>0</v>
      </c>
      <c r="O14" s="420">
        <v>0</v>
      </c>
      <c r="P14" s="421">
        <v>0</v>
      </c>
      <c r="Q14" s="420">
        <f t="shared" si="2"/>
        <v>0</v>
      </c>
      <c r="R14" s="419">
        <v>100</v>
      </c>
      <c r="S14" s="409">
        <v>0</v>
      </c>
      <c r="T14" s="423">
        <v>0</v>
      </c>
      <c r="U14" s="422">
        <v>0</v>
      </c>
      <c r="V14" s="421">
        <v>0</v>
      </c>
      <c r="W14" s="422">
        <v>0</v>
      </c>
      <c r="X14" s="421">
        <v>0</v>
      </c>
      <c r="Y14" s="422">
        <v>0</v>
      </c>
      <c r="Z14" s="421">
        <v>0</v>
      </c>
      <c r="AA14" s="422">
        <v>0</v>
      </c>
      <c r="AB14" s="421">
        <v>0</v>
      </c>
      <c r="AC14" s="422">
        <v>0</v>
      </c>
      <c r="AD14" s="421">
        <v>0</v>
      </c>
      <c r="AE14" s="543">
        <v>0</v>
      </c>
      <c r="AF14" s="428">
        <v>0</v>
      </c>
      <c r="AG14" s="424">
        <f t="shared" si="3"/>
        <v>1</v>
      </c>
      <c r="AH14" s="422">
        <v>1</v>
      </c>
      <c r="AI14" s="421">
        <f>AH14/AG14*100</f>
        <v>100</v>
      </c>
      <c r="AJ14" s="422">
        <v>0</v>
      </c>
      <c r="AK14" s="421">
        <f>AJ14/AG14*100</f>
        <v>0</v>
      </c>
      <c r="AL14" s="422">
        <v>0</v>
      </c>
      <c r="AM14" s="421">
        <f>AL14/AG14*100</f>
        <v>0</v>
      </c>
      <c r="AN14" s="425">
        <v>0</v>
      </c>
      <c r="AO14" s="426"/>
    </row>
    <row r="15" spans="2:41" s="7" customFormat="1" ht="27.75" customHeight="1">
      <c r="B15" s="417" t="s">
        <v>11</v>
      </c>
      <c r="C15" s="418">
        <f t="shared" si="0"/>
        <v>1</v>
      </c>
      <c r="D15" s="418">
        <v>1</v>
      </c>
      <c r="E15" s="424">
        <f t="shared" si="1"/>
        <v>0</v>
      </c>
      <c r="F15" s="419">
        <v>100</v>
      </c>
      <c r="G15" s="420">
        <v>0</v>
      </c>
      <c r="H15" s="421">
        <v>0</v>
      </c>
      <c r="I15" s="422">
        <v>0</v>
      </c>
      <c r="J15" s="421">
        <v>0</v>
      </c>
      <c r="K15" s="422">
        <v>0</v>
      </c>
      <c r="L15" s="421">
        <v>0</v>
      </c>
      <c r="M15" s="420">
        <v>0</v>
      </c>
      <c r="N15" s="421">
        <v>0</v>
      </c>
      <c r="O15" s="420">
        <v>0</v>
      </c>
      <c r="P15" s="421">
        <v>0</v>
      </c>
      <c r="Q15" s="420">
        <f t="shared" si="2"/>
        <v>0</v>
      </c>
      <c r="R15" s="419">
        <v>100</v>
      </c>
      <c r="S15" s="409">
        <v>0</v>
      </c>
      <c r="T15" s="423">
        <v>0</v>
      </c>
      <c r="U15" s="422">
        <v>0</v>
      </c>
      <c r="V15" s="421">
        <v>0</v>
      </c>
      <c r="W15" s="422">
        <v>0</v>
      </c>
      <c r="X15" s="421">
        <v>0</v>
      </c>
      <c r="Y15" s="422">
        <v>0</v>
      </c>
      <c r="Z15" s="421">
        <v>0</v>
      </c>
      <c r="AA15" s="422">
        <v>0</v>
      </c>
      <c r="AB15" s="421">
        <v>0</v>
      </c>
      <c r="AC15" s="422">
        <v>0</v>
      </c>
      <c r="AD15" s="421">
        <v>0</v>
      </c>
      <c r="AE15" s="543">
        <v>0</v>
      </c>
      <c r="AF15" s="428">
        <v>0</v>
      </c>
      <c r="AG15" s="424">
        <f t="shared" si="3"/>
        <v>0</v>
      </c>
      <c r="AH15" s="422">
        <v>0</v>
      </c>
      <c r="AI15" s="421">
        <v>0</v>
      </c>
      <c r="AJ15" s="422">
        <v>0</v>
      </c>
      <c r="AK15" s="421">
        <v>0</v>
      </c>
      <c r="AL15" s="422">
        <v>0</v>
      </c>
      <c r="AM15" s="421">
        <v>0</v>
      </c>
      <c r="AN15" s="425">
        <v>0</v>
      </c>
      <c r="AO15" s="426"/>
    </row>
    <row r="16" spans="2:41" s="7" customFormat="1" ht="27" customHeight="1">
      <c r="B16" s="417" t="s">
        <v>213</v>
      </c>
      <c r="C16" s="418">
        <f t="shared" si="0"/>
        <v>50</v>
      </c>
      <c r="D16" s="418">
        <v>22</v>
      </c>
      <c r="E16" s="424">
        <f t="shared" si="1"/>
        <v>17</v>
      </c>
      <c r="F16" s="419">
        <v>100</v>
      </c>
      <c r="G16" s="420">
        <v>0</v>
      </c>
      <c r="H16" s="421">
        <f aca="true" t="shared" si="4" ref="H16:H29">G16/E16*100</f>
        <v>0</v>
      </c>
      <c r="I16" s="422">
        <v>5</v>
      </c>
      <c r="J16" s="421">
        <f>I16/E16*100</f>
        <v>29.411764705882355</v>
      </c>
      <c r="K16" s="422">
        <v>10</v>
      </c>
      <c r="L16" s="421">
        <f>K16/E16*100</f>
        <v>58.82352941176471</v>
      </c>
      <c r="M16" s="420">
        <v>1</v>
      </c>
      <c r="N16" s="421">
        <f>M16/E16*100</f>
        <v>5.88235294117647</v>
      </c>
      <c r="O16" s="420">
        <v>1</v>
      </c>
      <c r="P16" s="421">
        <f>O16/E16*100</f>
        <v>5.88235294117647</v>
      </c>
      <c r="Q16" s="420">
        <f t="shared" si="2"/>
        <v>17</v>
      </c>
      <c r="R16" s="419">
        <v>100</v>
      </c>
      <c r="S16" s="409">
        <v>0</v>
      </c>
      <c r="T16" s="423">
        <v>0</v>
      </c>
      <c r="U16" s="422">
        <v>0</v>
      </c>
      <c r="V16" s="421">
        <v>0</v>
      </c>
      <c r="W16" s="422">
        <v>0</v>
      </c>
      <c r="X16" s="421">
        <v>0</v>
      </c>
      <c r="Y16" s="422">
        <v>0</v>
      </c>
      <c r="Z16" s="421">
        <f>Y16/E16*100</f>
        <v>0</v>
      </c>
      <c r="AA16" s="422">
        <v>0</v>
      </c>
      <c r="AB16" s="421">
        <v>0</v>
      </c>
      <c r="AC16" s="422">
        <v>0</v>
      </c>
      <c r="AD16" s="421">
        <v>0</v>
      </c>
      <c r="AE16" s="543">
        <v>0</v>
      </c>
      <c r="AF16" s="428">
        <v>0</v>
      </c>
      <c r="AG16" s="424">
        <f t="shared" si="3"/>
        <v>26</v>
      </c>
      <c r="AH16" s="422">
        <v>17</v>
      </c>
      <c r="AI16" s="421">
        <f>AH16/AG16*100</f>
        <v>65.38461538461539</v>
      </c>
      <c r="AJ16" s="422">
        <v>9</v>
      </c>
      <c r="AK16" s="421">
        <f>AJ16/AG16*100</f>
        <v>34.61538461538461</v>
      </c>
      <c r="AL16" s="422">
        <v>0</v>
      </c>
      <c r="AM16" s="421">
        <f>AL16/AG16*100</f>
        <v>0</v>
      </c>
      <c r="AN16" s="425">
        <v>2</v>
      </c>
      <c r="AO16" s="426"/>
    </row>
    <row r="17" spans="2:41" s="7" customFormat="1" ht="27.75" customHeight="1">
      <c r="B17" s="619" t="s">
        <v>57</v>
      </c>
      <c r="C17" s="418">
        <f t="shared" si="0"/>
        <v>5</v>
      </c>
      <c r="D17" s="418">
        <v>2</v>
      </c>
      <c r="E17" s="424">
        <f t="shared" si="1"/>
        <v>0</v>
      </c>
      <c r="F17" s="419">
        <v>100</v>
      </c>
      <c r="G17" s="420">
        <v>0</v>
      </c>
      <c r="H17" s="421">
        <v>0</v>
      </c>
      <c r="I17" s="422">
        <v>0</v>
      </c>
      <c r="J17" s="421">
        <v>0</v>
      </c>
      <c r="K17" s="422">
        <v>0</v>
      </c>
      <c r="L17" s="421">
        <v>0</v>
      </c>
      <c r="M17" s="420">
        <v>0</v>
      </c>
      <c r="N17" s="421">
        <v>0</v>
      </c>
      <c r="O17" s="420">
        <v>0</v>
      </c>
      <c r="P17" s="421">
        <v>0</v>
      </c>
      <c r="Q17" s="420">
        <f t="shared" si="2"/>
        <v>0</v>
      </c>
      <c r="R17" s="419">
        <v>100</v>
      </c>
      <c r="S17" s="409">
        <v>0</v>
      </c>
      <c r="T17" s="423">
        <v>0</v>
      </c>
      <c r="U17" s="422">
        <v>0</v>
      </c>
      <c r="V17" s="421">
        <v>0</v>
      </c>
      <c r="W17" s="422">
        <v>0</v>
      </c>
      <c r="X17" s="421">
        <v>0</v>
      </c>
      <c r="Y17" s="422">
        <v>0</v>
      </c>
      <c r="Z17" s="421">
        <v>0</v>
      </c>
      <c r="AA17" s="422">
        <v>0</v>
      </c>
      <c r="AB17" s="421">
        <v>0</v>
      </c>
      <c r="AC17" s="422">
        <v>0</v>
      </c>
      <c r="AD17" s="421">
        <v>0</v>
      </c>
      <c r="AE17" s="543">
        <v>0</v>
      </c>
      <c r="AF17" s="428">
        <v>0</v>
      </c>
      <c r="AG17" s="424">
        <f t="shared" si="3"/>
        <v>3</v>
      </c>
      <c r="AH17" s="422">
        <v>2</v>
      </c>
      <c r="AI17" s="421">
        <f>AH17/AG17*100</f>
        <v>66.66666666666666</v>
      </c>
      <c r="AJ17" s="422">
        <v>1</v>
      </c>
      <c r="AK17" s="421">
        <f>AJ17/AG17*100</f>
        <v>33.33333333333333</v>
      </c>
      <c r="AL17" s="422">
        <v>0</v>
      </c>
      <c r="AM17" s="421">
        <f>AL17/AG17*100</f>
        <v>0</v>
      </c>
      <c r="AN17" s="425">
        <v>0</v>
      </c>
      <c r="AO17" s="426"/>
    </row>
    <row r="18" spans="2:41" s="7" customFormat="1" ht="25.5" customHeight="1">
      <c r="B18" s="417" t="s">
        <v>12</v>
      </c>
      <c r="C18" s="418">
        <f t="shared" si="0"/>
        <v>141</v>
      </c>
      <c r="D18" s="418">
        <v>91</v>
      </c>
      <c r="E18" s="424">
        <f t="shared" si="1"/>
        <v>60</v>
      </c>
      <c r="F18" s="419">
        <v>100</v>
      </c>
      <c r="G18" s="420">
        <v>6</v>
      </c>
      <c r="H18" s="421">
        <f t="shared" si="4"/>
        <v>10</v>
      </c>
      <c r="I18" s="422">
        <v>14</v>
      </c>
      <c r="J18" s="421">
        <f>I18/E18*100</f>
        <v>23.333333333333332</v>
      </c>
      <c r="K18" s="422">
        <v>13</v>
      </c>
      <c r="L18" s="421">
        <f>K18/E18*100</f>
        <v>21.666666666666668</v>
      </c>
      <c r="M18" s="420">
        <v>16</v>
      </c>
      <c r="N18" s="421">
        <f>M18/E18*100</f>
        <v>26.666666666666668</v>
      </c>
      <c r="O18" s="420">
        <v>11</v>
      </c>
      <c r="P18" s="421">
        <f>O18/E18*100</f>
        <v>18.333333333333332</v>
      </c>
      <c r="Q18" s="420">
        <f t="shared" si="2"/>
        <v>60</v>
      </c>
      <c r="R18" s="419">
        <v>100</v>
      </c>
      <c r="S18" s="409">
        <v>0</v>
      </c>
      <c r="T18" s="423">
        <v>0</v>
      </c>
      <c r="U18" s="422">
        <v>0</v>
      </c>
      <c r="V18" s="421">
        <v>0</v>
      </c>
      <c r="W18" s="422">
        <v>0</v>
      </c>
      <c r="X18" s="421">
        <v>0</v>
      </c>
      <c r="Y18" s="422">
        <v>0</v>
      </c>
      <c r="Z18" s="421">
        <f>Y18/E18*100</f>
        <v>0</v>
      </c>
      <c r="AA18" s="422">
        <v>0</v>
      </c>
      <c r="AB18" s="421">
        <v>0</v>
      </c>
      <c r="AC18" s="422">
        <v>0</v>
      </c>
      <c r="AD18" s="421">
        <v>0</v>
      </c>
      <c r="AE18" s="543">
        <v>0</v>
      </c>
      <c r="AF18" s="428">
        <v>0</v>
      </c>
      <c r="AG18" s="424">
        <f t="shared" si="3"/>
        <v>49</v>
      </c>
      <c r="AH18" s="422">
        <v>11</v>
      </c>
      <c r="AI18" s="421">
        <f>AH18/AG18*100</f>
        <v>22.448979591836736</v>
      </c>
      <c r="AJ18" s="422">
        <v>24</v>
      </c>
      <c r="AK18" s="421">
        <f>AJ18/AG18*100</f>
        <v>48.97959183673469</v>
      </c>
      <c r="AL18" s="422">
        <v>14</v>
      </c>
      <c r="AM18" s="421">
        <f>AL18/AG18*100</f>
        <v>28.57142857142857</v>
      </c>
      <c r="AN18" s="425">
        <v>1</v>
      </c>
      <c r="AO18" s="426"/>
    </row>
    <row r="19" spans="2:41" s="7" customFormat="1" ht="27.75" customHeight="1">
      <c r="B19" s="417" t="s">
        <v>24</v>
      </c>
      <c r="C19" s="418">
        <f t="shared" si="0"/>
        <v>20</v>
      </c>
      <c r="D19" s="418">
        <v>7</v>
      </c>
      <c r="E19" s="424">
        <f t="shared" si="1"/>
        <v>3</v>
      </c>
      <c r="F19" s="419">
        <v>100</v>
      </c>
      <c r="G19" s="420">
        <v>2</v>
      </c>
      <c r="H19" s="421">
        <f t="shared" si="4"/>
        <v>66.66666666666666</v>
      </c>
      <c r="I19" s="422">
        <v>1</v>
      </c>
      <c r="J19" s="421">
        <f>I19/E19*100</f>
        <v>33.33333333333333</v>
      </c>
      <c r="K19" s="422">
        <v>0</v>
      </c>
      <c r="L19" s="421">
        <f>K19/E19*100</f>
        <v>0</v>
      </c>
      <c r="M19" s="420">
        <v>0</v>
      </c>
      <c r="N19" s="421">
        <f>M19/E19*100</f>
        <v>0</v>
      </c>
      <c r="O19" s="420">
        <v>0</v>
      </c>
      <c r="P19" s="421">
        <f>O19/E19*100</f>
        <v>0</v>
      </c>
      <c r="Q19" s="420">
        <f t="shared" si="2"/>
        <v>3</v>
      </c>
      <c r="R19" s="419">
        <v>100</v>
      </c>
      <c r="S19" s="409">
        <v>1</v>
      </c>
      <c r="T19" s="423">
        <v>1</v>
      </c>
      <c r="U19" s="422">
        <v>0</v>
      </c>
      <c r="V19" s="421">
        <f>U19/S19*100</f>
        <v>0</v>
      </c>
      <c r="W19" s="422">
        <v>1</v>
      </c>
      <c r="X19" s="421">
        <f>W19/S19*100</f>
        <v>100</v>
      </c>
      <c r="Y19" s="422">
        <v>1</v>
      </c>
      <c r="Z19" s="421">
        <f>Y19/S19*100</f>
        <v>100</v>
      </c>
      <c r="AA19" s="422">
        <v>1</v>
      </c>
      <c r="AB19" s="421">
        <f>AA19/S19*100</f>
        <v>100</v>
      </c>
      <c r="AC19" s="422">
        <v>1</v>
      </c>
      <c r="AD19" s="421">
        <f>AC19/S19*100</f>
        <v>100</v>
      </c>
      <c r="AE19" s="543">
        <v>0</v>
      </c>
      <c r="AF19" s="428">
        <f>AE19/S19*100</f>
        <v>0</v>
      </c>
      <c r="AG19" s="424">
        <f t="shared" si="3"/>
        <v>13</v>
      </c>
      <c r="AH19" s="422">
        <v>12</v>
      </c>
      <c r="AI19" s="421">
        <f>AH19/AG19*100</f>
        <v>92.3076923076923</v>
      </c>
      <c r="AJ19" s="422">
        <v>1</v>
      </c>
      <c r="AK19" s="421">
        <f>AJ19/AG19*100</f>
        <v>7.6923076923076925</v>
      </c>
      <c r="AL19" s="422">
        <v>0</v>
      </c>
      <c r="AM19" s="421">
        <f>AL19/AG19*100</f>
        <v>0</v>
      </c>
      <c r="AN19" s="425">
        <v>0</v>
      </c>
      <c r="AO19" s="426"/>
    </row>
    <row r="20" spans="2:41" s="7" customFormat="1" ht="27.75" customHeight="1">
      <c r="B20" s="417" t="s">
        <v>39</v>
      </c>
      <c r="C20" s="418">
        <f t="shared" si="0"/>
        <v>0</v>
      </c>
      <c r="D20" s="418">
        <v>0</v>
      </c>
      <c r="E20" s="424">
        <f t="shared" si="1"/>
        <v>0</v>
      </c>
      <c r="F20" s="419">
        <v>100</v>
      </c>
      <c r="G20" s="420">
        <v>0</v>
      </c>
      <c r="H20" s="421">
        <v>0</v>
      </c>
      <c r="I20" s="422">
        <v>0</v>
      </c>
      <c r="J20" s="421">
        <v>0</v>
      </c>
      <c r="K20" s="422">
        <v>0</v>
      </c>
      <c r="L20" s="421">
        <v>0</v>
      </c>
      <c r="M20" s="420">
        <v>0</v>
      </c>
      <c r="N20" s="421">
        <v>0</v>
      </c>
      <c r="O20" s="420">
        <v>0</v>
      </c>
      <c r="P20" s="421">
        <v>0</v>
      </c>
      <c r="Q20" s="420">
        <f t="shared" si="2"/>
        <v>0</v>
      </c>
      <c r="R20" s="419">
        <v>100</v>
      </c>
      <c r="S20" s="409">
        <v>0</v>
      </c>
      <c r="T20" s="423">
        <v>0</v>
      </c>
      <c r="U20" s="422">
        <v>0</v>
      </c>
      <c r="V20" s="421">
        <v>0</v>
      </c>
      <c r="W20" s="422">
        <v>0</v>
      </c>
      <c r="X20" s="421">
        <v>0</v>
      </c>
      <c r="Y20" s="422">
        <v>0</v>
      </c>
      <c r="Z20" s="421">
        <v>0</v>
      </c>
      <c r="AA20" s="422">
        <v>0</v>
      </c>
      <c r="AB20" s="421">
        <v>0</v>
      </c>
      <c r="AC20" s="422">
        <v>0</v>
      </c>
      <c r="AD20" s="421">
        <v>0</v>
      </c>
      <c r="AE20" s="543">
        <v>0</v>
      </c>
      <c r="AF20" s="428">
        <v>0</v>
      </c>
      <c r="AG20" s="424">
        <f t="shared" si="3"/>
        <v>0</v>
      </c>
      <c r="AH20" s="422">
        <v>0</v>
      </c>
      <c r="AI20" s="421">
        <v>0</v>
      </c>
      <c r="AJ20" s="422">
        <v>0</v>
      </c>
      <c r="AK20" s="421">
        <v>0</v>
      </c>
      <c r="AL20" s="422">
        <v>0</v>
      </c>
      <c r="AM20" s="421">
        <v>0</v>
      </c>
      <c r="AN20" s="425">
        <v>0</v>
      </c>
      <c r="AO20" s="426"/>
    </row>
    <row r="21" spans="2:41" s="7" customFormat="1" ht="28.5" customHeight="1">
      <c r="B21" s="417" t="s">
        <v>13</v>
      </c>
      <c r="C21" s="418">
        <f t="shared" si="0"/>
        <v>101</v>
      </c>
      <c r="D21" s="418">
        <v>58</v>
      </c>
      <c r="E21" s="424">
        <f t="shared" si="1"/>
        <v>1</v>
      </c>
      <c r="F21" s="419">
        <v>100</v>
      </c>
      <c r="G21" s="422">
        <v>1</v>
      </c>
      <c r="H21" s="421">
        <f t="shared" si="4"/>
        <v>100</v>
      </c>
      <c r="I21" s="422">
        <v>0</v>
      </c>
      <c r="J21" s="421">
        <v>0</v>
      </c>
      <c r="K21" s="422">
        <v>0</v>
      </c>
      <c r="L21" s="421">
        <f>K21/E21*100</f>
        <v>0</v>
      </c>
      <c r="M21" s="420">
        <v>0</v>
      </c>
      <c r="N21" s="421">
        <v>0</v>
      </c>
      <c r="O21" s="420">
        <v>0</v>
      </c>
      <c r="P21" s="421">
        <f>O21/E21*100</f>
        <v>0</v>
      </c>
      <c r="Q21" s="420">
        <f t="shared" si="2"/>
        <v>1</v>
      </c>
      <c r="R21" s="419">
        <v>100</v>
      </c>
      <c r="S21" s="409">
        <v>0</v>
      </c>
      <c r="T21" s="423">
        <v>0</v>
      </c>
      <c r="U21" s="422">
        <v>0</v>
      </c>
      <c r="V21" s="421">
        <v>0</v>
      </c>
      <c r="W21" s="422">
        <v>0</v>
      </c>
      <c r="X21" s="421">
        <v>0</v>
      </c>
      <c r="Y21" s="422">
        <v>0</v>
      </c>
      <c r="Z21" s="421">
        <f>Y21/E21*100</f>
        <v>0</v>
      </c>
      <c r="AA21" s="422">
        <v>0</v>
      </c>
      <c r="AB21" s="421">
        <v>0</v>
      </c>
      <c r="AC21" s="422">
        <v>0</v>
      </c>
      <c r="AD21" s="421">
        <v>0</v>
      </c>
      <c r="AE21" s="543">
        <v>0</v>
      </c>
      <c r="AF21" s="428">
        <v>0</v>
      </c>
      <c r="AG21" s="424">
        <f t="shared" si="3"/>
        <v>42</v>
      </c>
      <c r="AH21" s="422">
        <v>38</v>
      </c>
      <c r="AI21" s="421">
        <f>AH21/AG21*100</f>
        <v>90.47619047619048</v>
      </c>
      <c r="AJ21" s="422">
        <v>4</v>
      </c>
      <c r="AK21" s="421">
        <f>AJ21/AG21*100</f>
        <v>9.523809523809524</v>
      </c>
      <c r="AL21" s="422">
        <v>0</v>
      </c>
      <c r="AM21" s="421">
        <f>AL21/AG21*100</f>
        <v>0</v>
      </c>
      <c r="AN21" s="425">
        <v>1</v>
      </c>
      <c r="AO21" s="426"/>
    </row>
    <row r="22" spans="2:41" s="7" customFormat="1" ht="27.75" customHeight="1">
      <c r="B22" s="417" t="s">
        <v>14</v>
      </c>
      <c r="C22" s="418">
        <f t="shared" si="0"/>
        <v>0</v>
      </c>
      <c r="D22" s="418">
        <v>0</v>
      </c>
      <c r="E22" s="424">
        <f t="shared" si="1"/>
        <v>0</v>
      </c>
      <c r="F22" s="419">
        <v>100</v>
      </c>
      <c r="G22" s="422">
        <v>0</v>
      </c>
      <c r="H22" s="421">
        <v>0</v>
      </c>
      <c r="I22" s="422">
        <v>0</v>
      </c>
      <c r="J22" s="421">
        <v>0</v>
      </c>
      <c r="K22" s="422">
        <v>0</v>
      </c>
      <c r="L22" s="421">
        <v>0</v>
      </c>
      <c r="M22" s="420">
        <v>0</v>
      </c>
      <c r="N22" s="421">
        <v>0</v>
      </c>
      <c r="O22" s="420">
        <v>0</v>
      </c>
      <c r="P22" s="421">
        <v>0</v>
      </c>
      <c r="Q22" s="420">
        <f t="shared" si="2"/>
        <v>0</v>
      </c>
      <c r="R22" s="419">
        <v>100</v>
      </c>
      <c r="S22" s="409">
        <v>0</v>
      </c>
      <c r="T22" s="423">
        <v>0</v>
      </c>
      <c r="U22" s="422">
        <v>0</v>
      </c>
      <c r="V22" s="421">
        <v>0</v>
      </c>
      <c r="W22" s="422">
        <v>0</v>
      </c>
      <c r="X22" s="421">
        <v>0</v>
      </c>
      <c r="Y22" s="422">
        <v>0</v>
      </c>
      <c r="Z22" s="421">
        <v>0</v>
      </c>
      <c r="AA22" s="422">
        <v>0</v>
      </c>
      <c r="AB22" s="421">
        <v>0</v>
      </c>
      <c r="AC22" s="422">
        <v>0</v>
      </c>
      <c r="AD22" s="421">
        <v>0</v>
      </c>
      <c r="AE22" s="543">
        <v>0</v>
      </c>
      <c r="AF22" s="428">
        <v>0</v>
      </c>
      <c r="AG22" s="424">
        <f t="shared" si="3"/>
        <v>0</v>
      </c>
      <c r="AH22" s="422">
        <v>0</v>
      </c>
      <c r="AI22" s="421">
        <v>0</v>
      </c>
      <c r="AJ22" s="422">
        <v>0</v>
      </c>
      <c r="AK22" s="421">
        <v>0</v>
      </c>
      <c r="AL22" s="422">
        <v>0</v>
      </c>
      <c r="AM22" s="421">
        <v>0</v>
      </c>
      <c r="AN22" s="425">
        <v>0</v>
      </c>
      <c r="AO22" s="426"/>
    </row>
    <row r="23" spans="2:41" s="7" customFormat="1" ht="27.75" customHeight="1">
      <c r="B23" s="417" t="s">
        <v>4</v>
      </c>
      <c r="C23" s="418">
        <f t="shared" si="0"/>
        <v>20264</v>
      </c>
      <c r="D23" s="418">
        <v>5641</v>
      </c>
      <c r="E23" s="424">
        <f t="shared" si="1"/>
        <v>1566</v>
      </c>
      <c r="F23" s="419">
        <v>100</v>
      </c>
      <c r="G23" s="422">
        <v>458</v>
      </c>
      <c r="H23" s="421">
        <f t="shared" si="4"/>
        <v>29.246487867177525</v>
      </c>
      <c r="I23" s="422">
        <v>320</v>
      </c>
      <c r="J23" s="421">
        <f aca="true" t="shared" si="5" ref="J23:J31">I23/E23*100</f>
        <v>20.434227330779056</v>
      </c>
      <c r="K23" s="422">
        <v>194</v>
      </c>
      <c r="L23" s="421">
        <f aca="true" t="shared" si="6" ref="L23:L33">K23/E23*100</f>
        <v>12.388250319284802</v>
      </c>
      <c r="M23" s="420">
        <v>243</v>
      </c>
      <c r="N23" s="421">
        <f>M23/E23*100</f>
        <v>15.517241379310345</v>
      </c>
      <c r="O23" s="420">
        <v>351</v>
      </c>
      <c r="P23" s="421">
        <f aca="true" t="shared" si="7" ref="P23:P33">O23/E23*100</f>
        <v>22.413793103448278</v>
      </c>
      <c r="Q23" s="420">
        <f t="shared" si="2"/>
        <v>1566</v>
      </c>
      <c r="R23" s="419">
        <v>100</v>
      </c>
      <c r="S23" s="409">
        <v>2</v>
      </c>
      <c r="T23" s="423">
        <v>1</v>
      </c>
      <c r="U23" s="422">
        <v>0</v>
      </c>
      <c r="V23" s="421">
        <f>U23/S23*100</f>
        <v>0</v>
      </c>
      <c r="W23" s="422">
        <v>1</v>
      </c>
      <c r="X23" s="421">
        <f>W23/S23*100</f>
        <v>50</v>
      </c>
      <c r="Y23" s="422">
        <v>1</v>
      </c>
      <c r="Z23" s="421">
        <f>Y23/S23*100</f>
        <v>50</v>
      </c>
      <c r="AA23" s="422">
        <v>0</v>
      </c>
      <c r="AB23" s="421">
        <f>AA23/S23*100</f>
        <v>0</v>
      </c>
      <c r="AC23" s="422">
        <v>1</v>
      </c>
      <c r="AD23" s="421">
        <f>AC23/S23*100</f>
        <v>50</v>
      </c>
      <c r="AE23" s="543">
        <v>0</v>
      </c>
      <c r="AF23" s="428">
        <f>AE23/S23*100</f>
        <v>0</v>
      </c>
      <c r="AG23" s="424">
        <f t="shared" si="3"/>
        <v>12650</v>
      </c>
      <c r="AH23" s="422">
        <v>7139</v>
      </c>
      <c r="AI23" s="421">
        <f aca="true" t="shared" si="8" ref="AI23:AI34">AH23/AG23*100</f>
        <v>56.434782608695656</v>
      </c>
      <c r="AJ23" s="422">
        <v>3516</v>
      </c>
      <c r="AK23" s="421">
        <f aca="true" t="shared" si="9" ref="AK23:AK34">AJ23/AG23*100</f>
        <v>27.794466403162055</v>
      </c>
      <c r="AL23" s="422">
        <v>1995</v>
      </c>
      <c r="AM23" s="421">
        <f aca="true" t="shared" si="10" ref="AM23:AM34">AL23/AG23*100</f>
        <v>15.770750988142293</v>
      </c>
      <c r="AN23" s="425">
        <v>1973</v>
      </c>
      <c r="AO23" s="426"/>
    </row>
    <row r="24" spans="2:41" s="7" customFormat="1" ht="27.75" customHeight="1">
      <c r="B24" s="417" t="s">
        <v>5</v>
      </c>
      <c r="C24" s="418">
        <f t="shared" si="0"/>
        <v>121</v>
      </c>
      <c r="D24" s="418">
        <v>57</v>
      </c>
      <c r="E24" s="424">
        <f t="shared" si="1"/>
        <v>11</v>
      </c>
      <c r="F24" s="419">
        <v>100</v>
      </c>
      <c r="G24" s="422">
        <v>2</v>
      </c>
      <c r="H24" s="421">
        <f t="shared" si="4"/>
        <v>18.181818181818183</v>
      </c>
      <c r="I24" s="422">
        <v>3</v>
      </c>
      <c r="J24" s="421">
        <f t="shared" si="5"/>
        <v>27.27272727272727</v>
      </c>
      <c r="K24" s="422">
        <v>3</v>
      </c>
      <c r="L24" s="421">
        <f t="shared" si="6"/>
        <v>27.27272727272727</v>
      </c>
      <c r="M24" s="420">
        <v>0</v>
      </c>
      <c r="N24" s="421">
        <v>0</v>
      </c>
      <c r="O24" s="420">
        <v>3</v>
      </c>
      <c r="P24" s="421">
        <f t="shared" si="7"/>
        <v>27.27272727272727</v>
      </c>
      <c r="Q24" s="420">
        <f t="shared" si="2"/>
        <v>11</v>
      </c>
      <c r="R24" s="419">
        <v>100</v>
      </c>
      <c r="S24" s="409">
        <v>0</v>
      </c>
      <c r="T24" s="423">
        <v>0</v>
      </c>
      <c r="U24" s="422">
        <v>0</v>
      </c>
      <c r="V24" s="421">
        <v>0</v>
      </c>
      <c r="W24" s="422">
        <v>0</v>
      </c>
      <c r="X24" s="421">
        <v>0</v>
      </c>
      <c r="Y24" s="422">
        <v>0</v>
      </c>
      <c r="Z24" s="421">
        <f aca="true" t="shared" si="11" ref="Z24:Z33">Y24/E24*100</f>
        <v>0</v>
      </c>
      <c r="AA24" s="422">
        <v>0</v>
      </c>
      <c r="AB24" s="421">
        <v>0</v>
      </c>
      <c r="AC24" s="422">
        <v>0</v>
      </c>
      <c r="AD24" s="421">
        <v>0</v>
      </c>
      <c r="AE24" s="543">
        <v>0</v>
      </c>
      <c r="AF24" s="428">
        <v>0</v>
      </c>
      <c r="AG24" s="424">
        <f t="shared" si="3"/>
        <v>64</v>
      </c>
      <c r="AH24" s="422">
        <v>47</v>
      </c>
      <c r="AI24" s="421">
        <f t="shared" si="8"/>
        <v>73.4375</v>
      </c>
      <c r="AJ24" s="422">
        <v>6</v>
      </c>
      <c r="AK24" s="421">
        <f t="shared" si="9"/>
        <v>9.375</v>
      </c>
      <c r="AL24" s="422">
        <v>11</v>
      </c>
      <c r="AM24" s="421">
        <f t="shared" si="10"/>
        <v>17.1875</v>
      </c>
      <c r="AN24" s="425">
        <v>0</v>
      </c>
      <c r="AO24" s="426"/>
    </row>
    <row r="25" spans="2:41" s="7" customFormat="1" ht="27" customHeight="1">
      <c r="B25" s="417" t="s">
        <v>6</v>
      </c>
      <c r="C25" s="418">
        <f t="shared" si="0"/>
        <v>6866</v>
      </c>
      <c r="D25" s="418">
        <v>3325</v>
      </c>
      <c r="E25" s="424">
        <f t="shared" si="1"/>
        <v>81</v>
      </c>
      <c r="F25" s="419">
        <v>100</v>
      </c>
      <c r="G25" s="422">
        <v>6</v>
      </c>
      <c r="H25" s="421">
        <f t="shared" si="4"/>
        <v>7.4074074074074066</v>
      </c>
      <c r="I25" s="422">
        <v>26</v>
      </c>
      <c r="J25" s="421">
        <f t="shared" si="5"/>
        <v>32.098765432098766</v>
      </c>
      <c r="K25" s="422">
        <v>13</v>
      </c>
      <c r="L25" s="421">
        <f t="shared" si="6"/>
        <v>16.049382716049383</v>
      </c>
      <c r="M25" s="420">
        <v>2</v>
      </c>
      <c r="N25" s="421">
        <f>M25/E25*100</f>
        <v>2.4691358024691357</v>
      </c>
      <c r="O25" s="420">
        <v>34</v>
      </c>
      <c r="P25" s="421">
        <f t="shared" si="7"/>
        <v>41.9753086419753</v>
      </c>
      <c r="Q25" s="420">
        <f t="shared" si="2"/>
        <v>81</v>
      </c>
      <c r="R25" s="419">
        <v>100</v>
      </c>
      <c r="S25" s="409">
        <v>6</v>
      </c>
      <c r="T25" s="423">
        <v>0</v>
      </c>
      <c r="U25" s="422">
        <v>0</v>
      </c>
      <c r="V25" s="421">
        <f>U25/S25*100</f>
        <v>0</v>
      </c>
      <c r="W25" s="422">
        <v>6</v>
      </c>
      <c r="X25" s="421">
        <f>W25/S25*100</f>
        <v>100</v>
      </c>
      <c r="Y25" s="422">
        <v>0</v>
      </c>
      <c r="Z25" s="421">
        <f t="shared" si="11"/>
        <v>0</v>
      </c>
      <c r="AA25" s="422">
        <v>0</v>
      </c>
      <c r="AB25" s="421">
        <f>AA25/S25*100</f>
        <v>0</v>
      </c>
      <c r="AC25" s="422">
        <v>0</v>
      </c>
      <c r="AD25" s="421">
        <f>AC25/S25*100</f>
        <v>0</v>
      </c>
      <c r="AE25" s="543">
        <v>0</v>
      </c>
      <c r="AF25" s="428">
        <f>AE25/S25*100</f>
        <v>0</v>
      </c>
      <c r="AG25" s="424">
        <f t="shared" si="3"/>
        <v>3235</v>
      </c>
      <c r="AH25" s="422">
        <v>3098</v>
      </c>
      <c r="AI25" s="421">
        <f t="shared" si="8"/>
        <v>95.76506955177744</v>
      </c>
      <c r="AJ25" s="422">
        <v>88</v>
      </c>
      <c r="AK25" s="421">
        <f t="shared" si="9"/>
        <v>2.7202472952086554</v>
      </c>
      <c r="AL25" s="422">
        <v>49</v>
      </c>
      <c r="AM25" s="421">
        <f t="shared" si="10"/>
        <v>1.5146831530139104</v>
      </c>
      <c r="AN25" s="425">
        <v>306</v>
      </c>
      <c r="AO25" s="426"/>
    </row>
    <row r="26" spans="2:41" s="7" customFormat="1" ht="27.75" customHeight="1">
      <c r="B26" s="417" t="s">
        <v>15</v>
      </c>
      <c r="C26" s="418">
        <f t="shared" si="0"/>
        <v>130</v>
      </c>
      <c r="D26" s="418">
        <v>89</v>
      </c>
      <c r="E26" s="424">
        <f t="shared" si="1"/>
        <v>22</v>
      </c>
      <c r="F26" s="419">
        <v>100</v>
      </c>
      <c r="G26" s="422">
        <v>14</v>
      </c>
      <c r="H26" s="421">
        <f t="shared" si="4"/>
        <v>63.63636363636363</v>
      </c>
      <c r="I26" s="422">
        <v>8</v>
      </c>
      <c r="J26" s="421">
        <f t="shared" si="5"/>
        <v>36.36363636363637</v>
      </c>
      <c r="K26" s="422">
        <v>0</v>
      </c>
      <c r="L26" s="421">
        <f t="shared" si="6"/>
        <v>0</v>
      </c>
      <c r="M26" s="420">
        <v>0</v>
      </c>
      <c r="N26" s="421">
        <v>0</v>
      </c>
      <c r="O26" s="420">
        <v>0</v>
      </c>
      <c r="P26" s="421">
        <f t="shared" si="7"/>
        <v>0</v>
      </c>
      <c r="Q26" s="420">
        <f t="shared" si="2"/>
        <v>22</v>
      </c>
      <c r="R26" s="419">
        <v>100</v>
      </c>
      <c r="S26" s="409">
        <v>0</v>
      </c>
      <c r="T26" s="423">
        <v>0</v>
      </c>
      <c r="U26" s="422">
        <v>0</v>
      </c>
      <c r="V26" s="421">
        <v>0</v>
      </c>
      <c r="W26" s="422">
        <v>0</v>
      </c>
      <c r="X26" s="421">
        <v>0</v>
      </c>
      <c r="Y26" s="422">
        <v>0</v>
      </c>
      <c r="Z26" s="421">
        <f t="shared" si="11"/>
        <v>0</v>
      </c>
      <c r="AA26" s="422">
        <v>0</v>
      </c>
      <c r="AB26" s="421">
        <v>0</v>
      </c>
      <c r="AC26" s="422">
        <v>0</v>
      </c>
      <c r="AD26" s="421">
        <v>0</v>
      </c>
      <c r="AE26" s="427">
        <v>0</v>
      </c>
      <c r="AF26" s="428">
        <v>0</v>
      </c>
      <c r="AG26" s="424">
        <f t="shared" si="3"/>
        <v>40</v>
      </c>
      <c r="AH26" s="422">
        <v>14</v>
      </c>
      <c r="AI26" s="421">
        <f t="shared" si="8"/>
        <v>35</v>
      </c>
      <c r="AJ26" s="422">
        <v>26</v>
      </c>
      <c r="AK26" s="421">
        <f t="shared" si="9"/>
        <v>65</v>
      </c>
      <c r="AL26" s="422">
        <v>0</v>
      </c>
      <c r="AM26" s="421">
        <f t="shared" si="10"/>
        <v>0</v>
      </c>
      <c r="AN26" s="425">
        <v>1</v>
      </c>
      <c r="AO26" s="426"/>
    </row>
    <row r="27" spans="2:41" s="7" customFormat="1" ht="28.5" customHeight="1">
      <c r="B27" s="417" t="s">
        <v>16</v>
      </c>
      <c r="C27" s="418">
        <f t="shared" si="0"/>
        <v>13616</v>
      </c>
      <c r="D27" s="418">
        <v>8481</v>
      </c>
      <c r="E27" s="424">
        <f t="shared" si="1"/>
        <v>333</v>
      </c>
      <c r="F27" s="419">
        <v>100</v>
      </c>
      <c r="G27" s="422">
        <v>131</v>
      </c>
      <c r="H27" s="421">
        <f t="shared" si="4"/>
        <v>39.33933933933934</v>
      </c>
      <c r="I27" s="422">
        <v>76</v>
      </c>
      <c r="J27" s="421">
        <f t="shared" si="5"/>
        <v>22.822822822822822</v>
      </c>
      <c r="K27" s="422">
        <v>65</v>
      </c>
      <c r="L27" s="421">
        <f t="shared" si="6"/>
        <v>19.51951951951952</v>
      </c>
      <c r="M27" s="420">
        <v>39</v>
      </c>
      <c r="N27" s="421">
        <f>M27/E27*100</f>
        <v>11.711711711711711</v>
      </c>
      <c r="O27" s="420">
        <v>22</v>
      </c>
      <c r="P27" s="421">
        <f t="shared" si="7"/>
        <v>6.606606606606606</v>
      </c>
      <c r="Q27" s="420">
        <f t="shared" si="2"/>
        <v>333</v>
      </c>
      <c r="R27" s="419">
        <v>100</v>
      </c>
      <c r="S27" s="409">
        <v>108</v>
      </c>
      <c r="T27" s="423">
        <v>20</v>
      </c>
      <c r="U27" s="422">
        <v>92</v>
      </c>
      <c r="V27" s="421">
        <f>U27/S27*100</f>
        <v>85.18518518518519</v>
      </c>
      <c r="W27" s="422">
        <v>77</v>
      </c>
      <c r="X27" s="421">
        <f>W27/S27*100</f>
        <v>71.29629629629629</v>
      </c>
      <c r="Y27" s="422">
        <v>14</v>
      </c>
      <c r="Z27" s="421">
        <f>Y27/S27*100</f>
        <v>12.962962962962962</v>
      </c>
      <c r="AA27" s="422">
        <v>3</v>
      </c>
      <c r="AB27" s="421">
        <f>AA27/S27*100</f>
        <v>2.7777777777777777</v>
      </c>
      <c r="AC27" s="422">
        <v>40</v>
      </c>
      <c r="AD27" s="421">
        <f>AC27/S27*100</f>
        <v>37.03703703703704</v>
      </c>
      <c r="AE27" s="427">
        <v>11</v>
      </c>
      <c r="AF27" s="428">
        <f>AE27/S27*100</f>
        <v>10.185185185185185</v>
      </c>
      <c r="AG27" s="424">
        <f t="shared" si="3"/>
        <v>4234</v>
      </c>
      <c r="AH27" s="422">
        <v>3948</v>
      </c>
      <c r="AI27" s="421">
        <f t="shared" si="8"/>
        <v>93.2451582427964</v>
      </c>
      <c r="AJ27" s="422">
        <v>223</v>
      </c>
      <c r="AK27" s="421">
        <f t="shared" si="9"/>
        <v>5.266887104393009</v>
      </c>
      <c r="AL27" s="422">
        <v>63</v>
      </c>
      <c r="AM27" s="421">
        <f t="shared" si="10"/>
        <v>1.487954652810581</v>
      </c>
      <c r="AN27" s="425">
        <v>901</v>
      </c>
      <c r="AO27" s="426"/>
    </row>
    <row r="28" spans="2:41" s="7" customFormat="1" ht="27" customHeight="1">
      <c r="B28" s="417" t="s">
        <v>17</v>
      </c>
      <c r="C28" s="418">
        <f t="shared" si="0"/>
        <v>33</v>
      </c>
      <c r="D28" s="418">
        <v>16</v>
      </c>
      <c r="E28" s="424">
        <f t="shared" si="1"/>
        <v>7</v>
      </c>
      <c r="F28" s="419">
        <v>100</v>
      </c>
      <c r="G28" s="422">
        <v>5</v>
      </c>
      <c r="H28" s="421">
        <f aca="true" t="shared" si="12" ref="H28:H33">G28/E28*100</f>
        <v>71.42857142857143</v>
      </c>
      <c r="I28" s="422">
        <v>1</v>
      </c>
      <c r="J28" s="421">
        <f t="shared" si="5"/>
        <v>14.285714285714285</v>
      </c>
      <c r="K28" s="422">
        <v>1</v>
      </c>
      <c r="L28" s="421">
        <f t="shared" si="6"/>
        <v>14.285714285714285</v>
      </c>
      <c r="M28" s="420">
        <v>0</v>
      </c>
      <c r="N28" s="421">
        <f>M28/E28*100</f>
        <v>0</v>
      </c>
      <c r="O28" s="420">
        <v>0</v>
      </c>
      <c r="P28" s="421">
        <f t="shared" si="7"/>
        <v>0</v>
      </c>
      <c r="Q28" s="420">
        <f t="shared" si="2"/>
        <v>7</v>
      </c>
      <c r="R28" s="419">
        <v>100</v>
      </c>
      <c r="S28" s="409">
        <v>2</v>
      </c>
      <c r="T28" s="423">
        <v>0</v>
      </c>
      <c r="U28" s="422">
        <v>0</v>
      </c>
      <c r="V28" s="421">
        <f>U28/S28*100</f>
        <v>0</v>
      </c>
      <c r="W28" s="422">
        <v>2</v>
      </c>
      <c r="X28" s="421">
        <f>W28/S28*100</f>
        <v>100</v>
      </c>
      <c r="Y28" s="422">
        <v>0</v>
      </c>
      <c r="Z28" s="421">
        <f t="shared" si="11"/>
        <v>0</v>
      </c>
      <c r="AA28" s="422">
        <v>0</v>
      </c>
      <c r="AB28" s="421">
        <f>AA28/S28*100</f>
        <v>0</v>
      </c>
      <c r="AC28" s="422">
        <v>1</v>
      </c>
      <c r="AD28" s="421">
        <f>AC28/S28*100</f>
        <v>50</v>
      </c>
      <c r="AE28" s="427">
        <v>0</v>
      </c>
      <c r="AF28" s="428">
        <f>AE28/S28*100</f>
        <v>0</v>
      </c>
      <c r="AG28" s="424">
        <f t="shared" si="3"/>
        <v>15</v>
      </c>
      <c r="AH28" s="422">
        <v>8</v>
      </c>
      <c r="AI28" s="421">
        <f t="shared" si="8"/>
        <v>53.333333333333336</v>
      </c>
      <c r="AJ28" s="422">
        <v>7</v>
      </c>
      <c r="AK28" s="421">
        <f t="shared" si="9"/>
        <v>46.666666666666664</v>
      </c>
      <c r="AL28" s="422">
        <v>0</v>
      </c>
      <c r="AM28" s="421">
        <f t="shared" si="10"/>
        <v>0</v>
      </c>
      <c r="AN28" s="425">
        <v>2</v>
      </c>
      <c r="AO28" s="426"/>
    </row>
    <row r="29" spans="2:41" s="7" customFormat="1" ht="27.75" customHeight="1">
      <c r="B29" s="417" t="s">
        <v>18</v>
      </c>
      <c r="C29" s="418">
        <f t="shared" si="0"/>
        <v>97</v>
      </c>
      <c r="D29" s="418">
        <v>49</v>
      </c>
      <c r="E29" s="424">
        <f t="shared" si="1"/>
        <v>27</v>
      </c>
      <c r="F29" s="419">
        <v>100</v>
      </c>
      <c r="G29" s="422">
        <v>11</v>
      </c>
      <c r="H29" s="421">
        <f t="shared" si="4"/>
        <v>40.74074074074074</v>
      </c>
      <c r="I29" s="422">
        <v>2</v>
      </c>
      <c r="J29" s="421">
        <f t="shared" si="5"/>
        <v>7.4074074074074066</v>
      </c>
      <c r="K29" s="422">
        <v>4</v>
      </c>
      <c r="L29" s="421">
        <f t="shared" si="6"/>
        <v>14.814814814814813</v>
      </c>
      <c r="M29" s="420">
        <v>3</v>
      </c>
      <c r="N29" s="421">
        <f>M29/E29*100</f>
        <v>11.11111111111111</v>
      </c>
      <c r="O29" s="420">
        <v>7</v>
      </c>
      <c r="P29" s="421">
        <f t="shared" si="7"/>
        <v>25.925925925925924</v>
      </c>
      <c r="Q29" s="420">
        <f t="shared" si="2"/>
        <v>27</v>
      </c>
      <c r="R29" s="419">
        <v>100</v>
      </c>
      <c r="S29" s="409">
        <v>1</v>
      </c>
      <c r="T29" s="423">
        <v>1</v>
      </c>
      <c r="U29" s="422">
        <v>0</v>
      </c>
      <c r="V29" s="421">
        <f>U29/S29*100</f>
        <v>0</v>
      </c>
      <c r="W29" s="422">
        <v>0</v>
      </c>
      <c r="X29" s="421">
        <f>W29/S29*100</f>
        <v>0</v>
      </c>
      <c r="Y29" s="422">
        <v>1</v>
      </c>
      <c r="Z29" s="421">
        <f>Y29/S29*100</f>
        <v>100</v>
      </c>
      <c r="AA29" s="422">
        <v>0</v>
      </c>
      <c r="AB29" s="421">
        <f>AA29/S29*100</f>
        <v>0</v>
      </c>
      <c r="AC29" s="422">
        <v>0</v>
      </c>
      <c r="AD29" s="421">
        <f>AC29/S29*100</f>
        <v>0</v>
      </c>
      <c r="AE29" s="427">
        <v>0</v>
      </c>
      <c r="AF29" s="428">
        <f>AE29/S29*100</f>
        <v>0</v>
      </c>
      <c r="AG29" s="424">
        <f t="shared" si="3"/>
        <v>48</v>
      </c>
      <c r="AH29" s="422">
        <v>39</v>
      </c>
      <c r="AI29" s="421">
        <f t="shared" si="8"/>
        <v>81.25</v>
      </c>
      <c r="AJ29" s="422">
        <v>7</v>
      </c>
      <c r="AK29" s="421">
        <f t="shared" si="9"/>
        <v>14.583333333333334</v>
      </c>
      <c r="AL29" s="422">
        <v>2</v>
      </c>
      <c r="AM29" s="421">
        <f t="shared" si="10"/>
        <v>4.166666666666666</v>
      </c>
      <c r="AN29" s="425">
        <v>0</v>
      </c>
      <c r="AO29" s="426"/>
    </row>
    <row r="30" spans="2:41" s="7" customFormat="1" ht="27" customHeight="1">
      <c r="B30" s="417" t="s">
        <v>19</v>
      </c>
      <c r="C30" s="418">
        <f t="shared" si="0"/>
        <v>1300</v>
      </c>
      <c r="D30" s="418">
        <v>40</v>
      </c>
      <c r="E30" s="424">
        <f t="shared" si="1"/>
        <v>20</v>
      </c>
      <c r="F30" s="419">
        <v>100</v>
      </c>
      <c r="G30" s="429">
        <v>9</v>
      </c>
      <c r="H30" s="421">
        <f t="shared" si="12"/>
        <v>45</v>
      </c>
      <c r="I30" s="429">
        <v>4</v>
      </c>
      <c r="J30" s="421">
        <f t="shared" si="5"/>
        <v>20</v>
      </c>
      <c r="K30" s="430">
        <v>4</v>
      </c>
      <c r="L30" s="421">
        <f t="shared" si="6"/>
        <v>20</v>
      </c>
      <c r="M30" s="420">
        <v>2</v>
      </c>
      <c r="N30" s="421">
        <f>M30/E30*100</f>
        <v>10</v>
      </c>
      <c r="O30" s="420">
        <v>1</v>
      </c>
      <c r="P30" s="421">
        <f t="shared" si="7"/>
        <v>5</v>
      </c>
      <c r="Q30" s="420">
        <f t="shared" si="2"/>
        <v>20</v>
      </c>
      <c r="R30" s="419">
        <v>100</v>
      </c>
      <c r="S30" s="409">
        <v>10</v>
      </c>
      <c r="T30" s="423">
        <v>6</v>
      </c>
      <c r="U30" s="429">
        <v>4</v>
      </c>
      <c r="V30" s="421">
        <f>U30/S30*100</f>
        <v>40</v>
      </c>
      <c r="W30" s="429">
        <v>7</v>
      </c>
      <c r="X30" s="421">
        <f>W30/S30*100</f>
        <v>70</v>
      </c>
      <c r="Y30" s="429">
        <v>0</v>
      </c>
      <c r="Z30" s="421">
        <f t="shared" si="11"/>
        <v>0</v>
      </c>
      <c r="AA30" s="429">
        <v>4</v>
      </c>
      <c r="AB30" s="421">
        <f>AA30/S30*100</f>
        <v>40</v>
      </c>
      <c r="AC30" s="429">
        <v>6</v>
      </c>
      <c r="AD30" s="421">
        <f>AC30/S30*100</f>
        <v>60</v>
      </c>
      <c r="AE30" s="427">
        <v>1</v>
      </c>
      <c r="AF30" s="428">
        <f>AE30/S30*100</f>
        <v>10</v>
      </c>
      <c r="AG30" s="424">
        <f t="shared" si="3"/>
        <v>1248</v>
      </c>
      <c r="AH30" s="429">
        <v>725</v>
      </c>
      <c r="AI30" s="421">
        <f t="shared" si="8"/>
        <v>58.09294871794872</v>
      </c>
      <c r="AJ30" s="429">
        <v>513</v>
      </c>
      <c r="AK30" s="421">
        <f t="shared" si="9"/>
        <v>41.105769230769226</v>
      </c>
      <c r="AL30" s="429">
        <v>10</v>
      </c>
      <c r="AM30" s="421">
        <f t="shared" si="10"/>
        <v>0.8012820512820512</v>
      </c>
      <c r="AN30" s="431">
        <v>12</v>
      </c>
      <c r="AO30" s="432"/>
    </row>
    <row r="31" spans="2:41" s="7" customFormat="1" ht="27.75" customHeight="1">
      <c r="B31" s="417" t="s">
        <v>20</v>
      </c>
      <c r="C31" s="418">
        <f t="shared" si="0"/>
        <v>99</v>
      </c>
      <c r="D31" s="418">
        <v>13</v>
      </c>
      <c r="E31" s="424">
        <f t="shared" si="1"/>
        <v>11</v>
      </c>
      <c r="F31" s="419">
        <v>100</v>
      </c>
      <c r="G31" s="429">
        <v>1</v>
      </c>
      <c r="H31" s="421">
        <f t="shared" si="12"/>
        <v>9.090909090909092</v>
      </c>
      <c r="I31" s="429">
        <v>2</v>
      </c>
      <c r="J31" s="421">
        <f t="shared" si="5"/>
        <v>18.181818181818183</v>
      </c>
      <c r="K31" s="430">
        <v>1</v>
      </c>
      <c r="L31" s="421">
        <f t="shared" si="6"/>
        <v>9.090909090909092</v>
      </c>
      <c r="M31" s="420">
        <v>5</v>
      </c>
      <c r="N31" s="421">
        <f>M31/E31*100</f>
        <v>45.45454545454545</v>
      </c>
      <c r="O31" s="420">
        <v>2</v>
      </c>
      <c r="P31" s="421">
        <f t="shared" si="7"/>
        <v>18.181818181818183</v>
      </c>
      <c r="Q31" s="420">
        <f t="shared" si="2"/>
        <v>11</v>
      </c>
      <c r="R31" s="419">
        <v>100</v>
      </c>
      <c r="S31" s="409">
        <v>11</v>
      </c>
      <c r="T31" s="423">
        <v>5</v>
      </c>
      <c r="U31" s="429">
        <v>6</v>
      </c>
      <c r="V31" s="421">
        <f>U31/S31*100</f>
        <v>54.54545454545454</v>
      </c>
      <c r="W31" s="429">
        <v>1</v>
      </c>
      <c r="X31" s="421">
        <f>W31/S31*100</f>
        <v>9.090909090909092</v>
      </c>
      <c r="Y31" s="429">
        <v>0</v>
      </c>
      <c r="Z31" s="421">
        <f t="shared" si="11"/>
        <v>0</v>
      </c>
      <c r="AA31" s="429">
        <v>5</v>
      </c>
      <c r="AB31" s="421">
        <f>AA31/S31*100</f>
        <v>45.45454545454545</v>
      </c>
      <c r="AC31" s="429">
        <v>11</v>
      </c>
      <c r="AD31" s="421">
        <f>AC31/S31*100</f>
        <v>100</v>
      </c>
      <c r="AE31" s="427">
        <v>0</v>
      </c>
      <c r="AF31" s="428">
        <f>AE31/S31*100</f>
        <v>0</v>
      </c>
      <c r="AG31" s="424">
        <f t="shared" si="3"/>
        <v>81</v>
      </c>
      <c r="AH31" s="429">
        <v>33</v>
      </c>
      <c r="AI31" s="421">
        <f t="shared" si="8"/>
        <v>40.74074074074074</v>
      </c>
      <c r="AJ31" s="429">
        <v>36</v>
      </c>
      <c r="AK31" s="421">
        <f t="shared" si="9"/>
        <v>44.44444444444444</v>
      </c>
      <c r="AL31" s="429">
        <v>12</v>
      </c>
      <c r="AM31" s="421">
        <f t="shared" si="10"/>
        <v>14.814814814814813</v>
      </c>
      <c r="AN31" s="431">
        <v>5</v>
      </c>
      <c r="AO31" s="432"/>
    </row>
    <row r="32" spans="2:41" s="7" customFormat="1" ht="27.75" customHeight="1">
      <c r="B32" s="417" t="s">
        <v>78</v>
      </c>
      <c r="C32" s="418">
        <f t="shared" si="0"/>
        <v>15</v>
      </c>
      <c r="D32" s="418">
        <v>1</v>
      </c>
      <c r="E32" s="424">
        <f t="shared" si="1"/>
        <v>1</v>
      </c>
      <c r="F32" s="419">
        <v>100</v>
      </c>
      <c r="G32" s="429">
        <v>0</v>
      </c>
      <c r="H32" s="421">
        <f t="shared" si="12"/>
        <v>0</v>
      </c>
      <c r="I32" s="429">
        <v>0</v>
      </c>
      <c r="J32" s="421">
        <v>0</v>
      </c>
      <c r="K32" s="430">
        <v>1</v>
      </c>
      <c r="L32" s="421">
        <f t="shared" si="6"/>
        <v>100</v>
      </c>
      <c r="M32" s="420">
        <v>0</v>
      </c>
      <c r="N32" s="421">
        <v>0</v>
      </c>
      <c r="O32" s="420">
        <v>0</v>
      </c>
      <c r="P32" s="421">
        <f t="shared" si="7"/>
        <v>0</v>
      </c>
      <c r="Q32" s="420">
        <f t="shared" si="2"/>
        <v>1</v>
      </c>
      <c r="R32" s="419">
        <v>100</v>
      </c>
      <c r="S32" s="409">
        <v>0</v>
      </c>
      <c r="T32" s="423">
        <v>0</v>
      </c>
      <c r="U32" s="429">
        <v>0</v>
      </c>
      <c r="V32" s="421">
        <v>0</v>
      </c>
      <c r="W32" s="430">
        <v>0</v>
      </c>
      <c r="X32" s="421">
        <v>0</v>
      </c>
      <c r="Y32" s="429">
        <v>0</v>
      </c>
      <c r="Z32" s="421">
        <f t="shared" si="11"/>
        <v>0</v>
      </c>
      <c r="AA32" s="429">
        <v>0</v>
      </c>
      <c r="AB32" s="421">
        <v>0</v>
      </c>
      <c r="AC32" s="429">
        <v>0</v>
      </c>
      <c r="AD32" s="421">
        <f>AC32/E32*100</f>
        <v>0</v>
      </c>
      <c r="AE32" s="427">
        <v>0</v>
      </c>
      <c r="AF32" s="428">
        <v>0</v>
      </c>
      <c r="AG32" s="424">
        <f t="shared" si="3"/>
        <v>14</v>
      </c>
      <c r="AH32" s="429">
        <v>12</v>
      </c>
      <c r="AI32" s="421">
        <f t="shared" si="8"/>
        <v>85.71428571428571</v>
      </c>
      <c r="AJ32" s="429">
        <v>2</v>
      </c>
      <c r="AK32" s="421">
        <f t="shared" si="9"/>
        <v>14.285714285714285</v>
      </c>
      <c r="AL32" s="429">
        <v>0</v>
      </c>
      <c r="AM32" s="421">
        <f t="shared" si="10"/>
        <v>0</v>
      </c>
      <c r="AN32" s="431">
        <v>0</v>
      </c>
      <c r="AO32" s="432"/>
    </row>
    <row r="33" spans="2:41" s="7" customFormat="1" ht="28.5" customHeight="1">
      <c r="B33" s="417" t="s">
        <v>7</v>
      </c>
      <c r="C33" s="418">
        <f t="shared" si="0"/>
        <v>14248</v>
      </c>
      <c r="D33" s="418">
        <v>1741</v>
      </c>
      <c r="E33" s="424">
        <f t="shared" si="1"/>
        <v>728</v>
      </c>
      <c r="F33" s="419">
        <v>100</v>
      </c>
      <c r="G33" s="429">
        <v>447</v>
      </c>
      <c r="H33" s="421">
        <f t="shared" si="12"/>
        <v>61.401098901098905</v>
      </c>
      <c r="I33" s="429">
        <v>256</v>
      </c>
      <c r="J33" s="421">
        <f>I33/E33*100</f>
        <v>35.16483516483517</v>
      </c>
      <c r="K33" s="430">
        <v>2</v>
      </c>
      <c r="L33" s="421">
        <f t="shared" si="6"/>
        <v>0.27472527472527475</v>
      </c>
      <c r="M33" s="420">
        <v>2</v>
      </c>
      <c r="N33" s="421">
        <f>M33/E33*100</f>
        <v>0.27472527472527475</v>
      </c>
      <c r="O33" s="420">
        <v>21</v>
      </c>
      <c r="P33" s="421">
        <f t="shared" si="7"/>
        <v>2.8846153846153846</v>
      </c>
      <c r="Q33" s="420">
        <f t="shared" si="2"/>
        <v>728</v>
      </c>
      <c r="R33" s="419">
        <v>100</v>
      </c>
      <c r="S33" s="409">
        <v>1</v>
      </c>
      <c r="T33" s="423">
        <v>1</v>
      </c>
      <c r="U33" s="429">
        <v>0</v>
      </c>
      <c r="V33" s="421">
        <f>U33/S33*100</f>
        <v>0</v>
      </c>
      <c r="W33" s="430">
        <v>0</v>
      </c>
      <c r="X33" s="421">
        <f>W33/S33*100</f>
        <v>0</v>
      </c>
      <c r="Y33" s="429">
        <v>0</v>
      </c>
      <c r="Z33" s="421">
        <f t="shared" si="11"/>
        <v>0</v>
      </c>
      <c r="AA33" s="429">
        <v>0</v>
      </c>
      <c r="AB33" s="421">
        <f>AA33/S33*100</f>
        <v>0</v>
      </c>
      <c r="AC33" s="429">
        <v>0</v>
      </c>
      <c r="AD33" s="421">
        <f>AC33/E33*100</f>
        <v>0</v>
      </c>
      <c r="AE33" s="427">
        <v>1</v>
      </c>
      <c r="AF33" s="428">
        <f>AE33/S33*100</f>
        <v>100</v>
      </c>
      <c r="AG33" s="424">
        <f t="shared" si="3"/>
        <v>12507</v>
      </c>
      <c r="AH33" s="429">
        <v>11422</v>
      </c>
      <c r="AI33" s="421">
        <f t="shared" si="8"/>
        <v>91.32485807947549</v>
      </c>
      <c r="AJ33" s="429">
        <v>436</v>
      </c>
      <c r="AK33" s="421">
        <f t="shared" si="9"/>
        <v>3.4860478132245944</v>
      </c>
      <c r="AL33" s="429">
        <v>649</v>
      </c>
      <c r="AM33" s="421">
        <f t="shared" si="10"/>
        <v>5.189094107299912</v>
      </c>
      <c r="AN33" s="431">
        <v>0</v>
      </c>
      <c r="AO33" s="432"/>
    </row>
    <row r="34" spans="2:41" s="7" customFormat="1" ht="24" customHeight="1" thickBot="1">
      <c r="B34" s="433" t="s">
        <v>23</v>
      </c>
      <c r="C34" s="434">
        <f t="shared" si="0"/>
        <v>3</v>
      </c>
      <c r="D34" s="434">
        <v>0</v>
      </c>
      <c r="E34" s="544">
        <f t="shared" si="1"/>
        <v>0</v>
      </c>
      <c r="F34" s="436">
        <v>100</v>
      </c>
      <c r="G34" s="437">
        <v>0</v>
      </c>
      <c r="H34" s="438">
        <v>0</v>
      </c>
      <c r="I34" s="439">
        <v>0</v>
      </c>
      <c r="J34" s="438">
        <v>0</v>
      </c>
      <c r="K34" s="437">
        <v>0</v>
      </c>
      <c r="L34" s="438">
        <v>0</v>
      </c>
      <c r="M34" s="440">
        <v>0</v>
      </c>
      <c r="N34" s="441">
        <v>0</v>
      </c>
      <c r="O34" s="440">
        <v>0</v>
      </c>
      <c r="P34" s="441">
        <v>0</v>
      </c>
      <c r="Q34" s="440">
        <f t="shared" si="2"/>
        <v>0</v>
      </c>
      <c r="R34" s="436">
        <v>100</v>
      </c>
      <c r="S34" s="443">
        <v>0</v>
      </c>
      <c r="T34" s="443">
        <v>0</v>
      </c>
      <c r="U34" s="439">
        <v>0</v>
      </c>
      <c r="V34" s="438">
        <v>0</v>
      </c>
      <c r="W34" s="439">
        <v>0</v>
      </c>
      <c r="X34" s="441">
        <v>0</v>
      </c>
      <c r="Y34" s="437">
        <v>0</v>
      </c>
      <c r="Z34" s="438">
        <v>0</v>
      </c>
      <c r="AA34" s="437">
        <v>0</v>
      </c>
      <c r="AB34" s="438">
        <v>0</v>
      </c>
      <c r="AC34" s="437">
        <v>0</v>
      </c>
      <c r="AD34" s="438">
        <v>0</v>
      </c>
      <c r="AE34" s="544">
        <v>0</v>
      </c>
      <c r="AF34" s="438">
        <v>0</v>
      </c>
      <c r="AG34" s="424">
        <f t="shared" si="3"/>
        <v>2</v>
      </c>
      <c r="AH34" s="437">
        <v>2</v>
      </c>
      <c r="AI34" s="438">
        <f t="shared" si="8"/>
        <v>100</v>
      </c>
      <c r="AJ34" s="439">
        <v>0</v>
      </c>
      <c r="AK34" s="441">
        <f t="shared" si="9"/>
        <v>0</v>
      </c>
      <c r="AL34" s="437">
        <v>0</v>
      </c>
      <c r="AM34" s="438">
        <f t="shared" si="10"/>
        <v>0</v>
      </c>
      <c r="AN34" s="444">
        <v>1</v>
      </c>
      <c r="AO34" s="432"/>
    </row>
    <row r="35" spans="2:41" s="7" customFormat="1" ht="29.25" customHeight="1" thickBot="1" thickTop="1">
      <c r="B35" s="445" t="s">
        <v>21</v>
      </c>
      <c r="C35" s="620">
        <f>SUM(C8:C34)</f>
        <v>57275</v>
      </c>
      <c r="D35" s="621">
        <f>SUM(D8:D34)</f>
        <v>19669</v>
      </c>
      <c r="E35" s="447">
        <f>SUM(E8:E34)</f>
        <v>2895</v>
      </c>
      <c r="F35" s="446">
        <v>100</v>
      </c>
      <c r="G35" s="447">
        <f>SUM(G8:G34)</f>
        <v>1099</v>
      </c>
      <c r="H35" s="448">
        <f>G35/E35*100</f>
        <v>37.962003454231436</v>
      </c>
      <c r="I35" s="447">
        <f>SUM(I8:I34)</f>
        <v>719</v>
      </c>
      <c r="J35" s="448">
        <f>I35/E35*100</f>
        <v>24.835924006908463</v>
      </c>
      <c r="K35" s="449">
        <f>SUM(K8:K34)</f>
        <v>311</v>
      </c>
      <c r="L35" s="448">
        <f>K35/E35*100</f>
        <v>10.7426597582038</v>
      </c>
      <c r="M35" s="447">
        <f>SUM(M8:M34)</f>
        <v>313</v>
      </c>
      <c r="N35" s="448">
        <f>M35/E35*100</f>
        <v>10.81174438687392</v>
      </c>
      <c r="O35" s="447">
        <f>SUM(O8:O34)</f>
        <v>453</v>
      </c>
      <c r="P35" s="448">
        <f>O35/E35*100</f>
        <v>15.647668393782382</v>
      </c>
      <c r="Q35" s="447">
        <f>SUM(Q8:Q34)</f>
        <v>2895</v>
      </c>
      <c r="R35" s="448">
        <v>100</v>
      </c>
      <c r="S35" s="447">
        <f>SUM(S8:S34)</f>
        <v>143</v>
      </c>
      <c r="T35" s="447">
        <f>SUM(T8:T34)</f>
        <v>35</v>
      </c>
      <c r="U35" s="447">
        <f>SUM(U8:U34)</f>
        <v>102</v>
      </c>
      <c r="V35" s="450">
        <f>U35/S35*100</f>
        <v>71.32867132867133</v>
      </c>
      <c r="W35" s="449">
        <f>SUM(W8:W34)</f>
        <v>96</v>
      </c>
      <c r="X35" s="451">
        <f>W35/S35*100</f>
        <v>67.13286713286713</v>
      </c>
      <c r="Y35" s="447">
        <f>SUM(Y8:Y34)</f>
        <v>17</v>
      </c>
      <c r="Z35" s="448">
        <f>Y35/S35*100</f>
        <v>11.888111888111888</v>
      </c>
      <c r="AA35" s="447">
        <f>SUM(AA8:AA34)</f>
        <v>13</v>
      </c>
      <c r="AB35" s="451">
        <f>AA35/S35*100</f>
        <v>9.090909090909092</v>
      </c>
      <c r="AC35" s="447">
        <f>SUM(AC8:AC34)</f>
        <v>60</v>
      </c>
      <c r="AD35" s="448">
        <f>AC35/S35*100</f>
        <v>41.95804195804196</v>
      </c>
      <c r="AE35" s="447">
        <f>SUM(AE8:AE34)</f>
        <v>14</v>
      </c>
      <c r="AF35" s="451">
        <f>AE35/S35*100</f>
        <v>9.79020979020979</v>
      </c>
      <c r="AG35" s="622">
        <f>SUM(AG8:AG34)</f>
        <v>34394</v>
      </c>
      <c r="AH35" s="447">
        <f>SUM(AH8:AH34)</f>
        <v>26675</v>
      </c>
      <c r="AI35" s="448">
        <f>AH35/AG35*100</f>
        <v>77.55713205791707</v>
      </c>
      <c r="AJ35" s="447">
        <f>SUM(AJ8:AJ34)</f>
        <v>4912</v>
      </c>
      <c r="AK35" s="448">
        <f>AJ35/AG35*100</f>
        <v>14.281560737337909</v>
      </c>
      <c r="AL35" s="447">
        <f>SUM(AL8:AL34)</f>
        <v>2807</v>
      </c>
      <c r="AM35" s="452">
        <f>AL35/AG35*100</f>
        <v>8.161307204745013</v>
      </c>
      <c r="AN35" s="453">
        <f>SUM(AN8:AN34)</f>
        <v>3212</v>
      </c>
      <c r="AO35" s="432"/>
    </row>
    <row r="36" spans="3:41" s="7" customFormat="1" ht="12.75">
      <c r="C36" s="95"/>
      <c r="D36" s="95"/>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29"/>
    </row>
    <row r="37" spans="5:41" s="7" customFormat="1" ht="12.75" hidden="1">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29"/>
    </row>
    <row r="38" spans="5:41" s="1" customFormat="1" ht="12.75" hidden="1">
      <c r="E38" s="2"/>
      <c r="F38" s="2"/>
      <c r="G38" s="2"/>
      <c r="H38" s="2"/>
      <c r="I38" s="2"/>
      <c r="J38" s="2"/>
      <c r="K38" s="2"/>
      <c r="L38" s="2"/>
      <c r="M38" s="2"/>
      <c r="N38" s="2"/>
      <c r="O38" s="2"/>
      <c r="P38" s="2"/>
      <c r="Q38" s="2"/>
      <c r="R38" s="2"/>
      <c r="S38" s="6"/>
      <c r="T38" s="2"/>
      <c r="U38" s="2"/>
      <c r="V38" s="2"/>
      <c r="W38" s="2"/>
      <c r="X38" s="2"/>
      <c r="Y38" s="2"/>
      <c r="Z38" s="2"/>
      <c r="AA38" s="2"/>
      <c r="AB38" s="2"/>
      <c r="AC38" s="2"/>
      <c r="AD38" s="2"/>
      <c r="AE38" s="2"/>
      <c r="AF38" s="2"/>
      <c r="AG38" s="2"/>
      <c r="AH38" s="2"/>
      <c r="AI38" s="2"/>
      <c r="AJ38" s="2"/>
      <c r="AK38" s="2"/>
      <c r="AL38" s="2"/>
      <c r="AM38" s="2"/>
      <c r="AN38" s="2"/>
      <c r="AO38" s="8"/>
    </row>
    <row r="39" spans="5:41" s="1" customFormat="1" ht="12.75" hidden="1">
      <c r="E39" s="2"/>
      <c r="F39" s="2"/>
      <c r="G39" s="2"/>
      <c r="H39" s="2"/>
      <c r="I39" s="2"/>
      <c r="J39" s="2"/>
      <c r="K39" s="2"/>
      <c r="L39" s="2"/>
      <c r="M39" s="2"/>
      <c r="N39" s="2"/>
      <c r="O39" s="2"/>
      <c r="P39" s="2"/>
      <c r="Q39" s="2"/>
      <c r="R39" s="2"/>
      <c r="S39" s="6"/>
      <c r="T39" s="2"/>
      <c r="U39" s="2"/>
      <c r="V39" s="2"/>
      <c r="W39" s="2"/>
      <c r="X39" s="2"/>
      <c r="Y39" s="2"/>
      <c r="Z39" s="2"/>
      <c r="AA39" s="2"/>
      <c r="AB39" s="2"/>
      <c r="AC39" s="2"/>
      <c r="AD39" s="2"/>
      <c r="AE39" s="2"/>
      <c r="AF39" s="2"/>
      <c r="AG39" s="2"/>
      <c r="AH39" s="2"/>
      <c r="AI39" s="2"/>
      <c r="AJ39" s="2"/>
      <c r="AK39" s="2"/>
      <c r="AL39" s="2"/>
      <c r="AM39" s="2"/>
      <c r="AN39" s="2"/>
      <c r="AO39" s="8"/>
    </row>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5" spans="17:28" s="10" customFormat="1" ht="16.5">
      <c r="Q85" s="84"/>
      <c r="R85" s="84"/>
      <c r="S85" s="84"/>
      <c r="T85" s="84"/>
      <c r="U85" s="84"/>
      <c r="V85" s="84"/>
      <c r="W85" s="84"/>
      <c r="X85" s="84"/>
      <c r="Y85" s="84"/>
      <c r="Z85" s="84"/>
      <c r="AA85" s="84"/>
      <c r="AB85" s="84"/>
    </row>
  </sheetData>
  <sheetProtection/>
  <mergeCells count="31">
    <mergeCell ref="O6:P6"/>
    <mergeCell ref="AH6:AI6"/>
    <mergeCell ref="D4:D6"/>
    <mergeCell ref="AE6:AF6"/>
    <mergeCell ref="G4:P4"/>
    <mergeCell ref="K6:L6"/>
    <mergeCell ref="G6:H6"/>
    <mergeCell ref="I6:J6"/>
    <mergeCell ref="M6:N6"/>
    <mergeCell ref="E4:F6"/>
    <mergeCell ref="U6:V6"/>
    <mergeCell ref="C4:C6"/>
    <mergeCell ref="AO4:AO6"/>
    <mergeCell ref="S5:S6"/>
    <mergeCell ref="AN4:AN6"/>
    <mergeCell ref="AA6:AB6"/>
    <mergeCell ref="S4:AF4"/>
    <mergeCell ref="U5:AF5"/>
    <mergeCell ref="AG4:AM4"/>
    <mergeCell ref="AG5:AG6"/>
    <mergeCell ref="AH5:AM5"/>
    <mergeCell ref="T5:T6"/>
    <mergeCell ref="AL6:AM6"/>
    <mergeCell ref="AJ6:AK6"/>
    <mergeCell ref="AC6:AD6"/>
    <mergeCell ref="Y6:Z6"/>
    <mergeCell ref="B2:AO2"/>
    <mergeCell ref="B4:B7"/>
    <mergeCell ref="Q4:R6"/>
    <mergeCell ref="W6:X6"/>
    <mergeCell ref="G5:P5"/>
  </mergeCells>
  <printOptions/>
  <pageMargins left="0.7086614173228347" right="0.11811023622047245" top="0.7480314960629921" bottom="0.5511811023622047" header="0.31496062992125984" footer="0.31496062992125984"/>
  <pageSetup fitToHeight="1" fitToWidth="1" horizontalDpi="600" verticalDpi="600" orientation="landscape" paperSize="9" scale="37" r:id="rId1"/>
</worksheet>
</file>

<file path=xl/worksheets/sheet9.xml><?xml version="1.0" encoding="utf-8"?>
<worksheet xmlns="http://schemas.openxmlformats.org/spreadsheetml/2006/main" xmlns:r="http://schemas.openxmlformats.org/officeDocument/2006/relationships">
  <sheetPr>
    <pageSetUpPr fitToPage="1"/>
  </sheetPr>
  <dimension ref="B1:AK40"/>
  <sheetViews>
    <sheetView tabSelected="1" zoomScale="70" zoomScaleNormal="70" zoomScalePageLayoutView="0" workbookViewId="0" topLeftCell="A1">
      <pane xSplit="10" ySplit="6" topLeftCell="K7" activePane="bottomRight" state="frozen"/>
      <selection pane="topLeft" activeCell="A1" sqref="A1"/>
      <selection pane="topRight" activeCell="K1" sqref="K1"/>
      <selection pane="bottomLeft" activeCell="A7" sqref="A7"/>
      <selection pane="bottomRight" activeCell="V26" sqref="V26"/>
    </sheetView>
  </sheetViews>
  <sheetFormatPr defaultColWidth="9.00390625" defaultRowHeight="13.5"/>
  <cols>
    <col min="1" max="1" width="1.875" style="0" customWidth="1"/>
    <col min="2" max="2" width="19.375" style="0" customWidth="1"/>
    <col min="3" max="3" width="10.50390625" style="0" customWidth="1"/>
    <col min="4" max="4" width="10.875" style="0" customWidth="1"/>
    <col min="18" max="18" width="7.875" style="0" customWidth="1"/>
    <col min="29" max="29" width="11.375" style="0" customWidth="1"/>
  </cols>
  <sheetData>
    <row r="1" spans="2:37" s="89" customFormat="1" ht="18" customHeight="1">
      <c r="B1" s="86" t="s">
        <v>221</v>
      </c>
      <c r="C1" s="86"/>
      <c r="D1" s="86"/>
      <c r="E1" s="86"/>
      <c r="F1" s="86"/>
      <c r="G1" s="86"/>
      <c r="H1" s="86"/>
      <c r="I1" s="86"/>
      <c r="J1" s="86"/>
      <c r="K1" s="88"/>
      <c r="L1" s="86"/>
      <c r="M1" s="86"/>
      <c r="N1" s="86"/>
      <c r="O1" s="86"/>
      <c r="P1" s="86"/>
      <c r="Q1" s="86"/>
      <c r="R1" s="86"/>
      <c r="S1" s="86"/>
      <c r="T1" s="86"/>
      <c r="U1" s="86"/>
      <c r="V1" s="86"/>
      <c r="W1" s="86"/>
      <c r="X1" s="86"/>
      <c r="Y1" s="86"/>
      <c r="Z1" s="86"/>
      <c r="AA1" s="86"/>
      <c r="AB1" s="86"/>
      <c r="AC1" s="86"/>
      <c r="AD1" s="86"/>
      <c r="AE1" s="86"/>
      <c r="AF1" s="86"/>
      <c r="AG1" s="86"/>
      <c r="AH1" s="86"/>
      <c r="AI1" s="86"/>
      <c r="AK1" s="90"/>
    </row>
    <row r="2" spans="2:37" s="87" customFormat="1" ht="18" customHeight="1">
      <c r="B2" s="710" t="s">
        <v>227</v>
      </c>
      <c r="C2" s="710"/>
      <c r="D2" s="710"/>
      <c r="E2" s="710"/>
      <c r="F2" s="710"/>
      <c r="G2" s="710"/>
      <c r="H2" s="710"/>
      <c r="I2" s="710"/>
      <c r="J2" s="710"/>
      <c r="K2" s="710"/>
      <c r="L2" s="710"/>
      <c r="M2" s="710"/>
      <c r="N2" s="710"/>
      <c r="O2" s="710"/>
      <c r="P2" s="710"/>
      <c r="Q2" s="710"/>
      <c r="R2" s="710"/>
      <c r="S2" s="710"/>
      <c r="T2" s="710"/>
      <c r="U2" s="710"/>
      <c r="V2" s="710"/>
      <c r="W2" s="710"/>
      <c r="X2" s="710"/>
      <c r="Y2" s="710"/>
      <c r="Z2" s="710"/>
      <c r="AA2" s="710"/>
      <c r="AB2" s="710"/>
      <c r="AC2" s="710"/>
      <c r="AD2" s="710"/>
      <c r="AE2" s="710"/>
      <c r="AF2" s="710"/>
      <c r="AG2" s="710"/>
      <c r="AH2" s="710"/>
      <c r="AI2" s="710"/>
      <c r="AJ2" s="710"/>
      <c r="AK2" s="710"/>
    </row>
    <row r="3" spans="2:37" s="89" customFormat="1" ht="18" customHeight="1" thickBot="1">
      <c r="B3" s="86" t="s">
        <v>192</v>
      </c>
      <c r="C3" s="86"/>
      <c r="D3" s="86"/>
      <c r="E3" s="88"/>
      <c r="F3" s="88"/>
      <c r="G3" s="88"/>
      <c r="H3" s="88"/>
      <c r="I3" s="88"/>
      <c r="J3" s="88"/>
      <c r="K3" s="88"/>
      <c r="L3" s="88"/>
      <c r="M3" s="88"/>
      <c r="N3" s="88"/>
      <c r="O3" s="88"/>
      <c r="P3" s="88"/>
      <c r="Q3" s="86"/>
      <c r="R3" s="86"/>
      <c r="S3" s="86"/>
      <c r="T3" s="86"/>
      <c r="U3" s="86"/>
      <c r="V3" s="86"/>
      <c r="W3" s="86"/>
      <c r="X3" s="86"/>
      <c r="Y3" s="86"/>
      <c r="Z3" s="86"/>
      <c r="AA3" s="86"/>
      <c r="AB3" s="86"/>
      <c r="AC3" s="86"/>
      <c r="AD3" s="86"/>
      <c r="AE3" s="86"/>
      <c r="AF3" s="86"/>
      <c r="AG3" s="86"/>
      <c r="AH3" s="86"/>
      <c r="AI3" s="86"/>
      <c r="AK3" s="90"/>
    </row>
    <row r="4" spans="2:37" s="1" customFormat="1" ht="18" customHeight="1">
      <c r="B4" s="749" t="s">
        <v>8</v>
      </c>
      <c r="C4" s="761" t="s">
        <v>9</v>
      </c>
      <c r="D4" s="776" t="s">
        <v>105</v>
      </c>
      <c r="E4" s="784" t="s">
        <v>98</v>
      </c>
      <c r="F4" s="785"/>
      <c r="G4" s="779"/>
      <c r="H4" s="779"/>
      <c r="I4" s="779"/>
      <c r="J4" s="779"/>
      <c r="K4" s="779"/>
      <c r="L4" s="779"/>
      <c r="M4" s="779"/>
      <c r="N4" s="779"/>
      <c r="O4" s="779"/>
      <c r="P4" s="779"/>
      <c r="Q4" s="752" t="s">
        <v>175</v>
      </c>
      <c r="R4" s="753"/>
      <c r="S4" s="768"/>
      <c r="T4" s="769"/>
      <c r="U4" s="769"/>
      <c r="V4" s="769"/>
      <c r="W4" s="769"/>
      <c r="X4" s="769"/>
      <c r="Y4" s="769"/>
      <c r="Z4" s="769"/>
      <c r="AA4" s="769"/>
      <c r="AB4" s="769"/>
      <c r="AC4" s="770" t="s">
        <v>189</v>
      </c>
      <c r="AD4" s="768"/>
      <c r="AE4" s="768"/>
      <c r="AF4" s="768"/>
      <c r="AG4" s="768"/>
      <c r="AH4" s="768"/>
      <c r="AI4" s="771"/>
      <c r="AJ4" s="793" t="s">
        <v>100</v>
      </c>
      <c r="AK4" s="763"/>
    </row>
    <row r="5" spans="2:37" s="1" customFormat="1" ht="18" customHeight="1">
      <c r="B5" s="750"/>
      <c r="C5" s="762"/>
      <c r="D5" s="777"/>
      <c r="E5" s="786"/>
      <c r="F5" s="787"/>
      <c r="G5" s="758" t="s">
        <v>106</v>
      </c>
      <c r="H5" s="759"/>
      <c r="I5" s="759"/>
      <c r="J5" s="759"/>
      <c r="K5" s="759"/>
      <c r="L5" s="759"/>
      <c r="M5" s="759"/>
      <c r="N5" s="759"/>
      <c r="O5" s="759"/>
      <c r="P5" s="760"/>
      <c r="Q5" s="754"/>
      <c r="R5" s="755"/>
      <c r="S5" s="795" t="s">
        <v>99</v>
      </c>
      <c r="T5" s="740" t="s">
        <v>233</v>
      </c>
      <c r="U5" s="758" t="s">
        <v>191</v>
      </c>
      <c r="V5" s="759"/>
      <c r="W5" s="759"/>
      <c r="X5" s="759"/>
      <c r="Y5" s="759"/>
      <c r="Z5" s="759"/>
      <c r="AA5" s="759"/>
      <c r="AB5" s="760"/>
      <c r="AC5" s="747" t="s">
        <v>104</v>
      </c>
      <c r="AD5" s="773" t="s">
        <v>190</v>
      </c>
      <c r="AE5" s="774"/>
      <c r="AF5" s="774"/>
      <c r="AG5" s="774"/>
      <c r="AH5" s="774"/>
      <c r="AI5" s="775"/>
      <c r="AJ5" s="794"/>
      <c r="AK5" s="763"/>
    </row>
    <row r="6" spans="2:37" s="1" customFormat="1" ht="55.5" customHeight="1">
      <c r="B6" s="750"/>
      <c r="C6" s="762"/>
      <c r="D6" s="777"/>
      <c r="E6" s="788"/>
      <c r="F6" s="789"/>
      <c r="G6" s="782" t="s">
        <v>59</v>
      </c>
      <c r="H6" s="783"/>
      <c r="I6" s="780" t="s">
        <v>92</v>
      </c>
      <c r="J6" s="781"/>
      <c r="K6" s="780" t="s">
        <v>60</v>
      </c>
      <c r="L6" s="781"/>
      <c r="M6" s="744" t="s">
        <v>61</v>
      </c>
      <c r="N6" s="739"/>
      <c r="O6" s="791" t="s">
        <v>62</v>
      </c>
      <c r="P6" s="792"/>
      <c r="Q6" s="756"/>
      <c r="R6" s="757"/>
      <c r="S6" s="777"/>
      <c r="T6" s="741"/>
      <c r="U6" s="790" t="s">
        <v>93</v>
      </c>
      <c r="V6" s="748"/>
      <c r="W6" s="747" t="s">
        <v>94</v>
      </c>
      <c r="X6" s="748"/>
      <c r="Y6" s="745" t="s">
        <v>96</v>
      </c>
      <c r="Z6" s="746"/>
      <c r="AA6" s="745" t="s">
        <v>97</v>
      </c>
      <c r="AB6" s="778"/>
      <c r="AC6" s="772"/>
      <c r="AD6" s="742" t="s">
        <v>101</v>
      </c>
      <c r="AE6" s="743"/>
      <c r="AF6" s="744" t="s">
        <v>102</v>
      </c>
      <c r="AG6" s="739"/>
      <c r="AH6" s="742" t="s">
        <v>103</v>
      </c>
      <c r="AI6" s="743"/>
      <c r="AJ6" s="794"/>
      <c r="AK6" s="763"/>
    </row>
    <row r="7" spans="2:37" s="1" customFormat="1" ht="23.25" customHeight="1">
      <c r="B7" s="751"/>
      <c r="C7" s="297" t="s">
        <v>40</v>
      </c>
      <c r="D7" s="389" t="s">
        <v>40</v>
      </c>
      <c r="E7" s="390" t="s">
        <v>27</v>
      </c>
      <c r="F7" s="160" t="s">
        <v>28</v>
      </c>
      <c r="G7" s="300" t="s">
        <v>27</v>
      </c>
      <c r="H7" s="162" t="s">
        <v>28</v>
      </c>
      <c r="I7" s="299" t="s">
        <v>27</v>
      </c>
      <c r="J7" s="160" t="s">
        <v>28</v>
      </c>
      <c r="K7" s="300" t="s">
        <v>27</v>
      </c>
      <c r="L7" s="162" t="s">
        <v>28</v>
      </c>
      <c r="M7" s="300" t="s">
        <v>27</v>
      </c>
      <c r="N7" s="391" t="s">
        <v>91</v>
      </c>
      <c r="O7" s="300" t="s">
        <v>27</v>
      </c>
      <c r="P7" s="162" t="s">
        <v>91</v>
      </c>
      <c r="Q7" s="392" t="s">
        <v>27</v>
      </c>
      <c r="R7" s="393" t="s">
        <v>28</v>
      </c>
      <c r="S7" s="28" t="s">
        <v>40</v>
      </c>
      <c r="T7" s="28" t="s">
        <v>40</v>
      </c>
      <c r="U7" s="302" t="s">
        <v>27</v>
      </c>
      <c r="V7" s="213" t="s">
        <v>28</v>
      </c>
      <c r="W7" s="301" t="s">
        <v>27</v>
      </c>
      <c r="X7" s="211" t="s">
        <v>28</v>
      </c>
      <c r="Y7" s="302" t="s">
        <v>27</v>
      </c>
      <c r="Z7" s="213" t="s">
        <v>28</v>
      </c>
      <c r="AA7" s="301" t="s">
        <v>27</v>
      </c>
      <c r="AB7" s="211" t="s">
        <v>28</v>
      </c>
      <c r="AC7" s="301" t="s">
        <v>27</v>
      </c>
      <c r="AD7" s="302" t="s">
        <v>27</v>
      </c>
      <c r="AE7" s="213" t="s">
        <v>28</v>
      </c>
      <c r="AF7" s="302" t="s">
        <v>27</v>
      </c>
      <c r="AG7" s="213" t="s">
        <v>28</v>
      </c>
      <c r="AH7" s="301" t="s">
        <v>27</v>
      </c>
      <c r="AI7" s="211" t="s">
        <v>28</v>
      </c>
      <c r="AJ7" s="93" t="s">
        <v>40</v>
      </c>
      <c r="AK7" s="135"/>
    </row>
    <row r="8" spans="2:37" s="1" customFormat="1" ht="27" customHeight="1">
      <c r="B8" s="306" t="s">
        <v>0</v>
      </c>
      <c r="C8" s="395">
        <f aca="true" t="shared" si="0" ref="C8:C34">D8+AC8+AJ8</f>
        <v>0</v>
      </c>
      <c r="D8" s="395">
        <v>0</v>
      </c>
      <c r="E8" s="396">
        <f aca="true" t="shared" si="1" ref="E8:E34">SUM(G8+I8+K8+M8+O8)</f>
        <v>0</v>
      </c>
      <c r="F8" s="397">
        <v>100</v>
      </c>
      <c r="G8" s="398">
        <v>0</v>
      </c>
      <c r="H8" s="399">
        <v>0</v>
      </c>
      <c r="I8" s="400">
        <v>0</v>
      </c>
      <c r="J8" s="399">
        <v>0</v>
      </c>
      <c r="K8" s="400">
        <v>0</v>
      </c>
      <c r="L8" s="399">
        <v>0</v>
      </c>
      <c r="M8" s="401">
        <v>0</v>
      </c>
      <c r="N8" s="399">
        <v>0</v>
      </c>
      <c r="O8" s="401">
        <v>0</v>
      </c>
      <c r="P8" s="399">
        <v>0</v>
      </c>
      <c r="Q8" s="402">
        <f aca="true" t="shared" si="2" ref="Q8:Q34">SUM(G8+I8+K8+M8+O8)</f>
        <v>0</v>
      </c>
      <c r="R8" s="397">
        <v>100</v>
      </c>
      <c r="S8" s="454">
        <v>0</v>
      </c>
      <c r="T8" s="455">
        <v>0</v>
      </c>
      <c r="U8" s="456">
        <v>0</v>
      </c>
      <c r="V8" s="399">
        <v>0</v>
      </c>
      <c r="W8" s="400">
        <v>0</v>
      </c>
      <c r="X8" s="399">
        <v>0</v>
      </c>
      <c r="Y8" s="398">
        <v>0</v>
      </c>
      <c r="Z8" s="399">
        <v>0</v>
      </c>
      <c r="AA8" s="457">
        <v>0</v>
      </c>
      <c r="AB8" s="458">
        <v>0</v>
      </c>
      <c r="AC8" s="405">
        <v>0</v>
      </c>
      <c r="AD8" s="398">
        <v>0</v>
      </c>
      <c r="AE8" s="399">
        <v>0</v>
      </c>
      <c r="AF8" s="398">
        <v>0</v>
      </c>
      <c r="AG8" s="399">
        <v>0</v>
      </c>
      <c r="AH8" s="398">
        <v>0</v>
      </c>
      <c r="AI8" s="399">
        <v>0</v>
      </c>
      <c r="AJ8" s="406">
        <v>0</v>
      </c>
      <c r="AK8" s="407"/>
    </row>
    <row r="9" spans="2:37" s="1" customFormat="1" ht="27" customHeight="1">
      <c r="B9" s="306" t="s">
        <v>22</v>
      </c>
      <c r="C9" s="395">
        <f t="shared" si="0"/>
        <v>0</v>
      </c>
      <c r="D9" s="395">
        <v>0</v>
      </c>
      <c r="E9" s="396">
        <f t="shared" si="1"/>
        <v>0</v>
      </c>
      <c r="F9" s="408">
        <v>100</v>
      </c>
      <c r="G9" s="401">
        <v>0</v>
      </c>
      <c r="H9" s="399">
        <v>0</v>
      </c>
      <c r="I9" s="400">
        <v>0</v>
      </c>
      <c r="J9" s="399">
        <v>0</v>
      </c>
      <c r="K9" s="400">
        <v>0</v>
      </c>
      <c r="L9" s="399">
        <v>0</v>
      </c>
      <c r="M9" s="401">
        <v>0</v>
      </c>
      <c r="N9" s="399">
        <v>0</v>
      </c>
      <c r="O9" s="401">
        <v>0</v>
      </c>
      <c r="P9" s="399">
        <v>0</v>
      </c>
      <c r="Q9" s="402">
        <f t="shared" si="2"/>
        <v>0</v>
      </c>
      <c r="R9" s="408">
        <v>100</v>
      </c>
      <c r="S9" s="459">
        <v>0</v>
      </c>
      <c r="T9" s="455">
        <v>0</v>
      </c>
      <c r="U9" s="460">
        <v>0</v>
      </c>
      <c r="V9" s="399">
        <v>0</v>
      </c>
      <c r="W9" s="400">
        <v>0</v>
      </c>
      <c r="X9" s="399">
        <v>0</v>
      </c>
      <c r="Y9" s="400">
        <v>0</v>
      </c>
      <c r="Z9" s="399">
        <v>0</v>
      </c>
      <c r="AA9" s="461">
        <v>0</v>
      </c>
      <c r="AB9" s="458">
        <v>0</v>
      </c>
      <c r="AC9" s="405">
        <v>0</v>
      </c>
      <c r="AD9" s="400">
        <v>0</v>
      </c>
      <c r="AE9" s="399">
        <v>0</v>
      </c>
      <c r="AF9" s="400">
        <v>0</v>
      </c>
      <c r="AG9" s="399">
        <v>0</v>
      </c>
      <c r="AH9" s="400">
        <v>0</v>
      </c>
      <c r="AI9" s="399">
        <v>0</v>
      </c>
      <c r="AJ9" s="406">
        <v>0</v>
      </c>
      <c r="AK9" s="407"/>
    </row>
    <row r="10" spans="2:37" s="1" customFormat="1" ht="27.75" customHeight="1">
      <c r="B10" s="306" t="s">
        <v>55</v>
      </c>
      <c r="C10" s="395">
        <f t="shared" si="0"/>
        <v>0</v>
      </c>
      <c r="D10" s="395">
        <v>0</v>
      </c>
      <c r="E10" s="396">
        <f t="shared" si="1"/>
        <v>0</v>
      </c>
      <c r="F10" s="408">
        <v>100</v>
      </c>
      <c r="G10" s="401">
        <v>0</v>
      </c>
      <c r="H10" s="399">
        <v>0</v>
      </c>
      <c r="I10" s="400">
        <v>0</v>
      </c>
      <c r="J10" s="399">
        <v>0</v>
      </c>
      <c r="K10" s="400">
        <v>0</v>
      </c>
      <c r="L10" s="399">
        <v>0</v>
      </c>
      <c r="M10" s="401">
        <v>0</v>
      </c>
      <c r="N10" s="399">
        <v>0</v>
      </c>
      <c r="O10" s="401">
        <v>0</v>
      </c>
      <c r="P10" s="399">
        <v>0</v>
      </c>
      <c r="Q10" s="402">
        <f t="shared" si="2"/>
        <v>0</v>
      </c>
      <c r="R10" s="408">
        <v>100</v>
      </c>
      <c r="S10" s="459">
        <v>0</v>
      </c>
      <c r="T10" s="455">
        <v>0</v>
      </c>
      <c r="U10" s="460">
        <v>0</v>
      </c>
      <c r="V10" s="399">
        <v>0</v>
      </c>
      <c r="W10" s="400">
        <v>0</v>
      </c>
      <c r="X10" s="399">
        <v>0</v>
      </c>
      <c r="Y10" s="400">
        <v>0</v>
      </c>
      <c r="Z10" s="399">
        <v>0</v>
      </c>
      <c r="AA10" s="461">
        <v>0</v>
      </c>
      <c r="AB10" s="458">
        <v>0</v>
      </c>
      <c r="AC10" s="405">
        <v>0</v>
      </c>
      <c r="AD10" s="400">
        <v>0</v>
      </c>
      <c r="AE10" s="399">
        <v>0</v>
      </c>
      <c r="AF10" s="400">
        <v>0</v>
      </c>
      <c r="AG10" s="399">
        <v>0</v>
      </c>
      <c r="AH10" s="400">
        <v>0</v>
      </c>
      <c r="AI10" s="399">
        <v>0</v>
      </c>
      <c r="AJ10" s="406">
        <v>0</v>
      </c>
      <c r="AK10" s="407"/>
    </row>
    <row r="11" spans="2:37" s="1" customFormat="1" ht="27.75" customHeight="1">
      <c r="B11" s="410" t="s">
        <v>56</v>
      </c>
      <c r="C11" s="395">
        <f t="shared" si="0"/>
        <v>0</v>
      </c>
      <c r="D11" s="395">
        <v>0</v>
      </c>
      <c r="E11" s="396">
        <f t="shared" si="1"/>
        <v>0</v>
      </c>
      <c r="F11" s="408">
        <v>100</v>
      </c>
      <c r="G11" s="401">
        <v>0</v>
      </c>
      <c r="H11" s="399">
        <v>0</v>
      </c>
      <c r="I11" s="400">
        <v>0</v>
      </c>
      <c r="J11" s="399">
        <v>0</v>
      </c>
      <c r="K11" s="400">
        <v>0</v>
      </c>
      <c r="L11" s="399">
        <v>0</v>
      </c>
      <c r="M11" s="401">
        <v>0</v>
      </c>
      <c r="N11" s="399">
        <v>0</v>
      </c>
      <c r="O11" s="401">
        <v>0</v>
      </c>
      <c r="P11" s="399">
        <v>0</v>
      </c>
      <c r="Q11" s="402">
        <f t="shared" si="2"/>
        <v>0</v>
      </c>
      <c r="R11" s="408">
        <v>100</v>
      </c>
      <c r="S11" s="459">
        <v>0</v>
      </c>
      <c r="T11" s="455">
        <v>0</v>
      </c>
      <c r="U11" s="460">
        <v>0</v>
      </c>
      <c r="V11" s="399">
        <v>0</v>
      </c>
      <c r="W11" s="400">
        <v>0</v>
      </c>
      <c r="X11" s="399">
        <v>0</v>
      </c>
      <c r="Y11" s="400">
        <v>0</v>
      </c>
      <c r="Z11" s="399">
        <v>0</v>
      </c>
      <c r="AA11" s="461">
        <v>0</v>
      </c>
      <c r="AB11" s="458">
        <v>0</v>
      </c>
      <c r="AC11" s="405">
        <v>0</v>
      </c>
      <c r="AD11" s="400">
        <v>0</v>
      </c>
      <c r="AE11" s="399">
        <v>0</v>
      </c>
      <c r="AF11" s="400">
        <v>0</v>
      </c>
      <c r="AG11" s="399">
        <v>0</v>
      </c>
      <c r="AH11" s="400">
        <v>0</v>
      </c>
      <c r="AI11" s="399">
        <v>0</v>
      </c>
      <c r="AJ11" s="406">
        <v>0</v>
      </c>
      <c r="AK11" s="407"/>
    </row>
    <row r="12" spans="2:37" s="1" customFormat="1" ht="27.75" customHeight="1">
      <c r="B12" s="318" t="s">
        <v>1</v>
      </c>
      <c r="C12" s="395">
        <f t="shared" si="0"/>
        <v>0</v>
      </c>
      <c r="D12" s="395">
        <v>0</v>
      </c>
      <c r="E12" s="396">
        <f t="shared" si="1"/>
        <v>0</v>
      </c>
      <c r="F12" s="408">
        <v>100</v>
      </c>
      <c r="G12" s="401">
        <v>0</v>
      </c>
      <c r="H12" s="399">
        <v>0</v>
      </c>
      <c r="I12" s="400">
        <v>0</v>
      </c>
      <c r="J12" s="399">
        <v>0</v>
      </c>
      <c r="K12" s="400">
        <v>0</v>
      </c>
      <c r="L12" s="399">
        <v>0</v>
      </c>
      <c r="M12" s="401">
        <v>0</v>
      </c>
      <c r="N12" s="399">
        <v>0</v>
      </c>
      <c r="O12" s="401">
        <v>0</v>
      </c>
      <c r="P12" s="399">
        <v>0</v>
      </c>
      <c r="Q12" s="402">
        <f t="shared" si="2"/>
        <v>0</v>
      </c>
      <c r="R12" s="408">
        <v>100</v>
      </c>
      <c r="S12" s="459">
        <v>0</v>
      </c>
      <c r="T12" s="455">
        <v>0</v>
      </c>
      <c r="U12" s="460">
        <v>0</v>
      </c>
      <c r="V12" s="399">
        <v>0</v>
      </c>
      <c r="W12" s="400">
        <v>0</v>
      </c>
      <c r="X12" s="399">
        <v>0</v>
      </c>
      <c r="Y12" s="400">
        <v>0</v>
      </c>
      <c r="Z12" s="399">
        <v>0</v>
      </c>
      <c r="AA12" s="461">
        <v>0</v>
      </c>
      <c r="AB12" s="458">
        <v>0</v>
      </c>
      <c r="AC12" s="405">
        <v>0</v>
      </c>
      <c r="AD12" s="400">
        <v>0</v>
      </c>
      <c r="AE12" s="399">
        <v>0</v>
      </c>
      <c r="AF12" s="400">
        <v>0</v>
      </c>
      <c r="AG12" s="399">
        <v>0</v>
      </c>
      <c r="AH12" s="400">
        <v>0</v>
      </c>
      <c r="AI12" s="399">
        <v>0</v>
      </c>
      <c r="AJ12" s="406">
        <v>0</v>
      </c>
      <c r="AK12" s="407"/>
    </row>
    <row r="13" spans="2:37" s="1" customFormat="1" ht="27.75" customHeight="1">
      <c r="B13" s="318" t="s">
        <v>2</v>
      </c>
      <c r="C13" s="395">
        <f t="shared" si="0"/>
        <v>0</v>
      </c>
      <c r="D13" s="395">
        <v>0</v>
      </c>
      <c r="E13" s="396">
        <f t="shared" si="1"/>
        <v>0</v>
      </c>
      <c r="F13" s="411">
        <v>100</v>
      </c>
      <c r="G13" s="412">
        <v>0</v>
      </c>
      <c r="H13" s="399">
        <v>0</v>
      </c>
      <c r="I13" s="413">
        <v>0</v>
      </c>
      <c r="J13" s="399">
        <v>0</v>
      </c>
      <c r="K13" s="413">
        <v>0</v>
      </c>
      <c r="L13" s="399">
        <v>0</v>
      </c>
      <c r="M13" s="412">
        <v>0</v>
      </c>
      <c r="N13" s="399">
        <v>0</v>
      </c>
      <c r="O13" s="412">
        <v>0</v>
      </c>
      <c r="P13" s="399">
        <v>0</v>
      </c>
      <c r="Q13" s="402">
        <f t="shared" si="2"/>
        <v>0</v>
      </c>
      <c r="R13" s="411">
        <v>100</v>
      </c>
      <c r="S13" s="462">
        <v>0</v>
      </c>
      <c r="T13" s="455">
        <v>0</v>
      </c>
      <c r="U13" s="463">
        <v>0</v>
      </c>
      <c r="V13" s="399">
        <v>0</v>
      </c>
      <c r="W13" s="413">
        <v>0</v>
      </c>
      <c r="X13" s="399">
        <v>0</v>
      </c>
      <c r="Y13" s="413">
        <v>0</v>
      </c>
      <c r="Z13" s="399">
        <v>0</v>
      </c>
      <c r="AA13" s="464">
        <v>0</v>
      </c>
      <c r="AB13" s="458">
        <v>0</v>
      </c>
      <c r="AC13" s="405">
        <v>0</v>
      </c>
      <c r="AD13" s="413">
        <v>0</v>
      </c>
      <c r="AE13" s="399">
        <v>0</v>
      </c>
      <c r="AF13" s="413">
        <v>0</v>
      </c>
      <c r="AG13" s="399">
        <v>0</v>
      </c>
      <c r="AH13" s="413">
        <v>0</v>
      </c>
      <c r="AI13" s="399">
        <v>0</v>
      </c>
      <c r="AJ13" s="415">
        <v>0</v>
      </c>
      <c r="AK13" s="416"/>
    </row>
    <row r="14" spans="2:37" s="1" customFormat="1" ht="27.75" customHeight="1">
      <c r="B14" s="318" t="s">
        <v>3</v>
      </c>
      <c r="C14" s="395">
        <f t="shared" si="0"/>
        <v>0</v>
      </c>
      <c r="D14" s="395">
        <v>0</v>
      </c>
      <c r="E14" s="396">
        <f t="shared" si="1"/>
        <v>0</v>
      </c>
      <c r="F14" s="408">
        <v>100</v>
      </c>
      <c r="G14" s="401">
        <v>0</v>
      </c>
      <c r="H14" s="399">
        <v>0</v>
      </c>
      <c r="I14" s="400">
        <v>0</v>
      </c>
      <c r="J14" s="399">
        <v>0</v>
      </c>
      <c r="K14" s="400">
        <v>0</v>
      </c>
      <c r="L14" s="399">
        <v>0</v>
      </c>
      <c r="M14" s="401">
        <v>0</v>
      </c>
      <c r="N14" s="399">
        <v>0</v>
      </c>
      <c r="O14" s="401">
        <v>0</v>
      </c>
      <c r="P14" s="399">
        <v>0</v>
      </c>
      <c r="Q14" s="402">
        <f t="shared" si="2"/>
        <v>0</v>
      </c>
      <c r="R14" s="408">
        <v>100</v>
      </c>
      <c r="S14" s="459">
        <v>0</v>
      </c>
      <c r="T14" s="455">
        <v>0</v>
      </c>
      <c r="U14" s="460">
        <v>0</v>
      </c>
      <c r="V14" s="399">
        <v>0</v>
      </c>
      <c r="W14" s="400">
        <v>0</v>
      </c>
      <c r="X14" s="399">
        <v>0</v>
      </c>
      <c r="Y14" s="400">
        <v>0</v>
      </c>
      <c r="Z14" s="399">
        <v>0</v>
      </c>
      <c r="AA14" s="461">
        <v>0</v>
      </c>
      <c r="AB14" s="458">
        <v>0</v>
      </c>
      <c r="AC14" s="405">
        <v>0</v>
      </c>
      <c r="AD14" s="400">
        <v>0</v>
      </c>
      <c r="AE14" s="399">
        <v>0</v>
      </c>
      <c r="AF14" s="400">
        <v>0</v>
      </c>
      <c r="AG14" s="399">
        <v>0</v>
      </c>
      <c r="AH14" s="400">
        <v>0</v>
      </c>
      <c r="AI14" s="399">
        <v>0</v>
      </c>
      <c r="AJ14" s="406">
        <v>0</v>
      </c>
      <c r="AK14" s="407"/>
    </row>
    <row r="15" spans="2:37" s="1" customFormat="1" ht="27.75" customHeight="1">
      <c r="B15" s="318" t="s">
        <v>11</v>
      </c>
      <c r="C15" s="395">
        <f t="shared" si="0"/>
        <v>0</v>
      </c>
      <c r="D15" s="395">
        <v>0</v>
      </c>
      <c r="E15" s="396">
        <f t="shared" si="1"/>
        <v>0</v>
      </c>
      <c r="F15" s="408">
        <v>100</v>
      </c>
      <c r="G15" s="401">
        <v>0</v>
      </c>
      <c r="H15" s="399">
        <v>0</v>
      </c>
      <c r="I15" s="400">
        <v>0</v>
      </c>
      <c r="J15" s="399">
        <v>0</v>
      </c>
      <c r="K15" s="400">
        <v>0</v>
      </c>
      <c r="L15" s="399">
        <v>0</v>
      </c>
      <c r="M15" s="401">
        <v>0</v>
      </c>
      <c r="N15" s="399">
        <v>0</v>
      </c>
      <c r="O15" s="401">
        <v>0</v>
      </c>
      <c r="P15" s="399">
        <v>0</v>
      </c>
      <c r="Q15" s="402">
        <f t="shared" si="2"/>
        <v>0</v>
      </c>
      <c r="R15" s="408">
        <v>100</v>
      </c>
      <c r="S15" s="459">
        <v>0</v>
      </c>
      <c r="T15" s="455">
        <v>0</v>
      </c>
      <c r="U15" s="460">
        <v>0</v>
      </c>
      <c r="V15" s="399">
        <v>0</v>
      </c>
      <c r="W15" s="400">
        <v>0</v>
      </c>
      <c r="X15" s="399">
        <v>0</v>
      </c>
      <c r="Y15" s="400">
        <v>0</v>
      </c>
      <c r="Z15" s="399">
        <v>0</v>
      </c>
      <c r="AA15" s="461">
        <v>0</v>
      </c>
      <c r="AB15" s="458">
        <v>0</v>
      </c>
      <c r="AC15" s="405">
        <v>0</v>
      </c>
      <c r="AD15" s="400">
        <v>0</v>
      </c>
      <c r="AE15" s="399">
        <v>0</v>
      </c>
      <c r="AF15" s="400">
        <v>0</v>
      </c>
      <c r="AG15" s="399">
        <v>0</v>
      </c>
      <c r="AH15" s="400">
        <v>0</v>
      </c>
      <c r="AI15" s="399">
        <v>0</v>
      </c>
      <c r="AJ15" s="406">
        <v>0</v>
      </c>
      <c r="AK15" s="407"/>
    </row>
    <row r="16" spans="2:37" s="1" customFormat="1" ht="27" customHeight="1">
      <c r="B16" s="318" t="s">
        <v>213</v>
      </c>
      <c r="C16" s="395">
        <f t="shared" si="0"/>
        <v>0</v>
      </c>
      <c r="D16" s="395">
        <v>0</v>
      </c>
      <c r="E16" s="396">
        <f t="shared" si="1"/>
        <v>0</v>
      </c>
      <c r="F16" s="408">
        <v>100</v>
      </c>
      <c r="G16" s="401">
        <v>0</v>
      </c>
      <c r="H16" s="399">
        <v>0</v>
      </c>
      <c r="I16" s="400">
        <v>0</v>
      </c>
      <c r="J16" s="399">
        <v>0</v>
      </c>
      <c r="K16" s="400">
        <v>0</v>
      </c>
      <c r="L16" s="399">
        <v>0</v>
      </c>
      <c r="M16" s="401">
        <v>0</v>
      </c>
      <c r="N16" s="399">
        <v>0</v>
      </c>
      <c r="O16" s="401">
        <v>0</v>
      </c>
      <c r="P16" s="399">
        <v>0</v>
      </c>
      <c r="Q16" s="402">
        <f t="shared" si="2"/>
        <v>0</v>
      </c>
      <c r="R16" s="408">
        <v>100</v>
      </c>
      <c r="S16" s="459">
        <v>0</v>
      </c>
      <c r="T16" s="455">
        <v>0</v>
      </c>
      <c r="U16" s="460">
        <v>0</v>
      </c>
      <c r="V16" s="399">
        <v>0</v>
      </c>
      <c r="W16" s="400">
        <v>0</v>
      </c>
      <c r="X16" s="399">
        <v>0</v>
      </c>
      <c r="Y16" s="400">
        <v>0</v>
      </c>
      <c r="Z16" s="399">
        <v>0</v>
      </c>
      <c r="AA16" s="461">
        <v>0</v>
      </c>
      <c r="AB16" s="458">
        <v>0</v>
      </c>
      <c r="AC16" s="405">
        <v>0</v>
      </c>
      <c r="AD16" s="400">
        <v>0</v>
      </c>
      <c r="AE16" s="399">
        <v>0</v>
      </c>
      <c r="AF16" s="400">
        <v>0</v>
      </c>
      <c r="AG16" s="399">
        <v>0</v>
      </c>
      <c r="AH16" s="400">
        <v>0</v>
      </c>
      <c r="AI16" s="399">
        <v>0</v>
      </c>
      <c r="AJ16" s="406">
        <v>0</v>
      </c>
      <c r="AK16" s="407"/>
    </row>
    <row r="17" spans="2:37" s="1" customFormat="1" ht="27.75" customHeight="1">
      <c r="B17" s="363" t="s">
        <v>57</v>
      </c>
      <c r="C17" s="395">
        <f t="shared" si="0"/>
        <v>0</v>
      </c>
      <c r="D17" s="395">
        <v>0</v>
      </c>
      <c r="E17" s="396">
        <f t="shared" si="1"/>
        <v>0</v>
      </c>
      <c r="F17" s="408">
        <v>100</v>
      </c>
      <c r="G17" s="401">
        <v>0</v>
      </c>
      <c r="H17" s="399">
        <v>0</v>
      </c>
      <c r="I17" s="400">
        <v>0</v>
      </c>
      <c r="J17" s="399">
        <v>0</v>
      </c>
      <c r="K17" s="400">
        <v>0</v>
      </c>
      <c r="L17" s="399">
        <v>0</v>
      </c>
      <c r="M17" s="401">
        <v>0</v>
      </c>
      <c r="N17" s="399">
        <v>0</v>
      </c>
      <c r="O17" s="401">
        <v>0</v>
      </c>
      <c r="P17" s="399">
        <v>0</v>
      </c>
      <c r="Q17" s="402">
        <f t="shared" si="2"/>
        <v>0</v>
      </c>
      <c r="R17" s="408">
        <v>100</v>
      </c>
      <c r="S17" s="459">
        <v>0</v>
      </c>
      <c r="T17" s="455">
        <v>0</v>
      </c>
      <c r="U17" s="460">
        <v>0</v>
      </c>
      <c r="V17" s="399">
        <v>0</v>
      </c>
      <c r="W17" s="400">
        <v>0</v>
      </c>
      <c r="X17" s="399">
        <v>0</v>
      </c>
      <c r="Y17" s="400">
        <v>0</v>
      </c>
      <c r="Z17" s="399">
        <v>0</v>
      </c>
      <c r="AA17" s="461">
        <v>0</v>
      </c>
      <c r="AB17" s="458">
        <v>0</v>
      </c>
      <c r="AC17" s="405">
        <v>0</v>
      </c>
      <c r="AD17" s="400">
        <v>0</v>
      </c>
      <c r="AE17" s="399">
        <v>0</v>
      </c>
      <c r="AF17" s="400">
        <v>0</v>
      </c>
      <c r="AG17" s="399">
        <v>0</v>
      </c>
      <c r="AH17" s="400">
        <v>0</v>
      </c>
      <c r="AI17" s="399">
        <v>0</v>
      </c>
      <c r="AJ17" s="406">
        <v>0</v>
      </c>
      <c r="AK17" s="407"/>
    </row>
    <row r="18" spans="2:37" s="1" customFormat="1" ht="25.5" customHeight="1">
      <c r="B18" s="318" t="s">
        <v>12</v>
      </c>
      <c r="C18" s="395">
        <f t="shared" si="0"/>
        <v>0</v>
      </c>
      <c r="D18" s="395">
        <v>0</v>
      </c>
      <c r="E18" s="396">
        <f t="shared" si="1"/>
        <v>0</v>
      </c>
      <c r="F18" s="408">
        <v>100</v>
      </c>
      <c r="G18" s="401">
        <v>0</v>
      </c>
      <c r="H18" s="399">
        <v>0</v>
      </c>
      <c r="I18" s="400">
        <v>0</v>
      </c>
      <c r="J18" s="399">
        <v>0</v>
      </c>
      <c r="K18" s="400">
        <v>0</v>
      </c>
      <c r="L18" s="399">
        <v>0</v>
      </c>
      <c r="M18" s="401">
        <v>0</v>
      </c>
      <c r="N18" s="399">
        <v>0</v>
      </c>
      <c r="O18" s="401">
        <v>0</v>
      </c>
      <c r="P18" s="399">
        <v>0</v>
      </c>
      <c r="Q18" s="402">
        <f t="shared" si="2"/>
        <v>0</v>
      </c>
      <c r="R18" s="408">
        <v>100</v>
      </c>
      <c r="S18" s="459">
        <v>0</v>
      </c>
      <c r="T18" s="455">
        <v>0</v>
      </c>
      <c r="U18" s="460">
        <v>0</v>
      </c>
      <c r="V18" s="399">
        <v>0</v>
      </c>
      <c r="W18" s="400">
        <v>0</v>
      </c>
      <c r="X18" s="399">
        <v>0</v>
      </c>
      <c r="Y18" s="400">
        <v>0</v>
      </c>
      <c r="Z18" s="399">
        <v>0</v>
      </c>
      <c r="AA18" s="461">
        <v>0</v>
      </c>
      <c r="AB18" s="458">
        <v>0</v>
      </c>
      <c r="AC18" s="405">
        <v>0</v>
      </c>
      <c r="AD18" s="400">
        <v>0</v>
      </c>
      <c r="AE18" s="399">
        <v>0</v>
      </c>
      <c r="AF18" s="400">
        <v>0</v>
      </c>
      <c r="AG18" s="399">
        <v>0</v>
      </c>
      <c r="AH18" s="400">
        <v>0</v>
      </c>
      <c r="AI18" s="399">
        <v>0</v>
      </c>
      <c r="AJ18" s="406">
        <v>0</v>
      </c>
      <c r="AK18" s="407"/>
    </row>
    <row r="19" spans="2:37" s="1" customFormat="1" ht="27.75" customHeight="1">
      <c r="B19" s="318" t="s">
        <v>24</v>
      </c>
      <c r="C19" s="395">
        <f t="shared" si="0"/>
        <v>0</v>
      </c>
      <c r="D19" s="395">
        <v>0</v>
      </c>
      <c r="E19" s="396">
        <f t="shared" si="1"/>
        <v>0</v>
      </c>
      <c r="F19" s="408">
        <v>100</v>
      </c>
      <c r="G19" s="401">
        <v>0</v>
      </c>
      <c r="H19" s="399">
        <v>0</v>
      </c>
      <c r="I19" s="400">
        <v>0</v>
      </c>
      <c r="J19" s="399">
        <v>0</v>
      </c>
      <c r="K19" s="400">
        <v>0</v>
      </c>
      <c r="L19" s="399">
        <v>0</v>
      </c>
      <c r="M19" s="401">
        <v>0</v>
      </c>
      <c r="N19" s="399">
        <v>0</v>
      </c>
      <c r="O19" s="401">
        <v>0</v>
      </c>
      <c r="P19" s="399">
        <v>0</v>
      </c>
      <c r="Q19" s="402">
        <f t="shared" si="2"/>
        <v>0</v>
      </c>
      <c r="R19" s="408">
        <v>100</v>
      </c>
      <c r="S19" s="459">
        <v>0</v>
      </c>
      <c r="T19" s="455">
        <v>0</v>
      </c>
      <c r="U19" s="460">
        <v>0</v>
      </c>
      <c r="V19" s="399">
        <v>0</v>
      </c>
      <c r="W19" s="400">
        <v>0</v>
      </c>
      <c r="X19" s="399">
        <v>0</v>
      </c>
      <c r="Y19" s="400">
        <v>0</v>
      </c>
      <c r="Z19" s="399">
        <v>0</v>
      </c>
      <c r="AA19" s="461">
        <v>0</v>
      </c>
      <c r="AB19" s="458">
        <v>0</v>
      </c>
      <c r="AC19" s="405">
        <v>0</v>
      </c>
      <c r="AD19" s="400">
        <v>0</v>
      </c>
      <c r="AE19" s="399">
        <v>0</v>
      </c>
      <c r="AF19" s="400">
        <v>0</v>
      </c>
      <c r="AG19" s="399">
        <v>0</v>
      </c>
      <c r="AH19" s="400">
        <v>0</v>
      </c>
      <c r="AI19" s="399">
        <v>0</v>
      </c>
      <c r="AJ19" s="406">
        <v>0</v>
      </c>
      <c r="AK19" s="407"/>
    </row>
    <row r="20" spans="2:37" s="1" customFormat="1" ht="27.75" customHeight="1">
      <c r="B20" s="318" t="s">
        <v>39</v>
      </c>
      <c r="C20" s="395">
        <f t="shared" si="0"/>
        <v>0</v>
      </c>
      <c r="D20" s="395">
        <v>0</v>
      </c>
      <c r="E20" s="396">
        <f t="shared" si="1"/>
        <v>0</v>
      </c>
      <c r="F20" s="408">
        <v>100</v>
      </c>
      <c r="G20" s="465">
        <v>0</v>
      </c>
      <c r="H20" s="458">
        <v>0</v>
      </c>
      <c r="I20" s="400">
        <v>0</v>
      </c>
      <c r="J20" s="399">
        <v>0</v>
      </c>
      <c r="K20" s="400">
        <v>0</v>
      </c>
      <c r="L20" s="399">
        <v>0</v>
      </c>
      <c r="M20" s="401">
        <v>0</v>
      </c>
      <c r="N20" s="399">
        <v>0</v>
      </c>
      <c r="O20" s="401">
        <v>0</v>
      </c>
      <c r="P20" s="399">
        <v>0</v>
      </c>
      <c r="Q20" s="402">
        <f t="shared" si="2"/>
        <v>0</v>
      </c>
      <c r="R20" s="408">
        <v>100</v>
      </c>
      <c r="S20" s="459">
        <v>0</v>
      </c>
      <c r="T20" s="455">
        <v>0</v>
      </c>
      <c r="U20" s="460">
        <v>0</v>
      </c>
      <c r="V20" s="399">
        <v>0</v>
      </c>
      <c r="W20" s="400">
        <v>0</v>
      </c>
      <c r="X20" s="399">
        <v>0</v>
      </c>
      <c r="Y20" s="400">
        <v>0</v>
      </c>
      <c r="Z20" s="399">
        <v>0</v>
      </c>
      <c r="AA20" s="461">
        <v>0</v>
      </c>
      <c r="AB20" s="458">
        <v>0</v>
      </c>
      <c r="AC20" s="405">
        <v>0</v>
      </c>
      <c r="AD20" s="400">
        <v>0</v>
      </c>
      <c r="AE20" s="399">
        <v>0</v>
      </c>
      <c r="AF20" s="400">
        <v>0</v>
      </c>
      <c r="AG20" s="399">
        <v>0</v>
      </c>
      <c r="AH20" s="400">
        <v>0</v>
      </c>
      <c r="AI20" s="399">
        <v>0</v>
      </c>
      <c r="AJ20" s="406">
        <v>0</v>
      </c>
      <c r="AK20" s="407"/>
    </row>
    <row r="21" spans="2:37" s="1" customFormat="1" ht="28.5" customHeight="1">
      <c r="B21" s="318" t="s">
        <v>13</v>
      </c>
      <c r="C21" s="395">
        <f t="shared" si="0"/>
        <v>1</v>
      </c>
      <c r="D21" s="395">
        <v>1</v>
      </c>
      <c r="E21" s="396">
        <f t="shared" si="1"/>
        <v>0</v>
      </c>
      <c r="F21" s="408">
        <v>100</v>
      </c>
      <c r="G21" s="400">
        <v>0</v>
      </c>
      <c r="H21" s="399">
        <v>0</v>
      </c>
      <c r="I21" s="400">
        <v>0</v>
      </c>
      <c r="J21" s="399">
        <v>0</v>
      </c>
      <c r="K21" s="400">
        <v>0</v>
      </c>
      <c r="L21" s="399">
        <v>0</v>
      </c>
      <c r="M21" s="401">
        <v>0</v>
      </c>
      <c r="N21" s="399">
        <v>0</v>
      </c>
      <c r="O21" s="401">
        <v>0</v>
      </c>
      <c r="P21" s="399">
        <v>0</v>
      </c>
      <c r="Q21" s="402">
        <f t="shared" si="2"/>
        <v>0</v>
      </c>
      <c r="R21" s="408">
        <v>100</v>
      </c>
      <c r="S21" s="459">
        <v>0</v>
      </c>
      <c r="T21" s="455">
        <v>0</v>
      </c>
      <c r="U21" s="460">
        <v>0</v>
      </c>
      <c r="V21" s="399">
        <v>0</v>
      </c>
      <c r="W21" s="400">
        <v>0</v>
      </c>
      <c r="X21" s="399">
        <v>0</v>
      </c>
      <c r="Y21" s="400">
        <v>0</v>
      </c>
      <c r="Z21" s="399">
        <v>0</v>
      </c>
      <c r="AA21" s="461">
        <v>0</v>
      </c>
      <c r="AB21" s="458">
        <v>0</v>
      </c>
      <c r="AC21" s="405">
        <v>0</v>
      </c>
      <c r="AD21" s="400">
        <v>0</v>
      </c>
      <c r="AE21" s="399">
        <v>0</v>
      </c>
      <c r="AF21" s="400">
        <v>0</v>
      </c>
      <c r="AG21" s="399">
        <v>0</v>
      </c>
      <c r="AH21" s="400">
        <v>0</v>
      </c>
      <c r="AI21" s="399">
        <v>0</v>
      </c>
      <c r="AJ21" s="406">
        <v>0</v>
      </c>
      <c r="AK21" s="407"/>
    </row>
    <row r="22" spans="2:37" s="1" customFormat="1" ht="27.75" customHeight="1">
      <c r="B22" s="318" t="s">
        <v>14</v>
      </c>
      <c r="C22" s="395">
        <f t="shared" si="0"/>
        <v>0</v>
      </c>
      <c r="D22" s="395">
        <v>0</v>
      </c>
      <c r="E22" s="396">
        <f t="shared" si="1"/>
        <v>0</v>
      </c>
      <c r="F22" s="408">
        <v>100</v>
      </c>
      <c r="G22" s="400">
        <v>0</v>
      </c>
      <c r="H22" s="399">
        <v>0</v>
      </c>
      <c r="I22" s="400">
        <v>0</v>
      </c>
      <c r="J22" s="399">
        <v>0</v>
      </c>
      <c r="K22" s="400">
        <v>0</v>
      </c>
      <c r="L22" s="399">
        <v>0</v>
      </c>
      <c r="M22" s="401">
        <v>0</v>
      </c>
      <c r="N22" s="399">
        <v>0</v>
      </c>
      <c r="O22" s="401">
        <v>0</v>
      </c>
      <c r="P22" s="399">
        <v>0</v>
      </c>
      <c r="Q22" s="402">
        <f t="shared" si="2"/>
        <v>0</v>
      </c>
      <c r="R22" s="408">
        <v>100</v>
      </c>
      <c r="S22" s="459">
        <v>0</v>
      </c>
      <c r="T22" s="455">
        <v>0</v>
      </c>
      <c r="U22" s="460">
        <v>0</v>
      </c>
      <c r="V22" s="399">
        <v>0</v>
      </c>
      <c r="W22" s="400">
        <v>0</v>
      </c>
      <c r="X22" s="399">
        <v>0</v>
      </c>
      <c r="Y22" s="400">
        <v>0</v>
      </c>
      <c r="Z22" s="399">
        <v>0</v>
      </c>
      <c r="AA22" s="461">
        <v>0</v>
      </c>
      <c r="AB22" s="458">
        <v>0</v>
      </c>
      <c r="AC22" s="405">
        <v>0</v>
      </c>
      <c r="AD22" s="400">
        <v>0</v>
      </c>
      <c r="AE22" s="399">
        <v>0</v>
      </c>
      <c r="AF22" s="400">
        <v>0</v>
      </c>
      <c r="AG22" s="399">
        <v>0</v>
      </c>
      <c r="AH22" s="400">
        <v>0</v>
      </c>
      <c r="AI22" s="399">
        <v>0</v>
      </c>
      <c r="AJ22" s="406">
        <v>0</v>
      </c>
      <c r="AK22" s="407"/>
    </row>
    <row r="23" spans="2:37" s="1" customFormat="1" ht="27.75" customHeight="1">
      <c r="B23" s="318" t="s">
        <v>4</v>
      </c>
      <c r="C23" s="395">
        <f t="shared" si="0"/>
        <v>0</v>
      </c>
      <c r="D23" s="395">
        <v>0</v>
      </c>
      <c r="E23" s="396">
        <f t="shared" si="1"/>
        <v>0</v>
      </c>
      <c r="F23" s="408">
        <v>100</v>
      </c>
      <c r="G23" s="400">
        <v>0</v>
      </c>
      <c r="H23" s="399">
        <v>0</v>
      </c>
      <c r="I23" s="400">
        <v>0</v>
      </c>
      <c r="J23" s="399">
        <v>0</v>
      </c>
      <c r="K23" s="400">
        <v>0</v>
      </c>
      <c r="L23" s="399">
        <v>0</v>
      </c>
      <c r="M23" s="401">
        <v>0</v>
      </c>
      <c r="N23" s="399">
        <v>0</v>
      </c>
      <c r="O23" s="401">
        <v>0</v>
      </c>
      <c r="P23" s="399">
        <v>0</v>
      </c>
      <c r="Q23" s="402">
        <f t="shared" si="2"/>
        <v>0</v>
      </c>
      <c r="R23" s="408">
        <v>100</v>
      </c>
      <c r="S23" s="459">
        <v>0</v>
      </c>
      <c r="T23" s="455">
        <v>0</v>
      </c>
      <c r="U23" s="460">
        <v>0</v>
      </c>
      <c r="V23" s="399">
        <v>0</v>
      </c>
      <c r="W23" s="400">
        <v>0</v>
      </c>
      <c r="X23" s="399">
        <v>0</v>
      </c>
      <c r="Y23" s="400">
        <v>0</v>
      </c>
      <c r="Z23" s="399">
        <v>0</v>
      </c>
      <c r="AA23" s="461">
        <v>0</v>
      </c>
      <c r="AB23" s="458">
        <v>0</v>
      </c>
      <c r="AC23" s="405">
        <v>0</v>
      </c>
      <c r="AD23" s="400">
        <v>0</v>
      </c>
      <c r="AE23" s="399">
        <v>0</v>
      </c>
      <c r="AF23" s="400">
        <v>0</v>
      </c>
      <c r="AG23" s="399">
        <v>0</v>
      </c>
      <c r="AH23" s="400">
        <v>0</v>
      </c>
      <c r="AI23" s="399">
        <v>0</v>
      </c>
      <c r="AJ23" s="406">
        <v>0</v>
      </c>
      <c r="AK23" s="407"/>
    </row>
    <row r="24" spans="2:37" s="1" customFormat="1" ht="27.75" customHeight="1">
      <c r="B24" s="318" t="s">
        <v>5</v>
      </c>
      <c r="C24" s="395">
        <f t="shared" si="0"/>
        <v>0</v>
      </c>
      <c r="D24" s="395">
        <v>0</v>
      </c>
      <c r="E24" s="396">
        <f t="shared" si="1"/>
        <v>0</v>
      </c>
      <c r="F24" s="408">
        <v>100</v>
      </c>
      <c r="G24" s="400">
        <v>0</v>
      </c>
      <c r="H24" s="399">
        <v>0</v>
      </c>
      <c r="I24" s="400">
        <v>0</v>
      </c>
      <c r="J24" s="399">
        <v>0</v>
      </c>
      <c r="K24" s="400">
        <v>0</v>
      </c>
      <c r="L24" s="399">
        <v>0</v>
      </c>
      <c r="M24" s="401">
        <v>0</v>
      </c>
      <c r="N24" s="399">
        <v>0</v>
      </c>
      <c r="O24" s="401">
        <v>0</v>
      </c>
      <c r="P24" s="399">
        <v>0</v>
      </c>
      <c r="Q24" s="402">
        <f t="shared" si="2"/>
        <v>0</v>
      </c>
      <c r="R24" s="408">
        <v>100</v>
      </c>
      <c r="S24" s="459">
        <v>0</v>
      </c>
      <c r="T24" s="466">
        <v>0</v>
      </c>
      <c r="U24" s="460">
        <v>0</v>
      </c>
      <c r="V24" s="399">
        <v>0</v>
      </c>
      <c r="W24" s="400">
        <v>0</v>
      </c>
      <c r="X24" s="399">
        <v>0</v>
      </c>
      <c r="Y24" s="400">
        <v>0</v>
      </c>
      <c r="Z24" s="399">
        <v>0</v>
      </c>
      <c r="AA24" s="461">
        <v>0</v>
      </c>
      <c r="AB24" s="458">
        <v>0</v>
      </c>
      <c r="AC24" s="405">
        <v>0</v>
      </c>
      <c r="AD24" s="400">
        <v>0</v>
      </c>
      <c r="AE24" s="399">
        <v>0</v>
      </c>
      <c r="AF24" s="400">
        <v>0</v>
      </c>
      <c r="AG24" s="399">
        <v>0</v>
      </c>
      <c r="AH24" s="400">
        <v>0</v>
      </c>
      <c r="AI24" s="399">
        <v>0</v>
      </c>
      <c r="AJ24" s="406">
        <v>0</v>
      </c>
      <c r="AK24" s="407"/>
    </row>
    <row r="25" spans="2:37" s="1" customFormat="1" ht="27" customHeight="1">
      <c r="B25" s="318" t="s">
        <v>6</v>
      </c>
      <c r="C25" s="395">
        <f t="shared" si="0"/>
        <v>1</v>
      </c>
      <c r="D25" s="395">
        <v>1</v>
      </c>
      <c r="E25" s="396">
        <f t="shared" si="1"/>
        <v>0</v>
      </c>
      <c r="F25" s="408">
        <v>100</v>
      </c>
      <c r="G25" s="400">
        <v>0</v>
      </c>
      <c r="H25" s="399">
        <v>0</v>
      </c>
      <c r="I25" s="400">
        <v>0</v>
      </c>
      <c r="J25" s="399">
        <v>0</v>
      </c>
      <c r="K25" s="400">
        <v>0</v>
      </c>
      <c r="L25" s="399">
        <v>0</v>
      </c>
      <c r="M25" s="401">
        <v>0</v>
      </c>
      <c r="N25" s="399">
        <v>0</v>
      </c>
      <c r="O25" s="401">
        <v>0</v>
      </c>
      <c r="P25" s="399">
        <v>0</v>
      </c>
      <c r="Q25" s="402">
        <f t="shared" si="2"/>
        <v>0</v>
      </c>
      <c r="R25" s="408">
        <v>100</v>
      </c>
      <c r="S25" s="459">
        <v>0</v>
      </c>
      <c r="T25" s="455">
        <v>0</v>
      </c>
      <c r="U25" s="460">
        <v>0</v>
      </c>
      <c r="V25" s="399">
        <v>0</v>
      </c>
      <c r="W25" s="400">
        <v>0</v>
      </c>
      <c r="X25" s="399">
        <v>0</v>
      </c>
      <c r="Y25" s="400">
        <v>0</v>
      </c>
      <c r="Z25" s="399">
        <v>0</v>
      </c>
      <c r="AA25" s="461">
        <v>0</v>
      </c>
      <c r="AB25" s="458">
        <v>0</v>
      </c>
      <c r="AC25" s="405">
        <v>0</v>
      </c>
      <c r="AD25" s="400">
        <v>0</v>
      </c>
      <c r="AE25" s="399">
        <v>0</v>
      </c>
      <c r="AF25" s="400">
        <v>0</v>
      </c>
      <c r="AG25" s="399">
        <v>0</v>
      </c>
      <c r="AH25" s="400">
        <v>0</v>
      </c>
      <c r="AI25" s="399">
        <v>0</v>
      </c>
      <c r="AJ25" s="406">
        <v>0</v>
      </c>
      <c r="AK25" s="407"/>
    </row>
    <row r="26" spans="2:37" s="1" customFormat="1" ht="27.75" customHeight="1">
      <c r="B26" s="318" t="s">
        <v>15</v>
      </c>
      <c r="C26" s="395">
        <f t="shared" si="0"/>
        <v>0</v>
      </c>
      <c r="D26" s="395">
        <v>0</v>
      </c>
      <c r="E26" s="396">
        <f t="shared" si="1"/>
        <v>0</v>
      </c>
      <c r="F26" s="408">
        <v>100</v>
      </c>
      <c r="G26" s="400">
        <v>0</v>
      </c>
      <c r="H26" s="399">
        <v>0</v>
      </c>
      <c r="I26" s="400">
        <v>0</v>
      </c>
      <c r="J26" s="399">
        <v>0</v>
      </c>
      <c r="K26" s="400">
        <v>0</v>
      </c>
      <c r="L26" s="399">
        <v>0</v>
      </c>
      <c r="M26" s="401">
        <v>0</v>
      </c>
      <c r="N26" s="399">
        <v>0</v>
      </c>
      <c r="O26" s="401">
        <v>0</v>
      </c>
      <c r="P26" s="399">
        <v>0</v>
      </c>
      <c r="Q26" s="402">
        <f t="shared" si="2"/>
        <v>0</v>
      </c>
      <c r="R26" s="408">
        <v>100</v>
      </c>
      <c r="S26" s="459">
        <v>0</v>
      </c>
      <c r="T26" s="455">
        <v>0</v>
      </c>
      <c r="U26" s="460">
        <v>0</v>
      </c>
      <c r="V26" s="399">
        <v>0</v>
      </c>
      <c r="W26" s="400">
        <v>0</v>
      </c>
      <c r="X26" s="399">
        <v>0</v>
      </c>
      <c r="Y26" s="400">
        <v>0</v>
      </c>
      <c r="Z26" s="399">
        <v>0</v>
      </c>
      <c r="AA26" s="465">
        <v>0</v>
      </c>
      <c r="AB26" s="458">
        <v>0</v>
      </c>
      <c r="AC26" s="405">
        <v>0</v>
      </c>
      <c r="AD26" s="400">
        <v>0</v>
      </c>
      <c r="AE26" s="399">
        <v>0</v>
      </c>
      <c r="AF26" s="400">
        <v>0</v>
      </c>
      <c r="AG26" s="399">
        <v>0</v>
      </c>
      <c r="AH26" s="400">
        <v>0</v>
      </c>
      <c r="AI26" s="399">
        <v>0</v>
      </c>
      <c r="AJ26" s="406">
        <v>0</v>
      </c>
      <c r="AK26" s="407"/>
    </row>
    <row r="27" spans="2:37" s="7" customFormat="1" ht="28.5" customHeight="1">
      <c r="B27" s="319" t="s">
        <v>16</v>
      </c>
      <c r="C27" s="418">
        <f t="shared" si="0"/>
        <v>3601</v>
      </c>
      <c r="D27" s="418">
        <v>1876</v>
      </c>
      <c r="E27" s="396">
        <f t="shared" si="1"/>
        <v>226</v>
      </c>
      <c r="F27" s="419">
        <v>100</v>
      </c>
      <c r="G27" s="422">
        <v>88</v>
      </c>
      <c r="H27" s="421">
        <f>G27/E27*100</f>
        <v>38.93805309734513</v>
      </c>
      <c r="I27" s="422">
        <v>29</v>
      </c>
      <c r="J27" s="421">
        <f>I27/E27*100</f>
        <v>12.831858407079647</v>
      </c>
      <c r="K27" s="422">
        <v>8</v>
      </c>
      <c r="L27" s="421">
        <f>K27/E27*100</f>
        <v>3.5398230088495577</v>
      </c>
      <c r="M27" s="420">
        <v>5</v>
      </c>
      <c r="N27" s="421">
        <f>M27/E27*100</f>
        <v>2.2123893805309733</v>
      </c>
      <c r="O27" s="420">
        <v>96</v>
      </c>
      <c r="P27" s="421">
        <f>O27/E27*100</f>
        <v>42.47787610619469</v>
      </c>
      <c r="Q27" s="402">
        <f t="shared" si="2"/>
        <v>226</v>
      </c>
      <c r="R27" s="419">
        <v>100</v>
      </c>
      <c r="S27" s="409">
        <v>20</v>
      </c>
      <c r="T27" s="467">
        <v>0</v>
      </c>
      <c r="U27" s="468">
        <v>20</v>
      </c>
      <c r="V27" s="399">
        <f>U27/S27*100</f>
        <v>100</v>
      </c>
      <c r="W27" s="400">
        <v>19</v>
      </c>
      <c r="X27" s="458">
        <f>W27/S27*100</f>
        <v>95</v>
      </c>
      <c r="Y27" s="400">
        <v>17</v>
      </c>
      <c r="Z27" s="399">
        <f>Y27/S27*100</f>
        <v>85</v>
      </c>
      <c r="AA27" s="427">
        <v>0</v>
      </c>
      <c r="AB27" s="458">
        <f>AA27/S27*100</f>
        <v>0</v>
      </c>
      <c r="AC27" s="424">
        <v>1584</v>
      </c>
      <c r="AD27" s="422">
        <v>1450</v>
      </c>
      <c r="AE27" s="421">
        <f>AD27/AC27*100</f>
        <v>91.54040404040404</v>
      </c>
      <c r="AF27" s="422">
        <v>122</v>
      </c>
      <c r="AG27" s="421">
        <f>AF27/AC27*100</f>
        <v>7.7020202020202015</v>
      </c>
      <c r="AH27" s="422">
        <v>12</v>
      </c>
      <c r="AI27" s="421">
        <v>0</v>
      </c>
      <c r="AJ27" s="425">
        <v>141</v>
      </c>
      <c r="AK27" s="426"/>
    </row>
    <row r="28" spans="2:37" s="1" customFormat="1" ht="27" customHeight="1">
      <c r="B28" s="318" t="s">
        <v>17</v>
      </c>
      <c r="C28" s="395">
        <f t="shared" si="0"/>
        <v>0</v>
      </c>
      <c r="D28" s="395">
        <v>0</v>
      </c>
      <c r="E28" s="396">
        <f t="shared" si="1"/>
        <v>0</v>
      </c>
      <c r="F28" s="408">
        <v>100</v>
      </c>
      <c r="G28" s="400">
        <v>0</v>
      </c>
      <c r="H28" s="399">
        <v>0</v>
      </c>
      <c r="I28" s="400">
        <v>0</v>
      </c>
      <c r="J28" s="399">
        <v>0</v>
      </c>
      <c r="K28" s="400">
        <v>0</v>
      </c>
      <c r="L28" s="399">
        <v>0</v>
      </c>
      <c r="M28" s="401">
        <v>0</v>
      </c>
      <c r="N28" s="399">
        <v>0</v>
      </c>
      <c r="O28" s="401">
        <v>0</v>
      </c>
      <c r="P28" s="399">
        <v>0</v>
      </c>
      <c r="Q28" s="402">
        <f t="shared" si="2"/>
        <v>0</v>
      </c>
      <c r="R28" s="408">
        <v>100</v>
      </c>
      <c r="S28" s="459">
        <v>0</v>
      </c>
      <c r="T28" s="455">
        <v>0</v>
      </c>
      <c r="U28" s="460">
        <v>0</v>
      </c>
      <c r="V28" s="399">
        <v>0</v>
      </c>
      <c r="W28" s="400">
        <v>0</v>
      </c>
      <c r="X28" s="642">
        <v>0</v>
      </c>
      <c r="Y28" s="400">
        <v>0</v>
      </c>
      <c r="Z28" s="399">
        <v>0</v>
      </c>
      <c r="AA28" s="465">
        <v>0</v>
      </c>
      <c r="AB28" s="469">
        <v>0</v>
      </c>
      <c r="AC28" s="405">
        <v>0</v>
      </c>
      <c r="AD28" s="400">
        <v>0</v>
      </c>
      <c r="AE28" s="399">
        <v>0</v>
      </c>
      <c r="AF28" s="400">
        <v>0</v>
      </c>
      <c r="AG28" s="399">
        <v>0</v>
      </c>
      <c r="AH28" s="400">
        <v>0</v>
      </c>
      <c r="AI28" s="399">
        <v>0</v>
      </c>
      <c r="AJ28" s="406">
        <v>0</v>
      </c>
      <c r="AK28" s="407"/>
    </row>
    <row r="29" spans="2:37" s="1" customFormat="1" ht="27.75" customHeight="1">
      <c r="B29" s="318" t="s">
        <v>18</v>
      </c>
      <c r="C29" s="395">
        <f t="shared" si="0"/>
        <v>0</v>
      </c>
      <c r="D29" s="395">
        <v>0</v>
      </c>
      <c r="E29" s="396">
        <f t="shared" si="1"/>
        <v>0</v>
      </c>
      <c r="F29" s="408">
        <v>100</v>
      </c>
      <c r="G29" s="400">
        <v>0</v>
      </c>
      <c r="H29" s="399">
        <v>0</v>
      </c>
      <c r="I29" s="400">
        <v>0</v>
      </c>
      <c r="J29" s="399">
        <v>0</v>
      </c>
      <c r="K29" s="400">
        <v>0</v>
      </c>
      <c r="L29" s="399">
        <v>0</v>
      </c>
      <c r="M29" s="401">
        <v>0</v>
      </c>
      <c r="N29" s="399">
        <v>0</v>
      </c>
      <c r="O29" s="401">
        <v>0</v>
      </c>
      <c r="P29" s="399">
        <v>0</v>
      </c>
      <c r="Q29" s="402">
        <f t="shared" si="2"/>
        <v>0</v>
      </c>
      <c r="R29" s="408">
        <v>100</v>
      </c>
      <c r="S29" s="459">
        <v>0</v>
      </c>
      <c r="T29" s="455">
        <v>0</v>
      </c>
      <c r="U29" s="460">
        <v>0</v>
      </c>
      <c r="V29" s="399">
        <v>0</v>
      </c>
      <c r="W29" s="400">
        <v>0</v>
      </c>
      <c r="X29" s="399">
        <v>0</v>
      </c>
      <c r="Y29" s="400">
        <v>0</v>
      </c>
      <c r="Z29" s="399">
        <v>0</v>
      </c>
      <c r="AA29" s="465">
        <v>0</v>
      </c>
      <c r="AB29" s="458">
        <v>0</v>
      </c>
      <c r="AC29" s="405">
        <v>0</v>
      </c>
      <c r="AD29" s="400">
        <v>0</v>
      </c>
      <c r="AE29" s="399">
        <v>0</v>
      </c>
      <c r="AF29" s="400">
        <v>0</v>
      </c>
      <c r="AG29" s="399">
        <v>0</v>
      </c>
      <c r="AH29" s="400">
        <v>0</v>
      </c>
      <c r="AI29" s="399">
        <v>0</v>
      </c>
      <c r="AJ29" s="406">
        <v>0</v>
      </c>
      <c r="AK29" s="407"/>
    </row>
    <row r="30" spans="2:37" s="7" customFormat="1" ht="27" customHeight="1">
      <c r="B30" s="319" t="s">
        <v>19</v>
      </c>
      <c r="C30" s="418">
        <f t="shared" si="0"/>
        <v>29</v>
      </c>
      <c r="D30" s="418">
        <v>13</v>
      </c>
      <c r="E30" s="396">
        <f t="shared" si="1"/>
        <v>4</v>
      </c>
      <c r="F30" s="419">
        <v>100</v>
      </c>
      <c r="G30" s="429">
        <v>2</v>
      </c>
      <c r="H30" s="421">
        <f>G30/E30*100</f>
        <v>50</v>
      </c>
      <c r="I30" s="429">
        <v>1</v>
      </c>
      <c r="J30" s="421">
        <f>I30/E30*100</f>
        <v>25</v>
      </c>
      <c r="K30" s="430">
        <v>0</v>
      </c>
      <c r="L30" s="421">
        <f>K30/E30*100</f>
        <v>0</v>
      </c>
      <c r="M30" s="420">
        <v>1</v>
      </c>
      <c r="N30" s="421">
        <f>M30/E30*100</f>
        <v>25</v>
      </c>
      <c r="O30" s="420">
        <v>0</v>
      </c>
      <c r="P30" s="421">
        <f>O30/E30*100</f>
        <v>0</v>
      </c>
      <c r="Q30" s="402">
        <f t="shared" si="2"/>
        <v>4</v>
      </c>
      <c r="R30" s="419">
        <v>100</v>
      </c>
      <c r="S30" s="409">
        <v>3</v>
      </c>
      <c r="T30" s="455">
        <v>0</v>
      </c>
      <c r="U30" s="430">
        <v>1</v>
      </c>
      <c r="V30" s="399">
        <f>U30/S30*100</f>
        <v>33.33333333333333</v>
      </c>
      <c r="W30" s="470">
        <v>3</v>
      </c>
      <c r="X30" s="458">
        <f>W30/S30*100</f>
        <v>100</v>
      </c>
      <c r="Y30" s="470">
        <v>0</v>
      </c>
      <c r="Z30" s="399">
        <f>Y30/E30*100</f>
        <v>0</v>
      </c>
      <c r="AA30" s="427">
        <v>0</v>
      </c>
      <c r="AB30" s="458">
        <v>0</v>
      </c>
      <c r="AC30" s="424">
        <v>16</v>
      </c>
      <c r="AD30" s="429">
        <v>8</v>
      </c>
      <c r="AE30" s="421">
        <f>AD30/AC30*100</f>
        <v>50</v>
      </c>
      <c r="AF30" s="429">
        <v>3</v>
      </c>
      <c r="AG30" s="421">
        <f>AF30/AC30*100</f>
        <v>18.75</v>
      </c>
      <c r="AH30" s="429">
        <v>5</v>
      </c>
      <c r="AI30" s="421">
        <v>0</v>
      </c>
      <c r="AJ30" s="431">
        <v>0</v>
      </c>
      <c r="AK30" s="432"/>
    </row>
    <row r="31" spans="2:37" s="1" customFormat="1" ht="27.75" customHeight="1">
      <c r="B31" s="318" t="s">
        <v>20</v>
      </c>
      <c r="C31" s="395">
        <f t="shared" si="0"/>
        <v>0</v>
      </c>
      <c r="D31" s="395">
        <v>0</v>
      </c>
      <c r="E31" s="396">
        <f t="shared" si="1"/>
        <v>0</v>
      </c>
      <c r="F31" s="408">
        <v>100</v>
      </c>
      <c r="G31" s="470">
        <v>0</v>
      </c>
      <c r="H31" s="399">
        <v>0</v>
      </c>
      <c r="I31" s="470">
        <v>0</v>
      </c>
      <c r="J31" s="399">
        <v>0</v>
      </c>
      <c r="K31" s="471">
        <v>0</v>
      </c>
      <c r="L31" s="399">
        <v>0</v>
      </c>
      <c r="M31" s="401">
        <v>0</v>
      </c>
      <c r="N31" s="399">
        <v>0</v>
      </c>
      <c r="O31" s="401">
        <v>0</v>
      </c>
      <c r="P31" s="399">
        <v>0</v>
      </c>
      <c r="Q31" s="402">
        <f t="shared" si="2"/>
        <v>0</v>
      </c>
      <c r="R31" s="408">
        <v>100</v>
      </c>
      <c r="S31" s="459">
        <v>0</v>
      </c>
      <c r="T31" s="455">
        <v>0</v>
      </c>
      <c r="U31" s="471">
        <v>0</v>
      </c>
      <c r="V31" s="399">
        <v>0</v>
      </c>
      <c r="W31" s="470">
        <v>0</v>
      </c>
      <c r="X31" s="642">
        <v>0</v>
      </c>
      <c r="Y31" s="470">
        <v>0</v>
      </c>
      <c r="Z31" s="399">
        <v>0</v>
      </c>
      <c r="AA31" s="465">
        <v>0</v>
      </c>
      <c r="AB31" s="458">
        <v>0</v>
      </c>
      <c r="AC31" s="405">
        <v>0</v>
      </c>
      <c r="AD31" s="470">
        <v>0</v>
      </c>
      <c r="AE31" s="399">
        <v>0</v>
      </c>
      <c r="AF31" s="470">
        <v>0</v>
      </c>
      <c r="AG31" s="399">
        <v>0</v>
      </c>
      <c r="AH31" s="470">
        <v>0</v>
      </c>
      <c r="AI31" s="399">
        <v>0</v>
      </c>
      <c r="AJ31" s="472">
        <v>0</v>
      </c>
      <c r="AK31" s="473"/>
    </row>
    <row r="32" spans="2:37" s="1" customFormat="1" ht="27.75" customHeight="1">
      <c r="B32" s="318" t="s">
        <v>78</v>
      </c>
      <c r="C32" s="395">
        <f t="shared" si="0"/>
        <v>0</v>
      </c>
      <c r="D32" s="395">
        <v>0</v>
      </c>
      <c r="E32" s="396">
        <f t="shared" si="1"/>
        <v>0</v>
      </c>
      <c r="F32" s="408">
        <v>100</v>
      </c>
      <c r="G32" s="470">
        <v>0</v>
      </c>
      <c r="H32" s="399">
        <v>0</v>
      </c>
      <c r="I32" s="470">
        <v>0</v>
      </c>
      <c r="J32" s="399">
        <v>0</v>
      </c>
      <c r="K32" s="471">
        <v>0</v>
      </c>
      <c r="L32" s="399">
        <v>0</v>
      </c>
      <c r="M32" s="401">
        <v>0</v>
      </c>
      <c r="N32" s="399">
        <v>0</v>
      </c>
      <c r="O32" s="401">
        <v>0</v>
      </c>
      <c r="P32" s="399">
        <v>0</v>
      </c>
      <c r="Q32" s="402">
        <f t="shared" si="2"/>
        <v>0</v>
      </c>
      <c r="R32" s="408">
        <v>100</v>
      </c>
      <c r="S32" s="459">
        <v>0</v>
      </c>
      <c r="T32" s="455">
        <v>0</v>
      </c>
      <c r="U32" s="471">
        <v>0</v>
      </c>
      <c r="V32" s="399">
        <v>0</v>
      </c>
      <c r="W32" s="471">
        <v>0</v>
      </c>
      <c r="X32" s="399">
        <v>0</v>
      </c>
      <c r="Y32" s="470">
        <v>0</v>
      </c>
      <c r="Z32" s="399">
        <v>0</v>
      </c>
      <c r="AA32" s="465">
        <v>0</v>
      </c>
      <c r="AB32" s="458">
        <v>0</v>
      </c>
      <c r="AC32" s="405">
        <v>0</v>
      </c>
      <c r="AD32" s="470">
        <v>0</v>
      </c>
      <c r="AE32" s="399">
        <v>0</v>
      </c>
      <c r="AF32" s="470">
        <v>0</v>
      </c>
      <c r="AG32" s="399">
        <v>0</v>
      </c>
      <c r="AH32" s="470">
        <v>0</v>
      </c>
      <c r="AI32" s="399">
        <v>0</v>
      </c>
      <c r="AJ32" s="472">
        <v>0</v>
      </c>
      <c r="AK32" s="473"/>
    </row>
    <row r="33" spans="2:37" s="1" customFormat="1" ht="28.5" customHeight="1">
      <c r="B33" s="318" t="s">
        <v>7</v>
      </c>
      <c r="C33" s="395">
        <f t="shared" si="0"/>
        <v>0</v>
      </c>
      <c r="D33" s="395">
        <v>0</v>
      </c>
      <c r="E33" s="396">
        <f t="shared" si="1"/>
        <v>0</v>
      </c>
      <c r="F33" s="408">
        <v>100</v>
      </c>
      <c r="G33" s="470">
        <v>0</v>
      </c>
      <c r="H33" s="399">
        <v>0</v>
      </c>
      <c r="I33" s="470">
        <v>0</v>
      </c>
      <c r="J33" s="399">
        <v>0</v>
      </c>
      <c r="K33" s="471">
        <v>0</v>
      </c>
      <c r="L33" s="399">
        <v>0</v>
      </c>
      <c r="M33" s="401">
        <v>0</v>
      </c>
      <c r="N33" s="399">
        <v>0</v>
      </c>
      <c r="O33" s="401">
        <v>0</v>
      </c>
      <c r="P33" s="399">
        <v>0</v>
      </c>
      <c r="Q33" s="402">
        <f t="shared" si="2"/>
        <v>0</v>
      </c>
      <c r="R33" s="408">
        <v>100</v>
      </c>
      <c r="S33" s="459">
        <v>0</v>
      </c>
      <c r="T33" s="455">
        <v>0</v>
      </c>
      <c r="U33" s="471">
        <v>0</v>
      </c>
      <c r="V33" s="399">
        <v>0</v>
      </c>
      <c r="W33" s="471">
        <v>0</v>
      </c>
      <c r="X33" s="399">
        <v>0</v>
      </c>
      <c r="Y33" s="470">
        <v>0</v>
      </c>
      <c r="Z33" s="399">
        <v>0</v>
      </c>
      <c r="AA33" s="465">
        <v>0</v>
      </c>
      <c r="AB33" s="458">
        <v>0</v>
      </c>
      <c r="AC33" s="405">
        <v>0</v>
      </c>
      <c r="AD33" s="470">
        <v>0</v>
      </c>
      <c r="AE33" s="399">
        <v>0</v>
      </c>
      <c r="AF33" s="470">
        <v>0</v>
      </c>
      <c r="AG33" s="399">
        <v>0</v>
      </c>
      <c r="AH33" s="470">
        <v>0</v>
      </c>
      <c r="AI33" s="399">
        <v>0</v>
      </c>
      <c r="AJ33" s="472">
        <v>0</v>
      </c>
      <c r="AK33" s="473"/>
    </row>
    <row r="34" spans="2:37" s="1" customFormat="1" ht="28.5" customHeight="1" thickBot="1">
      <c r="B34" s="373" t="s">
        <v>23</v>
      </c>
      <c r="C34" s="474">
        <f t="shared" si="0"/>
        <v>0</v>
      </c>
      <c r="D34" s="474">
        <v>0</v>
      </c>
      <c r="E34" s="435">
        <f t="shared" si="1"/>
        <v>0</v>
      </c>
      <c r="F34" s="475">
        <v>100</v>
      </c>
      <c r="G34" s="476">
        <v>0</v>
      </c>
      <c r="H34" s="477">
        <v>0</v>
      </c>
      <c r="I34" s="478">
        <v>0</v>
      </c>
      <c r="J34" s="477">
        <v>0</v>
      </c>
      <c r="K34" s="478">
        <v>0</v>
      </c>
      <c r="L34" s="479">
        <v>0</v>
      </c>
      <c r="M34" s="480">
        <v>0</v>
      </c>
      <c r="N34" s="479">
        <v>0</v>
      </c>
      <c r="O34" s="480">
        <v>0</v>
      </c>
      <c r="P34" s="479">
        <v>0</v>
      </c>
      <c r="Q34" s="442">
        <f t="shared" si="2"/>
        <v>0</v>
      </c>
      <c r="R34" s="475">
        <v>100</v>
      </c>
      <c r="S34" s="481">
        <v>0</v>
      </c>
      <c r="T34" s="482">
        <v>0</v>
      </c>
      <c r="U34" s="483">
        <v>0</v>
      </c>
      <c r="V34" s="479">
        <v>0</v>
      </c>
      <c r="W34" s="478">
        <v>0</v>
      </c>
      <c r="X34" s="477">
        <v>0</v>
      </c>
      <c r="Y34" s="476">
        <v>0</v>
      </c>
      <c r="Z34" s="477">
        <v>0</v>
      </c>
      <c r="AA34" s="484">
        <v>0</v>
      </c>
      <c r="AB34" s="477">
        <v>0</v>
      </c>
      <c r="AC34" s="484">
        <v>0</v>
      </c>
      <c r="AD34" s="476">
        <v>0</v>
      </c>
      <c r="AE34" s="477">
        <v>0</v>
      </c>
      <c r="AF34" s="478">
        <v>0</v>
      </c>
      <c r="AG34" s="479">
        <v>0</v>
      </c>
      <c r="AH34" s="476">
        <v>0</v>
      </c>
      <c r="AI34" s="477">
        <v>0</v>
      </c>
      <c r="AJ34" s="485">
        <v>0</v>
      </c>
      <c r="AK34" s="473"/>
    </row>
    <row r="35" spans="2:37" s="1" customFormat="1" ht="33" customHeight="1" thickBot="1" thickTop="1">
      <c r="B35" s="486" t="s">
        <v>21</v>
      </c>
      <c r="C35" s="487">
        <f>SUM(C8:C34)</f>
        <v>3632</v>
      </c>
      <c r="D35" s="488">
        <f>SUM(D8:D34)</f>
        <v>1891</v>
      </c>
      <c r="E35" s="489">
        <f>SUM(E8:E34)</f>
        <v>230</v>
      </c>
      <c r="F35" s="490">
        <v>100</v>
      </c>
      <c r="G35" s="491">
        <f>SUM(G8:G34)</f>
        <v>90</v>
      </c>
      <c r="H35" s="492">
        <f>G35/E35*100</f>
        <v>39.130434782608695</v>
      </c>
      <c r="I35" s="491">
        <f>SUM(I8:I34)</f>
        <v>30</v>
      </c>
      <c r="J35" s="492">
        <f>I35/E35*100</f>
        <v>13.043478260869565</v>
      </c>
      <c r="K35" s="491">
        <f>SUM(K8:K34)</f>
        <v>8</v>
      </c>
      <c r="L35" s="493">
        <f>K35/E35*100</f>
        <v>3.4782608695652173</v>
      </c>
      <c r="M35" s="491">
        <f>SUM(M8:M34)</f>
        <v>6</v>
      </c>
      <c r="N35" s="492">
        <f>M35/E35*100</f>
        <v>2.608695652173913</v>
      </c>
      <c r="O35" s="491">
        <f>SUM(O8:O34)</f>
        <v>96</v>
      </c>
      <c r="P35" s="492">
        <f>O35/E35*100</f>
        <v>41.73913043478261</v>
      </c>
      <c r="Q35" s="489">
        <f>SUM(Q8:Q34)</f>
        <v>230</v>
      </c>
      <c r="R35" s="490">
        <v>100</v>
      </c>
      <c r="S35" s="488">
        <f>SUM(S8:S34)</f>
        <v>23</v>
      </c>
      <c r="T35" s="494">
        <f>SUM(T8:T34)</f>
        <v>0</v>
      </c>
      <c r="U35" s="495">
        <f>SUM(U8:U34)</f>
        <v>21</v>
      </c>
      <c r="V35" s="451">
        <f>U35/S35*100</f>
        <v>91.30434782608695</v>
      </c>
      <c r="W35" s="643">
        <f>SUM(W8:W34)</f>
        <v>22</v>
      </c>
      <c r="X35" s="452">
        <f>W35/S35*100</f>
        <v>95.65217391304348</v>
      </c>
      <c r="Y35" s="644">
        <f>SUM(Y8:Y34)</f>
        <v>17</v>
      </c>
      <c r="Z35" s="452">
        <f>Y35/S35*100</f>
        <v>73.91304347826086</v>
      </c>
      <c r="AA35" s="488">
        <f>SUM(AA8:AA34)</f>
        <v>0</v>
      </c>
      <c r="AB35" s="496">
        <f>AA35/S35*100</f>
        <v>0</v>
      </c>
      <c r="AC35" s="497">
        <f>SUM(AC8:AC34)</f>
        <v>1600</v>
      </c>
      <c r="AD35" s="491">
        <f>SUM(AD8:AD34)</f>
        <v>1458</v>
      </c>
      <c r="AE35" s="492">
        <f>AD35/AC35*100</f>
        <v>91.125</v>
      </c>
      <c r="AF35" s="491">
        <f>SUM(AF8:AF34)</f>
        <v>125</v>
      </c>
      <c r="AG35" s="492">
        <f>AF35/AC35*100</f>
        <v>7.8125</v>
      </c>
      <c r="AH35" s="488">
        <f>SUM(AH8:AH34)</f>
        <v>17</v>
      </c>
      <c r="AI35" s="496">
        <f>AH35/AC35*100</f>
        <v>1.0625</v>
      </c>
      <c r="AJ35" s="498">
        <f>SUM(AJ8:AJ34)</f>
        <v>141</v>
      </c>
      <c r="AK35" s="473"/>
    </row>
    <row r="36" spans="5:37" s="1" customFormat="1" ht="21.75" customHeight="1">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8"/>
    </row>
    <row r="37" spans="3:37" s="1" customFormat="1" ht="12.75">
      <c r="C37" s="3"/>
      <c r="D37" s="3"/>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8"/>
    </row>
    <row r="38" spans="5:37" s="1" customFormat="1" ht="12.75" hidden="1">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8"/>
    </row>
    <row r="39" spans="5:37" s="1" customFormat="1" ht="12.75" hidden="1">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8"/>
    </row>
    <row r="40" spans="5:37" s="1" customFormat="1" ht="12.75" hidden="1">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8"/>
    </row>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sheetData>
  <sheetProtection/>
  <mergeCells count="29">
    <mergeCell ref="Y6:Z6"/>
    <mergeCell ref="AA6:AB6"/>
    <mergeCell ref="AD6:AE6"/>
    <mergeCell ref="AF6:AG6"/>
    <mergeCell ref="AH6:AI6"/>
    <mergeCell ref="M6:N6"/>
    <mergeCell ref="O6:P6"/>
    <mergeCell ref="U6:V6"/>
    <mergeCell ref="W6:X6"/>
    <mergeCell ref="AK4:AK6"/>
    <mergeCell ref="G5:P5"/>
    <mergeCell ref="S5:S6"/>
    <mergeCell ref="T5:T6"/>
    <mergeCell ref="U5:AB5"/>
    <mergeCell ref="AC5:AC6"/>
    <mergeCell ref="AD5:AI5"/>
    <mergeCell ref="G6:H6"/>
    <mergeCell ref="I6:J6"/>
    <mergeCell ref="K6:L6"/>
    <mergeCell ref="B2:AK2"/>
    <mergeCell ref="B4:B7"/>
    <mergeCell ref="C4:C6"/>
    <mergeCell ref="D4:D6"/>
    <mergeCell ref="E4:F6"/>
    <mergeCell ref="G4:P4"/>
    <mergeCell ref="Q4:R6"/>
    <mergeCell ref="S4:AB4"/>
    <mergeCell ref="AC4:AI4"/>
    <mergeCell ref="AJ4:AJ6"/>
  </mergeCells>
  <printOptions/>
  <pageMargins left="0.7" right="0.7" top="0.75" bottom="0.75" header="0.3" footer="0.3"/>
  <pageSetup fitToHeight="1" fitToWidth="1"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2021-03-31T06:25:18Z</dcterms:created>
  <dcterms:modified xsi:type="dcterms:W3CDTF">2021-03-31T06:25:45Z</dcterms:modified>
  <cp:category/>
  <cp:version/>
  <cp:contentType/>
  <cp:contentStatus/>
</cp:coreProperties>
</file>