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870" windowHeight="9430" firstSheet="7" activeTab="7"/>
  </bookViews>
  <sheets>
    <sheet name="別表１" sheetId="1" r:id="rId1"/>
    <sheet name="別表２" sheetId="2" r:id="rId2"/>
    <sheet name="別表３" sheetId="3" r:id="rId3"/>
    <sheet name="別表4-1" sheetId="4" r:id="rId4"/>
    <sheet name="別表4-2" sheetId="5" r:id="rId5"/>
    <sheet name="別表4-3" sheetId="6" r:id="rId6"/>
    <sheet name="別表4-4" sheetId="7" r:id="rId7"/>
    <sheet name="別表５ｰ１　処理期間1年超（審査請求）" sheetId="8" r:id="rId8"/>
    <sheet name="別表５ｰ２処理期間1年超（再審査請求）" sheetId="9" r:id="rId9"/>
    <sheet name="別表６（標準審理期間・審理員名簿）" sheetId="10" r:id="rId10"/>
    <sheet name="別表７（旧法）" sheetId="11" r:id="rId11"/>
  </sheets>
  <definedNames>
    <definedName name="_xlfn.IFERROR" hidden="1">#NAME?</definedName>
    <definedName name="_xlnm.Print_Area" localSheetId="0">'別表１'!$A$1:$L$22</definedName>
    <definedName name="_xlnm.Print_Area" localSheetId="5">'別表4-3'!$A$1:$AR$11</definedName>
    <definedName name="_xlnm.Print_Area" localSheetId="9">'別表６（標準審理期間・審理員名簿）'!$A$1:$X$15</definedName>
  </definedNames>
  <calcPr fullCalcOnLoad="1"/>
</workbook>
</file>

<file path=xl/sharedStrings.xml><?xml version="1.0" encoding="utf-8"?>
<sst xmlns="http://schemas.openxmlformats.org/spreadsheetml/2006/main" count="646" uniqueCount="166">
  <si>
    <t>不服申立て</t>
  </si>
  <si>
    <t>取下げ</t>
  </si>
  <si>
    <t>合　　計</t>
  </si>
  <si>
    <t>【別表３】</t>
  </si>
  <si>
    <t>区　　　分</t>
  </si>
  <si>
    <t>(件)</t>
  </si>
  <si>
    <t>(％)</t>
  </si>
  <si>
    <t>総　　件　　数</t>
  </si>
  <si>
    <t>【別表２】</t>
  </si>
  <si>
    <t>棄　　却</t>
  </si>
  <si>
    <t>却　　下</t>
  </si>
  <si>
    <t>そ の 他</t>
  </si>
  <si>
    <t>【別表１】</t>
  </si>
  <si>
    <t>区　　分</t>
  </si>
  <si>
    <t>不服申立て</t>
  </si>
  <si>
    <t>総　件　数</t>
  </si>
  <si>
    <t>（件）</t>
  </si>
  <si>
    <t>（％）</t>
  </si>
  <si>
    <t>未処理</t>
  </si>
  <si>
    <t>認　　容</t>
  </si>
  <si>
    <t>【別表４－１】</t>
  </si>
  <si>
    <t>【別表４－２】</t>
  </si>
  <si>
    <t xml:space="preserve">  処理済</t>
  </si>
  <si>
    <t>行政不服審査法に基づく不服申立て（再調査の請求）</t>
  </si>
  <si>
    <t>【別表４－３】</t>
  </si>
  <si>
    <t>行政不服審査法に基づく不服申立て（審査請求）</t>
  </si>
  <si>
    <t>【別表４－４】</t>
  </si>
  <si>
    <t>行政不服審査法に基づく不服申立て（再審査請求）</t>
  </si>
  <si>
    <t>行政不服審査法に基づく不服申立て（審査請求＋再調査の請求＋再審査請求）</t>
  </si>
  <si>
    <t>３か月以内</t>
  </si>
  <si>
    <t>１年超
１年３か月以内</t>
  </si>
  <si>
    <t>１年６か月超
１年９か月以内</t>
  </si>
  <si>
    <t>１年９か月超
２年以内</t>
  </si>
  <si>
    <t>２年超</t>
  </si>
  <si>
    <t>１年以内</t>
  </si>
  <si>
    <t>１年超
２年以内</t>
  </si>
  <si>
    <t>２年超</t>
  </si>
  <si>
    <t>１　審査請求</t>
  </si>
  <si>
    <t>２　再調査の請求</t>
  </si>
  <si>
    <t>３　再審査請求</t>
  </si>
  <si>
    <t>１　審査請求</t>
  </si>
  <si>
    <t>２　再調査の請求</t>
  </si>
  <si>
    <t>１　審査請求</t>
  </si>
  <si>
    <t>３か月超
６か月以内</t>
  </si>
  <si>
    <t>６か月超
９か月以内</t>
  </si>
  <si>
    <t>９か月超
１年以内</t>
  </si>
  <si>
    <t>１年超２年以内</t>
  </si>
  <si>
    <t>１年超
２年以内</t>
  </si>
  <si>
    <t>１年3か月以上
１年６か月以内</t>
  </si>
  <si>
    <t>１年３か月超
１年６か月以内</t>
  </si>
  <si>
    <t>処理に１年超を要した審査請求</t>
  </si>
  <si>
    <t>処理済件数
（合計）</t>
  </si>
  <si>
    <t>処理に1年超を要した件数</t>
  </si>
  <si>
    <t>処理に1年以上を要した件数　　　（再掲）</t>
  </si>
  <si>
    <t>未 処 理 件 数</t>
  </si>
  <si>
    <t>取り下げ件数</t>
  </si>
  <si>
    <t>処　　理　　期　間</t>
  </si>
  <si>
    <t>審理員審理件数</t>
  </si>
  <si>
    <t>長　期　化　要　因　（　複　数　回　答　）</t>
  </si>
  <si>
    <t>未処理件数
（合計）</t>
  </si>
  <si>
    <t>未 処 理 経 過 期 間</t>
  </si>
  <si>
    <t>１年３か月超
１年６か月以内</t>
  </si>
  <si>
    <t>審理員指名</t>
  </si>
  <si>
    <t>審理員審理</t>
  </si>
  <si>
    <t>諮問手続</t>
  </si>
  <si>
    <t>答申手続</t>
  </si>
  <si>
    <t>裁決手続</t>
  </si>
  <si>
    <t>その他</t>
  </si>
  <si>
    <t>1年以内</t>
  </si>
  <si>
    <t>１年超
２年以内</t>
  </si>
  <si>
    <t>２年超</t>
  </si>
  <si>
    <t>(％)</t>
  </si>
  <si>
    <t>処理に１年超を要した再審査請求</t>
  </si>
  <si>
    <t>【別表５－１】</t>
  </si>
  <si>
    <t>標　　準　　審　　理　　期　　間</t>
  </si>
  <si>
    <t>審　　理　　員　　候　　補　　者　　名　　簿</t>
  </si>
  <si>
    <t>設　定　状　況</t>
  </si>
  <si>
    <t>未設定の理由【複数回答】</t>
  </si>
  <si>
    <t>公表方法【複数回答】</t>
  </si>
  <si>
    <t>作　成　状　況　</t>
  </si>
  <si>
    <t>未作成の理由【複数回答】</t>
  </si>
  <si>
    <t>公　表　方　法　【　複　数　回　答　】</t>
  </si>
  <si>
    <t>全部設定済</t>
  </si>
  <si>
    <t>一部未設定</t>
  </si>
  <si>
    <t>未設定</t>
  </si>
  <si>
    <t>現状では実績が少ないなどの理由により未設定であるが、状況をみて設定予定</t>
  </si>
  <si>
    <t>現在、具体的に検討している</t>
  </si>
  <si>
    <t>ホームページ</t>
  </si>
  <si>
    <t>事務所に備付け</t>
  </si>
  <si>
    <t>求めに応じ提示</t>
  </si>
  <si>
    <t>全部作成済</t>
  </si>
  <si>
    <t>一部未作成</t>
  </si>
  <si>
    <t>未作成</t>
  </si>
  <si>
    <t>審査請求の内容（行政分野）等により審理員に指名する職員がそれぞれ異なるため</t>
  </si>
  <si>
    <t>審査請求の実績が少ないため</t>
  </si>
  <si>
    <t>検討中</t>
  </si>
  <si>
    <t>ホームページ</t>
  </si>
  <si>
    <t>不服申立区分</t>
  </si>
  <si>
    <t>処理対象件数
（係属事件数）</t>
  </si>
  <si>
    <t>処　　　　理　　　　済　　　　件　　　　数</t>
  </si>
  <si>
    <t>　未 　 処 　 理 　 件  　数</t>
  </si>
  <si>
    <t>処　　理　　内　　容</t>
  </si>
  <si>
    <t>処　　理　　期　　間</t>
  </si>
  <si>
    <t>取下げ件数</t>
  </si>
  <si>
    <t>未処理経過期間</t>
  </si>
  <si>
    <t>処理対象件数（合計）</t>
  </si>
  <si>
    <t>前年度からの繰越件数</t>
  </si>
  <si>
    <t>30年度新規申立件数</t>
  </si>
  <si>
    <t>処理済件数
（合計）</t>
  </si>
  <si>
    <t>未処理件数
（合計）</t>
  </si>
  <si>
    <t>容認</t>
  </si>
  <si>
    <t>棄却</t>
  </si>
  <si>
    <t>却下</t>
  </si>
  <si>
    <t>その他</t>
  </si>
  <si>
    <t>処理期間
（合計）</t>
  </si>
  <si>
    <t>２年以内</t>
  </si>
  <si>
    <t>２年超３年以内</t>
  </si>
  <si>
    <t>３年超５年以内</t>
  </si>
  <si>
    <t>５年超</t>
  </si>
  <si>
    <t>３年超５年以内</t>
  </si>
  <si>
    <t>５年超</t>
  </si>
  <si>
    <t xml:space="preserve"> 標準審理期間の設定状況・審理員候補者名簿の作成状況</t>
  </si>
  <si>
    <t>【別表６】</t>
  </si>
  <si>
    <t>【別表7】</t>
  </si>
  <si>
    <t>都道府県</t>
  </si>
  <si>
    <t>市町村</t>
  </si>
  <si>
    <t>都道府県</t>
  </si>
  <si>
    <t>異議申立て</t>
  </si>
  <si>
    <t>審査請求</t>
  </si>
  <si>
    <t>再審査請求</t>
  </si>
  <si>
    <t>市町村</t>
  </si>
  <si>
    <t>政令市</t>
  </si>
  <si>
    <t>合　　計</t>
  </si>
  <si>
    <t>備　　　考</t>
  </si>
  <si>
    <t>不服申立て件数</t>
  </si>
  <si>
    <t>・その他</t>
  </si>
  <si>
    <t>・道路交通法関係</t>
  </si>
  <si>
    <t>　　　２．審理員名簿未作成の理由「その他」の主なものとしては、①当該機関が行なう処分に係る不服申立てについては、行政不服審査法第2章の適用が除外されているものであるため、②審査庁が行審法第９条但し書きに該当するため、等となっている。</t>
  </si>
  <si>
    <t>【別表５－２】</t>
  </si>
  <si>
    <t>（注）１．標準審理期間未設定の理由「その他」の主なものとしては、①案件により処理期間が区々であり、設定が困難、②処理実績がなく設定が困難、等となっている。</t>
  </si>
  <si>
    <t>政令指定都市</t>
  </si>
  <si>
    <t>・情報公開・個人情報保護関係（注）</t>
  </si>
  <si>
    <t>（注）　「情報公開・個人情報保護関係」とは、「情報公開・個人情報保護関係」とは、地方公共団体の情報公開条例及び個人情報保護条例に基づくものをいう。</t>
  </si>
  <si>
    <t>（注）　「情報公開・個人情報保護関係」とは、「情報公開・個人情報保護関係」とは、地方公共団体の情報公開条例及び個人情報保護条例に基づくものをいう。</t>
  </si>
  <si>
    <t>未　　処　　理</t>
  </si>
  <si>
    <t>処　理　済</t>
  </si>
  <si>
    <t>未　処　理</t>
  </si>
  <si>
    <t>取　下　げ</t>
  </si>
  <si>
    <t>行政不服審査会等への諮問件数</t>
  </si>
  <si>
    <t>行政不服審査会等への諮問件数</t>
  </si>
  <si>
    <t>　地方公共団体における旧法による不服申立て</t>
  </si>
  <si>
    <t xml:space="preserve">  処　　　 理　　　済</t>
  </si>
  <si>
    <t xml:space="preserve">  処　　　　理　　　　済</t>
  </si>
  <si>
    <t>市町村等</t>
  </si>
  <si>
    <t>地方公共団体（都道府県・市町村等・政令指定都市）に対する行政不服審査法に基づく不服申立ての状況（平成30年度）</t>
  </si>
  <si>
    <t>地方公共団体（都道府県・市町村等・政令指定都市）における行政不服審査法に基づく不服申立ての処理内容（平成30年度）</t>
  </si>
  <si>
    <t>地方公共団体（都道府県・市町村等・政令指定都市）における行政不服審査法に基づく不服申立ての処理期間（平成30年度）</t>
  </si>
  <si>
    <t>地方公共団体（都道府県・市町村等・政令指定都市）別集計表（平成30年度）</t>
  </si>
  <si>
    <t>地方公共団体（都道府県・市町村等・政令指定都市）別集計表（平成30年度）</t>
  </si>
  <si>
    <t>前年度からの繰り越し</t>
  </si>
  <si>
    <t>30年度新規申立て</t>
  </si>
  <si>
    <t>不　服　申　立　て</t>
  </si>
  <si>
    <t>・生活保護法関係</t>
  </si>
  <si>
    <t>・介護保険法関係</t>
  </si>
  <si>
    <t>・公害健康被害補償法関係</t>
  </si>
  <si>
    <t>・公害健康被害補償等法関係</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</si>
</sst>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d\-m"/>
    <numFmt numFmtId="178" formatCode="0_ "/>
    <numFmt numFmtId="179" formatCode="#,##0_ "/>
    <numFmt numFmtId="180" formatCode="#,##0_);[Red]\(#,##0\)"/>
    <numFmt numFmtId="181" formatCode="#,##0.0_);[Red]\(#,##0.0\)"/>
    <numFmt numFmtId="182" formatCode="0.0_);[Red]\(0.0\)"/>
    <numFmt numFmtId="183" formatCode="0_);[Red]\(0\)"/>
    <numFmt numFmtId="184" formatCode="#,##0;&quot;△ &quot;#,##0"/>
    <numFmt numFmtId="185" formatCode="#,##0.0;&quot;△ &quot;#,##0.0"/>
    <numFmt numFmtId="186" formatCode="0.0_ "/>
    <numFmt numFmtId="187" formatCode="0.0%"/>
    <numFmt numFmtId="188" formatCode="0.0"/>
    <numFmt numFmtId="189" formatCode="&quot;Yes&quot;;&quot;Yes&quot;;&quot;No&quot;"/>
    <numFmt numFmtId="190" formatCode="&quot;True&quot;;&quot;True&quot;;&quot;False&quot;"/>
    <numFmt numFmtId="191" formatCode="&quot;On&quot;;&quot;On&quot;;&quot;Off&quot;"/>
    <numFmt numFmtId="192" formatCode="[$€-2]\ #,##0.00_);[Red]\([$€-2]\ #,##0.00\)"/>
  </numFmts>
  <fonts count="54">
    <font>
      <sz val="11"/>
      <name val="ＭＳ Ｐゴシック"/>
      <family val="3"/>
    </font>
    <font>
      <sz val="6"/>
      <name val="ＭＳ Ｐゴシック"/>
      <family val="3"/>
    </font>
    <font>
      <sz val="10"/>
      <name val="ＭＳ Ｐゴシック"/>
      <family val="3"/>
    </font>
    <font>
      <sz val="9"/>
      <name val="ＭＳ Ｐゴシック"/>
      <family val="3"/>
    </font>
    <font>
      <sz val="12"/>
      <name val="ＭＳ 明朝"/>
      <family val="1"/>
    </font>
    <font>
      <sz val="12"/>
      <name val="ＭＳ Ｐゴシック"/>
      <family val="3"/>
    </font>
    <font>
      <b/>
      <sz val="12"/>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1"/>
      <color rgb="FFFF0000"/>
      <name val="ＭＳ Ｐゴシック"/>
      <family val="3"/>
    </font>
    <font>
      <sz val="12"/>
      <color theme="1"/>
      <name val="ＭＳ Ｐゴシック"/>
      <family val="3"/>
    </font>
    <font>
      <sz val="12"/>
      <color theme="1"/>
      <name val="Calibri"/>
      <family val="3"/>
    </font>
    <font>
      <sz val="12"/>
      <name val="Calibri"/>
      <family val="3"/>
    </font>
    <font>
      <sz val="11"/>
      <color theme="1"/>
      <name val="ＭＳ Ｐゴシック"/>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medium"/>
    </border>
    <border>
      <left style="medium"/>
      <right style="medium"/>
      <top/>
      <bottom style="medium"/>
    </border>
    <border>
      <left>
        <color indexed="63"/>
      </left>
      <right style="thin"/>
      <top>
        <color indexed="63"/>
      </top>
      <bottom>
        <color indexed="63"/>
      </bottom>
    </border>
    <border>
      <left style="hair"/>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thin"/>
      <right style="hair"/>
      <top>
        <color indexed="63"/>
      </top>
      <bottom style="medium"/>
    </border>
    <border>
      <left style="thin"/>
      <right style="hair"/>
      <top style="double"/>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hair"/>
      <bottom>
        <color indexed="63"/>
      </bottom>
    </border>
    <border>
      <left style="hair"/>
      <right style="thin"/>
      <top style="hair"/>
      <bottom>
        <color indexed="63"/>
      </bottom>
    </border>
    <border>
      <left style="thin"/>
      <right style="hair"/>
      <top style="hair"/>
      <bottom>
        <color indexed="63"/>
      </bottom>
    </border>
    <border>
      <left style="hair"/>
      <right style="thin"/>
      <top style="thick"/>
      <bottom style="thick"/>
    </border>
    <border>
      <left>
        <color indexed="63"/>
      </left>
      <right style="thin"/>
      <top style="thick"/>
      <bottom style="thick"/>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hair"/>
      <top>
        <color indexed="63"/>
      </top>
      <bottom style="thin"/>
    </border>
    <border>
      <left style="hair"/>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hair"/>
    </border>
    <border>
      <left style="hair"/>
      <right>
        <color indexed="63"/>
      </right>
      <top>
        <color indexed="63"/>
      </top>
      <bottom style="hair"/>
    </border>
    <border>
      <left style="thin"/>
      <right style="hair"/>
      <top>
        <color indexed="63"/>
      </top>
      <bottom style="hair"/>
    </border>
    <border>
      <left>
        <color indexed="63"/>
      </left>
      <right>
        <color indexed="63"/>
      </right>
      <top>
        <color indexed="63"/>
      </top>
      <bottom style="hair"/>
    </border>
    <border>
      <left style="hair"/>
      <right style="thin"/>
      <top>
        <color indexed="63"/>
      </top>
      <bottom style="hair"/>
    </border>
    <border>
      <left style="thin"/>
      <right style="thin"/>
      <top style="hair"/>
      <bottom>
        <color indexed="63"/>
      </bottom>
    </border>
    <border>
      <left style="thin"/>
      <right>
        <color indexed="63"/>
      </right>
      <top style="hair"/>
      <bottom style="hair"/>
    </border>
    <border>
      <left style="hair"/>
      <right>
        <color indexed="63"/>
      </right>
      <top style="hair"/>
      <bottom style="hair"/>
    </border>
    <border>
      <left style="thin"/>
      <right style="hair"/>
      <top style="hair"/>
      <bottom style="hair"/>
    </border>
    <border>
      <left>
        <color indexed="63"/>
      </left>
      <right>
        <color indexed="63"/>
      </right>
      <top style="hair"/>
      <bottom style="hair"/>
    </border>
    <border>
      <left>
        <color indexed="63"/>
      </left>
      <right style="thin"/>
      <top style="hair"/>
      <bottom style="hair"/>
    </border>
    <border>
      <left style="hair"/>
      <right style="thin"/>
      <top style="hair"/>
      <bottom style="hair"/>
    </border>
    <border>
      <left style="thin"/>
      <right>
        <color indexed="63"/>
      </right>
      <top>
        <color indexed="63"/>
      </top>
      <bottom style="thin"/>
    </border>
    <border>
      <left style="thin"/>
      <right style="thin"/>
      <top style="hair"/>
      <bottom style="thin"/>
    </border>
    <border>
      <left style="thin"/>
      <right>
        <color indexed="63"/>
      </right>
      <top style="hair"/>
      <bottom style="thin"/>
    </border>
    <border>
      <left style="hair"/>
      <right style="thin"/>
      <top style="hair"/>
      <bottom style="thin"/>
    </border>
    <border>
      <left>
        <color indexed="63"/>
      </left>
      <right>
        <color indexed="63"/>
      </right>
      <top style="thin"/>
      <bottom style="thin"/>
    </border>
    <border>
      <left style="thin"/>
      <right>
        <color indexed="63"/>
      </right>
      <top style="thin"/>
      <bottom style="thin"/>
    </border>
    <border>
      <left style="thin"/>
      <right style="hair"/>
      <top style="thin"/>
      <bottom style="thin"/>
    </border>
    <border>
      <left style="thin"/>
      <right style="thin"/>
      <top>
        <color indexed="63"/>
      </top>
      <bottom style="hair"/>
    </border>
    <border>
      <left style="thin"/>
      <right style="thin"/>
      <top style="hair"/>
      <bottom style="hair"/>
    </border>
    <border>
      <left style="thin"/>
      <right style="hair"/>
      <top style="hair"/>
      <bottom style="thin"/>
    </border>
    <border>
      <left style="hair"/>
      <right>
        <color indexed="63"/>
      </right>
      <top style="hair"/>
      <bottom style="thin"/>
    </border>
    <border>
      <left style="thin"/>
      <right style="thin"/>
      <top style="thin"/>
      <bottom style="thin"/>
    </border>
    <border>
      <left style="thin"/>
      <right>
        <color indexed="63"/>
      </right>
      <top style="thin"/>
      <bottom style="hair"/>
    </border>
    <border>
      <left>
        <color indexed="63"/>
      </left>
      <right style="thin"/>
      <top style="thin"/>
      <bottom>
        <color indexed="63"/>
      </bottom>
    </border>
    <border>
      <left style="thin"/>
      <right style="thin"/>
      <top style="thin"/>
      <bottom style="hair"/>
    </border>
    <border>
      <left style="thin"/>
      <right style="hair"/>
      <top style="thin"/>
      <bottom style="hair"/>
    </border>
    <border>
      <left>
        <color indexed="63"/>
      </left>
      <right style="thin"/>
      <top style="thin"/>
      <bottom style="hair"/>
    </border>
    <border>
      <left style="hair"/>
      <right style="thin"/>
      <top style="thin"/>
      <bottom style="hair"/>
    </border>
    <border>
      <left/>
      <right/>
      <top style="medium"/>
      <bottom/>
    </border>
    <border>
      <left>
        <color indexed="63"/>
      </left>
      <right style="thin"/>
      <top style="hair"/>
      <bottom style="thin"/>
    </border>
    <border>
      <left style="thin"/>
      <right/>
      <top/>
      <bottom style="medium"/>
    </border>
    <border>
      <left style="hair"/>
      <right style="thin"/>
      <top>
        <color indexed="63"/>
      </top>
      <bottom style="medium"/>
    </border>
    <border>
      <left style="thin"/>
      <right>
        <color indexed="63"/>
      </right>
      <top style="thin"/>
      <bottom>
        <color indexed="63"/>
      </bottom>
    </border>
    <border>
      <left>
        <color indexed="63"/>
      </left>
      <right style="thin"/>
      <top>
        <color indexed="63"/>
      </top>
      <bottom style="hair"/>
    </border>
    <border>
      <left style="thin"/>
      <right style="hair"/>
      <top>
        <color indexed="63"/>
      </top>
      <bottom>
        <color indexed="63"/>
      </bottom>
    </border>
    <border>
      <left style="thin"/>
      <right>
        <color indexed="63"/>
      </right>
      <top style="thin"/>
      <bottom style="double"/>
    </border>
    <border>
      <left style="thin"/>
      <right style="thin"/>
      <top style="thin"/>
      <bottom style="double"/>
    </border>
    <border>
      <left style="hair"/>
      <right style="thin"/>
      <top style="thin"/>
      <bottom style="double"/>
    </border>
    <border>
      <left style="thin"/>
      <right style="hair"/>
      <top style="thin"/>
      <bottom style="double"/>
    </border>
    <border>
      <left>
        <color indexed="63"/>
      </left>
      <right style="thin"/>
      <top style="thin"/>
      <bottom style="double"/>
    </border>
    <border>
      <left style="thin"/>
      <right style="thin"/>
      <top style="double"/>
      <bottom style="thin"/>
    </border>
    <border>
      <left style="thin"/>
      <right>
        <color indexed="63"/>
      </right>
      <top style="double"/>
      <bottom style="thin"/>
    </border>
    <border>
      <left style="hair"/>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hair"/>
      <top style="thin"/>
      <bottom>
        <color indexed="63"/>
      </bottom>
    </border>
    <border>
      <left style="thin"/>
      <right style="hair"/>
      <top style="double"/>
      <bottom style="thin"/>
    </border>
    <border>
      <left style="hair"/>
      <right style="thin"/>
      <top>
        <color indexed="63"/>
      </top>
      <bottom style="thin"/>
    </border>
    <border>
      <left>
        <color indexed="63"/>
      </left>
      <right style="hair"/>
      <top>
        <color indexed="63"/>
      </top>
      <bottom style="thin"/>
    </border>
    <border>
      <left style="medium"/>
      <right/>
      <top/>
      <bottom style="thin"/>
    </border>
    <border>
      <left style="medium"/>
      <right/>
      <top style="thin"/>
      <bottom style="double"/>
    </border>
    <border>
      <left style="medium"/>
      <right style="thin"/>
      <top/>
      <bottom style="medium"/>
    </border>
    <border>
      <left style="hair"/>
      <right style="thin"/>
      <top style="hair"/>
      <bottom style="medium"/>
    </border>
    <border>
      <left style="thin"/>
      <right style="hair"/>
      <top style="hair"/>
      <bottom style="medium"/>
    </border>
    <border>
      <left/>
      <right style="thin"/>
      <top>
        <color indexed="63"/>
      </top>
      <bottom style="medium"/>
    </border>
    <border>
      <left style="thin"/>
      <right>
        <color indexed="63"/>
      </right>
      <top style="hair"/>
      <bottom style="medium"/>
    </border>
    <border>
      <left/>
      <right style="medium"/>
      <top/>
      <bottom style="medium"/>
    </border>
    <border>
      <left style="medium"/>
      <right style="hair"/>
      <top>
        <color indexed="63"/>
      </top>
      <bottom style="medium"/>
    </border>
    <border>
      <left>
        <color indexed="63"/>
      </left>
      <right style="thin"/>
      <top style="hair"/>
      <bottom style="medium"/>
    </border>
    <border>
      <left style="hair"/>
      <right style="medium"/>
      <top style="hair"/>
      <bottom style="medium"/>
    </border>
    <border>
      <left style="medium"/>
      <right>
        <color indexed="63"/>
      </right>
      <top style="hair"/>
      <bottom style="medium"/>
    </border>
    <border>
      <left style="hair"/>
      <right>
        <color indexed="63"/>
      </right>
      <top style="hair"/>
      <bottom style="medium"/>
    </border>
    <border>
      <left/>
      <right style="medium"/>
      <top style="thin"/>
      <bottom style="double"/>
    </border>
    <border>
      <left style="hair"/>
      <right style="medium"/>
      <top style="thin"/>
      <bottom style="double"/>
    </border>
    <border>
      <left style="medium"/>
      <right style="thin"/>
      <top style="thin"/>
      <bottom style="double"/>
    </border>
    <border>
      <left>
        <color indexed="63"/>
      </left>
      <right>
        <color indexed="63"/>
      </right>
      <top style="thin"/>
      <bottom style="double"/>
    </border>
    <border>
      <left style="medium"/>
      <right style="medium"/>
      <top style="thin"/>
      <bottom style="double"/>
    </border>
    <border>
      <left style="medium"/>
      <right style="thin"/>
      <top/>
      <bottom style="thin"/>
    </border>
    <border>
      <left>
        <color indexed="63"/>
      </left>
      <right style="medium"/>
      <top/>
      <bottom style="thin"/>
    </border>
    <border>
      <left style="medium"/>
      <right style="medium"/>
      <top/>
      <bottom style="thin"/>
    </border>
    <border>
      <left style="thin"/>
      <right style="medium"/>
      <top/>
      <bottom/>
    </border>
    <border>
      <left style="medium"/>
      <right/>
      <top style="thin"/>
      <bottom style="thin"/>
    </border>
    <border>
      <left style="thin"/>
      <right style="medium"/>
      <top style="thin"/>
      <bottom style="thin"/>
    </border>
    <border>
      <left style="thin"/>
      <right style="medium"/>
      <top style="thin"/>
      <bottom style="double"/>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top/>
      <bottom style="medium"/>
    </border>
    <border>
      <left style="medium"/>
      <right>
        <color indexed="63"/>
      </right>
      <top style="medium"/>
      <bottom style="thin"/>
    </border>
    <border>
      <left/>
      <right/>
      <top style="medium"/>
      <bottom style="thin"/>
    </border>
    <border>
      <left style="thin"/>
      <right style="thin"/>
      <top style="medium"/>
      <bottom style="thin"/>
    </border>
    <border>
      <left/>
      <right style="thin"/>
      <top style="medium"/>
      <bottom style="thin"/>
    </border>
    <border>
      <left style="thin"/>
      <right/>
      <top style="medium"/>
      <bottom style="thin"/>
    </border>
    <border>
      <left style="medium"/>
      <right style="medium"/>
      <top style="medium"/>
      <bottom style="thin"/>
    </border>
    <border>
      <left style="thin"/>
      <right style="thin"/>
      <top style="thin"/>
      <bottom style="medium"/>
    </border>
    <border>
      <left style="thin"/>
      <right/>
      <top style="thin"/>
      <bottom style="medium"/>
    </border>
    <border>
      <left style="medium"/>
      <right style="medium"/>
      <top style="thin"/>
      <bottom style="medium"/>
    </border>
    <border>
      <left/>
      <right style="thin"/>
      <top style="thin"/>
      <bottom style="medium"/>
    </border>
    <border>
      <left style="medium"/>
      <right style="medium"/>
      <top style="thin"/>
      <bottom style="thin"/>
    </border>
    <border>
      <left style="medium"/>
      <right>
        <color indexed="63"/>
      </right>
      <top style="thin"/>
      <bottom style="medium"/>
    </border>
    <border>
      <left/>
      <right/>
      <top style="thin"/>
      <bottom style="medium"/>
    </border>
    <border>
      <left style="thick"/>
      <right>
        <color indexed="63"/>
      </right>
      <top style="thick"/>
      <bottom style="thick"/>
    </border>
    <border>
      <left style="hair"/>
      <right style="thin"/>
      <top style="thin"/>
      <bottom>
        <color indexed="63"/>
      </bottom>
    </border>
    <border>
      <left style="medium"/>
      <right style="thin"/>
      <top/>
      <bottom/>
    </border>
    <border>
      <left style="hair"/>
      <right style="thin"/>
      <top>
        <color indexed="63"/>
      </top>
      <bottom>
        <color indexed="63"/>
      </bottom>
    </border>
    <border>
      <left style="thin"/>
      <right style="medium"/>
      <top>
        <color indexed="63"/>
      </top>
      <bottom style="hair"/>
    </border>
    <border>
      <left style="thin"/>
      <right style="medium"/>
      <top style="hair"/>
      <bottom style="hair"/>
    </border>
    <border>
      <left>
        <color indexed="63"/>
      </left>
      <right>
        <color indexed="63"/>
      </right>
      <top style="hair"/>
      <bottom style="thin"/>
    </border>
    <border>
      <left style="thin"/>
      <right style="medium"/>
      <top style="hair"/>
      <bottom style="thin"/>
    </border>
    <border>
      <left>
        <color indexed="63"/>
      </left>
      <right>
        <color indexed="63"/>
      </right>
      <top style="hair"/>
      <bottom>
        <color indexed="63"/>
      </bottom>
    </border>
    <border>
      <left style="medium"/>
      <right style="thin"/>
      <top style="thin"/>
      <bottom style="thin"/>
    </border>
    <border>
      <left style="medium"/>
      <right style="hair"/>
      <top>
        <color indexed="63"/>
      </top>
      <bottom style="thin"/>
    </border>
    <border>
      <left style="medium"/>
      <right style="hair"/>
      <top style="thin"/>
      <bottom style="thin"/>
    </border>
    <border>
      <left style="medium"/>
      <right style="hair"/>
      <top style="thin"/>
      <bottom style="double"/>
    </border>
    <border>
      <left style="thin"/>
      <right style="hair"/>
      <top style="thick"/>
      <bottom style="thick"/>
    </border>
    <border>
      <left style="thin"/>
      <right>
        <color indexed="63"/>
      </right>
      <top style="thick"/>
      <bottom style="thick"/>
    </border>
    <border>
      <left>
        <color indexed="63"/>
      </left>
      <right style="thick"/>
      <top style="thin"/>
      <bottom style="thin"/>
    </border>
    <border>
      <left>
        <color indexed="63"/>
      </left>
      <right>
        <color indexed="63"/>
      </right>
      <top style="thin"/>
      <bottom>
        <color indexed="63"/>
      </bottom>
    </border>
    <border>
      <left style="thin"/>
      <right style="medium"/>
      <top style="medium"/>
      <bottom>
        <color indexed="63"/>
      </bottom>
    </border>
    <border>
      <left style="medium"/>
      <right>
        <color indexed="63"/>
      </right>
      <top style="thin"/>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border>
    <border>
      <left>
        <color indexed="63"/>
      </left>
      <right style="medium"/>
      <top style="medium"/>
      <bottom style="thin"/>
    </border>
    <border>
      <left style="medium"/>
      <right style="medium"/>
      <top style="medium"/>
      <bottom/>
    </border>
    <border>
      <left style="medium"/>
      <right style="medium"/>
      <top/>
      <bottom/>
    </border>
    <border>
      <left/>
      <right style="medium"/>
      <top style="thin"/>
      <bottom style="thin"/>
    </border>
    <border>
      <left>
        <color indexed="63"/>
      </left>
      <right style="medium"/>
      <top style="thin"/>
      <bottom style="hair"/>
    </border>
    <border>
      <left style="medium"/>
      <right style="thin"/>
      <top style="thin"/>
      <bottom/>
    </border>
    <border>
      <left style="medium"/>
      <right style="thin"/>
      <top>
        <color indexed="63"/>
      </top>
      <bottom style="hair"/>
    </border>
    <border>
      <left style="medium"/>
      <right>
        <color indexed="63"/>
      </right>
      <top>
        <color indexed="63"/>
      </top>
      <bottom style="hair"/>
    </border>
    <border>
      <left style="thin"/>
      <right style="thin"/>
      <top style="medium"/>
      <bottom>
        <color indexed="63"/>
      </bottom>
    </border>
    <border>
      <left>
        <color indexed="63"/>
      </left>
      <right>
        <color indexed="63"/>
      </right>
      <top style="thin"/>
      <bottom style="hair"/>
    </border>
    <border>
      <left style="thin"/>
      <right style="medium"/>
      <top style="thin"/>
      <bottom/>
    </border>
    <border>
      <left style="medium"/>
      <right style="thin"/>
      <top style="medium"/>
      <bottom style="thin"/>
    </border>
    <border>
      <left style="thin"/>
      <right style="medium"/>
      <top style="medium"/>
      <bottom style="thin"/>
    </border>
    <border>
      <left style="medium"/>
      <right>
        <color indexed="63"/>
      </right>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8"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876">
    <xf numFmtId="0" fontId="0" fillId="0" borderId="0" xfId="0" applyAlignment="1">
      <alignment/>
    </xf>
    <xf numFmtId="0" fontId="0" fillId="0" borderId="0" xfId="62" applyFont="1" applyFill="1">
      <alignment/>
      <protection/>
    </xf>
    <xf numFmtId="0" fontId="0" fillId="0" borderId="0" xfId="62" applyFont="1" applyFill="1" applyAlignment="1">
      <alignment vertical="center"/>
      <protection/>
    </xf>
    <xf numFmtId="179" fontId="0" fillId="0" borderId="0" xfId="62" applyNumberFormat="1" applyFont="1" applyFill="1">
      <alignment/>
      <protection/>
    </xf>
    <xf numFmtId="180" fontId="0" fillId="0" borderId="0" xfId="62" applyNumberFormat="1" applyFont="1" applyFill="1" applyAlignment="1">
      <alignment vertical="center"/>
      <protection/>
    </xf>
    <xf numFmtId="180" fontId="0" fillId="0" borderId="0" xfId="62" applyNumberFormat="1" applyFont="1" applyFill="1">
      <alignment/>
      <protection/>
    </xf>
    <xf numFmtId="0" fontId="0" fillId="33" borderId="0" xfId="62" applyFont="1" applyFill="1" applyAlignment="1">
      <alignment vertical="center"/>
      <protection/>
    </xf>
    <xf numFmtId="0" fontId="0" fillId="0" borderId="0" xfId="62" applyFont="1" applyFill="1" applyBorder="1">
      <alignment/>
      <protection/>
    </xf>
    <xf numFmtId="0" fontId="0" fillId="33" borderId="0" xfId="62" applyFont="1" applyFill="1">
      <alignment/>
      <protection/>
    </xf>
    <xf numFmtId="183" fontId="0" fillId="0" borderId="0" xfId="62" applyNumberFormat="1" applyFont="1" applyFill="1" applyAlignment="1">
      <alignment vertical="center"/>
      <protection/>
    </xf>
    <xf numFmtId="0" fontId="0" fillId="33" borderId="0" xfId="62" applyFont="1" applyFill="1" applyBorder="1" applyAlignment="1">
      <alignment vertical="center"/>
      <protection/>
    </xf>
    <xf numFmtId="0" fontId="0" fillId="33" borderId="0" xfId="62" applyFont="1" applyFill="1" applyBorder="1">
      <alignment/>
      <protection/>
    </xf>
    <xf numFmtId="0" fontId="0" fillId="33" borderId="0" xfId="0" applyFill="1" applyAlignment="1">
      <alignment/>
    </xf>
    <xf numFmtId="0" fontId="47" fillId="0" borderId="0" xfId="0" applyFont="1" applyAlignment="1">
      <alignment vertical="center"/>
    </xf>
    <xf numFmtId="0" fontId="47" fillId="33" borderId="0" xfId="0" applyFont="1" applyFill="1" applyAlignment="1">
      <alignment vertical="center"/>
    </xf>
    <xf numFmtId="0" fontId="47" fillId="0" borderId="0" xfId="0" applyFont="1" applyFill="1" applyAlignment="1">
      <alignment vertical="center"/>
    </xf>
    <xf numFmtId="0" fontId="47" fillId="0" borderId="0" xfId="0" applyFont="1" applyAlignment="1">
      <alignment/>
    </xf>
    <xf numFmtId="0" fontId="0" fillId="33" borderId="0" xfId="0" applyFont="1" applyFill="1" applyBorder="1" applyAlignment="1">
      <alignment horizontal="center" vertical="center"/>
    </xf>
    <xf numFmtId="0" fontId="0" fillId="0" borderId="0" xfId="0" applyFont="1" applyAlignment="1">
      <alignment/>
    </xf>
    <xf numFmtId="0" fontId="0" fillId="33" borderId="0" xfId="0" applyFont="1" applyFill="1" applyAlignment="1" applyProtection="1">
      <alignment vertical="center" shrinkToFit="1"/>
      <protection/>
    </xf>
    <xf numFmtId="0" fontId="0" fillId="33" borderId="0" xfId="0" applyFont="1" applyFill="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33" borderId="12" xfId="62" applyFont="1" applyFill="1" applyBorder="1">
      <alignment/>
      <protection/>
    </xf>
    <xf numFmtId="0" fontId="0" fillId="33" borderId="13" xfId="62" applyFont="1" applyFill="1" applyBorder="1" applyAlignment="1">
      <alignment vertical="center"/>
      <protection/>
    </xf>
    <xf numFmtId="0" fontId="48" fillId="0" borderId="0" xfId="0" applyFont="1" applyAlignment="1">
      <alignment/>
    </xf>
    <xf numFmtId="0" fontId="3" fillId="34" borderId="14" xfId="0" applyFont="1" applyFill="1" applyBorder="1" applyAlignment="1">
      <alignment horizontal="center" vertical="center"/>
    </xf>
    <xf numFmtId="0" fontId="3" fillId="0" borderId="15" xfId="0" applyFont="1" applyBorder="1" applyAlignment="1">
      <alignment horizontal="center" vertical="center"/>
    </xf>
    <xf numFmtId="183" fontId="0" fillId="33" borderId="16" xfId="62" applyNumberFormat="1" applyFont="1" applyFill="1" applyBorder="1" applyAlignment="1">
      <alignment vertical="center"/>
      <protection/>
    </xf>
    <xf numFmtId="183" fontId="0" fillId="33" borderId="17" xfId="62" applyNumberFormat="1" applyFont="1" applyFill="1" applyBorder="1" applyAlignment="1">
      <alignment vertical="center"/>
      <protection/>
    </xf>
    <xf numFmtId="183" fontId="0" fillId="33" borderId="18" xfId="62" applyNumberFormat="1" applyFont="1" applyFill="1" applyBorder="1" applyAlignment="1">
      <alignment vertical="center"/>
      <protection/>
    </xf>
    <xf numFmtId="183" fontId="0" fillId="33" borderId="19" xfId="62" applyNumberFormat="1" applyFont="1" applyFill="1" applyBorder="1" applyAlignment="1">
      <alignment vertical="center"/>
      <protection/>
    </xf>
    <xf numFmtId="0" fontId="5" fillId="33" borderId="0" xfId="0" applyFont="1" applyFill="1" applyAlignment="1">
      <alignment/>
    </xf>
    <xf numFmtId="0" fontId="5" fillId="0" borderId="0" xfId="0" applyFont="1" applyAlignment="1">
      <alignment/>
    </xf>
    <xf numFmtId="0" fontId="4" fillId="0" borderId="0" xfId="62" applyFont="1" applyFill="1" applyAlignment="1">
      <alignment horizontal="center" vertical="center"/>
      <protection/>
    </xf>
    <xf numFmtId="0" fontId="0" fillId="0" borderId="0" xfId="0" applyFont="1" applyAlignment="1">
      <alignment/>
    </xf>
    <xf numFmtId="183" fontId="0" fillId="33" borderId="0" xfId="62" applyNumberFormat="1" applyFont="1" applyFill="1" applyBorder="1" applyAlignment="1">
      <alignment vertical="center"/>
      <protection/>
    </xf>
    <xf numFmtId="0" fontId="2" fillId="0" borderId="0" xfId="62" applyFont="1" applyFill="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0" borderId="12" xfId="62" applyFont="1" applyFill="1" applyBorder="1" applyAlignment="1">
      <alignment horizontal="center" vertical="center"/>
      <protection/>
    </xf>
    <xf numFmtId="180" fontId="2" fillId="33" borderId="23" xfId="62" applyNumberFormat="1" applyFont="1" applyFill="1" applyBorder="1" applyAlignment="1">
      <alignment horizontal="right" vertical="center" shrinkToFit="1"/>
      <protection/>
    </xf>
    <xf numFmtId="186" fontId="2" fillId="33" borderId="24" xfId="62" applyNumberFormat="1" applyFont="1" applyFill="1" applyBorder="1" applyAlignment="1">
      <alignment horizontal="right" vertical="center" shrinkToFit="1"/>
      <protection/>
    </xf>
    <xf numFmtId="186" fontId="2" fillId="33" borderId="23" xfId="62" applyNumberFormat="1" applyFont="1" applyFill="1" applyBorder="1" applyAlignment="1">
      <alignment horizontal="right" vertical="center" shrinkToFit="1"/>
      <protection/>
    </xf>
    <xf numFmtId="0" fontId="2" fillId="33" borderId="25" xfId="62" applyFont="1" applyFill="1" applyBorder="1" applyAlignment="1">
      <alignment vertical="center"/>
      <protection/>
    </xf>
    <xf numFmtId="0" fontId="2" fillId="33" borderId="26" xfId="62" applyFont="1" applyFill="1" applyBorder="1" applyAlignment="1">
      <alignment vertical="center"/>
      <protection/>
    </xf>
    <xf numFmtId="0" fontId="2" fillId="33" borderId="27" xfId="62" applyFont="1" applyFill="1" applyBorder="1" applyAlignment="1">
      <alignment vertical="center"/>
      <protection/>
    </xf>
    <xf numFmtId="180" fontId="2" fillId="33" borderId="28" xfId="62" applyNumberFormat="1" applyFont="1" applyFill="1" applyBorder="1" applyAlignment="1">
      <alignment horizontal="right" vertical="center" shrinkToFit="1"/>
      <protection/>
    </xf>
    <xf numFmtId="183" fontId="2" fillId="33" borderId="29" xfId="62" applyNumberFormat="1" applyFont="1" applyFill="1" applyBorder="1" applyAlignment="1">
      <alignment horizontal="right" vertical="center" shrinkToFit="1"/>
      <protection/>
    </xf>
    <xf numFmtId="183" fontId="2" fillId="33" borderId="30" xfId="62" applyNumberFormat="1" applyFont="1" applyFill="1" applyBorder="1" applyAlignment="1">
      <alignment horizontal="right" vertical="center" shrinkToFit="1"/>
      <protection/>
    </xf>
    <xf numFmtId="183" fontId="2" fillId="33" borderId="31" xfId="62" applyNumberFormat="1" applyFont="1" applyFill="1" applyBorder="1" applyAlignment="1">
      <alignment horizontal="right" vertical="center" shrinkToFit="1"/>
      <protection/>
    </xf>
    <xf numFmtId="0" fontId="2" fillId="33" borderId="32" xfId="62" applyFont="1" applyFill="1" applyBorder="1" applyAlignment="1">
      <alignment vertical="center"/>
      <protection/>
    </xf>
    <xf numFmtId="180" fontId="2" fillId="33" borderId="33" xfId="62" applyNumberFormat="1" applyFont="1" applyFill="1" applyBorder="1" applyAlignment="1">
      <alignment horizontal="right" vertical="center" shrinkToFit="1"/>
      <protection/>
    </xf>
    <xf numFmtId="182" fontId="2" fillId="33" borderId="34" xfId="62" applyNumberFormat="1" applyFont="1" applyFill="1" applyBorder="1" applyAlignment="1">
      <alignment horizontal="right" vertical="center" shrinkToFit="1"/>
      <protection/>
    </xf>
    <xf numFmtId="180" fontId="2" fillId="33" borderId="35" xfId="62" applyNumberFormat="1" applyFont="1" applyFill="1" applyBorder="1" applyAlignment="1">
      <alignment horizontal="right" vertical="center" shrinkToFit="1"/>
      <protection/>
    </xf>
    <xf numFmtId="182" fontId="2" fillId="33" borderId="36" xfId="62" applyNumberFormat="1" applyFont="1" applyFill="1" applyBorder="1" applyAlignment="1">
      <alignment horizontal="right" vertical="center" shrinkToFit="1"/>
      <protection/>
    </xf>
    <xf numFmtId="182" fontId="2" fillId="33" borderId="37" xfId="62" applyNumberFormat="1" applyFont="1" applyFill="1" applyBorder="1" applyAlignment="1">
      <alignment horizontal="right" vertical="center" shrinkToFit="1"/>
      <protection/>
    </xf>
    <xf numFmtId="0" fontId="2" fillId="33" borderId="38" xfId="62" applyFont="1" applyFill="1" applyBorder="1" applyAlignment="1">
      <alignment vertical="center"/>
      <protection/>
    </xf>
    <xf numFmtId="180" fontId="2" fillId="33" borderId="39" xfId="62" applyNumberFormat="1" applyFont="1" applyFill="1" applyBorder="1" applyAlignment="1">
      <alignment horizontal="right" vertical="center" shrinkToFit="1"/>
      <protection/>
    </xf>
    <xf numFmtId="182" fontId="2" fillId="33" borderId="40" xfId="62" applyNumberFormat="1" applyFont="1" applyFill="1" applyBorder="1" applyAlignment="1">
      <alignment horizontal="right" vertical="center" shrinkToFit="1"/>
      <protection/>
    </xf>
    <xf numFmtId="180" fontId="2" fillId="33" borderId="41" xfId="62" applyNumberFormat="1" applyFont="1" applyFill="1" applyBorder="1" applyAlignment="1">
      <alignment horizontal="right" vertical="center" shrinkToFit="1"/>
      <protection/>
    </xf>
    <xf numFmtId="182" fontId="2" fillId="33" borderId="42" xfId="62" applyNumberFormat="1" applyFont="1" applyFill="1" applyBorder="1" applyAlignment="1">
      <alignment horizontal="right" vertical="center" shrinkToFit="1"/>
      <protection/>
    </xf>
    <xf numFmtId="182" fontId="2" fillId="33" borderId="43" xfId="62" applyNumberFormat="1" applyFont="1" applyFill="1" applyBorder="1" applyAlignment="1">
      <alignment horizontal="right" vertical="center" shrinkToFit="1"/>
      <protection/>
    </xf>
    <xf numFmtId="182" fontId="2" fillId="33" borderId="44" xfId="62" applyNumberFormat="1" applyFont="1" applyFill="1" applyBorder="1" applyAlignment="1">
      <alignment horizontal="right" vertical="center" shrinkToFit="1"/>
      <protection/>
    </xf>
    <xf numFmtId="0" fontId="2" fillId="33" borderId="45" xfId="62" applyFont="1" applyFill="1" applyBorder="1" applyAlignment="1">
      <alignment vertical="center"/>
      <protection/>
    </xf>
    <xf numFmtId="0" fontId="2" fillId="33" borderId="46" xfId="62" applyFont="1" applyFill="1" applyBorder="1" applyAlignment="1">
      <alignment vertical="center"/>
      <protection/>
    </xf>
    <xf numFmtId="180" fontId="2" fillId="33" borderId="47" xfId="62" applyNumberFormat="1" applyFont="1" applyFill="1" applyBorder="1" applyAlignment="1">
      <alignment horizontal="right" vertical="center" shrinkToFit="1"/>
      <protection/>
    </xf>
    <xf numFmtId="182" fontId="2" fillId="33" borderId="48" xfId="62" applyNumberFormat="1" applyFont="1" applyFill="1" applyBorder="1" applyAlignment="1">
      <alignment horizontal="right" vertical="center" shrinkToFit="1"/>
      <protection/>
    </xf>
    <xf numFmtId="0" fontId="2" fillId="33" borderId="49" xfId="62" applyFont="1" applyFill="1" applyBorder="1" applyAlignment="1">
      <alignment vertical="center"/>
      <protection/>
    </xf>
    <xf numFmtId="180" fontId="2" fillId="33" borderId="50" xfId="62" applyNumberFormat="1" applyFont="1" applyFill="1" applyBorder="1" applyAlignment="1">
      <alignment horizontal="right" vertical="center" shrinkToFit="1"/>
      <protection/>
    </xf>
    <xf numFmtId="180" fontId="2" fillId="33" borderId="51" xfId="62" applyNumberFormat="1" applyFont="1" applyFill="1" applyBorder="1" applyAlignment="1">
      <alignment horizontal="right" vertical="center" shrinkToFit="1"/>
      <protection/>
    </xf>
    <xf numFmtId="0" fontId="2" fillId="33" borderId="52" xfId="62" applyFont="1" applyFill="1" applyBorder="1" applyAlignment="1">
      <alignment vertical="center"/>
      <protection/>
    </xf>
    <xf numFmtId="0" fontId="2" fillId="33" borderId="53" xfId="62" applyFont="1" applyFill="1" applyBorder="1" applyAlignment="1">
      <alignment vertical="center"/>
      <protection/>
    </xf>
    <xf numFmtId="180" fontId="2" fillId="33" borderId="54" xfId="62" applyNumberFormat="1" applyFont="1" applyFill="1" applyBorder="1" applyAlignment="1">
      <alignment horizontal="right" vertical="center" shrinkToFit="1"/>
      <protection/>
    </xf>
    <xf numFmtId="0" fontId="2" fillId="33" borderId="14" xfId="62" applyFont="1" applyFill="1" applyBorder="1" applyAlignment="1">
      <alignment vertical="center"/>
      <protection/>
    </xf>
    <xf numFmtId="182" fontId="2" fillId="33" borderId="55" xfId="62" applyNumberFormat="1" applyFont="1" applyFill="1" applyBorder="1" applyAlignment="1">
      <alignment horizontal="right" vertical="center" shrinkToFit="1"/>
      <protection/>
    </xf>
    <xf numFmtId="180" fontId="2" fillId="0" borderId="50" xfId="62" applyNumberFormat="1" applyFont="1" applyFill="1" applyBorder="1" applyAlignment="1">
      <alignment horizontal="center" vertical="center"/>
      <protection/>
    </xf>
    <xf numFmtId="180" fontId="2" fillId="0" borderId="29" xfId="62" applyNumberFormat="1" applyFont="1" applyFill="1" applyBorder="1" applyAlignment="1">
      <alignment horizontal="center" vertical="center"/>
      <protection/>
    </xf>
    <xf numFmtId="180" fontId="2" fillId="0" borderId="45" xfId="62" applyNumberFormat="1" applyFont="1" applyFill="1" applyBorder="1" applyAlignment="1">
      <alignment horizontal="center" vertical="center"/>
      <protection/>
    </xf>
    <xf numFmtId="0" fontId="2" fillId="0" borderId="27" xfId="62" applyFont="1" applyFill="1" applyBorder="1" applyAlignment="1">
      <alignment horizontal="center" vertical="center"/>
      <protection/>
    </xf>
    <xf numFmtId="180" fontId="2" fillId="0" borderId="56" xfId="62" applyNumberFormat="1" applyFont="1" applyFill="1" applyBorder="1" applyAlignment="1">
      <alignment horizontal="center" vertical="center"/>
      <protection/>
    </xf>
    <xf numFmtId="180" fontId="2" fillId="0" borderId="51" xfId="62" applyNumberFormat="1"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182" fontId="0" fillId="0" borderId="31" xfId="62" applyNumberFormat="1" applyFont="1" applyFill="1" applyBorder="1" applyAlignment="1" applyProtection="1">
      <alignment horizontal="right" vertical="center" shrinkToFit="1"/>
      <protection/>
    </xf>
    <xf numFmtId="180" fontId="0" fillId="33" borderId="57" xfId="62" applyNumberFormat="1" applyFont="1" applyFill="1" applyBorder="1" applyAlignment="1">
      <alignment horizontal="right" vertical="center" shrinkToFit="1"/>
      <protection/>
    </xf>
    <xf numFmtId="180" fontId="0" fillId="33" borderId="55" xfId="62" applyNumberFormat="1" applyFont="1" applyFill="1" applyBorder="1" applyAlignment="1">
      <alignment horizontal="right" vertical="center" shrinkToFit="1"/>
      <protection/>
    </xf>
    <xf numFmtId="182" fontId="0" fillId="0" borderId="30" xfId="62" applyNumberFormat="1" applyFont="1" applyFill="1" applyBorder="1" applyAlignment="1" applyProtection="1">
      <alignment horizontal="right" vertical="center" shrinkToFit="1"/>
      <protection/>
    </xf>
    <xf numFmtId="0" fontId="2" fillId="33" borderId="58" xfId="62" applyFont="1" applyFill="1" applyBorder="1" applyAlignment="1">
      <alignment vertical="center"/>
      <protection/>
    </xf>
    <xf numFmtId="180" fontId="0" fillId="33" borderId="59" xfId="62" applyNumberFormat="1" applyFont="1" applyFill="1" applyBorder="1" applyAlignment="1">
      <alignment horizontal="right" vertical="center" shrinkToFit="1"/>
      <protection/>
    </xf>
    <xf numFmtId="180" fontId="0" fillId="33" borderId="60" xfId="62" applyNumberFormat="1" applyFont="1" applyFill="1" applyBorder="1" applyAlignment="1">
      <alignment horizontal="right" vertical="center" shrinkToFit="1"/>
      <protection/>
    </xf>
    <xf numFmtId="183" fontId="0" fillId="33" borderId="61" xfId="62" applyNumberFormat="1" applyFont="1" applyFill="1" applyBorder="1" applyAlignment="1" applyProtection="1">
      <alignment horizontal="right" vertical="center" shrinkToFit="1"/>
      <protection/>
    </xf>
    <xf numFmtId="180" fontId="0" fillId="33" borderId="60" xfId="62" applyNumberFormat="1" applyFont="1" applyFill="1" applyBorder="1" applyAlignment="1" applyProtection="1">
      <alignment horizontal="right" vertical="center" shrinkToFit="1"/>
      <protection locked="0"/>
    </xf>
    <xf numFmtId="182" fontId="0" fillId="33" borderId="61" xfId="62" applyNumberFormat="1" applyFont="1" applyFill="1" applyBorder="1" applyAlignment="1" applyProtection="1">
      <alignment horizontal="right" vertical="center" shrinkToFit="1"/>
      <protection/>
    </xf>
    <xf numFmtId="180" fontId="0" fillId="33" borderId="57" xfId="62" applyNumberFormat="1" applyFont="1" applyFill="1" applyBorder="1" applyAlignment="1" applyProtection="1">
      <alignment horizontal="right" vertical="center" shrinkToFit="1"/>
      <protection locked="0"/>
    </xf>
    <xf numFmtId="180" fontId="0" fillId="33" borderId="62" xfId="62" applyNumberFormat="1" applyFont="1" applyFill="1" applyBorder="1" applyAlignment="1" applyProtection="1">
      <alignment horizontal="right" vertical="center" shrinkToFit="1"/>
      <protection locked="0"/>
    </xf>
    <xf numFmtId="180" fontId="0" fillId="33" borderId="53" xfId="62" applyNumberFormat="1" applyFont="1" applyFill="1" applyBorder="1" applyAlignment="1">
      <alignment horizontal="right" vertical="center" shrinkToFit="1"/>
      <protection/>
    </xf>
    <xf numFmtId="180" fontId="0" fillId="33" borderId="39" xfId="62" applyNumberFormat="1" applyFont="1" applyFill="1" applyBorder="1" applyAlignment="1">
      <alignment horizontal="right" vertical="center" shrinkToFit="1"/>
      <protection/>
    </xf>
    <xf numFmtId="0" fontId="3" fillId="0" borderId="63" xfId="62" applyFont="1" applyFill="1" applyBorder="1" applyAlignment="1">
      <alignment horizontal="center" vertical="center"/>
      <protection/>
    </xf>
    <xf numFmtId="180" fontId="3" fillId="0" borderId="26" xfId="62" applyNumberFormat="1" applyFont="1" applyFill="1" applyBorder="1" applyAlignment="1">
      <alignment horizontal="center" vertical="center"/>
      <protection/>
    </xf>
    <xf numFmtId="0" fontId="3" fillId="0" borderId="12" xfId="62" applyFont="1" applyFill="1" applyBorder="1" applyAlignment="1">
      <alignment horizontal="center" vertical="center"/>
      <protection/>
    </xf>
    <xf numFmtId="180" fontId="2" fillId="0" borderId="33" xfId="62" applyNumberFormat="1" applyFont="1" applyFill="1" applyBorder="1" applyAlignment="1">
      <alignment vertical="center"/>
      <protection/>
    </xf>
    <xf numFmtId="180" fontId="3" fillId="0" borderId="64" xfId="62" applyNumberFormat="1" applyFont="1" applyFill="1" applyBorder="1" applyAlignment="1">
      <alignment horizontal="center" vertical="center"/>
      <protection/>
    </xf>
    <xf numFmtId="180" fontId="3" fillId="0" borderId="47" xfId="62" applyNumberFormat="1" applyFont="1" applyFill="1" applyBorder="1" applyAlignment="1">
      <alignment horizontal="center" vertical="center"/>
      <protection/>
    </xf>
    <xf numFmtId="0" fontId="3" fillId="0" borderId="48" xfId="62" applyFont="1" applyFill="1" applyBorder="1" applyAlignment="1">
      <alignment horizontal="center" vertical="center"/>
      <protection/>
    </xf>
    <xf numFmtId="180" fontId="3" fillId="0" borderId="54" xfId="62" applyNumberFormat="1" applyFont="1" applyFill="1" applyBorder="1" applyAlignment="1">
      <alignment horizontal="center" vertical="center"/>
      <protection/>
    </xf>
    <xf numFmtId="0" fontId="3" fillId="0" borderId="64" xfId="62" applyFont="1" applyFill="1" applyBorder="1" applyAlignment="1">
      <alignment horizontal="center" vertical="center"/>
      <protection/>
    </xf>
    <xf numFmtId="180" fontId="2" fillId="0" borderId="54" xfId="62" applyNumberFormat="1" applyFont="1" applyFill="1" applyBorder="1" applyAlignment="1">
      <alignment horizontal="center" vertical="center"/>
      <protection/>
    </xf>
    <xf numFmtId="180" fontId="2" fillId="0" borderId="15" xfId="62" applyNumberFormat="1" applyFont="1" applyFill="1" applyBorder="1" applyAlignment="1">
      <alignment horizontal="center" vertical="center"/>
      <protection/>
    </xf>
    <xf numFmtId="183" fontId="0" fillId="0" borderId="29" xfId="62" applyNumberFormat="1" applyFont="1" applyFill="1" applyBorder="1" applyAlignment="1" applyProtection="1">
      <alignment horizontal="right" vertical="center" shrinkToFit="1"/>
      <protection hidden="1"/>
    </xf>
    <xf numFmtId="182" fontId="0" fillId="0" borderId="29" xfId="62" applyNumberFormat="1" applyFont="1" applyFill="1" applyBorder="1" applyAlignment="1" applyProtection="1">
      <alignment horizontal="right" vertical="center" shrinkToFit="1"/>
      <protection/>
    </xf>
    <xf numFmtId="0" fontId="2" fillId="0" borderId="45" xfId="62" applyFont="1" applyFill="1" applyBorder="1" applyAlignment="1">
      <alignment vertical="center"/>
      <protection/>
    </xf>
    <xf numFmtId="180" fontId="0" fillId="33" borderId="36" xfId="62" applyNumberFormat="1" applyFont="1" applyFill="1" applyBorder="1" applyAlignment="1">
      <alignment horizontal="right" vertical="center" shrinkToFit="1"/>
      <protection/>
    </xf>
    <xf numFmtId="180" fontId="0" fillId="0" borderId="65" xfId="62" applyNumberFormat="1" applyFont="1" applyFill="1" applyBorder="1" applyAlignment="1">
      <alignment horizontal="right" vertical="center" shrinkToFit="1"/>
      <protection/>
    </xf>
    <xf numFmtId="183" fontId="0" fillId="0" borderId="66" xfId="62" applyNumberFormat="1" applyFont="1" applyFill="1" applyBorder="1" applyAlignment="1" applyProtection="1">
      <alignment horizontal="right" vertical="center" shrinkToFit="1"/>
      <protection/>
    </xf>
    <xf numFmtId="0" fontId="5" fillId="33" borderId="0" xfId="62" applyFont="1" applyFill="1">
      <alignment/>
      <protection/>
    </xf>
    <xf numFmtId="0" fontId="5" fillId="33" borderId="0" xfId="62" applyFont="1" applyFill="1" applyAlignment="1">
      <alignment vertical="center"/>
      <protection/>
    </xf>
    <xf numFmtId="0" fontId="2" fillId="33" borderId="25" xfId="62" applyFont="1" applyFill="1" applyBorder="1" applyAlignment="1">
      <alignment horizontal="center" vertical="center" wrapText="1"/>
      <protection/>
    </xf>
    <xf numFmtId="0" fontId="2" fillId="33" borderId="67" xfId="62" applyFont="1" applyFill="1" applyBorder="1" applyAlignment="1">
      <alignment horizontal="center" vertical="center" wrapText="1"/>
      <protection/>
    </xf>
    <xf numFmtId="0" fontId="2" fillId="33" borderId="32" xfId="62" applyFont="1" applyFill="1" applyBorder="1" applyAlignment="1">
      <alignment horizontal="center" vertical="center" wrapText="1"/>
      <protection/>
    </xf>
    <xf numFmtId="0" fontId="2" fillId="33" borderId="33" xfId="62" applyFont="1" applyFill="1" applyBorder="1" applyAlignment="1">
      <alignment horizontal="center" vertical="center"/>
      <protection/>
    </xf>
    <xf numFmtId="0" fontId="2" fillId="33" borderId="68" xfId="62" applyFont="1" applyFill="1" applyBorder="1" applyAlignment="1">
      <alignment horizontal="center" vertical="center"/>
      <protection/>
    </xf>
    <xf numFmtId="0" fontId="3" fillId="33" borderId="26" xfId="62" applyFont="1" applyFill="1" applyBorder="1" applyAlignment="1">
      <alignment horizontal="center" vertical="center"/>
      <protection/>
    </xf>
    <xf numFmtId="0" fontId="3" fillId="33" borderId="12" xfId="62" applyFont="1" applyFill="1" applyBorder="1" applyAlignment="1">
      <alignment horizontal="center" vertical="center"/>
      <protection/>
    </xf>
    <xf numFmtId="0" fontId="2" fillId="33" borderId="33" xfId="62" applyFont="1" applyFill="1" applyBorder="1" applyAlignment="1">
      <alignment vertical="center"/>
      <protection/>
    </xf>
    <xf numFmtId="0" fontId="2" fillId="33" borderId="14" xfId="62" applyFont="1" applyFill="1" applyBorder="1" applyAlignment="1">
      <alignment horizontal="center" vertical="center" wrapText="1"/>
      <protection/>
    </xf>
    <xf numFmtId="0" fontId="2" fillId="33" borderId="45" xfId="62" applyFont="1" applyFill="1" applyBorder="1" applyAlignment="1">
      <alignment horizontal="center" vertical="center" wrapText="1"/>
      <protection/>
    </xf>
    <xf numFmtId="0" fontId="2" fillId="33" borderId="47" xfId="62" applyFont="1" applyFill="1" applyBorder="1" applyAlignment="1">
      <alignment horizontal="center" vertical="center"/>
      <protection/>
    </xf>
    <xf numFmtId="0" fontId="2" fillId="33" borderId="48" xfId="62" applyFont="1" applyFill="1" applyBorder="1" applyAlignment="1">
      <alignment horizontal="center" vertical="center"/>
      <protection/>
    </xf>
    <xf numFmtId="0" fontId="2" fillId="33" borderId="54" xfId="62" applyFont="1" applyFill="1" applyBorder="1" applyAlignment="1">
      <alignment horizontal="center" vertical="center"/>
      <protection/>
    </xf>
    <xf numFmtId="0" fontId="2" fillId="33" borderId="30" xfId="62" applyFont="1" applyFill="1" applyBorder="1" applyAlignment="1">
      <alignment horizontal="center" vertical="center"/>
      <protection/>
    </xf>
    <xf numFmtId="0" fontId="3" fillId="33" borderId="47" xfId="62" applyFont="1" applyFill="1" applyBorder="1" applyAlignment="1">
      <alignment horizontal="center" vertical="center"/>
      <protection/>
    </xf>
    <xf numFmtId="0" fontId="3" fillId="33" borderId="48" xfId="62" applyFont="1" applyFill="1" applyBorder="1" applyAlignment="1">
      <alignment horizontal="center" vertical="center"/>
      <protection/>
    </xf>
    <xf numFmtId="0" fontId="3" fillId="33" borderId="54" xfId="62" applyFont="1" applyFill="1" applyBorder="1" applyAlignment="1">
      <alignment horizontal="center" vertical="center"/>
      <protection/>
    </xf>
    <xf numFmtId="0" fontId="3" fillId="33" borderId="64" xfId="62" applyFont="1" applyFill="1" applyBorder="1" applyAlignment="1">
      <alignment horizontal="center" vertical="center"/>
      <protection/>
    </xf>
    <xf numFmtId="0" fontId="2" fillId="33" borderId="45" xfId="62" applyFont="1" applyFill="1" applyBorder="1" applyAlignment="1">
      <alignment horizontal="center" vertical="center"/>
      <protection/>
    </xf>
    <xf numFmtId="0" fontId="2" fillId="33" borderId="64" xfId="62" applyFont="1" applyFill="1" applyBorder="1" applyAlignment="1">
      <alignment horizontal="center" vertical="center"/>
      <protection/>
    </xf>
    <xf numFmtId="0" fontId="2" fillId="33" borderId="51"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14" xfId="62" applyFont="1" applyFill="1" applyBorder="1" applyAlignment="1">
      <alignment horizontal="center" vertical="center"/>
      <protection/>
    </xf>
    <xf numFmtId="183" fontId="2" fillId="33" borderId="56" xfId="62" applyNumberFormat="1" applyFont="1" applyFill="1" applyBorder="1" applyAlignment="1">
      <alignment horizontal="right" vertical="center"/>
      <protection/>
    </xf>
    <xf numFmtId="183" fontId="2" fillId="33" borderId="50" xfId="62" applyNumberFormat="1" applyFont="1" applyFill="1" applyBorder="1" applyAlignment="1">
      <alignment horizontal="right" vertical="center"/>
      <protection/>
    </xf>
    <xf numFmtId="183" fontId="2" fillId="33" borderId="50" xfId="62" applyNumberFormat="1" applyFont="1" applyFill="1" applyBorder="1" applyAlignment="1" applyProtection="1">
      <alignment horizontal="right" vertical="center" shrinkToFit="1"/>
      <protection/>
    </xf>
    <xf numFmtId="182" fontId="2" fillId="33" borderId="29" xfId="62" applyNumberFormat="1" applyFont="1" applyFill="1" applyBorder="1" applyAlignment="1" applyProtection="1">
      <alignment horizontal="right" vertical="center" shrinkToFit="1"/>
      <protection hidden="1"/>
    </xf>
    <xf numFmtId="183" fontId="2" fillId="33" borderId="69" xfId="62" applyNumberFormat="1" applyFont="1" applyFill="1" applyBorder="1" applyAlignment="1" applyProtection="1">
      <alignment horizontal="right" vertical="center" shrinkToFit="1"/>
      <protection locked="0"/>
    </xf>
    <xf numFmtId="182" fontId="2" fillId="33" borderId="31" xfId="62" applyNumberFormat="1" applyFont="1" applyFill="1" applyBorder="1" applyAlignment="1" applyProtection="1">
      <alignment horizontal="right" vertical="center" shrinkToFit="1"/>
      <protection/>
    </xf>
    <xf numFmtId="182" fontId="2" fillId="33" borderId="29" xfId="62" applyNumberFormat="1" applyFont="1" applyFill="1" applyBorder="1" applyAlignment="1" applyProtection="1">
      <alignment horizontal="right" vertical="center" shrinkToFit="1"/>
      <protection/>
    </xf>
    <xf numFmtId="183" fontId="2" fillId="33" borderId="51" xfId="62" applyNumberFormat="1" applyFont="1" applyFill="1" applyBorder="1" applyAlignment="1" applyProtection="1">
      <alignment horizontal="right" vertical="center" shrinkToFit="1"/>
      <protection locked="0"/>
    </xf>
    <xf numFmtId="182" fontId="2" fillId="33" borderId="30" xfId="62" applyNumberFormat="1" applyFont="1" applyFill="1" applyBorder="1" applyAlignment="1" applyProtection="1">
      <alignment horizontal="right" vertical="center" shrinkToFit="1"/>
      <protection/>
    </xf>
    <xf numFmtId="183" fontId="2" fillId="33" borderId="25" xfId="62" applyNumberFormat="1" applyFont="1" applyFill="1" applyBorder="1" applyAlignment="1" applyProtection="1">
      <alignment horizontal="right" vertical="center" shrinkToFit="1"/>
      <protection locked="0"/>
    </xf>
    <xf numFmtId="183" fontId="2" fillId="33" borderId="50" xfId="62" applyNumberFormat="1" applyFont="1" applyFill="1" applyBorder="1" applyAlignment="1" applyProtection="1">
      <alignment horizontal="right" vertical="center" shrinkToFit="1"/>
      <protection locked="0"/>
    </xf>
    <xf numFmtId="183" fontId="2" fillId="33" borderId="56" xfId="62" applyNumberFormat="1" applyFont="1" applyFill="1" applyBorder="1" applyAlignment="1" applyProtection="1">
      <alignment horizontal="right" vertical="center" shrinkToFit="1"/>
      <protection locked="0"/>
    </xf>
    <xf numFmtId="0" fontId="2" fillId="33" borderId="70" xfId="62" applyFont="1" applyFill="1" applyBorder="1" applyAlignment="1">
      <alignment vertical="center"/>
      <protection/>
    </xf>
    <xf numFmtId="183" fontId="2" fillId="33" borderId="71" xfId="62" applyNumberFormat="1" applyFont="1" applyFill="1" applyBorder="1" applyAlignment="1">
      <alignment horizontal="right" vertical="center"/>
      <protection/>
    </xf>
    <xf numFmtId="183" fontId="2" fillId="33" borderId="70" xfId="62" applyNumberFormat="1" applyFont="1" applyFill="1" applyBorder="1" applyAlignment="1">
      <alignment horizontal="right" vertical="center"/>
      <protection/>
    </xf>
    <xf numFmtId="182" fontId="2" fillId="33" borderId="72" xfId="62" applyNumberFormat="1" applyFont="1" applyFill="1" applyBorder="1" applyAlignment="1" applyProtection="1">
      <alignment horizontal="right" vertical="center" shrinkToFit="1"/>
      <protection/>
    </xf>
    <xf numFmtId="183" fontId="2" fillId="33" borderId="73" xfId="62" applyNumberFormat="1" applyFont="1" applyFill="1" applyBorder="1" applyAlignment="1" applyProtection="1">
      <alignment horizontal="right" vertical="center" shrinkToFit="1"/>
      <protection locked="0"/>
    </xf>
    <xf numFmtId="182" fontId="2" fillId="33" borderId="74" xfId="62" applyNumberFormat="1" applyFont="1" applyFill="1" applyBorder="1" applyAlignment="1" applyProtection="1">
      <alignment horizontal="right" vertical="center" shrinkToFit="1"/>
      <protection/>
    </xf>
    <xf numFmtId="183" fontId="2" fillId="33" borderId="70" xfId="62" applyNumberFormat="1" applyFont="1" applyFill="1" applyBorder="1" applyAlignment="1" applyProtection="1">
      <alignment horizontal="right" vertical="center" shrinkToFit="1"/>
      <protection locked="0"/>
    </xf>
    <xf numFmtId="183" fontId="2" fillId="33" borderId="14" xfId="62" applyNumberFormat="1" applyFont="1" applyFill="1" applyBorder="1" applyAlignment="1">
      <alignment horizontal="right" vertical="center"/>
      <protection/>
    </xf>
    <xf numFmtId="182" fontId="2" fillId="33" borderId="14" xfId="62" applyNumberFormat="1" applyFont="1" applyFill="1" applyBorder="1" applyAlignment="1" applyProtection="1">
      <alignment horizontal="right" vertical="center" shrinkToFit="1"/>
      <protection/>
    </xf>
    <xf numFmtId="183" fontId="2" fillId="33" borderId="28" xfId="62" applyNumberFormat="1" applyFont="1" applyFill="1" applyBorder="1" applyAlignment="1">
      <alignment horizontal="right" vertical="center"/>
      <protection/>
    </xf>
    <xf numFmtId="182" fontId="2" fillId="33" borderId="30" xfId="62" applyNumberFormat="1" applyFont="1" applyFill="1" applyBorder="1" applyAlignment="1">
      <alignment horizontal="right" vertical="center"/>
      <protection/>
    </xf>
    <xf numFmtId="182" fontId="2" fillId="33" borderId="14" xfId="62" applyNumberFormat="1" applyFont="1" applyFill="1" applyBorder="1" applyAlignment="1" applyProtection="1">
      <alignment horizontal="right" vertical="center" shrinkToFit="1"/>
      <protection hidden="1"/>
    </xf>
    <xf numFmtId="0" fontId="6" fillId="33" borderId="0" xfId="62" applyFont="1" applyFill="1">
      <alignment/>
      <protection/>
    </xf>
    <xf numFmtId="0" fontId="6" fillId="33" borderId="0" xfId="62" applyFont="1" applyFill="1" applyAlignment="1">
      <alignment vertical="center"/>
      <protection/>
    </xf>
    <xf numFmtId="0" fontId="2" fillId="33" borderId="75" xfId="62" applyFont="1" applyFill="1" applyBorder="1" applyAlignment="1">
      <alignment horizontal="center" vertical="center"/>
      <protection/>
    </xf>
    <xf numFmtId="183" fontId="2" fillId="33" borderId="76" xfId="62" applyNumberFormat="1" applyFont="1" applyFill="1" applyBorder="1" applyAlignment="1">
      <alignment horizontal="right" vertical="center"/>
      <protection/>
    </xf>
    <xf numFmtId="182" fontId="2" fillId="33" borderId="77" xfId="62" applyNumberFormat="1" applyFont="1" applyFill="1" applyBorder="1" applyAlignment="1" applyProtection="1">
      <alignment horizontal="right" vertical="center" shrinkToFit="1"/>
      <protection hidden="1"/>
    </xf>
    <xf numFmtId="183" fontId="0" fillId="33" borderId="78" xfId="62" applyNumberFormat="1" applyFont="1" applyFill="1" applyBorder="1" applyAlignment="1">
      <alignment vertical="center"/>
      <protection/>
    </xf>
    <xf numFmtId="182" fontId="2" fillId="33" borderId="77" xfId="62" applyNumberFormat="1" applyFont="1" applyFill="1" applyBorder="1" applyAlignment="1" applyProtection="1">
      <alignment horizontal="right" vertical="center" shrinkToFit="1"/>
      <protection/>
    </xf>
    <xf numFmtId="182" fontId="2" fillId="33" borderId="79" xfId="62" applyNumberFormat="1" applyFont="1" applyFill="1" applyBorder="1" applyAlignment="1" applyProtection="1">
      <alignment horizontal="right" vertical="center" shrinkToFit="1"/>
      <protection/>
    </xf>
    <xf numFmtId="183" fontId="0" fillId="33" borderId="28" xfId="62" applyNumberFormat="1" applyFont="1" applyFill="1" applyBorder="1" applyAlignment="1">
      <alignment vertical="center"/>
      <protection/>
    </xf>
    <xf numFmtId="183" fontId="0" fillId="33" borderId="27" xfId="62" applyNumberFormat="1" applyFont="1" applyFill="1" applyBorder="1" applyAlignment="1">
      <alignment vertical="center"/>
      <protection/>
    </xf>
    <xf numFmtId="0" fontId="2" fillId="33" borderId="0" xfId="62" applyFont="1" applyFill="1" applyBorder="1" applyAlignment="1">
      <alignment horizontal="center" vertical="center"/>
      <protection/>
    </xf>
    <xf numFmtId="183" fontId="2" fillId="33" borderId="0" xfId="62" applyNumberFormat="1" applyFont="1" applyFill="1" applyBorder="1" applyAlignment="1">
      <alignment horizontal="right" vertical="center"/>
      <protection/>
    </xf>
    <xf numFmtId="183" fontId="2" fillId="33" borderId="0" xfId="62" applyNumberFormat="1" applyFont="1" applyFill="1" applyBorder="1" applyAlignment="1" applyProtection="1">
      <alignment horizontal="right" vertical="center" shrinkToFit="1"/>
      <protection/>
    </xf>
    <xf numFmtId="182" fontId="2" fillId="33" borderId="0" xfId="62" applyNumberFormat="1" applyFont="1" applyFill="1" applyBorder="1" applyAlignment="1" applyProtection="1">
      <alignment horizontal="right" vertical="center" shrinkToFit="1"/>
      <protection hidden="1"/>
    </xf>
    <xf numFmtId="182" fontId="2" fillId="33" borderId="0" xfId="62" applyNumberFormat="1" applyFont="1" applyFill="1" applyBorder="1" applyAlignment="1" applyProtection="1">
      <alignment horizontal="right" vertical="center" shrinkToFit="1"/>
      <protection/>
    </xf>
    <xf numFmtId="183" fontId="2" fillId="33" borderId="0" xfId="62" applyNumberFormat="1" applyFont="1" applyFill="1" applyBorder="1" applyAlignment="1" applyProtection="1">
      <alignment horizontal="right" vertical="center" shrinkToFit="1"/>
      <protection locked="0"/>
    </xf>
    <xf numFmtId="0" fontId="5" fillId="0" borderId="0" xfId="62" applyFont="1" applyFill="1">
      <alignment/>
      <protection/>
    </xf>
    <xf numFmtId="0" fontId="5" fillId="0" borderId="0" xfId="62" applyFont="1" applyFill="1" applyAlignment="1">
      <alignment vertical="center"/>
      <protection/>
    </xf>
    <xf numFmtId="0" fontId="2" fillId="0" borderId="67" xfId="62" applyFont="1" applyFill="1" applyBorder="1" applyAlignment="1">
      <alignment horizontal="center" vertical="center" wrapText="1"/>
      <protection/>
    </xf>
    <xf numFmtId="0" fontId="2" fillId="0" borderId="25" xfId="62" applyFont="1" applyFill="1" applyBorder="1" applyAlignment="1">
      <alignment horizontal="center" vertical="center" wrapText="1"/>
      <protection/>
    </xf>
    <xf numFmtId="0" fontId="2" fillId="0" borderId="32" xfId="62" applyFont="1" applyFill="1" applyBorder="1" applyAlignment="1">
      <alignment horizontal="center" vertical="center" wrapText="1"/>
      <protection/>
    </xf>
    <xf numFmtId="0" fontId="2" fillId="0" borderId="33" xfId="62" applyFont="1" applyFill="1" applyBorder="1" applyAlignment="1">
      <alignment horizontal="center" vertical="center"/>
      <protection/>
    </xf>
    <xf numFmtId="0" fontId="2" fillId="0" borderId="68" xfId="62" applyFont="1" applyFill="1" applyBorder="1" applyAlignment="1">
      <alignment horizontal="center" vertical="center"/>
      <protection/>
    </xf>
    <xf numFmtId="0" fontId="3" fillId="0" borderId="26" xfId="62" applyFont="1" applyFill="1" applyBorder="1" applyAlignment="1">
      <alignment horizontal="center" vertical="center"/>
      <protection/>
    </xf>
    <xf numFmtId="0" fontId="2" fillId="0" borderId="33" xfId="62" applyFont="1" applyFill="1" applyBorder="1" applyAlignment="1">
      <alignment vertical="center"/>
      <protection/>
    </xf>
    <xf numFmtId="0" fontId="2" fillId="0" borderId="14" xfId="62" applyFont="1" applyFill="1" applyBorder="1" applyAlignment="1">
      <alignment horizontal="center" vertical="center"/>
      <protection/>
    </xf>
    <xf numFmtId="0" fontId="2" fillId="0" borderId="14" xfId="62" applyFont="1" applyFill="1" applyBorder="1" applyAlignment="1">
      <alignment horizontal="center" vertical="center" wrapText="1"/>
      <protection/>
    </xf>
    <xf numFmtId="0" fontId="2" fillId="0" borderId="45" xfId="62" applyFont="1" applyFill="1" applyBorder="1" applyAlignment="1">
      <alignment horizontal="center" vertical="center" wrapText="1"/>
      <protection/>
    </xf>
    <xf numFmtId="0" fontId="2" fillId="0" borderId="47" xfId="62" applyFont="1" applyFill="1" applyBorder="1" applyAlignment="1">
      <alignment horizontal="center" vertical="center"/>
      <protection/>
    </xf>
    <xf numFmtId="0" fontId="2" fillId="0" borderId="48" xfId="62" applyFont="1" applyFill="1" applyBorder="1" applyAlignment="1">
      <alignment horizontal="center" vertical="center"/>
      <protection/>
    </xf>
    <xf numFmtId="0" fontId="2" fillId="0" borderId="54" xfId="62" applyFont="1" applyFill="1" applyBorder="1" applyAlignment="1">
      <alignment horizontal="center" vertical="center"/>
      <protection/>
    </xf>
    <xf numFmtId="0" fontId="3" fillId="0" borderId="47" xfId="62" applyFont="1" applyFill="1" applyBorder="1" applyAlignment="1">
      <alignment horizontal="center" vertical="center"/>
      <protection/>
    </xf>
    <xf numFmtId="0" fontId="3" fillId="0" borderId="54" xfId="62" applyFont="1" applyFill="1" applyBorder="1" applyAlignment="1">
      <alignment horizontal="center" vertical="center"/>
      <protection/>
    </xf>
    <xf numFmtId="0" fontId="2" fillId="0" borderId="45" xfId="62" applyFont="1" applyFill="1" applyBorder="1" applyAlignment="1">
      <alignment horizontal="center" vertical="center"/>
      <protection/>
    </xf>
    <xf numFmtId="0" fontId="2" fillId="0" borderId="64" xfId="62" applyFont="1" applyFill="1" applyBorder="1" applyAlignment="1">
      <alignment horizontal="center" vertical="center"/>
      <protection/>
    </xf>
    <xf numFmtId="183" fontId="2" fillId="0" borderId="56" xfId="62" applyNumberFormat="1" applyFont="1" applyFill="1" applyBorder="1" applyAlignment="1">
      <alignment horizontal="right" vertical="center"/>
      <protection/>
    </xf>
    <xf numFmtId="183" fontId="2" fillId="0" borderId="50" xfId="62" applyNumberFormat="1" applyFont="1" applyFill="1" applyBorder="1" applyAlignment="1">
      <alignment horizontal="right" vertical="center"/>
      <protection/>
    </xf>
    <xf numFmtId="183" fontId="2" fillId="0" borderId="50" xfId="62" applyNumberFormat="1" applyFont="1" applyFill="1" applyBorder="1" applyAlignment="1" applyProtection="1">
      <alignment horizontal="right" vertical="center" shrinkToFit="1"/>
      <protection/>
    </xf>
    <xf numFmtId="182" fontId="2" fillId="0" borderId="29" xfId="62" applyNumberFormat="1" applyFont="1" applyFill="1" applyBorder="1" applyAlignment="1" applyProtection="1">
      <alignment horizontal="right" vertical="center" shrinkToFit="1"/>
      <protection hidden="1"/>
    </xf>
    <xf numFmtId="183" fontId="2" fillId="0" borderId="69" xfId="62" applyNumberFormat="1" applyFont="1" applyFill="1" applyBorder="1" applyAlignment="1" applyProtection="1">
      <alignment horizontal="right" vertical="center" shrinkToFit="1"/>
      <protection locked="0"/>
    </xf>
    <xf numFmtId="182" fontId="2" fillId="0" borderId="31" xfId="62" applyNumberFormat="1" applyFont="1" applyFill="1" applyBorder="1" applyAlignment="1" applyProtection="1">
      <alignment horizontal="right" vertical="center" shrinkToFit="1"/>
      <protection/>
    </xf>
    <xf numFmtId="183" fontId="2" fillId="0" borderId="51" xfId="62" applyNumberFormat="1" applyFont="1" applyFill="1" applyBorder="1" applyAlignment="1" applyProtection="1">
      <alignment horizontal="right" vertical="center" shrinkToFit="1"/>
      <protection locked="0"/>
    </xf>
    <xf numFmtId="183" fontId="2" fillId="0" borderId="80" xfId="62" applyNumberFormat="1" applyFont="1" applyFill="1" applyBorder="1" applyAlignment="1" applyProtection="1">
      <alignment horizontal="right" vertical="center" shrinkToFit="1"/>
      <protection locked="0"/>
    </xf>
    <xf numFmtId="183" fontId="2" fillId="0" borderId="25" xfId="62" applyNumberFormat="1" applyFont="1" applyFill="1" applyBorder="1" applyAlignment="1" applyProtection="1">
      <alignment horizontal="right" vertical="center" shrinkToFit="1"/>
      <protection locked="0"/>
    </xf>
    <xf numFmtId="182" fontId="2" fillId="0" borderId="29" xfId="62" applyNumberFormat="1" applyFont="1" applyFill="1" applyBorder="1" applyAlignment="1" applyProtection="1">
      <alignment horizontal="right" vertical="center" shrinkToFit="1"/>
      <protection/>
    </xf>
    <xf numFmtId="183" fontId="2" fillId="0" borderId="14" xfId="62" applyNumberFormat="1" applyFont="1" applyFill="1" applyBorder="1" applyAlignment="1">
      <alignment horizontal="right" vertical="center"/>
      <protection/>
    </xf>
    <xf numFmtId="183" fontId="2" fillId="0" borderId="56" xfId="62" applyNumberFormat="1" applyFont="1" applyFill="1" applyBorder="1" applyAlignment="1" applyProtection="1">
      <alignment horizontal="right" vertical="center" shrinkToFit="1"/>
      <protection locked="0"/>
    </xf>
    <xf numFmtId="0" fontId="2" fillId="0" borderId="70" xfId="62" applyFont="1" applyFill="1" applyBorder="1" applyAlignment="1">
      <alignment vertical="center"/>
      <protection/>
    </xf>
    <xf numFmtId="183" fontId="2" fillId="0" borderId="71" xfId="62" applyNumberFormat="1" applyFont="1" applyFill="1" applyBorder="1" applyAlignment="1">
      <alignment horizontal="right" vertical="center"/>
      <protection/>
    </xf>
    <xf numFmtId="183" fontId="2" fillId="0" borderId="70" xfId="62" applyNumberFormat="1" applyFont="1" applyFill="1" applyBorder="1" applyAlignment="1">
      <alignment horizontal="right" vertical="center"/>
      <protection/>
    </xf>
    <xf numFmtId="183" fontId="2" fillId="0" borderId="70" xfId="62" applyNumberFormat="1" applyFont="1" applyFill="1" applyBorder="1" applyAlignment="1" applyProtection="1">
      <alignment horizontal="right" vertical="center" shrinkToFit="1"/>
      <protection/>
    </xf>
    <xf numFmtId="182" fontId="2" fillId="0" borderId="72" xfId="62" applyNumberFormat="1" applyFont="1" applyFill="1" applyBorder="1" applyAlignment="1" applyProtection="1">
      <alignment horizontal="right" vertical="center" shrinkToFit="1"/>
      <protection/>
    </xf>
    <xf numFmtId="183" fontId="2" fillId="0" borderId="73" xfId="62" applyNumberFormat="1" applyFont="1" applyFill="1" applyBorder="1" applyAlignment="1" applyProtection="1">
      <alignment horizontal="right" vertical="center" shrinkToFit="1"/>
      <protection locked="0"/>
    </xf>
    <xf numFmtId="182" fontId="2" fillId="0" borderId="74" xfId="62" applyNumberFormat="1" applyFont="1" applyFill="1" applyBorder="1" applyAlignment="1" applyProtection="1">
      <alignment horizontal="right" vertical="center" shrinkToFit="1"/>
      <protection/>
    </xf>
    <xf numFmtId="182" fontId="2" fillId="0" borderId="72" xfId="62" applyNumberFormat="1" applyFont="1" applyFill="1" applyBorder="1" applyAlignment="1" applyProtection="1">
      <alignment horizontal="right" vertical="center" shrinkToFit="1"/>
      <protection hidden="1"/>
    </xf>
    <xf numFmtId="183" fontId="2" fillId="0" borderId="71" xfId="62" applyNumberFormat="1" applyFont="1" applyFill="1" applyBorder="1" applyAlignment="1" applyProtection="1">
      <alignment horizontal="right" vertical="center" shrinkToFit="1"/>
      <protection locked="0"/>
    </xf>
    <xf numFmtId="183" fontId="2" fillId="33" borderId="27" xfId="62" applyNumberFormat="1" applyFont="1" applyFill="1" applyBorder="1" applyAlignment="1">
      <alignment horizontal="right" vertical="center"/>
      <protection/>
    </xf>
    <xf numFmtId="183" fontId="2" fillId="33" borderId="81" xfId="62" applyNumberFormat="1" applyFont="1" applyFill="1" applyBorder="1" applyAlignment="1">
      <alignment horizontal="right" vertical="center"/>
      <protection/>
    </xf>
    <xf numFmtId="182" fontId="2" fillId="33" borderId="82" xfId="62" applyNumberFormat="1" applyFont="1" applyFill="1" applyBorder="1" applyAlignment="1" applyProtection="1">
      <alignment horizontal="right" vertical="center" shrinkToFit="1"/>
      <protection/>
    </xf>
    <xf numFmtId="183" fontId="2" fillId="33" borderId="83" xfId="62" applyNumberFormat="1" applyFont="1" applyFill="1" applyBorder="1" applyAlignment="1">
      <alignment horizontal="right" vertical="center"/>
      <protection/>
    </xf>
    <xf numFmtId="183" fontId="2" fillId="33" borderId="45" xfId="62" applyNumberFormat="1" applyFont="1" applyFill="1" applyBorder="1" applyAlignment="1" applyProtection="1">
      <alignment horizontal="right" vertical="center" shrinkToFit="1"/>
      <protection/>
    </xf>
    <xf numFmtId="182" fontId="2" fillId="33" borderId="82" xfId="62" applyNumberFormat="1" applyFont="1" applyFill="1" applyBorder="1" applyAlignment="1" applyProtection="1">
      <alignment horizontal="right" vertical="center" shrinkToFit="1"/>
      <protection hidden="1"/>
    </xf>
    <xf numFmtId="0" fontId="2" fillId="0" borderId="15" xfId="62" applyFont="1" applyFill="1" applyBorder="1" applyAlignment="1">
      <alignment horizontal="center" vertical="center"/>
      <protection/>
    </xf>
    <xf numFmtId="0" fontId="2" fillId="0" borderId="84" xfId="62" applyFont="1" applyFill="1" applyBorder="1" applyAlignment="1">
      <alignment horizontal="center" vertical="center"/>
      <protection/>
    </xf>
    <xf numFmtId="0" fontId="2" fillId="0" borderId="85" xfId="62" applyFont="1" applyFill="1" applyBorder="1" applyAlignment="1">
      <alignment horizontal="center" vertical="center"/>
      <protection/>
    </xf>
    <xf numFmtId="0" fontId="0" fillId="0" borderId="86" xfId="62" applyFont="1" applyFill="1" applyBorder="1" applyAlignment="1">
      <alignment horizontal="center" vertical="center"/>
      <protection/>
    </xf>
    <xf numFmtId="0" fontId="2" fillId="0" borderId="10" xfId="62" applyFont="1" applyFill="1" applyBorder="1" applyAlignment="1">
      <alignment horizontal="center" vertical="center" wrapText="1"/>
      <protection/>
    </xf>
    <xf numFmtId="0" fontId="0" fillId="0" borderId="10" xfId="0" applyFont="1" applyBorder="1" applyAlignment="1">
      <alignment horizontal="center" vertical="center" wrapText="1"/>
    </xf>
    <xf numFmtId="0" fontId="2" fillId="34" borderId="65" xfId="62" applyFont="1" applyFill="1" applyBorder="1" applyAlignment="1">
      <alignment horizontal="center" vertical="center"/>
      <protection/>
    </xf>
    <xf numFmtId="0" fontId="2" fillId="0" borderId="87" xfId="62" applyFont="1" applyFill="1" applyBorder="1" applyAlignment="1">
      <alignment horizontal="center" vertical="center"/>
      <protection/>
    </xf>
    <xf numFmtId="0" fontId="2" fillId="0" borderId="88" xfId="62" applyFont="1" applyFill="1" applyBorder="1" applyAlignment="1">
      <alignment horizontal="center" vertical="center"/>
      <protection/>
    </xf>
    <xf numFmtId="0" fontId="2" fillId="0" borderId="89" xfId="62" applyFont="1" applyFill="1" applyBorder="1" applyAlignment="1">
      <alignment horizontal="center" vertical="center"/>
      <protection/>
    </xf>
    <xf numFmtId="0" fontId="2" fillId="0" borderId="90" xfId="62" applyFont="1" applyFill="1" applyBorder="1" applyAlignment="1">
      <alignment horizontal="center" vertical="center"/>
      <protection/>
    </xf>
    <xf numFmtId="0" fontId="2" fillId="0" borderId="18" xfId="62" applyFont="1" applyFill="1" applyBorder="1" applyAlignment="1">
      <alignment horizontal="center" vertical="center"/>
      <protection/>
    </xf>
    <xf numFmtId="0" fontId="2" fillId="0" borderId="91" xfId="62" applyFont="1" applyFill="1" applyBorder="1" applyAlignment="1">
      <alignment horizontal="center" vertical="center"/>
      <protection/>
    </xf>
    <xf numFmtId="0" fontId="3" fillId="34" borderId="92" xfId="62" applyFont="1" applyFill="1" applyBorder="1" applyAlignment="1">
      <alignment horizontal="center" vertical="center"/>
      <protection/>
    </xf>
    <xf numFmtId="0" fontId="3" fillId="0" borderId="66" xfId="62" applyFont="1" applyFill="1" applyBorder="1" applyAlignment="1">
      <alignment horizontal="center" vertical="center"/>
      <protection/>
    </xf>
    <xf numFmtId="0" fontId="3" fillId="0" borderId="88" xfId="62" applyFont="1" applyFill="1" applyBorder="1" applyAlignment="1">
      <alignment horizontal="center" vertical="center"/>
      <protection/>
    </xf>
    <xf numFmtId="0" fontId="3" fillId="0" borderId="93" xfId="62" applyFont="1" applyFill="1" applyBorder="1" applyAlignment="1">
      <alignment horizontal="center" vertical="center"/>
      <protection/>
    </xf>
    <xf numFmtId="0" fontId="3" fillId="0" borderId="90" xfId="62" applyFont="1" applyFill="1" applyBorder="1" applyAlignment="1">
      <alignment horizontal="center" vertical="center"/>
      <protection/>
    </xf>
    <xf numFmtId="0" fontId="3" fillId="0" borderId="87" xfId="62" applyFont="1" applyFill="1" applyBorder="1" applyAlignment="1">
      <alignment horizontal="center" vertical="center"/>
      <protection/>
    </xf>
    <xf numFmtId="0" fontId="3" fillId="0" borderId="94" xfId="62" applyFont="1" applyFill="1" applyBorder="1" applyAlignment="1">
      <alignment horizontal="center" vertical="center"/>
      <protection/>
    </xf>
    <xf numFmtId="0" fontId="3" fillId="0" borderId="95" xfId="62" applyFont="1" applyFill="1" applyBorder="1" applyAlignment="1">
      <alignment horizontal="center" vertical="center"/>
      <protection/>
    </xf>
    <xf numFmtId="0" fontId="3" fillId="0" borderId="96" xfId="62" applyFont="1" applyFill="1" applyBorder="1" applyAlignment="1">
      <alignment horizontal="center" vertical="center"/>
      <protection/>
    </xf>
    <xf numFmtId="0" fontId="0" fillId="0" borderId="84" xfId="62" applyFont="1" applyFill="1" applyBorder="1" applyAlignment="1">
      <alignment horizontal="center" vertical="center"/>
      <protection/>
    </xf>
    <xf numFmtId="183" fontId="0" fillId="0" borderId="14" xfId="62" applyNumberFormat="1" applyFont="1" applyFill="1" applyBorder="1" applyAlignment="1">
      <alignment horizontal="right" vertical="center"/>
      <protection/>
    </xf>
    <xf numFmtId="183" fontId="0" fillId="0" borderId="69" xfId="62" applyNumberFormat="1" applyFont="1" applyFill="1" applyBorder="1" applyAlignment="1" applyProtection="1">
      <alignment horizontal="right" vertical="center" shrinkToFit="1"/>
      <protection locked="0"/>
    </xf>
    <xf numFmtId="183" fontId="0" fillId="0" borderId="28" xfId="62" applyNumberFormat="1" applyFont="1" applyFill="1" applyBorder="1" applyAlignment="1" applyProtection="1">
      <alignment horizontal="right" vertical="center" shrinkToFit="1"/>
      <protection locked="0"/>
    </xf>
    <xf numFmtId="183" fontId="0" fillId="0" borderId="51" xfId="62" applyNumberFormat="1" applyFont="1" applyFill="1" applyBorder="1" applyAlignment="1" applyProtection="1">
      <alignment horizontal="right" vertical="center" shrinkToFit="1"/>
      <protection locked="0"/>
    </xf>
    <xf numFmtId="183" fontId="2" fillId="0" borderId="0" xfId="62" applyNumberFormat="1" applyFont="1" applyFill="1" applyBorder="1" applyAlignment="1">
      <alignment horizontal="right" vertical="center" shrinkToFit="1"/>
      <protection/>
    </xf>
    <xf numFmtId="183" fontId="0" fillId="0" borderId="56" xfId="62" applyNumberFormat="1" applyFont="1" applyFill="1" applyBorder="1" applyAlignment="1">
      <alignment horizontal="right" vertical="center"/>
      <protection/>
    </xf>
    <xf numFmtId="183" fontId="0" fillId="0" borderId="51" xfId="62" applyNumberFormat="1" applyFont="1" applyFill="1" applyBorder="1" applyAlignment="1" applyProtection="1">
      <alignment horizontal="right" vertical="center" shrinkToFit="1"/>
      <protection/>
    </xf>
    <xf numFmtId="183" fontId="0" fillId="33" borderId="50" xfId="62" applyNumberFormat="1" applyFont="1" applyFill="1" applyBorder="1" applyAlignment="1" applyProtection="1">
      <alignment horizontal="right" vertical="center" shrinkToFit="1"/>
      <protection hidden="1"/>
    </xf>
    <xf numFmtId="0" fontId="0" fillId="33" borderId="85" xfId="62" applyFont="1" applyFill="1" applyBorder="1" applyAlignment="1">
      <alignment horizontal="center" vertical="center"/>
      <protection/>
    </xf>
    <xf numFmtId="183" fontId="0" fillId="33" borderId="71" xfId="62" applyNumberFormat="1" applyFont="1" applyFill="1" applyBorder="1" applyAlignment="1">
      <alignment horizontal="right" vertical="center"/>
      <protection/>
    </xf>
    <xf numFmtId="182" fontId="0" fillId="33" borderId="71" xfId="62" applyNumberFormat="1" applyFont="1" applyFill="1" applyBorder="1" applyAlignment="1" applyProtection="1">
      <alignment horizontal="right" vertical="center" shrinkToFit="1"/>
      <protection/>
    </xf>
    <xf numFmtId="183" fontId="0" fillId="33" borderId="73" xfId="62" applyNumberFormat="1" applyFont="1" applyFill="1" applyBorder="1" applyAlignment="1" applyProtection="1">
      <alignment horizontal="right" vertical="center" shrinkToFit="1"/>
      <protection/>
    </xf>
    <xf numFmtId="182" fontId="0" fillId="33" borderId="74" xfId="62" applyNumberFormat="1" applyFont="1" applyFill="1" applyBorder="1" applyAlignment="1" applyProtection="1">
      <alignment horizontal="right" vertical="center" shrinkToFit="1"/>
      <protection/>
    </xf>
    <xf numFmtId="183" fontId="0" fillId="33" borderId="73" xfId="62" applyNumberFormat="1" applyFont="1" applyFill="1" applyBorder="1" applyAlignment="1" applyProtection="1">
      <alignment horizontal="right" vertical="center" shrinkToFit="1"/>
      <protection locked="0"/>
    </xf>
    <xf numFmtId="182" fontId="0" fillId="33" borderId="97" xfId="62" applyNumberFormat="1" applyFont="1" applyFill="1" applyBorder="1" applyAlignment="1" applyProtection="1">
      <alignment horizontal="right" vertical="center" shrinkToFit="1"/>
      <protection/>
    </xf>
    <xf numFmtId="183" fontId="0" fillId="33" borderId="70" xfId="62" applyNumberFormat="1" applyFont="1" applyFill="1" applyBorder="1" applyAlignment="1" applyProtection="1">
      <alignment horizontal="right" vertical="center" shrinkToFit="1"/>
      <protection hidden="1"/>
    </xf>
    <xf numFmtId="182" fontId="0" fillId="33" borderId="98" xfId="62" applyNumberFormat="1" applyFont="1" applyFill="1" applyBorder="1" applyAlignment="1" applyProtection="1">
      <alignment horizontal="right" vertical="center" shrinkToFit="1"/>
      <protection/>
    </xf>
    <xf numFmtId="183" fontId="0" fillId="33" borderId="99" xfId="62" applyNumberFormat="1" applyFont="1" applyFill="1" applyBorder="1" applyAlignment="1" applyProtection="1">
      <alignment horizontal="right" vertical="center" shrinkToFit="1"/>
      <protection/>
    </xf>
    <xf numFmtId="182" fontId="0" fillId="33" borderId="100" xfId="62" applyNumberFormat="1" applyFont="1" applyFill="1" applyBorder="1" applyAlignment="1" applyProtection="1">
      <alignment horizontal="right" vertical="center" shrinkToFit="1"/>
      <protection/>
    </xf>
    <xf numFmtId="183" fontId="0" fillId="33" borderId="101" xfId="62" applyNumberFormat="1" applyFont="1" applyFill="1" applyBorder="1" applyAlignment="1" applyProtection="1">
      <alignment horizontal="right" vertical="center" shrinkToFit="1"/>
      <protection locked="0"/>
    </xf>
    <xf numFmtId="183" fontId="2" fillId="33" borderId="0" xfId="62" applyNumberFormat="1" applyFont="1" applyFill="1" applyBorder="1" applyAlignment="1">
      <alignment horizontal="right" vertical="center" shrinkToFit="1"/>
      <protection/>
    </xf>
    <xf numFmtId="0" fontId="0" fillId="33" borderId="102" xfId="62" applyFont="1" applyFill="1" applyBorder="1" applyAlignment="1">
      <alignment horizontal="center" vertical="center"/>
      <protection/>
    </xf>
    <xf numFmtId="183" fontId="0" fillId="33" borderId="45" xfId="62" applyNumberFormat="1" applyFont="1" applyFill="1" applyBorder="1" applyAlignment="1">
      <alignment horizontal="right" vertical="center"/>
      <protection/>
    </xf>
    <xf numFmtId="183" fontId="0" fillId="33" borderId="28" xfId="62" applyNumberFormat="1" applyFont="1" applyFill="1" applyBorder="1" applyAlignment="1">
      <alignment horizontal="right" vertical="center"/>
      <protection/>
    </xf>
    <xf numFmtId="182" fontId="0" fillId="33" borderId="14" xfId="62" applyNumberFormat="1" applyFont="1" applyFill="1" applyBorder="1" applyAlignment="1" applyProtection="1">
      <alignment horizontal="right" vertical="center" shrinkToFit="1"/>
      <protection/>
    </xf>
    <xf numFmtId="182" fontId="0" fillId="33" borderId="30" xfId="62" applyNumberFormat="1" applyFont="1" applyFill="1" applyBorder="1" applyAlignment="1" applyProtection="1">
      <alignment horizontal="right" vertical="center" shrinkToFit="1"/>
      <protection/>
    </xf>
    <xf numFmtId="183" fontId="0" fillId="33" borderId="83" xfId="62" applyNumberFormat="1" applyFont="1" applyFill="1" applyBorder="1" applyAlignment="1">
      <alignment horizontal="right" vertical="center"/>
      <protection/>
    </xf>
    <xf numFmtId="182" fontId="0" fillId="33" borderId="103" xfId="62" applyNumberFormat="1" applyFont="1" applyFill="1" applyBorder="1" applyAlignment="1" applyProtection="1">
      <alignment horizontal="right" vertical="center" shrinkToFit="1"/>
      <protection/>
    </xf>
    <xf numFmtId="182" fontId="0" fillId="33" borderId="27" xfId="62" applyNumberFormat="1" applyFont="1" applyFill="1" applyBorder="1" applyAlignment="1" applyProtection="1">
      <alignment horizontal="right" vertical="center" shrinkToFit="1"/>
      <protection/>
    </xf>
    <xf numFmtId="183" fontId="0" fillId="33" borderId="104" xfId="62" applyNumberFormat="1" applyFont="1" applyFill="1" applyBorder="1" applyAlignment="1">
      <alignment horizontal="right" vertical="center"/>
      <protection/>
    </xf>
    <xf numFmtId="0" fontId="0" fillId="33" borderId="0" xfId="0" applyFont="1" applyFill="1" applyAlignment="1">
      <alignment/>
    </xf>
    <xf numFmtId="183" fontId="0" fillId="0" borderId="45" xfId="62" applyNumberFormat="1" applyFont="1" applyFill="1" applyBorder="1" applyAlignment="1">
      <alignment horizontal="right" vertical="center"/>
      <protection/>
    </xf>
    <xf numFmtId="183" fontId="0" fillId="0" borderId="50" xfId="62" applyNumberFormat="1" applyFont="1" applyFill="1" applyBorder="1" applyAlignment="1" applyProtection="1">
      <alignment horizontal="right" vertical="center" shrinkToFit="1"/>
      <protection/>
    </xf>
    <xf numFmtId="183" fontId="0" fillId="0" borderId="105" xfId="62" applyNumberFormat="1" applyFont="1" applyFill="1" applyBorder="1" applyAlignment="1" applyProtection="1">
      <alignment horizontal="right" vertical="center" shrinkToFit="1"/>
      <protection locked="0"/>
    </xf>
    <xf numFmtId="0" fontId="0" fillId="0" borderId="106" xfId="62" applyFont="1" applyFill="1" applyBorder="1" applyAlignment="1">
      <alignment horizontal="center" vertical="center"/>
      <protection/>
    </xf>
    <xf numFmtId="183" fontId="0" fillId="0" borderId="50" xfId="62" applyNumberFormat="1" applyFont="1" applyFill="1" applyBorder="1" applyAlignment="1">
      <alignment horizontal="right" vertical="center"/>
      <protection/>
    </xf>
    <xf numFmtId="183" fontId="0" fillId="0" borderId="29" xfId="62" applyNumberFormat="1" applyFont="1" applyFill="1" applyBorder="1" applyAlignment="1" applyProtection="1">
      <alignment horizontal="right" vertical="center" shrinkToFit="1"/>
      <protection/>
    </xf>
    <xf numFmtId="183" fontId="0" fillId="0" borderId="107" xfId="62" applyNumberFormat="1" applyFont="1" applyFill="1" applyBorder="1" applyAlignment="1" applyProtection="1">
      <alignment horizontal="right" vertical="center" shrinkToFit="1"/>
      <protection locked="0"/>
    </xf>
    <xf numFmtId="0" fontId="0" fillId="0" borderId="85" xfId="62" applyFont="1" applyFill="1" applyBorder="1" applyAlignment="1">
      <alignment horizontal="center" vertical="center"/>
      <protection/>
    </xf>
    <xf numFmtId="183" fontId="0" fillId="0" borderId="71" xfId="62" applyNumberFormat="1" applyFont="1" applyFill="1" applyBorder="1" applyAlignment="1">
      <alignment horizontal="right" vertical="center"/>
      <protection/>
    </xf>
    <xf numFmtId="183" fontId="0" fillId="0" borderId="70" xfId="62" applyNumberFormat="1" applyFont="1" applyFill="1" applyBorder="1" applyAlignment="1">
      <alignment horizontal="right" vertical="center"/>
      <protection/>
    </xf>
    <xf numFmtId="183" fontId="0" fillId="0" borderId="70" xfId="62" applyNumberFormat="1" applyFont="1" applyFill="1" applyBorder="1" applyAlignment="1" applyProtection="1">
      <alignment horizontal="right" vertical="center" shrinkToFit="1"/>
      <protection/>
    </xf>
    <xf numFmtId="183" fontId="0" fillId="0" borderId="72" xfId="62" applyNumberFormat="1" applyFont="1" applyFill="1" applyBorder="1" applyAlignment="1" applyProtection="1">
      <alignment horizontal="right" vertical="center" shrinkToFit="1"/>
      <protection/>
    </xf>
    <xf numFmtId="183" fontId="0" fillId="0" borderId="73" xfId="62" applyNumberFormat="1" applyFont="1" applyFill="1" applyBorder="1" applyAlignment="1" applyProtection="1">
      <alignment horizontal="right" vertical="center" shrinkToFit="1"/>
      <protection/>
    </xf>
    <xf numFmtId="182" fontId="0" fillId="0" borderId="74" xfId="62" applyNumberFormat="1" applyFont="1" applyFill="1" applyBorder="1" applyAlignment="1" applyProtection="1">
      <alignment horizontal="right" vertical="center" shrinkToFit="1"/>
      <protection/>
    </xf>
    <xf numFmtId="183" fontId="0" fillId="0" borderId="73" xfId="62" applyNumberFormat="1" applyFont="1" applyFill="1" applyBorder="1" applyAlignment="1" applyProtection="1">
      <alignment horizontal="right" vertical="center" shrinkToFit="1"/>
      <protection locked="0"/>
    </xf>
    <xf numFmtId="183" fontId="0" fillId="0" borderId="72" xfId="62" applyNumberFormat="1" applyFont="1" applyFill="1" applyBorder="1" applyAlignment="1" applyProtection="1">
      <alignment horizontal="right" vertical="center" shrinkToFit="1"/>
      <protection hidden="1"/>
    </xf>
    <xf numFmtId="182" fontId="0" fillId="0" borderId="72" xfId="62" applyNumberFormat="1" applyFont="1" applyFill="1" applyBorder="1" applyAlignment="1" applyProtection="1">
      <alignment horizontal="right" vertical="center" shrinkToFit="1"/>
      <protection/>
    </xf>
    <xf numFmtId="183" fontId="0" fillId="0" borderId="108" xfId="62" applyNumberFormat="1" applyFont="1" applyFill="1" applyBorder="1" applyAlignment="1" applyProtection="1">
      <alignment horizontal="right" vertical="center" shrinkToFit="1"/>
      <protection locked="0"/>
    </xf>
    <xf numFmtId="0" fontId="0" fillId="33" borderId="86" xfId="62" applyFont="1" applyFill="1" applyBorder="1" applyAlignment="1">
      <alignment horizontal="center" vertical="center"/>
      <protection/>
    </xf>
    <xf numFmtId="183" fontId="0" fillId="33" borderId="10" xfId="62" applyNumberFormat="1" applyFont="1" applyFill="1" applyBorder="1" applyAlignment="1">
      <alignment horizontal="right" vertical="center"/>
      <protection/>
    </xf>
    <xf numFmtId="183" fontId="0" fillId="33" borderId="65" xfId="62" applyNumberFormat="1" applyFont="1" applyFill="1" applyBorder="1" applyAlignment="1">
      <alignment horizontal="right" vertical="center"/>
      <protection/>
    </xf>
    <xf numFmtId="183" fontId="0" fillId="33" borderId="16" xfId="62" applyNumberFormat="1" applyFont="1" applyFill="1" applyBorder="1" applyAlignment="1" applyProtection="1">
      <alignment horizontal="right" vertical="center" shrinkToFit="1"/>
      <protection/>
    </xf>
    <xf numFmtId="183" fontId="0" fillId="33" borderId="89" xfId="62" applyNumberFormat="1" applyFont="1" applyFill="1" applyBorder="1" applyAlignment="1" applyProtection="1">
      <alignment horizontal="right" vertical="center" shrinkToFit="1"/>
      <protection hidden="1"/>
    </xf>
    <xf numFmtId="182" fontId="0" fillId="33" borderId="89" xfId="62" applyNumberFormat="1" applyFont="1" applyFill="1" applyBorder="1" applyAlignment="1" applyProtection="1">
      <alignment horizontal="right" vertical="center" shrinkToFit="1"/>
      <protection/>
    </xf>
    <xf numFmtId="183" fontId="0" fillId="33" borderId="65" xfId="62" applyNumberFormat="1" applyFont="1" applyFill="1" applyBorder="1" applyAlignment="1" applyProtection="1">
      <alignment horizontal="right" vertical="center" shrinkToFit="1"/>
      <protection/>
    </xf>
    <xf numFmtId="183" fontId="0" fillId="33" borderId="66" xfId="62" applyNumberFormat="1" applyFont="1" applyFill="1" applyBorder="1" applyAlignment="1" applyProtection="1">
      <alignment horizontal="right" vertical="center" shrinkToFit="1"/>
      <protection hidden="1"/>
    </xf>
    <xf numFmtId="183" fontId="0" fillId="33" borderId="10" xfId="62" applyNumberFormat="1" applyFont="1" applyFill="1" applyBorder="1" applyAlignment="1" applyProtection="1">
      <alignment horizontal="right" vertical="center" shrinkToFit="1"/>
      <protection/>
    </xf>
    <xf numFmtId="182" fontId="0" fillId="33" borderId="66" xfId="62" applyNumberFormat="1" applyFont="1" applyFill="1" applyBorder="1" applyAlignment="1">
      <alignment horizontal="right" vertical="center"/>
      <protection/>
    </xf>
    <xf numFmtId="0" fontId="6" fillId="0" borderId="0" xfId="62" applyFont="1" applyFill="1">
      <alignment/>
      <protection/>
    </xf>
    <xf numFmtId="0" fontId="0" fillId="0" borderId="14" xfId="0" applyFont="1" applyBorder="1" applyAlignment="1">
      <alignment horizontal="center" vertical="center" wrapText="1"/>
    </xf>
    <xf numFmtId="0" fontId="2" fillId="34" borderId="45" xfId="62" applyFont="1" applyFill="1" applyBorder="1" applyAlignment="1">
      <alignment horizontal="center" vertical="center"/>
      <protection/>
    </xf>
    <xf numFmtId="0" fontId="3" fillId="34" borderId="28" xfId="62" applyFont="1" applyFill="1" applyBorder="1" applyAlignment="1">
      <alignment horizontal="center" vertical="center"/>
      <protection/>
    </xf>
    <xf numFmtId="0" fontId="3" fillId="0" borderId="82" xfId="62" applyFont="1" applyFill="1" applyBorder="1" applyAlignment="1">
      <alignment horizontal="center" vertical="center"/>
      <protection/>
    </xf>
    <xf numFmtId="183" fontId="0" fillId="34" borderId="50" xfId="62" applyNumberFormat="1" applyFont="1" applyFill="1" applyBorder="1" applyAlignment="1" applyProtection="1">
      <alignment horizontal="right" vertical="center" shrinkToFit="1"/>
      <protection/>
    </xf>
    <xf numFmtId="183" fontId="0" fillId="34" borderId="69" xfId="62" applyNumberFormat="1" applyFont="1" applyFill="1" applyBorder="1" applyAlignment="1" applyProtection="1">
      <alignment horizontal="right" vertical="center" shrinkToFit="1"/>
      <protection locked="0"/>
    </xf>
    <xf numFmtId="183" fontId="0" fillId="34" borderId="26" xfId="62" applyNumberFormat="1" applyFont="1" applyFill="1" applyBorder="1" applyAlignment="1" applyProtection="1">
      <alignment horizontal="right" vertical="center" shrinkToFit="1"/>
      <protection hidden="1"/>
    </xf>
    <xf numFmtId="183" fontId="0" fillId="0" borderId="15" xfId="62" applyNumberFormat="1" applyFont="1" applyFill="1" applyBorder="1" applyAlignment="1" applyProtection="1">
      <alignment horizontal="right" vertical="center" shrinkToFit="1"/>
      <protection locked="0"/>
    </xf>
    <xf numFmtId="183" fontId="0" fillId="34" borderId="51" xfId="62" applyNumberFormat="1" applyFont="1" applyFill="1" applyBorder="1" applyAlignment="1" applyProtection="1">
      <alignment horizontal="right" vertical="center" shrinkToFit="1"/>
      <protection/>
    </xf>
    <xf numFmtId="183" fontId="0" fillId="34" borderId="50" xfId="62" applyNumberFormat="1" applyFont="1" applyFill="1" applyBorder="1" applyAlignment="1" applyProtection="1">
      <alignment horizontal="right" vertical="center" shrinkToFit="1"/>
      <protection hidden="1"/>
    </xf>
    <xf numFmtId="183" fontId="0" fillId="34" borderId="70" xfId="62" applyNumberFormat="1" applyFont="1" applyFill="1" applyBorder="1" applyAlignment="1" applyProtection="1">
      <alignment horizontal="right" vertical="center" shrinkToFit="1"/>
      <protection/>
    </xf>
    <xf numFmtId="183" fontId="0" fillId="34" borderId="73" xfId="62" applyNumberFormat="1" applyFont="1" applyFill="1" applyBorder="1" applyAlignment="1" applyProtection="1">
      <alignment horizontal="right" vertical="center" shrinkToFit="1"/>
      <protection/>
    </xf>
    <xf numFmtId="183" fontId="0" fillId="34" borderId="70" xfId="62" applyNumberFormat="1" applyFont="1" applyFill="1" applyBorder="1" applyAlignment="1" applyProtection="1">
      <alignment horizontal="right" vertical="center" shrinkToFit="1"/>
      <protection hidden="1"/>
    </xf>
    <xf numFmtId="183" fontId="0" fillId="0" borderId="65" xfId="62" applyNumberFormat="1" applyFont="1" applyFill="1" applyBorder="1" applyAlignment="1">
      <alignment horizontal="right" vertical="center"/>
      <protection/>
    </xf>
    <xf numFmtId="183" fontId="0" fillId="34" borderId="16" xfId="62" applyNumberFormat="1" applyFont="1" applyFill="1" applyBorder="1" applyAlignment="1">
      <alignment horizontal="right" vertical="center"/>
      <protection/>
    </xf>
    <xf numFmtId="183" fontId="0" fillId="0" borderId="16" xfId="62" applyNumberFormat="1" applyFont="1" applyFill="1" applyBorder="1" applyAlignment="1">
      <alignment horizontal="right" vertical="center"/>
      <protection/>
    </xf>
    <xf numFmtId="182" fontId="0" fillId="0" borderId="89" xfId="62" applyNumberFormat="1" applyFont="1" applyFill="1" applyBorder="1" applyAlignment="1" applyProtection="1">
      <alignment horizontal="right" vertical="center" shrinkToFit="1"/>
      <protection/>
    </xf>
    <xf numFmtId="183" fontId="0" fillId="0" borderId="109" xfId="62" applyNumberFormat="1" applyFont="1" applyFill="1" applyBorder="1" applyAlignment="1">
      <alignment horizontal="right" vertical="center"/>
      <protection/>
    </xf>
    <xf numFmtId="183" fontId="0" fillId="0" borderId="110" xfId="62" applyNumberFormat="1" applyFont="1" applyFill="1" applyBorder="1" applyAlignment="1">
      <alignment horizontal="right" vertical="center"/>
      <protection/>
    </xf>
    <xf numFmtId="183" fontId="0" fillId="33" borderId="19" xfId="62" applyNumberFormat="1" applyFont="1" applyFill="1" applyBorder="1" applyAlignment="1">
      <alignment horizontal="right" vertical="center"/>
      <protection/>
    </xf>
    <xf numFmtId="183" fontId="2" fillId="0" borderId="0" xfId="62" applyNumberFormat="1" applyFont="1" applyFill="1" applyBorder="1" applyAlignment="1">
      <alignment horizontal="right" vertical="center"/>
      <protection/>
    </xf>
    <xf numFmtId="0" fontId="0" fillId="0" borderId="0" xfId="0" applyFont="1" applyAlignment="1">
      <alignment/>
    </xf>
    <xf numFmtId="0" fontId="0" fillId="0" borderId="13" xfId="0" applyFont="1" applyBorder="1" applyAlignment="1">
      <alignment/>
    </xf>
    <xf numFmtId="0" fontId="0" fillId="0" borderId="0" xfId="0" applyFont="1" applyBorder="1" applyAlignment="1">
      <alignment/>
    </xf>
    <xf numFmtId="0" fontId="49" fillId="33" borderId="51" xfId="0" applyFont="1" applyFill="1" applyBorder="1" applyAlignment="1">
      <alignment horizontal="center" vertical="center"/>
    </xf>
    <xf numFmtId="0" fontId="49" fillId="33" borderId="73" xfId="0" applyFont="1" applyFill="1" applyBorder="1" applyAlignment="1">
      <alignment horizontal="center" vertical="center"/>
    </xf>
    <xf numFmtId="0" fontId="7" fillId="33" borderId="89" xfId="0" applyFont="1" applyFill="1" applyBorder="1" applyAlignment="1">
      <alignment horizontal="center" vertical="center"/>
    </xf>
    <xf numFmtId="0" fontId="28" fillId="33" borderId="0" xfId="0" applyFont="1" applyFill="1" applyAlignment="1">
      <alignment/>
    </xf>
    <xf numFmtId="0" fontId="28" fillId="0" borderId="0" xfId="0" applyFont="1" applyAlignment="1">
      <alignment/>
    </xf>
    <xf numFmtId="0" fontId="28" fillId="33" borderId="111" xfId="0" applyFont="1" applyFill="1" applyBorder="1" applyAlignment="1">
      <alignment/>
    </xf>
    <xf numFmtId="0" fontId="28" fillId="33" borderId="0" xfId="0" applyFont="1" applyFill="1" applyBorder="1" applyAlignment="1">
      <alignment horizontal="center" vertical="center"/>
    </xf>
    <xf numFmtId="0" fontId="28" fillId="33" borderId="112" xfId="0" applyFont="1" applyFill="1" applyBorder="1" applyAlignment="1">
      <alignment/>
    </xf>
    <xf numFmtId="0" fontId="28" fillId="34" borderId="12" xfId="0" applyFont="1" applyFill="1" applyBorder="1" applyAlignment="1">
      <alignment horizontal="center" vertical="center" wrapText="1"/>
    </xf>
    <xf numFmtId="0" fontId="28" fillId="33" borderId="25"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28" fillId="34" borderId="25" xfId="0" applyFont="1" applyFill="1" applyBorder="1" applyAlignment="1">
      <alignment horizontal="center" vertical="center" wrapText="1"/>
    </xf>
    <xf numFmtId="0" fontId="28" fillId="34" borderId="58" xfId="0" applyFont="1" applyFill="1" applyBorder="1" applyAlignment="1">
      <alignment horizontal="center" vertical="center" wrapText="1"/>
    </xf>
    <xf numFmtId="0" fontId="28" fillId="33" borderId="112" xfId="0" applyFont="1" applyFill="1" applyBorder="1" applyAlignment="1">
      <alignment horizontal="center" vertical="center"/>
    </xf>
    <xf numFmtId="0" fontId="28" fillId="33" borderId="32" xfId="0" applyFont="1" applyFill="1" applyBorder="1" applyAlignment="1">
      <alignment horizontal="center" vertical="center" wrapText="1"/>
    </xf>
    <xf numFmtId="0" fontId="28" fillId="33" borderId="67" xfId="0" applyFont="1" applyFill="1" applyBorder="1" applyAlignment="1">
      <alignment horizontal="center" vertical="center" wrapText="1"/>
    </xf>
    <xf numFmtId="0" fontId="28" fillId="34" borderId="32" xfId="0" applyFont="1" applyFill="1" applyBorder="1" applyAlignment="1">
      <alignment horizontal="center" vertical="center" wrapText="1"/>
    </xf>
    <xf numFmtId="0" fontId="28" fillId="33" borderId="113" xfId="0" applyFont="1" applyFill="1" applyBorder="1" applyAlignment="1">
      <alignment/>
    </xf>
    <xf numFmtId="0" fontId="50" fillId="33" borderId="114" xfId="0" applyFont="1" applyFill="1" applyBorder="1" applyAlignment="1">
      <alignment horizontal="left" vertical="center"/>
    </xf>
    <xf numFmtId="0" fontId="50" fillId="33" borderId="115" xfId="0" applyFont="1" applyFill="1" applyBorder="1" applyAlignment="1">
      <alignment horizontal="center" vertical="center" wrapText="1"/>
    </xf>
    <xf numFmtId="0" fontId="50" fillId="33" borderId="116" xfId="0" applyFont="1" applyFill="1" applyBorder="1" applyAlignment="1">
      <alignment horizontal="center" vertical="center" wrapText="1"/>
    </xf>
    <xf numFmtId="0" fontId="50" fillId="34" borderId="117" xfId="0" applyFont="1" applyFill="1" applyBorder="1" applyAlignment="1">
      <alignment horizontal="center" vertical="center"/>
    </xf>
    <xf numFmtId="0" fontId="50" fillId="33" borderId="116" xfId="0" applyFont="1" applyFill="1" applyBorder="1" applyAlignment="1">
      <alignment horizontal="center" vertical="center"/>
    </xf>
    <xf numFmtId="0" fontId="50" fillId="33" borderId="118" xfId="0" applyFont="1" applyFill="1" applyBorder="1" applyAlignment="1">
      <alignment horizontal="center" vertical="center"/>
    </xf>
    <xf numFmtId="0" fontId="50" fillId="34" borderId="119" xfId="0" applyFont="1" applyFill="1" applyBorder="1" applyAlignment="1">
      <alignment horizontal="center" vertical="center"/>
    </xf>
    <xf numFmtId="0" fontId="50" fillId="0" borderId="116" xfId="0" applyFont="1" applyBorder="1" applyAlignment="1">
      <alignment horizontal="center" vertical="center"/>
    </xf>
    <xf numFmtId="0" fontId="50" fillId="0" borderId="118" xfId="0" applyFont="1" applyBorder="1" applyAlignment="1">
      <alignment horizontal="center" vertical="center"/>
    </xf>
    <xf numFmtId="0" fontId="50" fillId="0" borderId="0" xfId="0" applyFont="1" applyAlignment="1">
      <alignment horizontal="center" vertical="center"/>
    </xf>
    <xf numFmtId="0" fontId="50" fillId="33" borderId="84" xfId="0" applyFont="1" applyFill="1" applyBorder="1" applyAlignment="1">
      <alignment horizontal="left" vertical="center"/>
    </xf>
    <xf numFmtId="0" fontId="50" fillId="34" borderId="14" xfId="0" applyFont="1" applyFill="1" applyBorder="1" applyAlignment="1">
      <alignment horizontal="center" vertical="center"/>
    </xf>
    <xf numFmtId="0" fontId="50" fillId="34" borderId="30" xfId="0" applyFont="1" applyFill="1" applyBorder="1" applyAlignment="1">
      <alignment horizontal="center" vertical="center"/>
    </xf>
    <xf numFmtId="0" fontId="50" fillId="33" borderId="14" xfId="0" applyFont="1" applyFill="1" applyBorder="1" applyAlignment="1">
      <alignment horizontal="center" vertical="center"/>
    </xf>
    <xf numFmtId="0" fontId="50" fillId="33" borderId="45" xfId="0" applyFont="1" applyFill="1" applyBorder="1" applyAlignment="1">
      <alignment horizontal="center" vertical="center"/>
    </xf>
    <xf numFmtId="0" fontId="50" fillId="34" borderId="104" xfId="0" applyFont="1" applyFill="1" applyBorder="1" applyAlignment="1">
      <alignment horizontal="center" vertical="center"/>
    </xf>
    <xf numFmtId="0" fontId="50" fillId="0" borderId="14" xfId="0" applyFont="1" applyBorder="1" applyAlignment="1">
      <alignment horizontal="center" vertical="center"/>
    </xf>
    <xf numFmtId="0" fontId="50" fillId="0" borderId="45" xfId="0" applyFont="1" applyBorder="1" applyAlignment="1">
      <alignment horizontal="center" vertical="center"/>
    </xf>
    <xf numFmtId="0" fontId="50" fillId="0" borderId="104" xfId="0" applyFont="1" applyBorder="1" applyAlignment="1">
      <alignment horizontal="center" vertical="center"/>
    </xf>
    <xf numFmtId="0" fontId="50" fillId="33" borderId="113" xfId="0" applyFont="1" applyFill="1" applyBorder="1" applyAlignment="1">
      <alignment horizontal="left" vertical="center"/>
    </xf>
    <xf numFmtId="0" fontId="50" fillId="34" borderId="120" xfId="0" applyFont="1" applyFill="1" applyBorder="1" applyAlignment="1">
      <alignment horizontal="center" vertical="center"/>
    </xf>
    <xf numFmtId="0" fontId="51" fillId="33" borderId="10" xfId="0" applyFont="1" applyFill="1" applyBorder="1" applyAlignment="1">
      <alignment horizontal="center" vertical="center"/>
    </xf>
    <xf numFmtId="0" fontId="50" fillId="33" borderId="10" xfId="0" applyFont="1" applyFill="1" applyBorder="1" applyAlignment="1">
      <alignment horizontal="center" vertical="center"/>
    </xf>
    <xf numFmtId="0" fontId="50" fillId="33" borderId="120" xfId="0" applyFont="1" applyFill="1" applyBorder="1" applyAlignment="1">
      <alignment horizontal="center" vertical="center"/>
    </xf>
    <xf numFmtId="0" fontId="50" fillId="33" borderId="121" xfId="0" applyFont="1" applyFill="1" applyBorder="1" applyAlignment="1">
      <alignment horizontal="center" vertical="center"/>
    </xf>
    <xf numFmtId="0" fontId="50" fillId="34" borderId="122" xfId="0" applyFont="1" applyFill="1" applyBorder="1" applyAlignment="1">
      <alignment horizontal="center" vertical="center"/>
    </xf>
    <xf numFmtId="0" fontId="50" fillId="34" borderId="123" xfId="0" applyFont="1" applyFill="1" applyBorder="1" applyAlignment="1">
      <alignment horizontal="center" vertical="center"/>
    </xf>
    <xf numFmtId="0" fontId="50" fillId="0" borderId="122" xfId="0" applyFont="1" applyBorder="1" applyAlignment="1">
      <alignment horizontal="center" vertical="center"/>
    </xf>
    <xf numFmtId="0" fontId="51" fillId="33" borderId="14" xfId="0" applyFont="1" applyFill="1" applyBorder="1" applyAlignment="1">
      <alignment horizontal="center" vertical="center"/>
    </xf>
    <xf numFmtId="0" fontId="50" fillId="34" borderId="124" xfId="0" applyFont="1" applyFill="1" applyBorder="1" applyAlignment="1">
      <alignment horizontal="center" vertical="center"/>
    </xf>
    <xf numFmtId="0" fontId="50" fillId="33" borderId="125" xfId="0" applyFont="1" applyFill="1" applyBorder="1" applyAlignment="1">
      <alignment horizontal="left" vertical="center"/>
    </xf>
    <xf numFmtId="0" fontId="51" fillId="33" borderId="120" xfId="0" applyFont="1" applyFill="1" applyBorder="1" applyAlignment="1">
      <alignment horizontal="center" vertical="center"/>
    </xf>
    <xf numFmtId="0" fontId="51" fillId="33" borderId="116" xfId="0" applyFont="1" applyFill="1" applyBorder="1" applyAlignment="1">
      <alignment horizontal="center" vertical="center"/>
    </xf>
    <xf numFmtId="0" fontId="50" fillId="33" borderId="85" xfId="0" applyFont="1" applyFill="1" applyBorder="1" applyAlignment="1">
      <alignment horizontal="left" vertical="center"/>
    </xf>
    <xf numFmtId="0" fontId="50" fillId="34" borderId="71" xfId="0" applyFont="1" applyFill="1" applyBorder="1" applyAlignment="1">
      <alignment horizontal="center" vertical="center"/>
    </xf>
    <xf numFmtId="0" fontId="51" fillId="33" borderId="71" xfId="0" applyFont="1" applyFill="1" applyBorder="1" applyAlignment="1">
      <alignment horizontal="center" vertical="center"/>
    </xf>
    <xf numFmtId="0" fontId="50" fillId="33" borderId="71" xfId="0" applyFont="1" applyFill="1" applyBorder="1" applyAlignment="1">
      <alignment horizontal="center" vertical="center"/>
    </xf>
    <xf numFmtId="0" fontId="50" fillId="33" borderId="70" xfId="0" applyFont="1" applyFill="1" applyBorder="1" applyAlignment="1">
      <alignment horizontal="center" vertical="center"/>
    </xf>
    <xf numFmtId="0" fontId="50" fillId="34" borderId="101" xfId="0" applyFont="1" applyFill="1" applyBorder="1" applyAlignment="1">
      <alignment horizontal="center" vertical="center"/>
    </xf>
    <xf numFmtId="0" fontId="50" fillId="34" borderId="74" xfId="0" applyFont="1" applyFill="1" applyBorder="1" applyAlignment="1">
      <alignment horizontal="center" vertical="center"/>
    </xf>
    <xf numFmtId="0" fontId="50" fillId="0" borderId="71" xfId="0" applyFont="1" applyBorder="1" applyAlignment="1">
      <alignment horizontal="center" vertical="center"/>
    </xf>
    <xf numFmtId="0" fontId="50" fillId="0" borderId="70" xfId="0" applyFont="1" applyBorder="1" applyAlignment="1">
      <alignment horizontal="center" vertical="center"/>
    </xf>
    <xf numFmtId="0" fontId="50" fillId="0" borderId="101" xfId="0" applyFont="1" applyBorder="1" applyAlignment="1">
      <alignment horizontal="center" vertical="center"/>
    </xf>
    <xf numFmtId="0" fontId="50" fillId="33" borderId="106" xfId="0" applyFont="1" applyFill="1" applyBorder="1" applyAlignment="1">
      <alignment horizontal="left" vertical="center"/>
    </xf>
    <xf numFmtId="0" fontId="50" fillId="33" borderId="30" xfId="0" applyFont="1" applyFill="1" applyBorder="1" applyAlignment="1">
      <alignment horizontal="center" vertical="center"/>
    </xf>
    <xf numFmtId="0" fontId="50" fillId="33" borderId="27" xfId="0" applyFont="1" applyFill="1" applyBorder="1" applyAlignment="1">
      <alignment horizontal="center" vertical="center"/>
    </xf>
    <xf numFmtId="0" fontId="50" fillId="33" borderId="104" xfId="0" applyFont="1" applyFill="1" applyBorder="1" applyAlignment="1">
      <alignment horizontal="center" vertical="center"/>
    </xf>
    <xf numFmtId="0" fontId="50" fillId="33" borderId="0" xfId="0" applyFont="1" applyFill="1" applyAlignment="1">
      <alignment horizontal="center" vertical="center"/>
    </xf>
    <xf numFmtId="0" fontId="50" fillId="33" borderId="123" xfId="0" applyFont="1" applyFill="1" applyBorder="1" applyAlignment="1">
      <alignment horizontal="center" vertical="center"/>
    </xf>
    <xf numFmtId="0" fontId="50" fillId="33" borderId="126" xfId="0" applyFont="1" applyFill="1" applyBorder="1" applyAlignment="1">
      <alignment horizontal="center" vertical="center"/>
    </xf>
    <xf numFmtId="0" fontId="50" fillId="33" borderId="122" xfId="0" applyFont="1" applyFill="1" applyBorder="1" applyAlignment="1">
      <alignment horizontal="center" vertical="center"/>
    </xf>
    <xf numFmtId="180" fontId="2" fillId="33" borderId="127" xfId="62" applyNumberFormat="1" applyFont="1" applyFill="1" applyBorder="1" applyAlignment="1">
      <alignment horizontal="right" vertical="center" shrinkToFit="1"/>
      <protection/>
    </xf>
    <xf numFmtId="180" fontId="0" fillId="33" borderId="56" xfId="62" applyNumberFormat="1" applyFont="1" applyFill="1" applyBorder="1" applyAlignment="1" applyProtection="1">
      <alignment horizontal="right" vertical="center" shrinkToFit="1"/>
      <protection locked="0"/>
    </xf>
    <xf numFmtId="183" fontId="0" fillId="33" borderId="31" xfId="62" applyNumberFormat="1" applyFont="1" applyFill="1" applyBorder="1" applyAlignment="1" applyProtection="1">
      <alignment horizontal="right" vertical="center" shrinkToFit="1"/>
      <protection hidden="1"/>
    </xf>
    <xf numFmtId="180" fontId="0" fillId="33" borderId="51" xfId="62" applyNumberFormat="1" applyFont="1" applyFill="1" applyBorder="1" applyAlignment="1" applyProtection="1">
      <alignment horizontal="right" vertical="center" shrinkToFit="1"/>
      <protection locked="0"/>
    </xf>
    <xf numFmtId="182" fontId="0" fillId="33" borderId="31" xfId="62" applyNumberFormat="1" applyFont="1" applyFill="1" applyBorder="1" applyAlignment="1" applyProtection="1">
      <alignment horizontal="right" vertical="center" shrinkToFit="1"/>
      <protection/>
    </xf>
    <xf numFmtId="180" fontId="0" fillId="33" borderId="50" xfId="62" applyNumberFormat="1" applyFont="1" applyFill="1" applyBorder="1" applyAlignment="1" applyProtection="1">
      <alignment horizontal="right" vertical="center" shrinkToFit="1"/>
      <protection locked="0"/>
    </xf>
    <xf numFmtId="180" fontId="0" fillId="33" borderId="29" xfId="62" applyNumberFormat="1" applyFont="1" applyFill="1" applyBorder="1" applyAlignment="1" applyProtection="1">
      <alignment horizontal="right" vertical="center" shrinkToFit="1"/>
      <protection locked="0"/>
    </xf>
    <xf numFmtId="0" fontId="2" fillId="33" borderId="57" xfId="62" applyFont="1" applyFill="1" applyBorder="1" applyAlignment="1">
      <alignment vertical="center"/>
      <protection/>
    </xf>
    <xf numFmtId="180" fontId="0" fillId="33" borderId="14" xfId="62" applyNumberFormat="1" applyFont="1" applyFill="1" applyBorder="1" applyAlignment="1" applyProtection="1">
      <alignment horizontal="right" vertical="center" shrinkToFit="1"/>
      <protection locked="0"/>
    </xf>
    <xf numFmtId="180" fontId="0" fillId="33" borderId="28" xfId="62" applyNumberFormat="1" applyFont="1" applyFill="1" applyBorder="1" applyAlignment="1" applyProtection="1">
      <alignment horizontal="right" vertical="center" shrinkToFit="1"/>
      <protection/>
    </xf>
    <xf numFmtId="183" fontId="0" fillId="33" borderId="30" xfId="62" applyNumberFormat="1" applyFont="1" applyFill="1" applyBorder="1" applyAlignment="1" applyProtection="1">
      <alignment horizontal="right" vertical="center" shrinkToFit="1"/>
      <protection/>
    </xf>
    <xf numFmtId="180" fontId="0" fillId="33" borderId="28" xfId="62" applyNumberFormat="1" applyFont="1" applyFill="1" applyBorder="1" applyAlignment="1" applyProtection="1">
      <alignment horizontal="right" vertical="center" shrinkToFit="1"/>
      <protection locked="0"/>
    </xf>
    <xf numFmtId="0" fontId="2" fillId="33" borderId="20" xfId="62" applyFont="1" applyFill="1" applyBorder="1" applyAlignment="1">
      <alignment vertical="center"/>
      <protection/>
    </xf>
    <xf numFmtId="0" fontId="2" fillId="33" borderId="59" xfId="62" applyFont="1" applyFill="1" applyBorder="1" applyAlignment="1">
      <alignment vertical="center"/>
      <protection/>
    </xf>
    <xf numFmtId="0" fontId="2" fillId="33" borderId="0" xfId="62" applyFont="1" applyFill="1" applyBorder="1" applyAlignment="1">
      <alignment vertical="center"/>
      <protection/>
    </xf>
    <xf numFmtId="180" fontId="0" fillId="33" borderId="41" xfId="62" applyNumberFormat="1" applyFont="1" applyFill="1" applyBorder="1" applyAlignment="1">
      <alignment horizontal="right" vertical="center" shrinkToFit="1"/>
      <protection/>
    </xf>
    <xf numFmtId="183" fontId="0" fillId="33" borderId="43" xfId="62" applyNumberFormat="1" applyFont="1" applyFill="1" applyBorder="1" applyAlignment="1" applyProtection="1">
      <alignment horizontal="right" vertical="center" shrinkToFit="1"/>
      <protection/>
    </xf>
    <xf numFmtId="180" fontId="0" fillId="33" borderId="41" xfId="62" applyNumberFormat="1" applyFont="1" applyFill="1" applyBorder="1" applyAlignment="1" applyProtection="1">
      <alignment horizontal="right" vertical="center" shrinkToFit="1"/>
      <protection locked="0"/>
    </xf>
    <xf numFmtId="182" fontId="0" fillId="33" borderId="43" xfId="62" applyNumberFormat="1" applyFont="1" applyFill="1" applyBorder="1" applyAlignment="1" applyProtection="1">
      <alignment horizontal="right" vertical="center" shrinkToFit="1"/>
      <protection/>
    </xf>
    <xf numFmtId="180" fontId="0" fillId="33" borderId="44" xfId="62" applyNumberFormat="1" applyFont="1" applyFill="1" applyBorder="1" applyAlignment="1" applyProtection="1">
      <alignment horizontal="right" vertical="center" shrinkToFit="1"/>
      <protection locked="0"/>
    </xf>
    <xf numFmtId="180" fontId="0" fillId="33" borderId="25" xfId="62" applyNumberFormat="1" applyFont="1" applyFill="1" applyBorder="1" applyAlignment="1">
      <alignment horizontal="right" vertical="center" shrinkToFit="1"/>
      <protection/>
    </xf>
    <xf numFmtId="180" fontId="0" fillId="33" borderId="69" xfId="62" applyNumberFormat="1" applyFont="1" applyFill="1" applyBorder="1" applyAlignment="1">
      <alignment horizontal="right" vertical="center" shrinkToFit="1"/>
      <protection/>
    </xf>
    <xf numFmtId="183" fontId="0" fillId="33" borderId="21" xfId="62" applyNumberFormat="1" applyFont="1" applyFill="1" applyBorder="1" applyAlignment="1" applyProtection="1">
      <alignment horizontal="right" vertical="center" shrinkToFit="1"/>
      <protection/>
    </xf>
    <xf numFmtId="180" fontId="0" fillId="33" borderId="54" xfId="62" applyNumberFormat="1" applyFont="1" applyFill="1" applyBorder="1" applyAlignment="1">
      <alignment horizontal="right" vertical="center" shrinkToFit="1"/>
      <protection/>
    </xf>
    <xf numFmtId="183" fontId="0" fillId="33" borderId="48" xfId="62" applyNumberFormat="1" applyFont="1" applyFill="1" applyBorder="1" applyAlignment="1" applyProtection="1">
      <alignment horizontal="right" vertical="center" shrinkToFit="1"/>
      <protection/>
    </xf>
    <xf numFmtId="180" fontId="0" fillId="33" borderId="47" xfId="62" applyNumberFormat="1" applyFont="1" applyFill="1" applyBorder="1" applyAlignment="1">
      <alignment horizontal="right" vertical="center" shrinkToFit="1"/>
      <protection/>
    </xf>
    <xf numFmtId="182" fontId="0" fillId="33" borderId="48" xfId="62" applyNumberFormat="1" applyFont="1" applyFill="1" applyBorder="1" applyAlignment="1" applyProtection="1">
      <alignment horizontal="right" vertical="center" shrinkToFit="1"/>
      <protection/>
    </xf>
    <xf numFmtId="180" fontId="0" fillId="33" borderId="45" xfId="62" applyNumberFormat="1" applyFont="1" applyFill="1" applyBorder="1" applyAlignment="1">
      <alignment horizontal="right" vertical="center" shrinkToFit="1"/>
      <protection/>
    </xf>
    <xf numFmtId="180" fontId="0" fillId="33" borderId="82" xfId="62" applyNumberFormat="1" applyFont="1" applyFill="1" applyBorder="1" applyAlignment="1">
      <alignment horizontal="right" vertical="center" shrinkToFit="1"/>
      <protection/>
    </xf>
    <xf numFmtId="180" fontId="0" fillId="33" borderId="33" xfId="62" applyNumberFormat="1" applyFont="1" applyFill="1" applyBorder="1" applyAlignment="1">
      <alignment horizontal="right" vertical="center" shrinkToFit="1"/>
      <protection/>
    </xf>
    <xf numFmtId="0" fontId="2" fillId="33" borderId="12" xfId="62" applyFont="1" applyFill="1" applyBorder="1" applyAlignment="1">
      <alignment vertical="center"/>
      <protection/>
    </xf>
    <xf numFmtId="0" fontId="2" fillId="33" borderId="39" xfId="62" applyFont="1" applyFill="1" applyBorder="1" applyAlignment="1">
      <alignment vertical="center"/>
      <protection/>
    </xf>
    <xf numFmtId="182" fontId="0" fillId="33" borderId="44" xfId="62" applyNumberFormat="1" applyFont="1" applyFill="1" applyBorder="1" applyAlignment="1" applyProtection="1">
      <alignment horizontal="right" vertical="center" shrinkToFit="1"/>
      <protection/>
    </xf>
    <xf numFmtId="180" fontId="0" fillId="33" borderId="39" xfId="62" applyNumberFormat="1" applyFont="1" applyFill="1" applyBorder="1" applyAlignment="1" applyProtection="1">
      <alignment horizontal="right" vertical="center" shrinkToFit="1"/>
      <protection locked="0"/>
    </xf>
    <xf numFmtId="0" fontId="2" fillId="33" borderId="30" xfId="62" applyFont="1" applyFill="1" applyBorder="1" applyAlignment="1">
      <alignment vertical="center"/>
      <protection/>
    </xf>
    <xf numFmtId="180" fontId="0" fillId="33" borderId="14" xfId="62" applyNumberFormat="1" applyFont="1" applyFill="1" applyBorder="1" applyAlignment="1">
      <alignment horizontal="right" vertical="center" shrinkToFit="1"/>
      <protection/>
    </xf>
    <xf numFmtId="180" fontId="0" fillId="33" borderId="28" xfId="62" applyNumberFormat="1" applyFont="1" applyFill="1" applyBorder="1" applyAlignment="1">
      <alignment horizontal="right" vertical="center" shrinkToFit="1"/>
      <protection/>
    </xf>
    <xf numFmtId="180" fontId="0" fillId="33" borderId="45" xfId="62" applyNumberFormat="1" applyFont="1" applyFill="1" applyBorder="1" applyAlignment="1" applyProtection="1">
      <alignment horizontal="right" vertical="center" shrinkToFit="1"/>
      <protection locked="0"/>
    </xf>
    <xf numFmtId="180" fontId="0" fillId="33" borderId="82" xfId="62" applyNumberFormat="1" applyFont="1" applyFill="1" applyBorder="1" applyAlignment="1" applyProtection="1">
      <alignment horizontal="right" vertical="center" shrinkToFit="1"/>
      <protection locked="0"/>
    </xf>
    <xf numFmtId="180" fontId="0" fillId="33" borderId="56" xfId="62" applyNumberFormat="1" applyFont="1" applyFill="1" applyBorder="1" applyAlignment="1">
      <alignment horizontal="right" vertical="center" shrinkToFit="1"/>
      <protection/>
    </xf>
    <xf numFmtId="183" fontId="0" fillId="33" borderId="31" xfId="62" applyNumberFormat="1" applyFont="1" applyFill="1" applyBorder="1" applyAlignment="1" applyProtection="1">
      <alignment horizontal="right" vertical="center" shrinkToFit="1"/>
      <protection/>
    </xf>
    <xf numFmtId="0" fontId="2" fillId="33" borderId="67" xfId="62" applyFont="1" applyFill="1" applyBorder="1" applyAlignment="1">
      <alignment vertical="center"/>
      <protection/>
    </xf>
    <xf numFmtId="180" fontId="0" fillId="33" borderId="80" xfId="62" applyNumberFormat="1" applyFont="1" applyFill="1" applyBorder="1" applyAlignment="1">
      <alignment horizontal="right" vertical="center" shrinkToFit="1"/>
      <protection/>
    </xf>
    <xf numFmtId="183" fontId="0" fillId="33" borderId="58" xfId="62" applyNumberFormat="1" applyFont="1" applyFill="1" applyBorder="1" applyAlignment="1" applyProtection="1">
      <alignment horizontal="right" vertical="center" shrinkToFit="1"/>
      <protection/>
    </xf>
    <xf numFmtId="180" fontId="0" fillId="33" borderId="80" xfId="62" applyNumberFormat="1" applyFont="1" applyFill="1" applyBorder="1" applyAlignment="1" applyProtection="1">
      <alignment horizontal="right" vertical="center" shrinkToFit="1"/>
      <protection locked="0"/>
    </xf>
    <xf numFmtId="182" fontId="0" fillId="33" borderId="58" xfId="62" applyNumberFormat="1" applyFont="1" applyFill="1" applyBorder="1" applyAlignment="1" applyProtection="1">
      <alignment horizontal="right" vertical="center" shrinkToFit="1"/>
      <protection/>
    </xf>
    <xf numFmtId="183" fontId="0" fillId="33" borderId="80" xfId="62" applyNumberFormat="1" applyFont="1" applyFill="1" applyBorder="1" applyAlignment="1" applyProtection="1">
      <alignment horizontal="right" vertical="center" shrinkToFit="1"/>
      <protection locked="0"/>
    </xf>
    <xf numFmtId="180" fontId="0" fillId="33" borderId="67" xfId="62" applyNumberFormat="1" applyFont="1" applyFill="1" applyBorder="1" applyAlignment="1" applyProtection="1">
      <alignment horizontal="right" vertical="center" shrinkToFit="1"/>
      <protection locked="0"/>
    </xf>
    <xf numFmtId="180" fontId="0" fillId="33" borderId="128" xfId="62" applyNumberFormat="1" applyFont="1" applyFill="1" applyBorder="1" applyAlignment="1" applyProtection="1">
      <alignment horizontal="right" vertical="center" shrinkToFit="1"/>
      <protection locked="0"/>
    </xf>
    <xf numFmtId="180" fontId="0" fillId="33" borderId="26" xfId="62" applyNumberFormat="1" applyFont="1" applyFill="1" applyBorder="1" applyAlignment="1">
      <alignment horizontal="right" vertical="center" shrinkToFit="1"/>
      <protection/>
    </xf>
    <xf numFmtId="183" fontId="0" fillId="33" borderId="41" xfId="62" applyNumberFormat="1" applyFont="1" applyFill="1" applyBorder="1" applyAlignment="1" applyProtection="1">
      <alignment horizontal="right" vertical="center" shrinkToFit="1"/>
      <protection locked="0"/>
    </xf>
    <xf numFmtId="182" fontId="0" fillId="33" borderId="42" xfId="62" applyNumberFormat="1" applyFont="1" applyFill="1" applyBorder="1" applyAlignment="1" applyProtection="1">
      <alignment horizontal="right" vertical="center" shrinkToFit="1"/>
      <protection/>
    </xf>
    <xf numFmtId="180" fontId="0" fillId="33" borderId="37" xfId="62" applyNumberFormat="1" applyFont="1" applyFill="1" applyBorder="1" applyAlignment="1" applyProtection="1">
      <alignment horizontal="right" vertical="center" shrinkToFit="1"/>
      <protection locked="0"/>
    </xf>
    <xf numFmtId="180" fontId="0" fillId="33" borderId="0" xfId="62" applyNumberFormat="1" applyFont="1" applyFill="1" applyAlignment="1">
      <alignment vertical="center"/>
      <protection/>
    </xf>
    <xf numFmtId="180" fontId="0" fillId="33" borderId="0" xfId="62" applyNumberFormat="1" applyFont="1" applyFill="1">
      <alignment/>
      <protection/>
    </xf>
    <xf numFmtId="180" fontId="0" fillId="33" borderId="12" xfId="62" applyNumberFormat="1" applyFont="1" applyFill="1" applyBorder="1" applyAlignment="1" applyProtection="1">
      <alignment horizontal="right" vertical="center" shrinkToFit="1"/>
      <protection locked="0"/>
    </xf>
    <xf numFmtId="183" fontId="0" fillId="33" borderId="29" xfId="62" applyNumberFormat="1" applyFont="1" applyFill="1" applyBorder="1" applyAlignment="1" applyProtection="1">
      <alignment horizontal="right" vertical="center" shrinkToFit="1"/>
      <protection hidden="1"/>
    </xf>
    <xf numFmtId="180" fontId="0" fillId="33" borderId="69" xfId="62" applyNumberFormat="1" applyFont="1" applyFill="1" applyBorder="1" applyAlignment="1" applyProtection="1">
      <alignment horizontal="right" vertical="center" shrinkToFit="1"/>
      <protection locked="0"/>
    </xf>
    <xf numFmtId="182" fontId="0" fillId="33" borderId="29" xfId="62" applyNumberFormat="1" applyFont="1" applyFill="1" applyBorder="1" applyAlignment="1" applyProtection="1">
      <alignment horizontal="right" vertical="center" shrinkToFit="1"/>
      <protection/>
    </xf>
    <xf numFmtId="180" fontId="0" fillId="33" borderId="105" xfId="62" applyNumberFormat="1" applyFont="1" applyFill="1" applyBorder="1" applyAlignment="1" applyProtection="1">
      <alignment horizontal="right" vertical="center" shrinkToFit="1"/>
      <protection locked="0"/>
    </xf>
    <xf numFmtId="0" fontId="2" fillId="33" borderId="129" xfId="62" applyFont="1" applyFill="1" applyBorder="1" applyAlignment="1">
      <alignment vertical="center"/>
      <protection/>
    </xf>
    <xf numFmtId="0" fontId="2" fillId="33" borderId="31" xfId="62" applyFont="1" applyFill="1" applyBorder="1" applyAlignment="1">
      <alignment vertical="center"/>
      <protection/>
    </xf>
    <xf numFmtId="180" fontId="0" fillId="33" borderId="31" xfId="62" applyNumberFormat="1" applyFont="1" applyFill="1" applyBorder="1" applyAlignment="1" applyProtection="1">
      <alignment horizontal="right" vertical="center" shrinkToFit="1"/>
      <protection locked="0"/>
    </xf>
    <xf numFmtId="183" fontId="0" fillId="33" borderId="29" xfId="62" applyNumberFormat="1" applyFont="1" applyFill="1" applyBorder="1" applyAlignment="1" applyProtection="1">
      <alignment horizontal="right" vertical="center" shrinkToFit="1"/>
      <protection/>
    </xf>
    <xf numFmtId="182" fontId="0" fillId="33" borderId="130" xfId="62" applyNumberFormat="1" applyFont="1" applyFill="1" applyBorder="1" applyAlignment="1" applyProtection="1">
      <alignment horizontal="right" vertical="center" shrinkToFit="1"/>
      <protection/>
    </xf>
    <xf numFmtId="180" fontId="0" fillId="33" borderId="107" xfId="62" applyNumberFormat="1" applyFont="1" applyFill="1" applyBorder="1" applyAlignment="1" applyProtection="1">
      <alignment horizontal="right" vertical="center" shrinkToFit="1"/>
      <protection locked="0"/>
    </xf>
    <xf numFmtId="180" fontId="0" fillId="33" borderId="68" xfId="62" applyNumberFormat="1" applyFont="1" applyFill="1" applyBorder="1" applyAlignment="1" applyProtection="1">
      <alignment horizontal="right" vertical="center" shrinkToFit="1"/>
      <protection locked="0"/>
    </xf>
    <xf numFmtId="180" fontId="0" fillId="33" borderId="33" xfId="62" applyNumberFormat="1" applyFont="1" applyFill="1" applyBorder="1" applyAlignment="1" applyProtection="1">
      <alignment horizontal="right" vertical="center" shrinkToFit="1"/>
      <protection/>
    </xf>
    <xf numFmtId="183" fontId="0" fillId="33" borderId="37" xfId="62" applyNumberFormat="1" applyFont="1" applyFill="1" applyBorder="1" applyAlignment="1" applyProtection="1">
      <alignment horizontal="right" vertical="center" shrinkToFit="1"/>
      <protection/>
    </xf>
    <xf numFmtId="180" fontId="0" fillId="33" borderId="33" xfId="62" applyNumberFormat="1" applyFont="1" applyFill="1" applyBorder="1" applyAlignment="1" applyProtection="1">
      <alignment horizontal="right" vertical="center" shrinkToFit="1"/>
      <protection locked="0"/>
    </xf>
    <xf numFmtId="182" fontId="0" fillId="33" borderId="62" xfId="62" applyNumberFormat="1" applyFont="1" applyFill="1" applyBorder="1" applyAlignment="1" applyProtection="1">
      <alignment horizontal="right" vertical="center" shrinkToFit="1"/>
      <protection/>
    </xf>
    <xf numFmtId="182" fontId="0" fillId="33" borderId="37" xfId="62" applyNumberFormat="1" applyFont="1" applyFill="1" applyBorder="1" applyAlignment="1" applyProtection="1">
      <alignment horizontal="right" vertical="center" shrinkToFit="1"/>
      <protection/>
    </xf>
    <xf numFmtId="180" fontId="0" fillId="33" borderId="35" xfId="62" applyNumberFormat="1" applyFont="1" applyFill="1" applyBorder="1" applyAlignment="1" applyProtection="1">
      <alignment horizontal="right" vertical="center" shrinkToFit="1"/>
      <protection locked="0"/>
    </xf>
    <xf numFmtId="183" fontId="0" fillId="33" borderId="33" xfId="62" applyNumberFormat="1" applyFont="1" applyFill="1" applyBorder="1" applyAlignment="1" applyProtection="1">
      <alignment horizontal="right" vertical="center" shrinkToFit="1"/>
      <protection locked="0"/>
    </xf>
    <xf numFmtId="180" fontId="0" fillId="33" borderId="36" xfId="62" applyNumberFormat="1" applyFont="1" applyFill="1" applyBorder="1" applyAlignment="1" applyProtection="1">
      <alignment horizontal="right" vertical="center" shrinkToFit="1"/>
      <protection locked="0"/>
    </xf>
    <xf numFmtId="182" fontId="0" fillId="33" borderId="12" xfId="62" applyNumberFormat="1" applyFont="1" applyFill="1" applyBorder="1" applyAlignment="1" applyProtection="1">
      <alignment horizontal="right" vertical="center" shrinkToFit="1"/>
      <protection/>
    </xf>
    <xf numFmtId="182" fontId="0" fillId="33" borderId="68" xfId="62" applyNumberFormat="1" applyFont="1" applyFill="1" applyBorder="1" applyAlignment="1" applyProtection="1">
      <alignment horizontal="right" vertical="center" shrinkToFit="1"/>
      <protection/>
    </xf>
    <xf numFmtId="183" fontId="0" fillId="33" borderId="131" xfId="62" applyNumberFormat="1" applyFont="1" applyFill="1" applyBorder="1" applyAlignment="1" applyProtection="1">
      <alignment horizontal="right" vertical="center" shrinkToFit="1"/>
      <protection locked="0"/>
    </xf>
    <xf numFmtId="180" fontId="0" fillId="33" borderId="43" xfId="62" applyNumberFormat="1" applyFont="1" applyFill="1" applyBorder="1" applyAlignment="1" applyProtection="1">
      <alignment horizontal="right" vertical="center" shrinkToFit="1"/>
      <protection locked="0"/>
    </xf>
    <xf numFmtId="180" fontId="0" fillId="33" borderId="39" xfId="62" applyNumberFormat="1" applyFont="1" applyFill="1" applyBorder="1" applyAlignment="1" applyProtection="1">
      <alignment horizontal="right" vertical="center" shrinkToFit="1"/>
      <protection/>
    </xf>
    <xf numFmtId="183" fontId="0" fillId="33" borderId="44" xfId="62" applyNumberFormat="1" applyFont="1" applyFill="1" applyBorder="1" applyAlignment="1" applyProtection="1">
      <alignment horizontal="right" vertical="center" shrinkToFit="1"/>
      <protection/>
    </xf>
    <xf numFmtId="183" fontId="0" fillId="33" borderId="20" xfId="62" applyNumberFormat="1" applyFont="1" applyFill="1" applyBorder="1" applyAlignment="1" applyProtection="1">
      <alignment horizontal="right" vertical="center" shrinkToFit="1"/>
      <protection locked="0"/>
    </xf>
    <xf numFmtId="183" fontId="0" fillId="33" borderId="132" xfId="62" applyNumberFormat="1" applyFont="1" applyFill="1" applyBorder="1" applyAlignment="1" applyProtection="1">
      <alignment horizontal="right" vertical="center" shrinkToFit="1"/>
      <protection locked="0"/>
    </xf>
    <xf numFmtId="183" fontId="0" fillId="33" borderId="39" xfId="62" applyNumberFormat="1" applyFont="1" applyFill="1" applyBorder="1" applyAlignment="1" applyProtection="1">
      <alignment horizontal="right" vertical="center" shrinkToFit="1"/>
      <protection locked="0"/>
    </xf>
    <xf numFmtId="182" fontId="0" fillId="33" borderId="21" xfId="62" applyNumberFormat="1" applyFont="1" applyFill="1" applyBorder="1" applyAlignment="1" applyProtection="1">
      <alignment horizontal="right" vertical="center" shrinkToFit="1"/>
      <protection/>
    </xf>
    <xf numFmtId="180" fontId="0" fillId="33" borderId="133" xfId="62" applyNumberFormat="1" applyFont="1" applyFill="1" applyBorder="1" applyAlignment="1">
      <alignment horizontal="right" vertical="center" shrinkToFit="1"/>
      <protection/>
    </xf>
    <xf numFmtId="180" fontId="0" fillId="33" borderId="134" xfId="62" applyNumberFormat="1" applyFont="1" applyFill="1" applyBorder="1" applyAlignment="1">
      <alignment horizontal="right" vertical="center" shrinkToFit="1"/>
      <protection/>
    </xf>
    <xf numFmtId="180" fontId="0" fillId="33" borderId="49" xfId="62" applyNumberFormat="1" applyFont="1" applyFill="1" applyBorder="1" applyAlignment="1">
      <alignment horizontal="right" vertical="center" shrinkToFit="1"/>
      <protection/>
    </xf>
    <xf numFmtId="180" fontId="0" fillId="33" borderId="51" xfId="62" applyNumberFormat="1" applyFont="1" applyFill="1" applyBorder="1" applyAlignment="1">
      <alignment horizontal="right" vertical="center" shrinkToFit="1"/>
      <protection/>
    </xf>
    <xf numFmtId="180" fontId="0" fillId="33" borderId="131" xfId="62" applyNumberFormat="1" applyFont="1" applyFill="1" applyBorder="1" applyAlignment="1" applyProtection="1">
      <alignment horizontal="right" vertical="center" shrinkToFit="1"/>
      <protection locked="0"/>
    </xf>
    <xf numFmtId="180" fontId="0" fillId="33" borderId="42" xfId="62" applyNumberFormat="1" applyFont="1" applyFill="1" applyBorder="1" applyAlignment="1">
      <alignment horizontal="right" vertical="center" shrinkToFit="1"/>
      <protection/>
    </xf>
    <xf numFmtId="183" fontId="0" fillId="33" borderId="26" xfId="62" applyNumberFormat="1" applyFont="1" applyFill="1" applyBorder="1" applyAlignment="1" applyProtection="1">
      <alignment horizontal="right" vertical="center" shrinkToFit="1"/>
      <protection locked="0"/>
    </xf>
    <xf numFmtId="180" fontId="0" fillId="33" borderId="132" xfId="62" applyNumberFormat="1" applyFont="1" applyFill="1" applyBorder="1" applyAlignment="1" applyProtection="1">
      <alignment horizontal="right" vertical="center" shrinkToFit="1"/>
      <protection locked="0"/>
    </xf>
    <xf numFmtId="180" fontId="0" fillId="33" borderId="135" xfId="62" applyNumberFormat="1" applyFont="1" applyFill="1" applyBorder="1" applyAlignment="1">
      <alignment horizontal="right" vertical="center" shrinkToFit="1"/>
      <protection/>
    </xf>
    <xf numFmtId="180" fontId="0" fillId="33" borderId="22" xfId="62" applyNumberFormat="1" applyFont="1" applyFill="1" applyBorder="1" applyAlignment="1">
      <alignment horizontal="right" vertical="center" shrinkToFit="1"/>
      <protection/>
    </xf>
    <xf numFmtId="182" fontId="0" fillId="33" borderId="40" xfId="62" applyNumberFormat="1" applyFont="1" applyFill="1" applyBorder="1" applyAlignment="1" applyProtection="1">
      <alignment horizontal="right" vertical="center" shrinkToFit="1"/>
      <protection/>
    </xf>
    <xf numFmtId="180" fontId="0" fillId="33" borderId="54" xfId="62" applyNumberFormat="1" applyFont="1" applyFill="1" applyBorder="1" applyAlignment="1" applyProtection="1">
      <alignment horizontal="right" vertical="center" shrinkToFit="1"/>
      <protection locked="0"/>
    </xf>
    <xf numFmtId="182" fontId="0" fillId="33" borderId="64" xfId="62" applyNumberFormat="1" applyFont="1" applyFill="1" applyBorder="1" applyAlignment="1" applyProtection="1">
      <alignment horizontal="right" vertical="center" shrinkToFit="1"/>
      <protection/>
    </xf>
    <xf numFmtId="180" fontId="0" fillId="33" borderId="47" xfId="62" applyNumberFormat="1" applyFont="1" applyFill="1" applyBorder="1" applyAlignment="1" applyProtection="1">
      <alignment horizontal="right" vertical="center" shrinkToFit="1"/>
      <protection locked="0"/>
    </xf>
    <xf numFmtId="180" fontId="0" fillId="33" borderId="134" xfId="62" applyNumberFormat="1" applyFont="1" applyFill="1" applyBorder="1" applyAlignment="1" applyProtection="1">
      <alignment horizontal="right" vertical="center" shrinkToFit="1"/>
      <protection locked="0"/>
    </xf>
    <xf numFmtId="0" fontId="2" fillId="33" borderId="29" xfId="62" applyFont="1" applyFill="1" applyBorder="1" applyAlignment="1">
      <alignment vertical="center"/>
      <protection/>
    </xf>
    <xf numFmtId="180" fontId="0" fillId="33" borderId="35" xfId="62" applyNumberFormat="1" applyFont="1" applyFill="1" applyBorder="1" applyAlignment="1">
      <alignment horizontal="right" vertical="center" shrinkToFit="1"/>
      <protection/>
    </xf>
    <xf numFmtId="183" fontId="0" fillId="33" borderId="35" xfId="62" applyNumberFormat="1" applyFont="1" applyFill="1" applyBorder="1" applyAlignment="1" applyProtection="1">
      <alignment horizontal="right" vertical="center" shrinkToFit="1"/>
      <protection locked="0"/>
    </xf>
    <xf numFmtId="0" fontId="2" fillId="33" borderId="86" xfId="62" applyFont="1" applyFill="1" applyBorder="1" applyAlignment="1">
      <alignment vertical="center"/>
      <protection/>
    </xf>
    <xf numFmtId="0" fontId="2" fillId="33" borderId="65" xfId="62" applyFont="1" applyFill="1" applyBorder="1" applyAlignment="1">
      <alignment vertical="center"/>
      <protection/>
    </xf>
    <xf numFmtId="0" fontId="2" fillId="33" borderId="10" xfId="62" applyFont="1" applyFill="1" applyBorder="1" applyAlignment="1">
      <alignment vertical="center"/>
      <protection/>
    </xf>
    <xf numFmtId="180" fontId="0" fillId="33" borderId="18" xfId="62" applyNumberFormat="1" applyFont="1" applyFill="1" applyBorder="1" applyAlignment="1">
      <alignment horizontal="right" vertical="center" shrinkToFit="1"/>
      <protection/>
    </xf>
    <xf numFmtId="180" fontId="0" fillId="33" borderId="65" xfId="62" applyNumberFormat="1" applyFont="1" applyFill="1" applyBorder="1" applyAlignment="1">
      <alignment horizontal="right" vertical="center" shrinkToFit="1"/>
      <protection/>
    </xf>
    <xf numFmtId="183" fontId="0" fillId="33" borderId="66" xfId="62" applyNumberFormat="1" applyFont="1" applyFill="1" applyBorder="1" applyAlignment="1" applyProtection="1">
      <alignment horizontal="right" vertical="center" shrinkToFit="1"/>
      <protection/>
    </xf>
    <xf numFmtId="182" fontId="0" fillId="33" borderId="66" xfId="62" applyNumberFormat="1" applyFont="1" applyFill="1" applyBorder="1" applyAlignment="1" applyProtection="1">
      <alignment horizontal="right" vertical="center" shrinkToFit="1"/>
      <protection/>
    </xf>
    <xf numFmtId="180" fontId="0" fillId="33" borderId="19" xfId="62" applyNumberFormat="1" applyFont="1" applyFill="1" applyBorder="1" applyAlignment="1">
      <alignment horizontal="right" vertical="center" shrinkToFit="1"/>
      <protection/>
    </xf>
    <xf numFmtId="183" fontId="2" fillId="33" borderId="26" xfId="62" applyNumberFormat="1" applyFont="1" applyFill="1" applyBorder="1" applyAlignment="1" applyProtection="1">
      <alignment horizontal="right" vertical="center" shrinkToFit="1"/>
      <protection locked="0"/>
    </xf>
    <xf numFmtId="183" fontId="2" fillId="33" borderId="75" xfId="62" applyNumberFormat="1" applyFont="1" applyFill="1" applyBorder="1" applyAlignment="1">
      <alignment horizontal="right" vertical="center"/>
      <protection/>
    </xf>
    <xf numFmtId="183" fontId="0" fillId="33" borderId="81" xfId="62" applyNumberFormat="1" applyFont="1" applyFill="1" applyBorder="1" applyAlignment="1">
      <alignment vertical="center"/>
      <protection/>
    </xf>
    <xf numFmtId="0" fontId="0" fillId="33" borderId="84" xfId="62" applyFont="1" applyFill="1" applyBorder="1" applyAlignment="1">
      <alignment horizontal="center" vertical="center"/>
      <protection/>
    </xf>
    <xf numFmtId="183" fontId="0" fillId="33" borderId="14" xfId="62" applyNumberFormat="1" applyFont="1" applyFill="1" applyBorder="1" applyAlignment="1">
      <alignment horizontal="right" vertical="center"/>
      <protection/>
    </xf>
    <xf numFmtId="182" fontId="0" fillId="33" borderId="116" xfId="62" applyNumberFormat="1" applyFont="1" applyFill="1" applyBorder="1" applyAlignment="1" applyProtection="1">
      <alignment horizontal="right" vertical="center" shrinkToFit="1"/>
      <protection/>
    </xf>
    <xf numFmtId="183" fontId="0" fillId="33" borderId="69" xfId="62" applyNumberFormat="1" applyFont="1" applyFill="1" applyBorder="1" applyAlignment="1" applyProtection="1">
      <alignment horizontal="right" vertical="center" shrinkToFit="1"/>
      <protection locked="0"/>
    </xf>
    <xf numFmtId="183" fontId="0" fillId="33" borderId="28" xfId="62" applyNumberFormat="1" applyFont="1" applyFill="1" applyBorder="1" applyAlignment="1" applyProtection="1">
      <alignment horizontal="right" vertical="center" shrinkToFit="1"/>
      <protection locked="0"/>
    </xf>
    <xf numFmtId="183" fontId="0" fillId="33" borderId="28" xfId="62" applyNumberFormat="1" applyFont="1" applyFill="1" applyBorder="1" applyAlignment="1" applyProtection="1">
      <alignment horizontal="right" vertical="center" shrinkToFit="1"/>
      <protection/>
    </xf>
    <xf numFmtId="183" fontId="0" fillId="33" borderId="26" xfId="62" applyNumberFormat="1" applyFont="1" applyFill="1" applyBorder="1" applyAlignment="1" applyProtection="1">
      <alignment horizontal="right" vertical="center" shrinkToFit="1"/>
      <protection hidden="1"/>
    </xf>
    <xf numFmtId="183" fontId="0" fillId="33" borderId="84" xfId="62" applyNumberFormat="1" applyFont="1" applyFill="1" applyBorder="1" applyAlignment="1" applyProtection="1">
      <alignment horizontal="right" vertical="center" shrinkToFit="1"/>
      <protection/>
    </xf>
    <xf numFmtId="183" fontId="0" fillId="33" borderId="51" xfId="62" applyNumberFormat="1" applyFont="1" applyFill="1" applyBorder="1" applyAlignment="1" applyProtection="1">
      <alignment horizontal="right" vertical="center" shrinkToFit="1"/>
      <protection locked="0"/>
    </xf>
    <xf numFmtId="183" fontId="0" fillId="33" borderId="104" xfId="62" applyNumberFormat="1" applyFont="1" applyFill="1" applyBorder="1" applyAlignment="1" applyProtection="1">
      <alignment horizontal="right" vertical="center" shrinkToFit="1"/>
      <protection locked="0"/>
    </xf>
    <xf numFmtId="183" fontId="0" fillId="33" borderId="56" xfId="62" applyNumberFormat="1" applyFont="1" applyFill="1" applyBorder="1" applyAlignment="1">
      <alignment horizontal="right" vertical="center"/>
      <protection/>
    </xf>
    <xf numFmtId="182" fontId="0" fillId="33" borderId="56" xfId="62" applyNumberFormat="1" applyFont="1" applyFill="1" applyBorder="1" applyAlignment="1" applyProtection="1">
      <alignment horizontal="right" vertical="center" shrinkToFit="1"/>
      <protection/>
    </xf>
    <xf numFmtId="183" fontId="0" fillId="33" borderId="51" xfId="62" applyNumberFormat="1" applyFont="1" applyFill="1" applyBorder="1" applyAlignment="1" applyProtection="1">
      <alignment horizontal="right" vertical="center" shrinkToFit="1"/>
      <protection/>
    </xf>
    <xf numFmtId="182" fontId="0" fillId="33" borderId="49" xfId="62" applyNumberFormat="1" applyFont="1" applyFill="1" applyBorder="1" applyAlignment="1" applyProtection="1">
      <alignment horizontal="right" vertical="center" shrinkToFit="1"/>
      <protection/>
    </xf>
    <xf numFmtId="183" fontId="0" fillId="33" borderId="124" xfId="62" applyNumberFormat="1" applyFont="1" applyFill="1" applyBorder="1" applyAlignment="1" applyProtection="1">
      <alignment horizontal="right" vertical="center" shrinkToFit="1"/>
      <protection locked="0"/>
    </xf>
    <xf numFmtId="183" fontId="0" fillId="33" borderId="102" xfId="62" applyNumberFormat="1" applyFont="1" applyFill="1" applyBorder="1" applyAlignment="1">
      <alignment horizontal="right" vertical="center"/>
      <protection/>
    </xf>
    <xf numFmtId="0" fontId="47" fillId="33" borderId="104" xfId="62" applyFont="1" applyFill="1" applyBorder="1" applyAlignment="1">
      <alignment horizontal="center" vertical="center"/>
      <protection/>
    </xf>
    <xf numFmtId="0" fontId="47" fillId="33" borderId="31" xfId="0" applyFont="1" applyFill="1" applyBorder="1" applyAlignment="1">
      <alignment horizontal="center" vertical="center"/>
    </xf>
    <xf numFmtId="0" fontId="47" fillId="33" borderId="56" xfId="0" applyFont="1" applyFill="1" applyBorder="1" applyAlignment="1">
      <alignment horizontal="center" vertical="center"/>
    </xf>
    <xf numFmtId="0" fontId="47" fillId="33" borderId="107" xfId="0" applyFont="1" applyFill="1" applyBorder="1" applyAlignment="1">
      <alignment horizontal="center" vertical="center"/>
    </xf>
    <xf numFmtId="0" fontId="47" fillId="33" borderId="136" xfId="0" applyFont="1" applyFill="1" applyBorder="1" applyAlignment="1">
      <alignment horizontal="center" vertical="center"/>
    </xf>
    <xf numFmtId="0" fontId="47" fillId="33" borderId="101" xfId="62" applyFont="1" applyFill="1" applyBorder="1" applyAlignment="1">
      <alignment horizontal="center" vertical="center"/>
      <protection/>
    </xf>
    <xf numFmtId="0" fontId="47" fillId="33" borderId="74" xfId="0" applyFont="1" applyFill="1" applyBorder="1" applyAlignment="1">
      <alignment horizontal="center" vertical="center"/>
    </xf>
    <xf numFmtId="0" fontId="47" fillId="33" borderId="71" xfId="0" applyFont="1" applyFill="1" applyBorder="1" applyAlignment="1">
      <alignment horizontal="center" vertical="center"/>
    </xf>
    <xf numFmtId="0" fontId="47" fillId="33" borderId="108" xfId="0" applyFont="1" applyFill="1" applyBorder="1" applyAlignment="1">
      <alignment horizontal="center" vertical="center"/>
    </xf>
    <xf numFmtId="0" fontId="47" fillId="33" borderId="99" xfId="0" applyFont="1" applyFill="1" applyBorder="1" applyAlignment="1">
      <alignment horizontal="center" vertical="center"/>
    </xf>
    <xf numFmtId="0" fontId="47" fillId="33" borderId="0" xfId="0" applyFont="1" applyFill="1" applyBorder="1" applyAlignment="1">
      <alignment vertical="center"/>
    </xf>
    <xf numFmtId="0" fontId="47" fillId="33" borderId="11" xfId="62" applyFont="1" applyFill="1" applyBorder="1" applyAlignment="1">
      <alignment horizontal="center" vertical="center"/>
      <protection/>
    </xf>
    <xf numFmtId="0" fontId="50" fillId="33" borderId="119" xfId="0" applyFont="1" applyFill="1" applyBorder="1" applyAlignment="1">
      <alignment horizontal="center" vertical="center"/>
    </xf>
    <xf numFmtId="0" fontId="50" fillId="33" borderId="27"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4" borderId="10" xfId="0" applyFont="1" applyFill="1" applyBorder="1" applyAlignment="1">
      <alignment horizontal="center" vertical="center"/>
    </xf>
    <xf numFmtId="0" fontId="50" fillId="34" borderId="116" xfId="0" applyFont="1" applyFill="1" applyBorder="1" applyAlignment="1">
      <alignment horizontal="center" vertical="center"/>
    </xf>
    <xf numFmtId="183" fontId="0" fillId="34" borderId="137" xfId="62" applyNumberFormat="1" applyFont="1" applyFill="1" applyBorder="1" applyAlignment="1" applyProtection="1">
      <alignment horizontal="right" vertical="center" shrinkToFit="1"/>
      <protection/>
    </xf>
    <xf numFmtId="183" fontId="0" fillId="34" borderId="138" xfId="62" applyNumberFormat="1" applyFont="1" applyFill="1" applyBorder="1" applyAlignment="1" applyProtection="1">
      <alignment horizontal="right" vertical="center" shrinkToFit="1"/>
      <protection/>
    </xf>
    <xf numFmtId="183" fontId="0" fillId="34" borderId="139" xfId="62" applyNumberFormat="1" applyFont="1" applyFill="1" applyBorder="1" applyAlignment="1" applyProtection="1">
      <alignment horizontal="right" vertical="center" shrinkToFit="1"/>
      <protection/>
    </xf>
    <xf numFmtId="183" fontId="0" fillId="34" borderId="137" xfId="62" applyNumberFormat="1" applyFont="1" applyFill="1" applyBorder="1" applyAlignment="1">
      <alignment horizontal="right" vertical="center"/>
      <protection/>
    </xf>
    <xf numFmtId="183" fontId="0" fillId="34" borderId="45" xfId="62" applyNumberFormat="1" applyFont="1" applyFill="1" applyBorder="1" applyAlignment="1" applyProtection="1">
      <alignment horizontal="right" vertical="center" shrinkToFit="1"/>
      <protection/>
    </xf>
    <xf numFmtId="183" fontId="0" fillId="34" borderId="71" xfId="62" applyNumberFormat="1" applyFont="1" applyFill="1" applyBorder="1" applyAlignment="1" applyProtection="1">
      <alignment horizontal="right" vertical="center" shrinkToFit="1"/>
      <protection/>
    </xf>
    <xf numFmtId="183" fontId="0" fillId="34" borderId="28" xfId="62" applyNumberFormat="1" applyFont="1" applyFill="1" applyBorder="1" applyAlignment="1">
      <alignment horizontal="right" vertical="center"/>
      <protection/>
    </xf>
    <xf numFmtId="183" fontId="0" fillId="34" borderId="0" xfId="62" applyNumberFormat="1" applyFont="1" applyFill="1" applyBorder="1" applyAlignment="1" applyProtection="1">
      <alignment horizontal="right" vertical="center" shrinkToFit="1"/>
      <protection hidden="1"/>
    </xf>
    <xf numFmtId="183" fontId="0" fillId="34" borderId="49" xfId="62" applyNumberFormat="1" applyFont="1" applyFill="1" applyBorder="1" applyAlignment="1" applyProtection="1">
      <alignment horizontal="right" vertical="center" shrinkToFit="1"/>
      <protection hidden="1"/>
    </xf>
    <xf numFmtId="183" fontId="0" fillId="34" borderId="100" xfId="62" applyNumberFormat="1" applyFont="1" applyFill="1" applyBorder="1" applyAlignment="1" applyProtection="1">
      <alignment horizontal="right" vertical="center" shrinkToFit="1"/>
      <protection hidden="1"/>
    </xf>
    <xf numFmtId="0" fontId="7" fillId="33" borderId="91" xfId="0" applyFont="1" applyFill="1" applyBorder="1" applyAlignment="1">
      <alignment horizontal="center" vertical="center"/>
    </xf>
    <xf numFmtId="0" fontId="47" fillId="33" borderId="50" xfId="0" applyFont="1" applyFill="1" applyBorder="1" applyAlignment="1">
      <alignment horizontal="center" vertical="center"/>
    </xf>
    <xf numFmtId="0" fontId="47" fillId="33" borderId="70"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86" xfId="0" applyFont="1" applyFill="1" applyBorder="1" applyAlignment="1">
      <alignment horizontal="center" vertical="center"/>
    </xf>
    <xf numFmtId="0" fontId="47" fillId="33" borderId="30"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45" xfId="0" applyFont="1" applyFill="1" applyBorder="1" applyAlignment="1">
      <alignment horizontal="center" vertical="center"/>
    </xf>
    <xf numFmtId="0" fontId="47" fillId="33" borderId="102" xfId="0" applyFont="1" applyFill="1" applyBorder="1" applyAlignment="1">
      <alignment horizontal="center" vertical="center"/>
    </xf>
    <xf numFmtId="0" fontId="47" fillId="33" borderId="15" xfId="0" applyFont="1" applyFill="1" applyBorder="1" applyAlignment="1">
      <alignment horizontal="center" vertical="center"/>
    </xf>
    <xf numFmtId="0" fontId="28" fillId="34" borderId="119" xfId="0" applyFont="1" applyFill="1" applyBorder="1" applyAlignment="1">
      <alignment horizontal="center" vertical="center" wrapText="1"/>
    </xf>
    <xf numFmtId="0" fontId="0" fillId="33" borderId="0" xfId="62" applyFont="1" applyFill="1" applyAlignment="1">
      <alignment vertical="center"/>
      <protection/>
    </xf>
    <xf numFmtId="0" fontId="2" fillId="33" borderId="14" xfId="62" applyFont="1" applyFill="1" applyBorder="1" applyAlignment="1">
      <alignment horizontal="center" vertical="center"/>
      <protection/>
    </xf>
    <xf numFmtId="180" fontId="2" fillId="33" borderId="140" xfId="62" applyNumberFormat="1" applyFont="1" applyFill="1" applyBorder="1" applyAlignment="1">
      <alignment horizontal="right" vertical="center" shrinkToFit="1"/>
      <protection/>
    </xf>
    <xf numFmtId="180" fontId="2" fillId="33" borderId="141" xfId="62" applyNumberFormat="1" applyFont="1" applyFill="1" applyBorder="1" applyAlignment="1">
      <alignment horizontal="right" vertical="center" shrinkToFit="1"/>
      <protection/>
    </xf>
    <xf numFmtId="180" fontId="2" fillId="33" borderId="45" xfId="62" applyNumberFormat="1" applyFont="1" applyFill="1" applyBorder="1" applyAlignment="1">
      <alignment horizontal="right" vertical="center" shrinkToFit="1"/>
      <protection/>
    </xf>
    <xf numFmtId="180" fontId="0" fillId="33" borderId="51" xfId="62" applyNumberFormat="1" applyFont="1" applyFill="1" applyBorder="1" applyAlignment="1" applyProtection="1">
      <alignment horizontal="right" vertical="center" shrinkToFit="1"/>
      <protection/>
    </xf>
    <xf numFmtId="180" fontId="0" fillId="33" borderId="50" xfId="62" applyNumberFormat="1" applyFont="1" applyFill="1" applyBorder="1" applyAlignment="1" applyProtection="1">
      <alignment horizontal="right" vertical="center" shrinkToFit="1"/>
      <protection/>
    </xf>
    <xf numFmtId="183" fontId="2" fillId="33" borderId="73" xfId="62" applyNumberFormat="1" applyFont="1" applyFill="1" applyBorder="1" applyAlignment="1" applyProtection="1">
      <alignment horizontal="right" vertical="center" shrinkToFit="1"/>
      <protection/>
    </xf>
    <xf numFmtId="183" fontId="2" fillId="33" borderId="70" xfId="62" applyNumberFormat="1" applyFont="1" applyFill="1" applyBorder="1" applyAlignment="1" applyProtection="1">
      <alignment horizontal="right" vertical="center" shrinkToFit="1"/>
      <protection/>
    </xf>
    <xf numFmtId="183" fontId="2" fillId="33" borderId="71" xfId="62" applyNumberFormat="1" applyFont="1" applyFill="1" applyBorder="1" applyAlignment="1" applyProtection="1">
      <alignment horizontal="right" vertical="center" shrinkToFit="1"/>
      <protection locked="0"/>
    </xf>
    <xf numFmtId="183" fontId="2" fillId="33" borderId="14" xfId="62" applyNumberFormat="1" applyFont="1" applyFill="1" applyBorder="1" applyAlignment="1" applyProtection="1">
      <alignment horizontal="right" vertical="center" shrinkToFit="1"/>
      <protection/>
    </xf>
    <xf numFmtId="183" fontId="2" fillId="33" borderId="76" xfId="62" applyNumberFormat="1" applyFont="1" applyFill="1" applyBorder="1" applyAlignment="1" applyProtection="1">
      <alignment horizontal="right" vertical="center" shrinkToFit="1"/>
      <protection/>
    </xf>
    <xf numFmtId="183" fontId="0" fillId="33" borderId="76" xfId="62" applyNumberFormat="1" applyFont="1" applyFill="1" applyBorder="1" applyAlignment="1">
      <alignment vertical="center"/>
      <protection/>
    </xf>
    <xf numFmtId="183" fontId="0" fillId="33" borderId="14" xfId="62" applyNumberFormat="1" applyFont="1" applyFill="1" applyBorder="1" applyAlignment="1">
      <alignment vertical="center"/>
      <protection/>
    </xf>
    <xf numFmtId="183" fontId="52" fillId="0" borderId="69" xfId="62" applyNumberFormat="1" applyFont="1" applyFill="1" applyBorder="1" applyAlignment="1" applyProtection="1">
      <alignment horizontal="right" vertical="center" shrinkToFit="1"/>
      <protection locked="0"/>
    </xf>
    <xf numFmtId="183" fontId="52" fillId="0" borderId="51" xfId="62" applyNumberFormat="1" applyFont="1" applyFill="1" applyBorder="1" applyAlignment="1" applyProtection="1">
      <alignment horizontal="right" vertical="center" shrinkToFit="1"/>
      <protection locked="0"/>
    </xf>
    <xf numFmtId="183" fontId="52" fillId="0" borderId="73" xfId="62" applyNumberFormat="1" applyFont="1" applyFill="1" applyBorder="1" applyAlignment="1" applyProtection="1">
      <alignment horizontal="right" vertical="center" shrinkToFit="1"/>
      <protection locked="0"/>
    </xf>
    <xf numFmtId="183" fontId="52" fillId="0" borderId="28" xfId="62" applyNumberFormat="1" applyFont="1" applyFill="1" applyBorder="1" applyAlignment="1">
      <alignment horizontal="right" vertical="center"/>
      <protection/>
    </xf>
    <xf numFmtId="0" fontId="2" fillId="0" borderId="57" xfId="62" applyFont="1" applyFill="1" applyBorder="1" applyAlignment="1">
      <alignment horizontal="center" vertical="center"/>
      <protection/>
    </xf>
    <xf numFmtId="0" fontId="2" fillId="0" borderId="61" xfId="62" applyFont="1" applyFill="1" applyBorder="1" applyAlignment="1">
      <alignment horizontal="center" vertical="center"/>
      <protection/>
    </xf>
    <xf numFmtId="0" fontId="2" fillId="33" borderId="0" xfId="62" applyFont="1" applyFill="1" applyBorder="1" applyAlignment="1">
      <alignment horizontal="left" vertical="center" wrapText="1"/>
      <protection/>
    </xf>
    <xf numFmtId="0" fontId="5" fillId="0" borderId="0" xfId="62" applyFont="1" applyFill="1" applyAlignment="1">
      <alignment horizontal="center"/>
      <protection/>
    </xf>
    <xf numFmtId="0" fontId="2" fillId="33" borderId="67" xfId="62" applyFont="1" applyFill="1" applyBorder="1" applyAlignment="1">
      <alignment horizontal="center" vertical="center"/>
      <protection/>
    </xf>
    <xf numFmtId="0" fontId="2" fillId="33" borderId="49" xfId="62" applyFont="1" applyFill="1" applyBorder="1" applyAlignment="1">
      <alignment horizontal="center" vertical="center"/>
      <protection/>
    </xf>
    <xf numFmtId="0" fontId="2" fillId="33" borderId="142" xfId="62" applyFont="1" applyFill="1" applyBorder="1" applyAlignment="1">
      <alignment horizontal="center" vertical="center"/>
      <protection/>
    </xf>
    <xf numFmtId="0" fontId="2" fillId="0" borderId="67" xfId="62" applyFont="1" applyFill="1" applyBorder="1" applyAlignment="1">
      <alignment horizontal="center" vertical="center"/>
      <protection/>
    </xf>
    <xf numFmtId="0" fontId="2" fillId="0" borderId="143"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0" fontId="2" fillId="0" borderId="0" xfId="62" applyFont="1" applyFill="1" applyBorder="1" applyAlignment="1">
      <alignment horizontal="center" vertical="center"/>
      <protection/>
    </xf>
    <xf numFmtId="0" fontId="2" fillId="0" borderId="56" xfId="62" applyFont="1" applyFill="1" applyBorder="1" applyAlignment="1">
      <alignment horizontal="center" vertical="center"/>
      <protection/>
    </xf>
    <xf numFmtId="0" fontId="0" fillId="0" borderId="56" xfId="63" applyFont="1" applyBorder="1" applyAlignment="1">
      <alignment horizontal="center" vertical="center"/>
      <protection/>
    </xf>
    <xf numFmtId="180" fontId="2" fillId="0" borderId="56" xfId="62" applyNumberFormat="1" applyFont="1" applyFill="1" applyBorder="1" applyAlignment="1">
      <alignment horizontal="center" vertical="center" shrinkToFit="1"/>
      <protection/>
    </xf>
    <xf numFmtId="180" fontId="0" fillId="0" borderId="50" xfId="63" applyNumberFormat="1" applyFont="1" applyBorder="1" applyAlignment="1">
      <alignment horizontal="center" vertical="center" shrinkToFit="1"/>
      <protection/>
    </xf>
    <xf numFmtId="0" fontId="0" fillId="33" borderId="0" xfId="62" applyFont="1" applyFill="1" applyAlignment="1">
      <alignment vertical="center"/>
      <protection/>
    </xf>
    <xf numFmtId="0" fontId="0" fillId="33" borderId="0" xfId="0" applyFont="1" applyFill="1" applyAlignment="1">
      <alignment vertical="center"/>
    </xf>
    <xf numFmtId="0" fontId="2" fillId="0" borderId="32" xfId="62" applyFont="1" applyFill="1" applyBorder="1" applyAlignment="1">
      <alignment horizontal="center" vertical="center"/>
      <protection/>
    </xf>
    <xf numFmtId="0" fontId="0" fillId="0" borderId="32" xfId="62" applyFont="1" applyFill="1" applyBorder="1" applyAlignment="1">
      <alignment horizontal="center" vertical="center"/>
      <protection/>
    </xf>
    <xf numFmtId="0" fontId="0" fillId="0" borderId="56" xfId="62" applyFont="1" applyFill="1" applyBorder="1" applyAlignment="1">
      <alignment horizontal="center" vertical="center"/>
      <protection/>
    </xf>
    <xf numFmtId="0" fontId="5" fillId="0" borderId="0" xfId="62" applyFont="1" applyFill="1" applyAlignment="1">
      <alignment horizontal="center" vertical="center"/>
      <protection/>
    </xf>
    <xf numFmtId="0" fontId="2" fillId="33" borderId="26" xfId="62" applyFont="1" applyFill="1" applyBorder="1" applyAlignment="1">
      <alignment horizontal="center" vertical="center"/>
      <protection/>
    </xf>
    <xf numFmtId="0" fontId="0" fillId="33" borderId="0" xfId="63" applyFont="1" applyFill="1" applyBorder="1" applyAlignment="1">
      <alignment horizontal="center" vertical="center"/>
      <protection/>
    </xf>
    <xf numFmtId="180" fontId="2" fillId="0" borderId="50" xfId="62" applyNumberFormat="1" applyFont="1" applyFill="1" applyBorder="1" applyAlignment="1">
      <alignment horizontal="center" vertical="center"/>
      <protection/>
    </xf>
    <xf numFmtId="180" fontId="2" fillId="0" borderId="29" xfId="62" applyNumberFormat="1" applyFont="1" applyFill="1" applyBorder="1" applyAlignment="1">
      <alignment horizontal="center" vertical="center"/>
      <protection/>
    </xf>
    <xf numFmtId="180" fontId="2" fillId="0" borderId="57" xfId="62" applyNumberFormat="1" applyFont="1" applyFill="1" applyBorder="1" applyAlignment="1">
      <alignment horizontal="center" vertical="center"/>
      <protection/>
    </xf>
    <xf numFmtId="180" fontId="2" fillId="0" borderId="61" xfId="62" applyNumberFormat="1" applyFont="1" applyFill="1" applyBorder="1" applyAlignment="1">
      <alignment horizontal="center" vertical="center"/>
      <protection/>
    </xf>
    <xf numFmtId="0" fontId="3" fillId="0" borderId="67" xfId="62" applyFont="1" applyFill="1" applyBorder="1" applyAlignment="1">
      <alignment horizontal="center" vertical="center" wrapText="1"/>
      <protection/>
    </xf>
    <xf numFmtId="0" fontId="3" fillId="0" borderId="58" xfId="62" applyFont="1" applyFill="1" applyBorder="1" applyAlignment="1">
      <alignment horizontal="center" vertical="center"/>
      <protection/>
    </xf>
    <xf numFmtId="180" fontId="2" fillId="0" borderId="144" xfId="62" applyNumberFormat="1" applyFont="1" applyFill="1" applyBorder="1" applyAlignment="1">
      <alignment horizontal="center" vertical="center"/>
      <protection/>
    </xf>
    <xf numFmtId="180" fontId="2" fillId="0" borderId="131" xfId="62" applyNumberFormat="1" applyFont="1" applyFill="1" applyBorder="1" applyAlignment="1">
      <alignment horizontal="center" vertical="center"/>
      <protection/>
    </xf>
    <xf numFmtId="0" fontId="2" fillId="33" borderId="145" xfId="62" applyFont="1" applyFill="1" applyBorder="1" applyAlignment="1">
      <alignment horizontal="center" vertical="center" shrinkToFit="1"/>
      <protection/>
    </xf>
    <xf numFmtId="0" fontId="0" fillId="33" borderId="49" xfId="63" applyFont="1" applyFill="1" applyBorder="1" applyAlignment="1">
      <alignment horizontal="center" vertical="center" shrinkToFit="1"/>
      <protection/>
    </xf>
    <xf numFmtId="0" fontId="0" fillId="33" borderId="31" xfId="63" applyFont="1" applyFill="1" applyBorder="1" applyAlignment="1">
      <alignment horizontal="center" vertical="center" shrinkToFit="1"/>
      <protection/>
    </xf>
    <xf numFmtId="180" fontId="2" fillId="0" borderId="57" xfId="62" applyNumberFormat="1" applyFont="1" applyFill="1" applyBorder="1" applyAlignment="1">
      <alignment horizontal="center" vertical="center" wrapText="1"/>
      <protection/>
    </xf>
    <xf numFmtId="180" fontId="2" fillId="0" borderId="61" xfId="62" applyNumberFormat="1" applyFont="1" applyFill="1" applyBorder="1" applyAlignment="1">
      <alignment horizontal="center" vertical="center" wrapText="1"/>
      <protection/>
    </xf>
    <xf numFmtId="0" fontId="3" fillId="0" borderId="67" xfId="62" applyFont="1" applyFill="1" applyBorder="1" applyAlignment="1">
      <alignment horizontal="center" vertical="center"/>
      <protection/>
    </xf>
    <xf numFmtId="0" fontId="2" fillId="0" borderId="111" xfId="62" applyFont="1" applyFill="1" applyBorder="1" applyAlignment="1">
      <alignment horizontal="center" vertical="center"/>
      <protection/>
    </xf>
    <xf numFmtId="0" fontId="2" fillId="0" borderId="63" xfId="62" applyFont="1" applyFill="1" applyBorder="1" applyAlignment="1">
      <alignment horizontal="center" vertical="center"/>
      <protection/>
    </xf>
    <xf numFmtId="0" fontId="2" fillId="0" borderId="146" xfId="62" applyFont="1" applyFill="1" applyBorder="1" applyAlignment="1">
      <alignment horizontal="center" vertical="center"/>
      <protection/>
    </xf>
    <xf numFmtId="0" fontId="0" fillId="0" borderId="112"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12" xfId="63" applyFont="1" applyBorder="1" applyAlignment="1">
      <alignment horizontal="center" vertical="center"/>
      <protection/>
    </xf>
    <xf numFmtId="0" fontId="0" fillId="0" borderId="84" xfId="63" applyFont="1" applyBorder="1" applyAlignment="1">
      <alignment horizontal="center" vertical="center"/>
      <protection/>
    </xf>
    <xf numFmtId="0" fontId="0" fillId="0" borderId="27" xfId="63" applyFont="1" applyBorder="1" applyAlignment="1">
      <alignment horizontal="center" vertical="center"/>
      <protection/>
    </xf>
    <xf numFmtId="0" fontId="0" fillId="0" borderId="30" xfId="63" applyFont="1" applyBorder="1" applyAlignment="1">
      <alignment horizontal="center" vertical="center"/>
      <protection/>
    </xf>
    <xf numFmtId="180" fontId="2" fillId="0" borderId="146" xfId="62" applyNumberFormat="1" applyFont="1" applyFill="1" applyBorder="1" applyAlignment="1">
      <alignment horizontal="center" vertical="center" shrinkToFit="1"/>
      <protection/>
    </xf>
    <xf numFmtId="180" fontId="0" fillId="0" borderId="68" xfId="63" applyNumberFormat="1" applyFont="1" applyBorder="1" applyAlignment="1">
      <alignment horizontal="center" vertical="center" shrinkToFit="1"/>
      <protection/>
    </xf>
    <xf numFmtId="0" fontId="3" fillId="0" borderId="147" xfId="62" applyFont="1" applyFill="1" applyBorder="1" applyAlignment="1">
      <alignment horizontal="center" vertical="center"/>
      <protection/>
    </xf>
    <xf numFmtId="0" fontId="3" fillId="0" borderId="63" xfId="62" applyFont="1" applyFill="1" applyBorder="1" applyAlignment="1">
      <alignment horizontal="center" vertical="center"/>
      <protection/>
    </xf>
    <xf numFmtId="180" fontId="2" fillId="0" borderId="147" xfId="62" applyNumberFormat="1" applyFont="1" applyFill="1" applyBorder="1" applyAlignment="1">
      <alignment horizontal="center" vertical="center"/>
      <protection/>
    </xf>
    <xf numFmtId="180" fontId="2" fillId="0" borderId="63" xfId="62" applyNumberFormat="1" applyFont="1" applyFill="1" applyBorder="1" applyAlignment="1">
      <alignment horizontal="center" vertical="center"/>
      <protection/>
    </xf>
    <xf numFmtId="180" fontId="2" fillId="0" borderId="146" xfId="62" applyNumberFormat="1" applyFont="1" applyFill="1" applyBorder="1" applyAlignment="1">
      <alignment horizontal="center" vertical="center"/>
      <protection/>
    </xf>
    <xf numFmtId="0" fontId="2" fillId="33" borderId="67" xfId="62" applyFont="1" applyFill="1" applyBorder="1" applyAlignment="1">
      <alignment horizontal="center" vertical="center" wrapText="1"/>
      <protection/>
    </xf>
    <xf numFmtId="0" fontId="0" fillId="33" borderId="143"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143" xfId="62" applyFont="1" applyFill="1" applyBorder="1" applyAlignment="1">
      <alignment horizontal="center" vertical="center"/>
      <protection/>
    </xf>
    <xf numFmtId="0" fontId="0" fillId="33" borderId="58" xfId="62" applyFont="1" applyFill="1" applyBorder="1" applyAlignment="1">
      <alignment horizontal="center" vertical="center"/>
      <protection/>
    </xf>
    <xf numFmtId="0" fontId="2" fillId="33" borderId="57" xfId="62" applyFont="1" applyFill="1" applyBorder="1" applyAlignment="1">
      <alignment horizontal="center" vertical="center"/>
      <protection/>
    </xf>
    <xf numFmtId="0" fontId="2" fillId="33" borderId="61" xfId="62" applyFont="1" applyFill="1" applyBorder="1" applyAlignment="1">
      <alignment horizontal="center" vertical="center"/>
      <protection/>
    </xf>
    <xf numFmtId="0" fontId="3" fillId="33" borderId="67" xfId="62" applyFont="1" applyFill="1" applyBorder="1" applyAlignment="1">
      <alignment horizontal="center" vertical="center" wrapText="1"/>
      <protection/>
    </xf>
    <xf numFmtId="0" fontId="3" fillId="33" borderId="58" xfId="62" applyFont="1" applyFill="1" applyBorder="1" applyAlignment="1">
      <alignment horizontal="center" vertical="center"/>
      <protection/>
    </xf>
    <xf numFmtId="180" fontId="2" fillId="33" borderId="57" xfId="62" applyNumberFormat="1" applyFont="1" applyFill="1" applyBorder="1" applyAlignment="1">
      <alignment horizontal="center" vertical="center"/>
      <protection/>
    </xf>
    <xf numFmtId="180" fontId="2" fillId="33" borderId="61" xfId="62" applyNumberFormat="1" applyFont="1" applyFill="1" applyBorder="1" applyAlignment="1">
      <alignment horizontal="center" vertical="center"/>
      <protection/>
    </xf>
    <xf numFmtId="180" fontId="2" fillId="33" borderId="57" xfId="62" applyNumberFormat="1" applyFont="1" applyFill="1" applyBorder="1" applyAlignment="1">
      <alignment horizontal="center" vertical="center" wrapText="1"/>
      <protection/>
    </xf>
    <xf numFmtId="180" fontId="2" fillId="33" borderId="61" xfId="62" applyNumberFormat="1" applyFont="1" applyFill="1" applyBorder="1" applyAlignment="1">
      <alignment horizontal="center" vertical="center" wrapText="1"/>
      <protection/>
    </xf>
    <xf numFmtId="180" fontId="2" fillId="33" borderId="50" xfId="62" applyNumberFormat="1" applyFont="1" applyFill="1" applyBorder="1" applyAlignment="1">
      <alignment horizontal="center" vertical="center"/>
      <protection/>
    </xf>
    <xf numFmtId="180" fontId="2" fillId="33" borderId="49" xfId="62" applyNumberFormat="1" applyFont="1" applyFill="1" applyBorder="1" applyAlignment="1">
      <alignment horizontal="center" vertical="center"/>
      <protection/>
    </xf>
    <xf numFmtId="0" fontId="2" fillId="33" borderId="143" xfId="62" applyFont="1" applyFill="1" applyBorder="1" applyAlignment="1">
      <alignment horizontal="center" vertical="center"/>
      <protection/>
    </xf>
    <xf numFmtId="0" fontId="5" fillId="33" borderId="0" xfId="62" applyFont="1" applyFill="1" applyAlignment="1">
      <alignment horizontal="center" vertical="center"/>
      <protection/>
    </xf>
    <xf numFmtId="0" fontId="3" fillId="33" borderId="67" xfId="62" applyFont="1" applyFill="1" applyBorder="1" applyAlignment="1">
      <alignment horizontal="center" vertical="center"/>
      <protection/>
    </xf>
    <xf numFmtId="0" fontId="3" fillId="33" borderId="143"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33" borderId="14" xfId="62" applyFont="1" applyFill="1" applyBorder="1" applyAlignment="1">
      <alignment horizontal="center" vertical="center"/>
      <protection/>
    </xf>
    <xf numFmtId="0" fontId="2" fillId="33" borderId="52" xfId="62" applyFont="1" applyFill="1" applyBorder="1" applyAlignment="1">
      <alignment horizontal="center" vertical="center"/>
      <protection/>
    </xf>
    <xf numFmtId="0" fontId="2" fillId="33" borderId="58" xfId="62" applyFont="1" applyFill="1" applyBorder="1" applyAlignment="1">
      <alignment horizontal="center" vertical="center"/>
      <protection/>
    </xf>
    <xf numFmtId="0" fontId="6" fillId="33" borderId="0" xfId="62" applyFont="1" applyFill="1" applyAlignment="1">
      <alignment horizontal="center" vertical="center"/>
      <protection/>
    </xf>
    <xf numFmtId="0" fontId="2" fillId="0" borderId="67" xfId="62" applyFont="1" applyFill="1" applyBorder="1" applyAlignment="1">
      <alignment horizontal="center" vertical="center" wrapText="1"/>
      <protection/>
    </xf>
    <xf numFmtId="0" fontId="0" fillId="0" borderId="143" xfId="0" applyFont="1" applyBorder="1" applyAlignment="1">
      <alignment horizontal="center" vertical="center" wrapText="1"/>
    </xf>
    <xf numFmtId="0" fontId="0" fillId="0" borderId="58" xfId="0" applyFont="1" applyBorder="1" applyAlignment="1">
      <alignment horizontal="center" vertical="center" wrapText="1"/>
    </xf>
    <xf numFmtId="0" fontId="2" fillId="0" borderId="58"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14" xfId="62" applyFont="1" applyFill="1" applyBorder="1" applyAlignment="1">
      <alignment horizontal="center" vertical="center"/>
      <protection/>
    </xf>
    <xf numFmtId="0" fontId="0" fillId="0" borderId="143" xfId="62" applyFont="1" applyFill="1" applyBorder="1" applyAlignment="1">
      <alignment horizontal="center" vertical="center"/>
      <protection/>
    </xf>
    <xf numFmtId="0" fontId="0" fillId="0" borderId="58" xfId="62" applyFont="1" applyFill="1" applyBorder="1" applyAlignment="1">
      <alignment horizontal="center" vertical="center"/>
      <protection/>
    </xf>
    <xf numFmtId="0" fontId="3" fillId="0" borderId="143" xfId="62" applyFont="1" applyFill="1" applyBorder="1" applyAlignment="1">
      <alignment horizontal="center" vertical="center"/>
      <protection/>
    </xf>
    <xf numFmtId="0" fontId="2" fillId="0" borderId="52" xfId="62" applyFont="1" applyFill="1" applyBorder="1" applyAlignment="1">
      <alignment horizontal="center" vertical="center"/>
      <protection/>
    </xf>
    <xf numFmtId="0" fontId="2" fillId="0" borderId="147" xfId="62" applyFont="1" applyFill="1" applyBorder="1" applyAlignment="1">
      <alignment horizontal="center" vertical="center" wrapText="1"/>
      <protection/>
    </xf>
    <xf numFmtId="0" fontId="0" fillId="0" borderId="63" xfId="0" applyFont="1" applyBorder="1" applyAlignment="1">
      <alignment horizontal="center" vertical="center" wrapText="1"/>
    </xf>
    <xf numFmtId="0" fontId="0" fillId="0" borderId="146" xfId="0" applyFont="1" applyBorder="1" applyAlignment="1">
      <alignment horizontal="center" vertical="center" wrapText="1"/>
    </xf>
    <xf numFmtId="0" fontId="2" fillId="0" borderId="148" xfId="62" applyFont="1" applyFill="1" applyBorder="1" applyAlignment="1">
      <alignment horizontal="center" vertical="center"/>
      <protection/>
    </xf>
    <xf numFmtId="0" fontId="2" fillId="0" borderId="129" xfId="62" applyFont="1" applyFill="1" applyBorder="1" applyAlignment="1">
      <alignment horizontal="center" vertical="center"/>
      <protection/>
    </xf>
    <xf numFmtId="0" fontId="2" fillId="0" borderId="102" xfId="62" applyFont="1" applyFill="1" applyBorder="1" applyAlignment="1">
      <alignment horizontal="center" vertical="center"/>
      <protection/>
    </xf>
    <xf numFmtId="0" fontId="2" fillId="0" borderId="147" xfId="62" applyFont="1" applyFill="1" applyBorder="1" applyAlignment="1">
      <alignment horizontal="center" vertical="center"/>
      <protection/>
    </xf>
    <xf numFmtId="0" fontId="0" fillId="0" borderId="63" xfId="62" applyFont="1" applyFill="1" applyBorder="1" applyAlignment="1">
      <alignment horizontal="center" vertical="center"/>
      <protection/>
    </xf>
    <xf numFmtId="0" fontId="0" fillId="0" borderId="146" xfId="62" applyFont="1" applyFill="1" applyBorder="1" applyAlignment="1">
      <alignment horizontal="center" vertical="center"/>
      <protection/>
    </xf>
    <xf numFmtId="0" fontId="2" fillId="0" borderId="144" xfId="62" applyFont="1" applyFill="1" applyBorder="1" applyAlignment="1">
      <alignment horizontal="center" vertical="center"/>
      <protection/>
    </xf>
    <xf numFmtId="0" fontId="2" fillId="0" borderId="131" xfId="62" applyFont="1" applyFill="1" applyBorder="1" applyAlignment="1">
      <alignment horizontal="center" vertical="center"/>
      <protection/>
    </xf>
    <xf numFmtId="0" fontId="3" fillId="0" borderId="57" xfId="62" applyFont="1" applyFill="1" applyBorder="1" applyAlignment="1">
      <alignment horizontal="center" vertical="center" wrapText="1"/>
      <protection/>
    </xf>
    <xf numFmtId="0" fontId="0" fillId="0" borderId="61" xfId="0" applyFont="1" applyBorder="1" applyAlignment="1">
      <alignment horizontal="center" vertical="center" wrapText="1"/>
    </xf>
    <xf numFmtId="0" fontId="0" fillId="0" borderId="115" xfId="62" applyFont="1" applyFill="1" applyBorder="1" applyAlignment="1">
      <alignment horizontal="center" vertical="center"/>
      <protection/>
    </xf>
    <xf numFmtId="0" fontId="0" fillId="0" borderId="149" xfId="62" applyFont="1" applyFill="1" applyBorder="1" applyAlignment="1">
      <alignment horizontal="center" vertical="center"/>
      <protection/>
    </xf>
    <xf numFmtId="0" fontId="0" fillId="0" borderId="150" xfId="62" applyFont="1" applyFill="1" applyBorder="1" applyAlignment="1">
      <alignment horizontal="center" vertical="center" wrapText="1"/>
      <protection/>
    </xf>
    <xf numFmtId="0" fontId="0" fillId="0" borderId="151" xfId="62" applyFont="1" applyFill="1" applyBorder="1" applyAlignment="1">
      <alignment horizontal="center" vertical="center" wrapText="1"/>
      <protection/>
    </xf>
    <xf numFmtId="0" fontId="0" fillId="0" borderId="114" xfId="62" applyFont="1" applyFill="1" applyBorder="1" applyAlignment="1">
      <alignment horizontal="center" vertical="center"/>
      <protection/>
    </xf>
    <xf numFmtId="0" fontId="0" fillId="0" borderId="32" xfId="0" applyFont="1" applyBorder="1" applyAlignment="1">
      <alignment vertical="center" wrapText="1"/>
    </xf>
    <xf numFmtId="0" fontId="0" fillId="0" borderId="25" xfId="0" applyFont="1" applyBorder="1" applyAlignment="1">
      <alignment vertical="center" wrapText="1"/>
    </xf>
    <xf numFmtId="0" fontId="0" fillId="0" borderId="50" xfId="62" applyFont="1" applyFill="1" applyBorder="1" applyAlignment="1">
      <alignment horizontal="center" vertical="center"/>
      <protection/>
    </xf>
    <xf numFmtId="0" fontId="0" fillId="0" borderId="49" xfId="62" applyFont="1" applyFill="1" applyBorder="1" applyAlignment="1">
      <alignment horizontal="center" vertical="center"/>
      <protection/>
    </xf>
    <xf numFmtId="180" fontId="0" fillId="0" borderId="57" xfId="62" applyNumberFormat="1" applyFont="1" applyFill="1" applyBorder="1" applyAlignment="1">
      <alignment horizontal="center" vertical="center"/>
      <protection/>
    </xf>
    <xf numFmtId="180" fontId="0" fillId="0" borderId="61" xfId="62" applyNumberFormat="1" applyFont="1" applyFill="1" applyBorder="1" applyAlignment="1">
      <alignment horizontal="center" vertical="center"/>
      <protection/>
    </xf>
    <xf numFmtId="0" fontId="0" fillId="0" borderId="57" xfId="62" applyFont="1" applyFill="1" applyBorder="1" applyAlignment="1">
      <alignment horizontal="center" vertical="center" wrapText="1"/>
      <protection/>
    </xf>
    <xf numFmtId="0" fontId="0" fillId="0" borderId="61" xfId="62" applyFont="1" applyFill="1" applyBorder="1" applyAlignment="1">
      <alignment horizontal="center" vertical="center" wrapText="1"/>
      <protection/>
    </xf>
    <xf numFmtId="0" fontId="0" fillId="0" borderId="50" xfId="0" applyFont="1" applyBorder="1" applyAlignment="1">
      <alignment horizontal="center" vertical="center"/>
    </xf>
    <xf numFmtId="0" fontId="0" fillId="0" borderId="49" xfId="0" applyFont="1" applyBorder="1" applyAlignment="1">
      <alignment horizontal="center" vertical="center"/>
    </xf>
    <xf numFmtId="0" fontId="0" fillId="0" borderId="152" xfId="0" applyFont="1" applyBorder="1" applyAlignment="1">
      <alignment horizontal="center" vertical="center"/>
    </xf>
    <xf numFmtId="0" fontId="0" fillId="0" borderId="57" xfId="62" applyFont="1" applyFill="1" applyBorder="1" applyAlignment="1">
      <alignment horizontal="center" vertical="center"/>
      <protection/>
    </xf>
    <xf numFmtId="0" fontId="0" fillId="0" borderId="61" xfId="62" applyFont="1" applyFill="1" applyBorder="1" applyAlignment="1">
      <alignment horizontal="center" vertical="center"/>
      <protection/>
    </xf>
    <xf numFmtId="0" fontId="0" fillId="33" borderId="57" xfId="62" applyFont="1" applyFill="1" applyBorder="1" applyAlignment="1">
      <alignment horizontal="center" vertical="center" wrapText="1"/>
      <protection/>
    </xf>
    <xf numFmtId="0" fontId="0" fillId="33" borderId="153" xfId="62" applyFont="1" applyFill="1" applyBorder="1" applyAlignment="1">
      <alignment horizontal="center" vertical="center" wrapText="1"/>
      <protection/>
    </xf>
    <xf numFmtId="0" fontId="0" fillId="33" borderId="61" xfId="62" applyFont="1" applyFill="1" applyBorder="1" applyAlignment="1">
      <alignment horizontal="center" vertical="center" wrapText="1"/>
      <protection/>
    </xf>
    <xf numFmtId="0" fontId="2" fillId="0" borderId="57" xfId="62" applyFont="1" applyFill="1" applyBorder="1" applyAlignment="1">
      <alignment horizontal="center" vertical="center" wrapText="1"/>
      <protection/>
    </xf>
    <xf numFmtId="0" fontId="2" fillId="0" borderId="61" xfId="62" applyFont="1" applyFill="1" applyBorder="1" applyAlignment="1">
      <alignment horizontal="center" vertical="center" wrapText="1"/>
      <protection/>
    </xf>
    <xf numFmtId="0" fontId="2" fillId="33" borderId="57" xfId="62" applyFont="1" applyFill="1" applyBorder="1" applyAlignment="1">
      <alignment horizontal="center" vertical="center" wrapText="1"/>
      <protection/>
    </xf>
    <xf numFmtId="0" fontId="2" fillId="33" borderId="61" xfId="62" applyFont="1" applyFill="1" applyBorder="1" applyAlignment="1">
      <alignment horizontal="center" vertical="center" wrapText="1"/>
      <protection/>
    </xf>
    <xf numFmtId="0" fontId="0" fillId="0" borderId="154" xfId="62" applyFont="1" applyFill="1" applyBorder="1" applyAlignment="1">
      <alignment horizontal="center" vertical="center" wrapText="1"/>
      <protection/>
    </xf>
    <xf numFmtId="0" fontId="0" fillId="0" borderId="155" xfId="62" applyFont="1" applyFill="1" applyBorder="1" applyAlignment="1">
      <alignment horizontal="center" vertical="center" wrapText="1"/>
      <protection/>
    </xf>
    <xf numFmtId="0" fontId="0" fillId="0" borderId="153" xfId="62" applyFont="1" applyFill="1" applyBorder="1" applyAlignment="1">
      <alignment horizontal="center" vertical="center"/>
      <protection/>
    </xf>
    <xf numFmtId="0" fontId="0" fillId="34" borderId="111" xfId="62" applyFont="1" applyFill="1" applyBorder="1" applyAlignment="1">
      <alignment horizontal="left" vertical="center" wrapText="1"/>
      <protection/>
    </xf>
    <xf numFmtId="0" fontId="0" fillId="34" borderId="63" xfId="62" applyFont="1" applyFill="1" applyBorder="1" applyAlignment="1">
      <alignment horizontal="left" vertical="center" wrapText="1"/>
      <protection/>
    </xf>
    <xf numFmtId="0" fontId="0" fillId="34" borderId="112" xfId="62" applyFont="1" applyFill="1" applyBorder="1" applyAlignment="1">
      <alignment horizontal="left" vertical="center" wrapText="1"/>
      <protection/>
    </xf>
    <xf numFmtId="0" fontId="0" fillId="34" borderId="0" xfId="62" applyFont="1" applyFill="1" applyBorder="1" applyAlignment="1">
      <alignment horizontal="left" vertical="center" wrapText="1"/>
      <protection/>
    </xf>
    <xf numFmtId="0" fontId="0" fillId="34" borderId="156" xfId="62" applyFont="1" applyFill="1" applyBorder="1" applyAlignment="1">
      <alignment horizontal="left" vertical="center" wrapText="1"/>
      <protection/>
    </xf>
    <xf numFmtId="0" fontId="0" fillId="34" borderId="36" xfId="62" applyFont="1" applyFill="1" applyBorder="1" applyAlignment="1">
      <alignment horizontal="left" vertical="center" wrapText="1"/>
      <protection/>
    </xf>
    <xf numFmtId="0" fontId="0" fillId="0" borderId="32" xfId="0" applyFont="1" applyBorder="1" applyAlignment="1">
      <alignment horizontal="left" wrapText="1"/>
    </xf>
    <xf numFmtId="0" fontId="0" fillId="0" borderId="25" xfId="0" applyFont="1" applyBorder="1" applyAlignment="1">
      <alignment horizontal="left" wrapText="1"/>
    </xf>
    <xf numFmtId="0" fontId="0" fillId="0" borderId="115" xfId="0" applyFont="1" applyBorder="1" applyAlignment="1">
      <alignment horizontal="left" vertical="center"/>
    </xf>
    <xf numFmtId="0" fontId="0" fillId="0" borderId="149" xfId="0" applyFont="1" applyBorder="1" applyAlignment="1">
      <alignment horizontal="left" vertical="center"/>
    </xf>
    <xf numFmtId="0" fontId="0" fillId="0" borderId="148" xfId="62" applyFont="1" applyFill="1" applyBorder="1" applyAlignment="1">
      <alignment horizontal="center" vertical="center"/>
      <protection/>
    </xf>
    <xf numFmtId="0" fontId="0" fillId="0" borderId="129" xfId="62" applyFont="1" applyFill="1" applyBorder="1" applyAlignment="1">
      <alignment horizontal="center" vertical="center"/>
      <protection/>
    </xf>
    <xf numFmtId="0" fontId="0" fillId="0" borderId="86" xfId="62" applyFont="1" applyFill="1" applyBorder="1" applyAlignment="1">
      <alignment horizontal="center" vertical="center"/>
      <protection/>
    </xf>
    <xf numFmtId="0" fontId="2" fillId="0" borderId="157" xfId="62" applyFont="1" applyFill="1" applyBorder="1" applyAlignment="1">
      <alignment horizontal="left" vertical="center" wrapText="1"/>
      <protection/>
    </xf>
    <xf numFmtId="0" fontId="2" fillId="0" borderId="25" xfId="62" applyFont="1" applyFill="1" applyBorder="1" applyAlignment="1">
      <alignment horizontal="left" vertical="center" wrapText="1"/>
      <protection/>
    </xf>
    <xf numFmtId="0" fontId="0" fillId="0" borderId="157" xfId="0" applyFont="1" applyBorder="1" applyAlignment="1">
      <alignment horizontal="left" vertical="center" wrapText="1"/>
    </xf>
    <xf numFmtId="0" fontId="0" fillId="0" borderId="25" xfId="0" applyFont="1" applyBorder="1" applyAlignment="1">
      <alignment horizontal="left" vertical="center" wrapText="1"/>
    </xf>
    <xf numFmtId="0" fontId="2" fillId="34" borderId="147" xfId="62" applyFont="1" applyFill="1" applyBorder="1" applyAlignment="1">
      <alignment horizontal="left" vertical="center" wrapText="1"/>
      <protection/>
    </xf>
    <xf numFmtId="0" fontId="2" fillId="34" borderId="63" xfId="62" applyFont="1" applyFill="1" applyBorder="1" applyAlignment="1">
      <alignment horizontal="left" vertical="center" wrapText="1"/>
      <protection/>
    </xf>
    <xf numFmtId="0" fontId="2" fillId="34" borderId="26" xfId="62" applyFont="1" applyFill="1" applyBorder="1" applyAlignment="1">
      <alignment horizontal="left" vertical="center" wrapText="1"/>
      <protection/>
    </xf>
    <xf numFmtId="0" fontId="2" fillId="34" borderId="0" xfId="62" applyFont="1" applyFill="1" applyBorder="1" applyAlignment="1">
      <alignment horizontal="left" vertical="center" wrapText="1"/>
      <protection/>
    </xf>
    <xf numFmtId="0" fontId="2" fillId="34" borderId="33" xfId="62" applyFont="1" applyFill="1" applyBorder="1" applyAlignment="1">
      <alignment horizontal="left" vertical="center" wrapText="1"/>
      <protection/>
    </xf>
    <xf numFmtId="0" fontId="2" fillId="34" borderId="36" xfId="62" applyFont="1" applyFill="1" applyBorder="1" applyAlignment="1">
      <alignment horizontal="left" vertical="center" wrapText="1"/>
      <protection/>
    </xf>
    <xf numFmtId="180" fontId="0" fillId="0" borderId="158" xfId="62" applyNumberFormat="1" applyFont="1" applyFill="1" applyBorder="1" applyAlignment="1">
      <alignment horizontal="center" vertical="center"/>
      <protection/>
    </xf>
    <xf numFmtId="0" fontId="2" fillId="33" borderId="0" xfId="62" applyFont="1" applyFill="1" applyBorder="1" applyAlignment="1">
      <alignment horizontal="center" vertical="center" wrapText="1"/>
      <protection/>
    </xf>
    <xf numFmtId="0" fontId="0" fillId="0" borderId="26" xfId="62" applyFont="1" applyFill="1" applyBorder="1" applyAlignment="1">
      <alignment horizontal="center" vertical="center" wrapText="1"/>
      <protection/>
    </xf>
    <xf numFmtId="0" fontId="0" fillId="0" borderId="12" xfId="62" applyFont="1" applyFill="1" applyBorder="1" applyAlignment="1">
      <alignment horizontal="center" vertical="center"/>
      <protection/>
    </xf>
    <xf numFmtId="0" fontId="6" fillId="0" borderId="0" xfId="62" applyFont="1" applyFill="1" applyAlignment="1">
      <alignment horizontal="center" vertical="center"/>
      <protection/>
    </xf>
    <xf numFmtId="0" fontId="0" fillId="0" borderId="102" xfId="62" applyFont="1" applyFill="1" applyBorder="1" applyAlignment="1">
      <alignment horizontal="center" vertical="center"/>
      <protection/>
    </xf>
    <xf numFmtId="0" fontId="0" fillId="0" borderId="147" xfId="0" applyFont="1" applyBorder="1" applyAlignment="1">
      <alignment horizontal="left" vertical="center" wrapText="1"/>
    </xf>
    <xf numFmtId="0" fontId="0" fillId="0" borderId="26" xfId="0" applyFont="1" applyBorder="1" applyAlignment="1">
      <alignment vertical="center" wrapText="1"/>
    </xf>
    <xf numFmtId="0" fontId="0" fillId="34" borderId="63" xfId="0" applyFont="1" applyFill="1" applyBorder="1" applyAlignment="1">
      <alignment vertical="center"/>
    </xf>
    <xf numFmtId="0" fontId="0" fillId="34" borderId="26" xfId="0" applyFont="1" applyFill="1" applyBorder="1" applyAlignment="1">
      <alignment vertical="center"/>
    </xf>
    <xf numFmtId="0" fontId="0" fillId="34" borderId="0" xfId="0" applyFont="1" applyFill="1" applyBorder="1" applyAlignment="1">
      <alignment vertical="center"/>
    </xf>
    <xf numFmtId="0" fontId="0" fillId="34" borderId="33" xfId="0" applyFont="1" applyFill="1" applyBorder="1" applyAlignment="1">
      <alignment vertical="center"/>
    </xf>
    <xf numFmtId="0" fontId="0" fillId="34" borderId="36" xfId="0" applyFont="1" applyFill="1" applyBorder="1" applyAlignment="1">
      <alignment vertical="center"/>
    </xf>
    <xf numFmtId="0" fontId="2" fillId="33" borderId="61" xfId="0" applyFont="1" applyFill="1" applyBorder="1" applyAlignment="1">
      <alignment horizontal="center" vertical="center" wrapText="1"/>
    </xf>
    <xf numFmtId="0" fontId="0" fillId="0" borderId="33" xfId="0" applyFont="1" applyBorder="1" applyAlignment="1">
      <alignment vertical="center" wrapText="1"/>
    </xf>
    <xf numFmtId="0" fontId="0" fillId="0" borderId="61" xfId="0" applyFont="1" applyBorder="1" applyAlignment="1">
      <alignment horizontal="center" vertical="center"/>
    </xf>
    <xf numFmtId="0" fontId="0" fillId="0" borderId="31" xfId="0" applyFont="1" applyBorder="1" applyAlignment="1">
      <alignment horizontal="center" vertical="center"/>
    </xf>
    <xf numFmtId="0" fontId="0" fillId="0" borderId="144" xfId="62" applyFont="1" applyFill="1" applyBorder="1" applyAlignment="1">
      <alignment horizontal="center" vertical="center" wrapText="1"/>
      <protection/>
    </xf>
    <xf numFmtId="0" fontId="0" fillId="0" borderId="105" xfId="0" applyFont="1" applyBorder="1" applyAlignment="1">
      <alignment horizontal="center" vertical="center" wrapText="1"/>
    </xf>
    <xf numFmtId="0" fontId="0" fillId="0" borderId="118" xfId="62" applyFont="1" applyFill="1" applyBorder="1" applyAlignment="1">
      <alignment horizontal="center" vertical="center"/>
      <protection/>
    </xf>
    <xf numFmtId="0" fontId="0" fillId="0" borderId="117" xfId="62" applyFont="1" applyFill="1" applyBorder="1" applyAlignment="1">
      <alignment horizontal="center" vertical="center"/>
      <protection/>
    </xf>
    <xf numFmtId="0" fontId="0" fillId="34" borderId="67" xfId="0" applyFont="1" applyFill="1" applyBorder="1" applyAlignment="1">
      <alignment vertical="center" wrapText="1"/>
    </xf>
    <xf numFmtId="0" fontId="0" fillId="34" borderId="26" xfId="0" applyFont="1" applyFill="1" applyBorder="1" applyAlignment="1">
      <alignment vertical="center" wrapText="1"/>
    </xf>
    <xf numFmtId="0" fontId="0" fillId="0" borderId="45" xfId="62" applyFont="1" applyFill="1" applyBorder="1" applyAlignment="1">
      <alignment horizontal="center" vertical="center"/>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6" xfId="62" applyFont="1" applyFill="1" applyBorder="1" applyAlignment="1">
      <alignment horizontal="center" vertical="center"/>
      <protection/>
    </xf>
    <xf numFmtId="0" fontId="0" fillId="34" borderId="147" xfId="62" applyFont="1" applyFill="1" applyBorder="1" applyAlignment="1">
      <alignment horizontal="left" vertical="center" wrapText="1"/>
      <protection/>
    </xf>
    <xf numFmtId="0" fontId="0" fillId="34" borderId="63"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3" borderId="33" xfId="62" applyFont="1" applyFill="1" applyBorder="1" applyAlignment="1">
      <alignment horizontal="center" vertical="center" wrapText="1"/>
      <protection/>
    </xf>
    <xf numFmtId="0" fontId="0" fillId="33" borderId="36" xfId="0" applyFont="1" applyFill="1" applyBorder="1" applyAlignment="1">
      <alignment horizontal="center" vertical="center" wrapText="1"/>
    </xf>
    <xf numFmtId="0" fontId="0" fillId="33" borderId="68" xfId="0" applyFont="1" applyFill="1" applyBorder="1" applyAlignment="1">
      <alignment horizontal="center" vertical="center" wrapText="1"/>
    </xf>
    <xf numFmtId="0" fontId="0" fillId="34" borderId="67" xfId="0" applyFont="1" applyFill="1" applyBorder="1" applyAlignment="1">
      <alignment horizontal="left" wrapText="1"/>
    </xf>
    <xf numFmtId="0" fontId="0" fillId="34" borderId="26" xfId="0" applyFont="1" applyFill="1" applyBorder="1" applyAlignment="1">
      <alignment/>
    </xf>
    <xf numFmtId="0" fontId="0" fillId="0" borderId="115" xfId="0" applyFont="1" applyBorder="1" applyAlignment="1">
      <alignment horizontal="center" vertical="center"/>
    </xf>
    <xf numFmtId="0" fontId="47" fillId="0" borderId="0" xfId="0" applyFont="1" applyFill="1" applyBorder="1" applyAlignment="1">
      <alignment vertical="center" wrapText="1"/>
    </xf>
    <xf numFmtId="0" fontId="0" fillId="0" borderId="0" xfId="0" applyFont="1" applyAlignment="1">
      <alignment wrapText="1"/>
    </xf>
    <xf numFmtId="0" fontId="53" fillId="33" borderId="32" xfId="0" applyFont="1" applyFill="1" applyBorder="1" applyAlignment="1">
      <alignment horizontal="center" vertical="top" textRotation="255" wrapText="1"/>
    </xf>
    <xf numFmtId="0" fontId="0" fillId="33" borderId="25" xfId="0" applyFill="1" applyBorder="1" applyAlignment="1">
      <alignment horizontal="center" vertical="top" wrapText="1"/>
    </xf>
    <xf numFmtId="0" fontId="0" fillId="33" borderId="10" xfId="0" applyFill="1" applyBorder="1" applyAlignment="1">
      <alignment horizontal="center" vertical="top" wrapText="1"/>
    </xf>
    <xf numFmtId="0" fontId="53" fillId="33" borderId="67" xfId="0" applyFont="1" applyFill="1" applyBorder="1" applyAlignment="1">
      <alignment horizontal="center" vertical="top" textRotation="255" wrapText="1"/>
    </xf>
    <xf numFmtId="0" fontId="0" fillId="33" borderId="26" xfId="0" applyFill="1" applyBorder="1" applyAlignment="1">
      <alignment horizontal="center" vertical="top" wrapText="1"/>
    </xf>
    <xf numFmtId="0" fontId="0" fillId="33" borderId="65" xfId="0" applyFill="1" applyBorder="1" applyAlignment="1">
      <alignment horizontal="center" vertical="top" wrapText="1"/>
    </xf>
    <xf numFmtId="0" fontId="53" fillId="33" borderId="32" xfId="0" applyFont="1" applyFill="1" applyBorder="1" applyAlignment="1">
      <alignment horizontal="center" vertical="center" wrapText="1"/>
    </xf>
    <xf numFmtId="0" fontId="0" fillId="33" borderId="25" xfId="0" applyFill="1" applyBorder="1" applyAlignment="1">
      <alignment horizontal="center" vertical="center" wrapText="1"/>
    </xf>
    <xf numFmtId="0" fontId="0" fillId="33" borderId="10" xfId="0" applyFill="1" applyBorder="1" applyAlignment="1">
      <alignment horizontal="center" vertical="center" wrapText="1"/>
    </xf>
    <xf numFmtId="0" fontId="53" fillId="33" borderId="32" xfId="0" applyFont="1" applyFill="1" applyBorder="1" applyAlignment="1">
      <alignment horizontal="center" vertical="center" textRotation="255" wrapText="1"/>
    </xf>
    <xf numFmtId="0" fontId="53" fillId="33" borderId="25" xfId="0" applyFont="1" applyFill="1" applyBorder="1" applyAlignment="1">
      <alignment horizontal="center" vertical="center" textRotation="255" wrapText="1"/>
    </xf>
    <xf numFmtId="0" fontId="53" fillId="33" borderId="10" xfId="0" applyFont="1" applyFill="1" applyBorder="1" applyAlignment="1">
      <alignment horizontal="center" vertical="center" textRotation="255" wrapText="1"/>
    </xf>
    <xf numFmtId="0" fontId="0" fillId="33" borderId="25" xfId="0" applyFill="1" applyBorder="1" applyAlignment="1">
      <alignment horizontal="center" vertical="center" textRotation="255" wrapText="1"/>
    </xf>
    <xf numFmtId="0" fontId="0" fillId="33" borderId="10" xfId="0" applyFill="1" applyBorder="1" applyAlignment="1">
      <alignment horizontal="center" vertical="center" textRotation="255" wrapText="1"/>
    </xf>
    <xf numFmtId="0" fontId="53" fillId="33" borderId="159" xfId="0" applyFont="1" applyFill="1" applyBorder="1" applyAlignment="1">
      <alignment horizontal="center" vertical="center" textRotation="255" wrapText="1"/>
    </xf>
    <xf numFmtId="0" fontId="0" fillId="33" borderId="105" xfId="0" applyFill="1" applyBorder="1" applyAlignment="1">
      <alignment horizontal="center" vertical="center" wrapText="1"/>
    </xf>
    <xf numFmtId="0" fontId="0" fillId="33" borderId="19" xfId="0" applyFill="1" applyBorder="1" applyAlignment="1">
      <alignment horizontal="center" vertical="center" wrapText="1"/>
    </xf>
    <xf numFmtId="0" fontId="53" fillId="33" borderId="58" xfId="0" applyFont="1" applyFill="1" applyBorder="1" applyAlignment="1">
      <alignment horizontal="center" vertical="center" textRotation="255" wrapText="1"/>
    </xf>
    <xf numFmtId="0" fontId="53" fillId="33" borderId="12" xfId="0" applyFont="1" applyFill="1" applyBorder="1" applyAlignment="1">
      <alignment horizontal="center" vertical="center" textRotation="255" wrapText="1"/>
    </xf>
    <xf numFmtId="0" fontId="53" fillId="33" borderId="89" xfId="0" applyFont="1" applyFill="1" applyBorder="1" applyAlignment="1">
      <alignment horizontal="center" vertical="center" textRotation="255" wrapText="1"/>
    </xf>
    <xf numFmtId="0" fontId="53" fillId="33" borderId="26" xfId="0" applyFont="1" applyFill="1" applyBorder="1" applyAlignment="1">
      <alignment horizontal="center" vertical="center" textRotation="255" wrapText="1"/>
    </xf>
    <xf numFmtId="0" fontId="0" fillId="33" borderId="26" xfId="0" applyFill="1" applyBorder="1" applyAlignment="1">
      <alignment horizontal="center" vertical="center" wrapText="1"/>
    </xf>
    <xf numFmtId="0" fontId="0" fillId="33" borderId="65" xfId="0" applyFill="1" applyBorder="1" applyAlignment="1">
      <alignment horizontal="center" vertical="center" wrapText="1"/>
    </xf>
    <xf numFmtId="0" fontId="53" fillId="0" borderId="150" xfId="0" applyFont="1" applyFill="1" applyBorder="1" applyAlignment="1">
      <alignment horizontal="center" vertical="center"/>
    </xf>
    <xf numFmtId="0" fontId="53" fillId="0" borderId="151"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17" xfId="0" applyFont="1" applyFill="1" applyBorder="1" applyAlignment="1">
      <alignment horizontal="center" vertical="center" wrapText="1"/>
    </xf>
    <xf numFmtId="0" fontId="53" fillId="0" borderId="116" xfId="0" applyFont="1" applyFill="1" applyBorder="1" applyAlignment="1">
      <alignment horizontal="center" vertical="center" wrapText="1"/>
    </xf>
    <xf numFmtId="0" fontId="53" fillId="0" borderId="118" xfId="0" applyFont="1" applyFill="1" applyBorder="1" applyAlignment="1">
      <alignment horizontal="center" vertical="center" wrapText="1"/>
    </xf>
    <xf numFmtId="0" fontId="53" fillId="33" borderId="67" xfId="0" applyFont="1" applyFill="1" applyBorder="1" applyAlignment="1">
      <alignment horizontal="center" vertical="center" textRotation="255" wrapText="1"/>
    </xf>
    <xf numFmtId="0" fontId="53" fillId="0" borderId="49" xfId="0" applyFont="1" applyFill="1" applyBorder="1" applyAlignment="1">
      <alignment horizontal="center" vertical="center" wrapText="1"/>
    </xf>
    <xf numFmtId="0" fontId="4" fillId="0" borderId="0" xfId="62" applyFont="1" applyFill="1" applyAlignment="1">
      <alignment horizontal="center" vertical="center"/>
      <protection/>
    </xf>
    <xf numFmtId="0" fontId="0" fillId="0" borderId="0" xfId="0" applyFont="1" applyAlignment="1">
      <alignment horizontal="center" vertical="center"/>
    </xf>
    <xf numFmtId="0" fontId="53" fillId="0" borderId="160" xfId="0" applyFont="1" applyFill="1" applyBorder="1" applyAlignment="1">
      <alignment horizontal="center" vertical="center" wrapText="1"/>
    </xf>
    <xf numFmtId="0" fontId="53" fillId="0" borderId="161" xfId="0" applyFont="1" applyFill="1" applyBorder="1" applyAlignment="1">
      <alignment horizontal="center" vertical="center" wrapText="1"/>
    </xf>
    <xf numFmtId="0" fontId="53" fillId="33" borderId="26" xfId="0" applyFont="1" applyFill="1" applyBorder="1" applyAlignment="1">
      <alignment horizontal="center" vertical="top" textRotation="255" wrapText="1"/>
    </xf>
    <xf numFmtId="0" fontId="0" fillId="0" borderId="106" xfId="0" applyBorder="1" applyAlignment="1">
      <alignment horizontal="center" vertical="center"/>
    </xf>
    <xf numFmtId="0" fontId="0" fillId="0" borderId="49" xfId="0" applyBorder="1" applyAlignment="1">
      <alignment horizontal="center" vertical="center"/>
    </xf>
    <xf numFmtId="0" fontId="0" fillId="0" borderId="31" xfId="0" applyBorder="1" applyAlignment="1">
      <alignment horizontal="center" vertical="center"/>
    </xf>
    <xf numFmtId="0" fontId="53" fillId="0" borderId="50"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31" xfId="0" applyBorder="1" applyAlignment="1">
      <alignment horizontal="center" vertical="center" wrapText="1"/>
    </xf>
    <xf numFmtId="0" fontId="53" fillId="33" borderId="129" xfId="0" applyFont="1" applyFill="1" applyBorder="1" applyAlignment="1">
      <alignment horizontal="center" vertical="center" textRotation="255" wrapText="1"/>
    </xf>
    <xf numFmtId="0" fontId="0" fillId="33" borderId="129" xfId="0" applyFill="1" applyBorder="1" applyAlignment="1">
      <alignment horizontal="center" vertical="center" textRotation="255" wrapText="1"/>
    </xf>
    <xf numFmtId="0" fontId="0" fillId="33" borderId="86" xfId="0" applyFill="1" applyBorder="1" applyAlignment="1">
      <alignment horizontal="center" vertical="center" textRotation="255" wrapText="1"/>
    </xf>
    <xf numFmtId="0" fontId="0" fillId="0" borderId="152" xfId="0" applyBorder="1" applyAlignment="1">
      <alignment horizontal="center" vertical="center" wrapText="1"/>
    </xf>
    <xf numFmtId="0" fontId="50" fillId="0" borderId="18" xfId="0" applyFont="1" applyBorder="1" applyAlignment="1">
      <alignment vertical="center"/>
    </xf>
    <xf numFmtId="0" fontId="5" fillId="0" borderId="18" xfId="0" applyFont="1" applyBorder="1" applyAlignment="1">
      <alignment/>
    </xf>
    <xf numFmtId="0" fontId="0" fillId="0" borderId="18" xfId="0" applyFont="1" applyBorder="1" applyAlignment="1">
      <alignment/>
    </xf>
    <xf numFmtId="0" fontId="5" fillId="0" borderId="0" xfId="0" applyFont="1" applyAlignment="1">
      <alignment/>
    </xf>
    <xf numFmtId="0" fontId="28" fillId="33" borderId="25" xfId="0" applyFont="1" applyFill="1" applyBorder="1" applyAlignment="1">
      <alignment horizontal="center" vertical="top" wrapText="1"/>
    </xf>
    <xf numFmtId="0" fontId="28" fillId="33" borderId="10" xfId="0" applyFont="1" applyFill="1" applyBorder="1" applyAlignment="1">
      <alignment horizontal="center" vertical="top"/>
    </xf>
    <xf numFmtId="0" fontId="28" fillId="33" borderId="26" xfId="0" applyFont="1" applyFill="1" applyBorder="1" applyAlignment="1">
      <alignment horizontal="center" vertical="top" wrapText="1"/>
    </xf>
    <xf numFmtId="0" fontId="28" fillId="33" borderId="65" xfId="0" applyFont="1" applyFill="1" applyBorder="1" applyAlignment="1">
      <alignment horizontal="center" vertical="top"/>
    </xf>
    <xf numFmtId="0" fontId="5" fillId="0" borderId="0" xfId="0" applyFont="1" applyAlignment="1">
      <alignment horizontal="center" vertical="center"/>
    </xf>
    <xf numFmtId="0" fontId="28" fillId="33" borderId="10" xfId="0" applyFont="1" applyFill="1" applyBorder="1" applyAlignment="1">
      <alignment horizontal="center" vertical="top" wrapText="1"/>
    </xf>
    <xf numFmtId="0" fontId="28" fillId="33" borderId="65" xfId="0" applyFont="1" applyFill="1" applyBorder="1" applyAlignment="1">
      <alignment horizontal="center" vertical="top" wrapText="1"/>
    </xf>
    <xf numFmtId="0" fontId="28" fillId="33" borderId="25" xfId="0" applyFont="1" applyFill="1" applyBorder="1" applyAlignment="1">
      <alignment horizontal="left" vertical="top" wrapText="1"/>
    </xf>
    <xf numFmtId="0" fontId="28" fillId="33" borderId="10" xfId="0" applyFont="1" applyFill="1" applyBorder="1" applyAlignment="1">
      <alignment horizontal="left" vertical="top" wrapText="1"/>
    </xf>
    <xf numFmtId="0" fontId="47" fillId="34" borderId="63" xfId="0" applyFont="1" applyFill="1" applyBorder="1" applyAlignment="1">
      <alignment horizontal="center" vertical="center" wrapText="1"/>
    </xf>
    <xf numFmtId="0" fontId="28" fillId="34" borderId="45" xfId="0" applyFont="1" applyFill="1" applyBorder="1" applyAlignment="1">
      <alignment horizontal="center" vertical="center"/>
    </xf>
    <xf numFmtId="0" fontId="28" fillId="34" borderId="27" xfId="0" applyFont="1" applyFill="1" applyBorder="1" applyAlignment="1">
      <alignment horizontal="center" vertical="center"/>
    </xf>
    <xf numFmtId="0" fontId="28" fillId="34" borderId="26" xfId="0" applyFont="1" applyFill="1" applyBorder="1" applyAlignment="1">
      <alignment horizontal="center" vertical="center" wrapText="1"/>
    </xf>
    <xf numFmtId="0" fontId="28" fillId="34" borderId="151" xfId="0" applyFont="1" applyFill="1" applyBorder="1" applyAlignment="1">
      <alignment horizontal="left" vertical="top" wrapText="1"/>
    </xf>
    <xf numFmtId="0" fontId="28" fillId="34" borderId="11" xfId="0" applyFont="1" applyFill="1" applyBorder="1" applyAlignment="1">
      <alignment horizontal="left" vertical="top" wrapText="1"/>
    </xf>
    <xf numFmtId="0" fontId="28" fillId="33" borderId="67" xfId="0" applyFont="1" applyFill="1" applyBorder="1" applyAlignment="1">
      <alignment horizontal="center" vertical="center" wrapText="1"/>
    </xf>
    <xf numFmtId="0" fontId="28" fillId="33" borderId="143" xfId="0" applyFont="1" applyFill="1" applyBorder="1" applyAlignment="1">
      <alignment horizontal="center" vertical="center" wrapText="1"/>
    </xf>
    <xf numFmtId="0" fontId="5" fillId="33" borderId="111" xfId="62" applyFont="1" applyFill="1" applyBorder="1" applyAlignment="1">
      <alignment horizontal="center" vertical="center"/>
      <protection/>
    </xf>
    <xf numFmtId="0" fontId="5" fillId="33" borderId="112" xfId="62" applyFont="1" applyFill="1" applyBorder="1" applyAlignment="1">
      <alignment horizontal="center" vertical="center"/>
      <protection/>
    </xf>
    <xf numFmtId="0" fontId="5" fillId="33" borderId="113" xfId="0" applyFont="1" applyFill="1" applyBorder="1" applyAlignment="1">
      <alignment horizontal="center" vertical="center"/>
    </xf>
    <xf numFmtId="0" fontId="28" fillId="34" borderId="25" xfId="0" applyFont="1" applyFill="1" applyBorder="1" applyAlignment="1">
      <alignment horizontal="center" vertical="top" wrapText="1"/>
    </xf>
    <xf numFmtId="0" fontId="28" fillId="34" borderId="10" xfId="0" applyFont="1" applyFill="1" applyBorder="1" applyAlignment="1">
      <alignment horizontal="center" vertical="top" wrapText="1"/>
    </xf>
    <xf numFmtId="0" fontId="28" fillId="33" borderId="148" xfId="0" applyFont="1" applyFill="1" applyBorder="1" applyAlignment="1">
      <alignment horizontal="center" vertical="center" wrapText="1"/>
    </xf>
    <xf numFmtId="0" fontId="28" fillId="33" borderId="129" xfId="0" applyFont="1" applyFill="1" applyBorder="1" applyAlignment="1">
      <alignment horizontal="center" vertical="center" wrapText="1"/>
    </xf>
    <xf numFmtId="0" fontId="28" fillId="33" borderId="86" xfId="0" applyFont="1" applyFill="1" applyBorder="1" applyAlignment="1">
      <alignment horizontal="center" vertical="center" wrapText="1"/>
    </xf>
    <xf numFmtId="0" fontId="28" fillId="34" borderId="115" xfId="0" applyFont="1" applyFill="1" applyBorder="1" applyAlignment="1">
      <alignment horizontal="center" vertical="center" wrapText="1"/>
    </xf>
    <xf numFmtId="0" fontId="28" fillId="34" borderId="117" xfId="0" applyFont="1" applyFill="1" applyBorder="1" applyAlignment="1">
      <alignment horizontal="center" vertical="center" wrapText="1"/>
    </xf>
    <xf numFmtId="0" fontId="28" fillId="34" borderId="118" xfId="0" applyFont="1" applyFill="1" applyBorder="1" applyAlignment="1">
      <alignment horizontal="center" vertical="center"/>
    </xf>
    <xf numFmtId="0" fontId="28" fillId="34" borderId="115" xfId="0" applyFont="1" applyFill="1" applyBorder="1" applyAlignment="1">
      <alignment/>
    </xf>
    <xf numFmtId="0" fontId="28" fillId="33" borderId="25" xfId="0" applyFont="1" applyFill="1" applyBorder="1" applyAlignment="1">
      <alignment vertical="top" wrapText="1"/>
    </xf>
    <xf numFmtId="0" fontId="28" fillId="33" borderId="10" xfId="0" applyFont="1" applyFill="1" applyBorder="1" applyAlignment="1">
      <alignment vertical="top" wrapText="1"/>
    </xf>
    <xf numFmtId="0" fontId="5" fillId="0" borderId="111" xfId="62" applyFont="1" applyFill="1" applyBorder="1" applyAlignment="1">
      <alignment horizontal="center" vertical="center"/>
      <protection/>
    </xf>
    <xf numFmtId="0" fontId="5" fillId="0" borderId="112" xfId="62" applyFont="1" applyFill="1" applyBorder="1" applyAlignment="1">
      <alignment horizontal="center" vertical="center"/>
      <protection/>
    </xf>
    <xf numFmtId="0" fontId="5" fillId="0" borderId="113" xfId="0" applyFont="1" applyBorder="1" applyAlignment="1">
      <alignment horizontal="center" vertical="center"/>
    </xf>
    <xf numFmtId="0" fontId="5" fillId="33" borderId="162" xfId="0" applyFont="1" applyFill="1" applyBorder="1" applyAlignment="1">
      <alignment horizontal="center" vertical="center"/>
    </xf>
    <xf numFmtId="0" fontId="50" fillId="33" borderId="113" xfId="0" applyFont="1" applyFill="1" applyBorder="1" applyAlignment="1">
      <alignment horizontal="center" vertical="center"/>
    </xf>
    <xf numFmtId="0" fontId="28" fillId="33"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1" xfId="0" applyFont="1" applyBorder="1" applyAlignment="1">
      <alignment horizontal="center" vertical="center"/>
    </xf>
    <xf numFmtId="0" fontId="28" fillId="34" borderId="25" xfId="0" applyFont="1" applyFill="1" applyBorder="1" applyAlignment="1">
      <alignment horizontal="center" vertical="top"/>
    </xf>
    <xf numFmtId="0" fontId="28" fillId="34" borderId="10" xfId="0" applyFont="1" applyFill="1" applyBorder="1" applyAlignment="1">
      <alignment horizontal="center" vertical="top"/>
    </xf>
    <xf numFmtId="0" fontId="28" fillId="34" borderId="12" xfId="0" applyFont="1" applyFill="1" applyBorder="1" applyAlignment="1">
      <alignment horizontal="center" vertical="top" wrapText="1"/>
    </xf>
    <xf numFmtId="0" fontId="28" fillId="34" borderId="89" xfId="0" applyFont="1" applyFill="1" applyBorder="1" applyAlignment="1">
      <alignment horizontal="center"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dxfs count="8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view="pageBreakPreview" zoomScale="78" zoomScaleSheetLayoutView="78" workbookViewId="0" topLeftCell="A1">
      <pane ySplit="6" topLeftCell="A7" activePane="bottomLeft" state="frozen"/>
      <selection pane="topLeft" activeCell="A1" sqref="A1"/>
      <selection pane="bottomLeft" activeCell="A6" sqref="A6:IV7"/>
    </sheetView>
  </sheetViews>
  <sheetFormatPr defaultColWidth="9.00390625" defaultRowHeight="13.5"/>
  <cols>
    <col min="1" max="1" width="2.875" style="1" customWidth="1"/>
    <col min="2" max="3" width="2.625" style="1" customWidth="1"/>
    <col min="4" max="4" width="48.625" style="1" customWidth="1"/>
    <col min="5" max="7" width="13.625" style="1" customWidth="1"/>
    <col min="8" max="9" width="13.50390625" style="1" customWidth="1"/>
    <col min="10" max="12" width="13.625" style="1" customWidth="1"/>
    <col min="13" max="13" width="9.00390625" style="1" customWidth="1"/>
    <col min="14" max="16384" width="9.00390625" style="1" customWidth="1"/>
  </cols>
  <sheetData>
    <row r="1" ht="12.75">
      <c r="B1" s="1" t="s">
        <v>12</v>
      </c>
    </row>
    <row r="2" spans="2:12" ht="16.5" customHeight="1">
      <c r="B2" s="592" t="s">
        <v>154</v>
      </c>
      <c r="C2" s="592"/>
      <c r="D2" s="592"/>
      <c r="E2" s="592"/>
      <c r="F2" s="592"/>
      <c r="G2" s="592"/>
      <c r="H2" s="592"/>
      <c r="I2" s="592"/>
      <c r="J2" s="592"/>
      <c r="K2" s="592"/>
      <c r="L2" s="592"/>
    </row>
    <row r="4" spans="2:12" ht="36" customHeight="1">
      <c r="B4" s="596" t="s">
        <v>13</v>
      </c>
      <c r="C4" s="597"/>
      <c r="D4" s="597"/>
      <c r="E4" s="589" t="s">
        <v>14</v>
      </c>
      <c r="F4" s="590"/>
      <c r="G4" s="589" t="s">
        <v>145</v>
      </c>
      <c r="H4" s="590"/>
      <c r="I4" s="589" t="s">
        <v>146</v>
      </c>
      <c r="J4" s="590"/>
      <c r="K4" s="589" t="s">
        <v>147</v>
      </c>
      <c r="L4" s="590"/>
    </row>
    <row r="5" spans="2:12" ht="19.5" customHeight="1" thickBot="1">
      <c r="B5" s="598"/>
      <c r="C5" s="599"/>
      <c r="D5" s="599"/>
      <c r="E5" s="38" t="s">
        <v>16</v>
      </c>
      <c r="F5" s="39" t="s">
        <v>17</v>
      </c>
      <c r="G5" s="40" t="s">
        <v>16</v>
      </c>
      <c r="H5" s="41" t="s">
        <v>17</v>
      </c>
      <c r="I5" s="40" t="s">
        <v>16</v>
      </c>
      <c r="J5" s="41" t="s">
        <v>17</v>
      </c>
      <c r="K5" s="38" t="s">
        <v>16</v>
      </c>
      <c r="L5" s="39" t="s">
        <v>17</v>
      </c>
    </row>
    <row r="6" spans="2:12" s="8" customFormat="1" ht="19.5" customHeight="1" thickBot="1" thickTop="1">
      <c r="B6" s="593" t="s">
        <v>15</v>
      </c>
      <c r="C6" s="594"/>
      <c r="D6" s="595"/>
      <c r="E6" s="403">
        <f>SUM(E7+E12+E17)</f>
        <v>27950</v>
      </c>
      <c r="F6" s="42">
        <v>100</v>
      </c>
      <c r="G6" s="573">
        <f>SUM(G7+G12+G17)</f>
        <v>11353</v>
      </c>
      <c r="H6" s="43">
        <f>G6/E6*100</f>
        <v>40.61896243291592</v>
      </c>
      <c r="I6" s="573">
        <f>SUM(I7+I12+I17)</f>
        <v>15261</v>
      </c>
      <c r="J6" s="43">
        <f>I6/E6*100</f>
        <v>54.60107334525939</v>
      </c>
      <c r="K6" s="574">
        <f>SUM(K7+K12+K17)</f>
        <v>1336</v>
      </c>
      <c r="L6" s="44">
        <f>K6/E6*100</f>
        <v>4.779964221824687</v>
      </c>
    </row>
    <row r="7" spans="2:12" s="8" customFormat="1" ht="19.5" customHeight="1" thickTop="1">
      <c r="B7" s="45"/>
      <c r="C7" s="46" t="s">
        <v>37</v>
      </c>
      <c r="D7" s="47"/>
      <c r="E7" s="48">
        <f>'別表4-2'!C10</f>
        <v>27589</v>
      </c>
      <c r="F7" s="49">
        <v>100</v>
      </c>
      <c r="G7" s="48">
        <f>'別表4-2'!F10</f>
        <v>11074</v>
      </c>
      <c r="H7" s="50">
        <v>100</v>
      </c>
      <c r="I7" s="48">
        <f>'別表4-2'!AJ10</f>
        <v>15186</v>
      </c>
      <c r="J7" s="51">
        <v>100</v>
      </c>
      <c r="K7" s="575">
        <f>'別表4-2'!AQ10</f>
        <v>1329</v>
      </c>
      <c r="L7" s="49">
        <v>100</v>
      </c>
    </row>
    <row r="8" spans="2:12" s="8" customFormat="1" ht="19.5" customHeight="1">
      <c r="B8" s="45"/>
      <c r="C8" s="46"/>
      <c r="D8" s="52" t="s">
        <v>162</v>
      </c>
      <c r="E8" s="53">
        <v>7798</v>
      </c>
      <c r="F8" s="54">
        <f>E8/E7*100</f>
        <v>28.264888180071768</v>
      </c>
      <c r="G8" s="55">
        <v>809</v>
      </c>
      <c r="H8" s="56">
        <f>G8/G7*100</f>
        <v>7.305400036120643</v>
      </c>
      <c r="I8" s="55">
        <v>6814</v>
      </c>
      <c r="J8" s="57">
        <f>I8/I7*100</f>
        <v>44.87027525352298</v>
      </c>
      <c r="K8" s="53">
        <v>175</v>
      </c>
      <c r="L8" s="57">
        <f>K8/K7*100</f>
        <v>13.167795334838225</v>
      </c>
    </row>
    <row r="9" spans="2:12" s="8" customFormat="1" ht="19.5" customHeight="1">
      <c r="B9" s="45"/>
      <c r="C9" s="46"/>
      <c r="D9" s="58" t="s">
        <v>141</v>
      </c>
      <c r="E9" s="59">
        <v>6972</v>
      </c>
      <c r="F9" s="60">
        <f>E9/E7*100</f>
        <v>25.270941317191635</v>
      </c>
      <c r="G9" s="61">
        <v>2189</v>
      </c>
      <c r="H9" s="62">
        <f>G9/G7*100</f>
        <v>19.767021852988982</v>
      </c>
      <c r="I9" s="61">
        <v>4442</v>
      </c>
      <c r="J9" s="63">
        <f>I9/I7*100</f>
        <v>29.250625576188593</v>
      </c>
      <c r="K9" s="59">
        <v>341</v>
      </c>
      <c r="L9" s="64">
        <f>K9/K7*100</f>
        <v>25.658389766741912</v>
      </c>
    </row>
    <row r="10" spans="2:12" s="8" customFormat="1" ht="19.5" customHeight="1">
      <c r="B10" s="45"/>
      <c r="C10" s="46"/>
      <c r="D10" s="58" t="s">
        <v>163</v>
      </c>
      <c r="E10" s="59">
        <v>2516</v>
      </c>
      <c r="F10" s="60">
        <f>E10/E7*100</f>
        <v>9.11957664286491</v>
      </c>
      <c r="G10" s="61">
        <v>1893</v>
      </c>
      <c r="H10" s="62">
        <f>G10/G7*100</f>
        <v>17.094094274878096</v>
      </c>
      <c r="I10" s="61">
        <v>522</v>
      </c>
      <c r="J10" s="63">
        <f>I10/I7*100</f>
        <v>3.437376531015409</v>
      </c>
      <c r="K10" s="59">
        <v>101</v>
      </c>
      <c r="L10" s="64">
        <f>K10/K7*100</f>
        <v>7.599699021820918</v>
      </c>
    </row>
    <row r="11" spans="2:12" s="8" customFormat="1" ht="19.5" customHeight="1">
      <c r="B11" s="45"/>
      <c r="C11" s="65"/>
      <c r="D11" s="66" t="s">
        <v>135</v>
      </c>
      <c r="E11" s="67">
        <f>SUM(E7-E8-E9-E10)</f>
        <v>10303</v>
      </c>
      <c r="F11" s="60">
        <f>E11/E7*100</f>
        <v>37.34459385987169</v>
      </c>
      <c r="G11" s="67">
        <f>SUM(G7-G8-G9-G10)</f>
        <v>6183</v>
      </c>
      <c r="H11" s="68">
        <f>G11/G7*100</f>
        <v>55.83348383601228</v>
      </c>
      <c r="I11" s="67">
        <f>SUM(I7-I8-I9-I10)</f>
        <v>3408</v>
      </c>
      <c r="J11" s="68">
        <f>I11/I7*100</f>
        <v>22.441722639273014</v>
      </c>
      <c r="K11" s="67">
        <f>SUM(K7-K8-K9-K10)</f>
        <v>712</v>
      </c>
      <c r="L11" s="68">
        <f>K11/K7*100</f>
        <v>53.57411587659895</v>
      </c>
    </row>
    <row r="12" spans="2:12" s="8" customFormat="1" ht="19.5" customHeight="1">
      <c r="B12" s="45"/>
      <c r="C12" s="46" t="s">
        <v>38</v>
      </c>
      <c r="D12" s="69"/>
      <c r="E12" s="70">
        <f>'別表4-3'!C10</f>
        <v>269</v>
      </c>
      <c r="F12" s="49">
        <v>100</v>
      </c>
      <c r="G12" s="71">
        <f>'別表4-3'!F10</f>
        <v>207</v>
      </c>
      <c r="H12" s="51">
        <v>100</v>
      </c>
      <c r="I12" s="71">
        <f>'別表4-3'!AJ10</f>
        <v>60</v>
      </c>
      <c r="J12" s="51">
        <v>100</v>
      </c>
      <c r="K12" s="70">
        <f>'別表4-3'!AQ10</f>
        <v>2</v>
      </c>
      <c r="L12" s="49">
        <v>100</v>
      </c>
    </row>
    <row r="13" spans="2:12" s="8" customFormat="1" ht="19.5" customHeight="1">
      <c r="B13" s="45"/>
      <c r="C13" s="46"/>
      <c r="D13" s="72" t="s">
        <v>165</v>
      </c>
      <c r="E13" s="53">
        <v>266</v>
      </c>
      <c r="F13" s="54">
        <f>E13/E12*100</f>
        <v>98.88475836431226</v>
      </c>
      <c r="G13" s="55">
        <v>205</v>
      </c>
      <c r="H13" s="56">
        <f>G13/G12*100</f>
        <v>99.03381642512076</v>
      </c>
      <c r="I13" s="55">
        <v>59</v>
      </c>
      <c r="J13" s="57">
        <f>I13/I12*100</f>
        <v>98.33333333333333</v>
      </c>
      <c r="K13" s="53">
        <v>2</v>
      </c>
      <c r="L13" s="57">
        <f>K13/K12*100</f>
        <v>100</v>
      </c>
    </row>
    <row r="14" spans="2:12" s="8" customFormat="1" ht="19.5" customHeight="1">
      <c r="B14" s="45"/>
      <c r="C14" s="46"/>
      <c r="D14" s="73" t="s">
        <v>135</v>
      </c>
      <c r="E14" s="59">
        <v>3</v>
      </c>
      <c r="F14" s="60">
        <f>E14/E12*100</f>
        <v>1.1152416356877324</v>
      </c>
      <c r="G14" s="61">
        <v>2</v>
      </c>
      <c r="H14" s="62">
        <f>G14/G12*100</f>
        <v>0.966183574879227</v>
      </c>
      <c r="I14" s="61">
        <v>1</v>
      </c>
      <c r="J14" s="63">
        <f>I14/I12*100</f>
        <v>1.6666666666666667</v>
      </c>
      <c r="K14" s="59">
        <v>0</v>
      </c>
      <c r="L14" s="64">
        <f>K14/K12*100</f>
        <v>0</v>
      </c>
    </row>
    <row r="15" spans="2:12" s="8" customFormat="1" ht="19.5" customHeight="1">
      <c r="B15" s="45"/>
      <c r="C15" s="46"/>
      <c r="D15" s="58"/>
      <c r="E15" s="59"/>
      <c r="F15" s="60"/>
      <c r="G15" s="61"/>
      <c r="H15" s="62"/>
      <c r="I15" s="61"/>
      <c r="J15" s="63"/>
      <c r="K15" s="59"/>
      <c r="L15" s="64"/>
    </row>
    <row r="16" spans="2:12" s="8" customFormat="1" ht="19.5" customHeight="1">
      <c r="B16" s="45"/>
      <c r="C16" s="65"/>
      <c r="D16" s="66"/>
      <c r="E16" s="67"/>
      <c r="F16" s="60"/>
      <c r="G16" s="74"/>
      <c r="H16" s="68"/>
      <c r="I16" s="74"/>
      <c r="J16" s="63"/>
      <c r="K16" s="67"/>
      <c r="L16" s="64"/>
    </row>
    <row r="17" spans="2:12" s="8" customFormat="1" ht="19.5" customHeight="1">
      <c r="B17" s="45"/>
      <c r="C17" s="46" t="s">
        <v>39</v>
      </c>
      <c r="D17" s="69"/>
      <c r="E17" s="70">
        <f>'別表4-4'!C10</f>
        <v>92</v>
      </c>
      <c r="F17" s="49">
        <v>100</v>
      </c>
      <c r="G17" s="71">
        <f>'別表4-4'!F10</f>
        <v>72</v>
      </c>
      <c r="H17" s="51">
        <v>100</v>
      </c>
      <c r="I17" s="71">
        <f>'別表4-4'!AJ10</f>
        <v>15</v>
      </c>
      <c r="J17" s="51">
        <v>100</v>
      </c>
      <c r="K17" s="70">
        <f>'別表4-4'!AQ10</f>
        <v>5</v>
      </c>
      <c r="L17" s="49">
        <v>100</v>
      </c>
    </row>
    <row r="18" spans="2:12" s="8" customFormat="1" ht="19.5" customHeight="1">
      <c r="B18" s="45"/>
      <c r="C18" s="46"/>
      <c r="D18" s="72" t="s">
        <v>163</v>
      </c>
      <c r="E18" s="53">
        <v>54</v>
      </c>
      <c r="F18" s="54">
        <f>E18/E17*100</f>
        <v>58.69565217391305</v>
      </c>
      <c r="G18" s="55">
        <v>43</v>
      </c>
      <c r="H18" s="56">
        <f>G18/G17*100</f>
        <v>59.72222222222222</v>
      </c>
      <c r="I18" s="55">
        <v>6</v>
      </c>
      <c r="J18" s="57">
        <f>I18/I17*100</f>
        <v>40</v>
      </c>
      <c r="K18" s="53">
        <v>5</v>
      </c>
      <c r="L18" s="57">
        <f>K18/K17*100</f>
        <v>100</v>
      </c>
    </row>
    <row r="19" spans="2:12" s="8" customFormat="1" ht="19.5" customHeight="1">
      <c r="B19" s="45"/>
      <c r="C19" s="46"/>
      <c r="D19" s="58" t="s">
        <v>136</v>
      </c>
      <c r="E19" s="59">
        <v>17</v>
      </c>
      <c r="F19" s="60">
        <f>E19/E17*100</f>
        <v>18.478260869565215</v>
      </c>
      <c r="G19" s="61">
        <v>16</v>
      </c>
      <c r="H19" s="62">
        <f>G19/G17*100</f>
        <v>22.22222222222222</v>
      </c>
      <c r="I19" s="61">
        <v>1</v>
      </c>
      <c r="J19" s="63">
        <f>I19/I17*100</f>
        <v>6.666666666666667</v>
      </c>
      <c r="K19" s="59">
        <v>0</v>
      </c>
      <c r="L19" s="64">
        <f>K19/K17*100</f>
        <v>0</v>
      </c>
    </row>
    <row r="20" spans="1:12" s="8" customFormat="1" ht="19.5" customHeight="1">
      <c r="A20" s="8">
        <v>6</v>
      </c>
      <c r="B20" s="45"/>
      <c r="C20" s="46"/>
      <c r="D20" s="58" t="s">
        <v>162</v>
      </c>
      <c r="E20" s="59">
        <v>8</v>
      </c>
      <c r="F20" s="60">
        <f>E20/E17*100</f>
        <v>8.695652173913043</v>
      </c>
      <c r="G20" s="61">
        <v>2</v>
      </c>
      <c r="H20" s="62">
        <f>G20/G17*100</f>
        <v>2.7777777777777777</v>
      </c>
      <c r="I20" s="61">
        <v>6</v>
      </c>
      <c r="J20" s="63">
        <f>I20/I17*100</f>
        <v>40</v>
      </c>
      <c r="K20" s="59">
        <v>0</v>
      </c>
      <c r="L20" s="64">
        <f>K20/K17*100</f>
        <v>0</v>
      </c>
    </row>
    <row r="21" spans="2:12" s="8" customFormat="1" ht="19.5" customHeight="1">
      <c r="B21" s="75"/>
      <c r="C21" s="65"/>
      <c r="D21" s="66" t="s">
        <v>135</v>
      </c>
      <c r="E21" s="67">
        <f>SUM(E17-E18-E19-E20)</f>
        <v>13</v>
      </c>
      <c r="F21" s="76">
        <f>E21/E17*100</f>
        <v>14.130434782608695</v>
      </c>
      <c r="G21" s="67">
        <f>SUM(G17-G18-G19-G20)</f>
        <v>11</v>
      </c>
      <c r="H21" s="68">
        <f>G21/G17*100</f>
        <v>15.277777777777779</v>
      </c>
      <c r="I21" s="67">
        <f>SUM(I17-I18-I19-I20)</f>
        <v>2</v>
      </c>
      <c r="J21" s="68">
        <f>I21/I17*100</f>
        <v>13.333333333333334</v>
      </c>
      <c r="K21" s="67">
        <f>SUM(K17-K18-K19-K20)</f>
        <v>0</v>
      </c>
      <c r="L21" s="68">
        <f>K21/K17*100</f>
        <v>0</v>
      </c>
    </row>
    <row r="22" s="8" customFormat="1" ht="27.75" customHeight="1"/>
    <row r="23" spans="2:12" s="11" customFormat="1" ht="22.5" customHeight="1">
      <c r="B23" s="591" t="s">
        <v>142</v>
      </c>
      <c r="C23" s="591"/>
      <c r="D23" s="591"/>
      <c r="E23" s="591"/>
      <c r="F23" s="591"/>
      <c r="G23" s="591"/>
      <c r="H23" s="591"/>
      <c r="I23" s="591"/>
      <c r="J23" s="591"/>
      <c r="K23" s="591"/>
      <c r="L23" s="591"/>
    </row>
    <row r="24" spans="2:12" s="8" customFormat="1" ht="22.5" customHeight="1">
      <c r="B24" s="591"/>
      <c r="C24" s="591"/>
      <c r="D24" s="591"/>
      <c r="E24" s="591"/>
      <c r="F24" s="591"/>
      <c r="G24" s="591"/>
      <c r="H24" s="591"/>
      <c r="I24" s="591"/>
      <c r="J24" s="591"/>
      <c r="K24" s="591"/>
      <c r="L24" s="591"/>
    </row>
  </sheetData>
  <sheetProtection/>
  <mergeCells count="9">
    <mergeCell ref="K4:L4"/>
    <mergeCell ref="I4:J4"/>
    <mergeCell ref="B24:L24"/>
    <mergeCell ref="B23:L23"/>
    <mergeCell ref="B2:L2"/>
    <mergeCell ref="B6:D6"/>
    <mergeCell ref="B4:D5"/>
    <mergeCell ref="E4:F4"/>
    <mergeCell ref="G4:H4"/>
  </mergeCells>
  <printOptions horizontalCentered="1"/>
  <pageMargins left="0.1968503937007874" right="0.1968503937007874" top="0.7874015748031497" bottom="0.7874015748031497" header="0.31496062992125984" footer="0.31496062992125984"/>
  <pageSetup fitToHeight="1" fitToWidth="1" horizontalDpi="600" verticalDpi="600" orientation="landscape"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A1:AN19"/>
  <sheetViews>
    <sheetView view="pageBreakPreview" zoomScale="66" zoomScaleNormal="78" zoomScaleSheetLayoutView="66" zoomScalePageLayoutView="0" workbookViewId="0" topLeftCell="A1">
      <selection activeCell="B4" sqref="B4:W8"/>
    </sheetView>
  </sheetViews>
  <sheetFormatPr defaultColWidth="9.00390625" defaultRowHeight="13.5"/>
  <cols>
    <col min="1" max="1" width="3.00390625" style="0" customWidth="1"/>
    <col min="2" max="2" width="16.375" style="16" customWidth="1"/>
    <col min="6" max="6" width="11.50390625" style="0" customWidth="1"/>
    <col min="16" max="16" width="13.25390625" style="0" customWidth="1"/>
  </cols>
  <sheetData>
    <row r="1" spans="2:3" s="18" customFormat="1" ht="21" customHeight="1">
      <c r="B1" s="16" t="s">
        <v>122</v>
      </c>
      <c r="C1" s="16"/>
    </row>
    <row r="2" spans="1:40" s="35" customFormat="1" ht="18" customHeight="1">
      <c r="A2" s="34"/>
      <c r="B2" s="813" t="s">
        <v>158</v>
      </c>
      <c r="C2" s="814"/>
      <c r="D2" s="814"/>
      <c r="E2" s="814"/>
      <c r="F2" s="814"/>
      <c r="G2" s="814"/>
      <c r="H2" s="814"/>
      <c r="I2" s="814"/>
      <c r="J2" s="814"/>
      <c r="K2" s="814"/>
      <c r="L2" s="814"/>
      <c r="M2" s="814"/>
      <c r="N2" s="814"/>
      <c r="O2" s="814"/>
      <c r="P2" s="814"/>
      <c r="Q2" s="814"/>
      <c r="R2" s="814"/>
      <c r="S2" s="814"/>
      <c r="T2" s="814"/>
      <c r="U2" s="814"/>
      <c r="V2" s="814"/>
      <c r="W2" s="814"/>
      <c r="X2" s="814"/>
      <c r="Y2" s="814"/>
      <c r="Z2" s="34"/>
      <c r="AA2" s="34"/>
      <c r="AB2" s="34"/>
      <c r="AC2" s="34"/>
      <c r="AD2" s="34"/>
      <c r="AE2" s="34"/>
      <c r="AF2" s="34"/>
      <c r="AG2" s="34"/>
      <c r="AH2" s="34"/>
      <c r="AI2" s="34"/>
      <c r="AJ2" s="34"/>
      <c r="AK2" s="34"/>
      <c r="AL2" s="34"/>
      <c r="AM2" s="34"/>
      <c r="AN2" s="34"/>
    </row>
    <row r="3" spans="2:8" s="13" customFormat="1" ht="24.75" customHeight="1" thickBot="1">
      <c r="B3" s="13" t="s">
        <v>121</v>
      </c>
      <c r="H3" s="14"/>
    </row>
    <row r="4" spans="1:23" s="15" customFormat="1" ht="24.75" customHeight="1">
      <c r="A4" s="13"/>
      <c r="B4" s="805" t="s">
        <v>13</v>
      </c>
      <c r="C4" s="808" t="s">
        <v>74</v>
      </c>
      <c r="D4" s="809"/>
      <c r="E4" s="809"/>
      <c r="F4" s="809"/>
      <c r="G4" s="809"/>
      <c r="H4" s="809"/>
      <c r="I4" s="809"/>
      <c r="J4" s="809"/>
      <c r="K4" s="809"/>
      <c r="L4" s="810"/>
      <c r="M4" s="815" t="s">
        <v>75</v>
      </c>
      <c r="N4" s="808"/>
      <c r="O4" s="809"/>
      <c r="P4" s="809"/>
      <c r="Q4" s="809"/>
      <c r="R4" s="809"/>
      <c r="S4" s="809"/>
      <c r="T4" s="809"/>
      <c r="U4" s="809"/>
      <c r="V4" s="809"/>
      <c r="W4" s="816"/>
    </row>
    <row r="5" spans="1:23" s="15" customFormat="1" ht="24.75" customHeight="1">
      <c r="A5" s="13"/>
      <c r="B5" s="806"/>
      <c r="C5" s="812" t="s">
        <v>76</v>
      </c>
      <c r="D5" s="812"/>
      <c r="E5" s="812"/>
      <c r="F5" s="821" t="s">
        <v>77</v>
      </c>
      <c r="G5" s="823"/>
      <c r="H5" s="824"/>
      <c r="I5" s="821" t="s">
        <v>78</v>
      </c>
      <c r="J5" s="823"/>
      <c r="K5" s="823"/>
      <c r="L5" s="823"/>
      <c r="M5" s="818" t="s">
        <v>79</v>
      </c>
      <c r="N5" s="819"/>
      <c r="O5" s="820"/>
      <c r="P5" s="821" t="s">
        <v>80</v>
      </c>
      <c r="Q5" s="812"/>
      <c r="R5" s="812"/>
      <c r="S5" s="822"/>
      <c r="T5" s="821" t="s">
        <v>81</v>
      </c>
      <c r="U5" s="823"/>
      <c r="V5" s="823"/>
      <c r="W5" s="828"/>
    </row>
    <row r="6" spans="2:23" s="14" customFormat="1" ht="24.75" customHeight="1">
      <c r="B6" s="806"/>
      <c r="C6" s="799" t="s">
        <v>82</v>
      </c>
      <c r="D6" s="791" t="s">
        <v>83</v>
      </c>
      <c r="E6" s="791" t="s">
        <v>84</v>
      </c>
      <c r="F6" s="785" t="s">
        <v>85</v>
      </c>
      <c r="G6" s="817" t="s">
        <v>86</v>
      </c>
      <c r="H6" s="788" t="s">
        <v>67</v>
      </c>
      <c r="I6" s="802" t="s">
        <v>87</v>
      </c>
      <c r="J6" s="811" t="s">
        <v>88</v>
      </c>
      <c r="K6" s="811" t="s">
        <v>89</v>
      </c>
      <c r="L6" s="811" t="s">
        <v>67</v>
      </c>
      <c r="M6" s="825" t="s">
        <v>90</v>
      </c>
      <c r="N6" s="792" t="s">
        <v>91</v>
      </c>
      <c r="O6" s="792" t="s">
        <v>92</v>
      </c>
      <c r="P6" s="782" t="s">
        <v>93</v>
      </c>
      <c r="Q6" s="785" t="s">
        <v>94</v>
      </c>
      <c r="R6" s="811" t="s">
        <v>95</v>
      </c>
      <c r="S6" s="791" t="s">
        <v>67</v>
      </c>
      <c r="T6" s="802" t="s">
        <v>96</v>
      </c>
      <c r="U6" s="811" t="s">
        <v>88</v>
      </c>
      <c r="V6" s="811" t="s">
        <v>89</v>
      </c>
      <c r="W6" s="796" t="s">
        <v>67</v>
      </c>
    </row>
    <row r="7" spans="2:23" s="14" customFormat="1" ht="24.75" customHeight="1">
      <c r="B7" s="806"/>
      <c r="C7" s="800"/>
      <c r="D7" s="792"/>
      <c r="E7" s="792"/>
      <c r="F7" s="786"/>
      <c r="G7" s="786"/>
      <c r="H7" s="789"/>
      <c r="I7" s="803"/>
      <c r="J7" s="803"/>
      <c r="K7" s="803"/>
      <c r="L7" s="803"/>
      <c r="M7" s="826"/>
      <c r="N7" s="794"/>
      <c r="O7" s="794"/>
      <c r="P7" s="783"/>
      <c r="Q7" s="786"/>
      <c r="R7" s="803"/>
      <c r="S7" s="789"/>
      <c r="T7" s="803"/>
      <c r="U7" s="803"/>
      <c r="V7" s="803"/>
      <c r="W7" s="797"/>
    </row>
    <row r="8" spans="2:23" s="14" customFormat="1" ht="65.25" customHeight="1" thickBot="1">
      <c r="B8" s="807"/>
      <c r="C8" s="801"/>
      <c r="D8" s="793"/>
      <c r="E8" s="793"/>
      <c r="F8" s="787"/>
      <c r="G8" s="787"/>
      <c r="H8" s="790"/>
      <c r="I8" s="804"/>
      <c r="J8" s="804"/>
      <c r="K8" s="804"/>
      <c r="L8" s="804"/>
      <c r="M8" s="827"/>
      <c r="N8" s="795"/>
      <c r="O8" s="795"/>
      <c r="P8" s="784"/>
      <c r="Q8" s="787"/>
      <c r="R8" s="804"/>
      <c r="S8" s="790"/>
      <c r="T8" s="804"/>
      <c r="U8" s="804"/>
      <c r="V8" s="804"/>
      <c r="W8" s="798"/>
    </row>
    <row r="9" spans="2:23" s="14" customFormat="1" ht="41.25" customHeight="1">
      <c r="B9" s="533" t="s">
        <v>124</v>
      </c>
      <c r="C9" s="565">
        <v>4</v>
      </c>
      <c r="D9" s="566">
        <v>9</v>
      </c>
      <c r="E9" s="566">
        <v>34</v>
      </c>
      <c r="F9" s="566">
        <v>35</v>
      </c>
      <c r="G9" s="566">
        <v>1</v>
      </c>
      <c r="H9" s="566">
        <v>14</v>
      </c>
      <c r="I9" s="566">
        <v>7</v>
      </c>
      <c r="J9" s="566">
        <v>7</v>
      </c>
      <c r="K9" s="566">
        <v>5</v>
      </c>
      <c r="L9" s="567">
        <v>5</v>
      </c>
      <c r="M9" s="568">
        <v>25</v>
      </c>
      <c r="N9" s="565">
        <v>13</v>
      </c>
      <c r="O9" s="566">
        <v>9</v>
      </c>
      <c r="P9" s="566">
        <v>11</v>
      </c>
      <c r="Q9" s="566">
        <v>14</v>
      </c>
      <c r="R9" s="566">
        <v>2</v>
      </c>
      <c r="S9" s="566">
        <v>10</v>
      </c>
      <c r="T9" s="566">
        <v>24</v>
      </c>
      <c r="U9" s="566">
        <v>14</v>
      </c>
      <c r="V9" s="566">
        <v>9</v>
      </c>
      <c r="W9" s="569">
        <v>1</v>
      </c>
    </row>
    <row r="10" spans="2:23" s="14" customFormat="1" ht="41.25" customHeight="1">
      <c r="B10" s="533" t="s">
        <v>125</v>
      </c>
      <c r="C10" s="534">
        <v>145</v>
      </c>
      <c r="D10" s="535">
        <v>63</v>
      </c>
      <c r="E10" s="535">
        <v>2629</v>
      </c>
      <c r="F10" s="535">
        <v>2325</v>
      </c>
      <c r="G10" s="535">
        <v>28</v>
      </c>
      <c r="H10" s="535">
        <v>339</v>
      </c>
      <c r="I10" s="535">
        <v>66</v>
      </c>
      <c r="J10" s="535">
        <v>57</v>
      </c>
      <c r="K10" s="535">
        <v>119</v>
      </c>
      <c r="L10" s="561">
        <v>34</v>
      </c>
      <c r="M10" s="537">
        <v>462</v>
      </c>
      <c r="N10" s="534">
        <v>63</v>
      </c>
      <c r="O10" s="535">
        <v>2311</v>
      </c>
      <c r="P10" s="535">
        <v>458</v>
      </c>
      <c r="Q10" s="535">
        <v>1882</v>
      </c>
      <c r="R10" s="535">
        <v>136</v>
      </c>
      <c r="S10" s="535">
        <v>173</v>
      </c>
      <c r="T10" s="535">
        <v>137</v>
      </c>
      <c r="U10" s="535">
        <v>142</v>
      </c>
      <c r="V10" s="535">
        <v>260</v>
      </c>
      <c r="W10" s="536">
        <v>111</v>
      </c>
    </row>
    <row r="11" spans="2:23" s="14" customFormat="1" ht="41.25" customHeight="1" thickBot="1">
      <c r="B11" s="538" t="s">
        <v>140</v>
      </c>
      <c r="C11" s="539">
        <v>2</v>
      </c>
      <c r="D11" s="540">
        <v>11</v>
      </c>
      <c r="E11" s="540">
        <v>7</v>
      </c>
      <c r="F11" s="540">
        <v>10</v>
      </c>
      <c r="G11" s="540">
        <v>2</v>
      </c>
      <c r="H11" s="540">
        <v>6</v>
      </c>
      <c r="I11" s="540">
        <v>12</v>
      </c>
      <c r="J11" s="540">
        <v>5</v>
      </c>
      <c r="K11" s="540">
        <v>3</v>
      </c>
      <c r="L11" s="562">
        <v>1</v>
      </c>
      <c r="M11" s="542">
        <v>12</v>
      </c>
      <c r="N11" s="539">
        <v>4</v>
      </c>
      <c r="O11" s="540">
        <v>4</v>
      </c>
      <c r="P11" s="540">
        <v>4</v>
      </c>
      <c r="Q11" s="540">
        <v>4</v>
      </c>
      <c r="R11" s="540">
        <v>1</v>
      </c>
      <c r="S11" s="540">
        <v>1</v>
      </c>
      <c r="T11" s="540">
        <v>15</v>
      </c>
      <c r="U11" s="540">
        <v>5</v>
      </c>
      <c r="V11" s="540">
        <v>3</v>
      </c>
      <c r="W11" s="541">
        <v>1</v>
      </c>
    </row>
    <row r="12" spans="2:23" s="543" customFormat="1" ht="42" customHeight="1" thickBot="1" thickTop="1">
      <c r="B12" s="544" t="s">
        <v>2</v>
      </c>
      <c r="C12" s="336">
        <f aca="true" t="shared" si="0" ref="C12:W12">SUM(C9:C11)</f>
        <v>151</v>
      </c>
      <c r="D12" s="336">
        <f t="shared" si="0"/>
        <v>83</v>
      </c>
      <c r="E12" s="336">
        <f t="shared" si="0"/>
        <v>2670</v>
      </c>
      <c r="F12" s="336">
        <f t="shared" si="0"/>
        <v>2370</v>
      </c>
      <c r="G12" s="336">
        <f t="shared" si="0"/>
        <v>31</v>
      </c>
      <c r="H12" s="336">
        <f t="shared" si="0"/>
        <v>359</v>
      </c>
      <c r="I12" s="336">
        <f t="shared" si="0"/>
        <v>85</v>
      </c>
      <c r="J12" s="336">
        <f t="shared" si="0"/>
        <v>69</v>
      </c>
      <c r="K12" s="336">
        <f t="shared" si="0"/>
        <v>127</v>
      </c>
      <c r="L12" s="563">
        <f t="shared" si="0"/>
        <v>40</v>
      </c>
      <c r="M12" s="564">
        <f t="shared" si="0"/>
        <v>499</v>
      </c>
      <c r="N12" s="336">
        <f t="shared" si="0"/>
        <v>80</v>
      </c>
      <c r="O12" s="336">
        <f t="shared" si="0"/>
        <v>2324</v>
      </c>
      <c r="P12" s="336">
        <f t="shared" si="0"/>
        <v>473</v>
      </c>
      <c r="Q12" s="336">
        <f t="shared" si="0"/>
        <v>1900</v>
      </c>
      <c r="R12" s="336">
        <f t="shared" si="0"/>
        <v>139</v>
      </c>
      <c r="S12" s="336">
        <f t="shared" si="0"/>
        <v>184</v>
      </c>
      <c r="T12" s="336">
        <f t="shared" si="0"/>
        <v>176</v>
      </c>
      <c r="U12" s="336">
        <f t="shared" si="0"/>
        <v>161</v>
      </c>
      <c r="V12" s="336">
        <f t="shared" si="0"/>
        <v>272</v>
      </c>
      <c r="W12" s="560">
        <f t="shared" si="0"/>
        <v>113</v>
      </c>
    </row>
    <row r="13" spans="2:23" s="18" customFormat="1" ht="34.5" customHeight="1">
      <c r="B13" s="780" t="s">
        <v>139</v>
      </c>
      <c r="C13" s="781"/>
      <c r="D13" s="781"/>
      <c r="E13" s="781"/>
      <c r="F13" s="781"/>
      <c r="G13" s="781"/>
      <c r="H13" s="781"/>
      <c r="I13" s="781"/>
      <c r="J13" s="781"/>
      <c r="K13" s="781"/>
      <c r="L13" s="781"/>
      <c r="M13" s="781"/>
      <c r="N13" s="781"/>
      <c r="O13" s="781"/>
      <c r="P13" s="781"/>
      <c r="Q13" s="781"/>
      <c r="R13" s="781"/>
      <c r="S13" s="781"/>
      <c r="T13" s="781"/>
      <c r="U13" s="781"/>
      <c r="V13" s="781"/>
      <c r="W13" s="781"/>
    </row>
    <row r="14" spans="2:23" s="18" customFormat="1" ht="28.5" customHeight="1">
      <c r="B14" s="780" t="s">
        <v>137</v>
      </c>
      <c r="C14" s="781"/>
      <c r="D14" s="781"/>
      <c r="E14" s="781"/>
      <c r="F14" s="781"/>
      <c r="G14" s="781"/>
      <c r="H14" s="781"/>
      <c r="I14" s="781"/>
      <c r="J14" s="781"/>
      <c r="K14" s="781"/>
      <c r="L14" s="781"/>
      <c r="M14" s="781"/>
      <c r="N14" s="781"/>
      <c r="O14" s="781"/>
      <c r="P14" s="781"/>
      <c r="Q14" s="781"/>
      <c r="R14" s="781"/>
      <c r="S14" s="781"/>
      <c r="T14" s="781"/>
      <c r="U14" s="781"/>
      <c r="V14" s="781"/>
      <c r="W14" s="781"/>
    </row>
    <row r="15" ht="12.75">
      <c r="H15" s="12"/>
    </row>
    <row r="16" ht="12.75">
      <c r="H16" s="12"/>
    </row>
    <row r="17" ht="12.75">
      <c r="H17" s="12"/>
    </row>
    <row r="18" ht="12.75">
      <c r="H18" s="12"/>
    </row>
    <row r="19" ht="12.75">
      <c r="H19" s="12"/>
    </row>
  </sheetData>
  <sheetProtection/>
  <mergeCells count="33">
    <mergeCell ref="F5:H5"/>
    <mergeCell ref="M6:M8"/>
    <mergeCell ref="I6:I8"/>
    <mergeCell ref="R6:R8"/>
    <mergeCell ref="S6:S8"/>
    <mergeCell ref="T5:W5"/>
    <mergeCell ref="I5:L5"/>
    <mergeCell ref="B2:Y2"/>
    <mergeCell ref="M4:W4"/>
    <mergeCell ref="G6:G8"/>
    <mergeCell ref="K6:K8"/>
    <mergeCell ref="L6:L8"/>
    <mergeCell ref="J6:J8"/>
    <mergeCell ref="M5:O5"/>
    <mergeCell ref="O6:O8"/>
    <mergeCell ref="P5:S5"/>
    <mergeCell ref="U6:U8"/>
    <mergeCell ref="B14:W14"/>
    <mergeCell ref="N6:N8"/>
    <mergeCell ref="W6:W8"/>
    <mergeCell ref="C6:C8"/>
    <mergeCell ref="T6:T8"/>
    <mergeCell ref="B4:B8"/>
    <mergeCell ref="C4:L4"/>
    <mergeCell ref="D6:D8"/>
    <mergeCell ref="V6:V8"/>
    <mergeCell ref="C5:E5"/>
    <mergeCell ref="B13:W13"/>
    <mergeCell ref="P6:P8"/>
    <mergeCell ref="Q6:Q8"/>
    <mergeCell ref="H6:H8"/>
    <mergeCell ref="E6:E8"/>
    <mergeCell ref="F6:F8"/>
  </mergeCells>
  <printOptions/>
  <pageMargins left="0.7" right="0.7" top="0.75" bottom="0.75" header="0.3" footer="0.3"/>
  <pageSetup fitToHeight="1" fitToWidth="1" horizontalDpi="600" verticalDpi="600" orientation="landscape" paperSize="9" scale="61" r:id="rId1"/>
</worksheet>
</file>

<file path=xl/worksheets/sheet11.xml><?xml version="1.0" encoding="utf-8"?>
<worksheet xmlns="http://schemas.openxmlformats.org/spreadsheetml/2006/main" xmlns:r="http://schemas.openxmlformats.org/officeDocument/2006/relationships">
  <sheetPr>
    <pageSetUpPr fitToPage="1"/>
  </sheetPr>
  <dimension ref="B1:X23"/>
  <sheetViews>
    <sheetView view="pageBreakPreview" zoomScale="47" zoomScaleNormal="52" zoomScaleSheetLayoutView="47" zoomScalePageLayoutView="0" workbookViewId="0" topLeftCell="A1">
      <selection activeCell="T12" sqref="T12"/>
    </sheetView>
  </sheetViews>
  <sheetFormatPr defaultColWidth="9.00390625" defaultRowHeight="13.5"/>
  <cols>
    <col min="1" max="1" width="3.00390625" style="0" customWidth="1"/>
    <col min="2" max="3" width="16.75390625" style="0" customWidth="1"/>
    <col min="4" max="6" width="13.875" style="12" customWidth="1"/>
    <col min="7" max="7" width="13.625" style="12" customWidth="1"/>
    <col min="8" max="9" width="13.875" style="12" customWidth="1"/>
    <col min="10" max="11" width="13.625" style="12" customWidth="1"/>
    <col min="12" max="16" width="13.875" style="12" customWidth="1"/>
    <col min="17" max="17" width="12.125" style="12" customWidth="1"/>
    <col min="18" max="18" width="13.875" style="12" customWidth="1"/>
    <col min="19" max="19" width="13.875" style="0" customWidth="1"/>
    <col min="20" max="21" width="14.50390625" style="0" customWidth="1"/>
    <col min="22" max="22" width="13.875" style="0" customWidth="1"/>
    <col min="23" max="23" width="22.125" style="0" customWidth="1"/>
  </cols>
  <sheetData>
    <row r="1" spans="2:18" s="33" customFormat="1" ht="22.5" customHeight="1">
      <c r="B1" s="832" t="s">
        <v>123</v>
      </c>
      <c r="C1" s="832"/>
      <c r="D1" s="32"/>
      <c r="E1" s="32"/>
      <c r="F1" s="32"/>
      <c r="G1" s="32"/>
      <c r="H1" s="32"/>
      <c r="I1" s="32"/>
      <c r="J1" s="32"/>
      <c r="K1" s="32"/>
      <c r="L1" s="32"/>
      <c r="M1" s="32"/>
      <c r="N1" s="32"/>
      <c r="O1" s="32"/>
      <c r="P1" s="32"/>
      <c r="Q1" s="32"/>
      <c r="R1" s="32"/>
    </row>
    <row r="2" spans="3:22" s="18" customFormat="1" ht="22.5" customHeight="1">
      <c r="C2" s="837" t="s">
        <v>158</v>
      </c>
      <c r="D2" s="837"/>
      <c r="E2" s="837"/>
      <c r="F2" s="837"/>
      <c r="G2" s="837"/>
      <c r="H2" s="837"/>
      <c r="I2" s="837"/>
      <c r="J2" s="837"/>
      <c r="K2" s="837"/>
      <c r="L2" s="837"/>
      <c r="M2" s="837"/>
      <c r="N2" s="837"/>
      <c r="O2" s="837"/>
      <c r="P2" s="837"/>
      <c r="Q2" s="837"/>
      <c r="R2" s="837"/>
      <c r="S2" s="837"/>
      <c r="T2" s="837"/>
      <c r="U2" s="837"/>
      <c r="V2" s="837"/>
    </row>
    <row r="3" spans="2:18" s="338" customFormat="1" ht="30" customHeight="1" thickBot="1">
      <c r="B3" s="829" t="s">
        <v>150</v>
      </c>
      <c r="C3" s="830"/>
      <c r="D3" s="830"/>
      <c r="E3" s="831"/>
      <c r="F3" s="831"/>
      <c r="G3" s="831"/>
      <c r="H3" s="831"/>
      <c r="I3" s="831"/>
      <c r="J3" s="831"/>
      <c r="K3" s="831"/>
      <c r="L3" s="831"/>
      <c r="M3" s="831"/>
      <c r="N3" s="831"/>
      <c r="O3" s="831"/>
      <c r="P3" s="831"/>
      <c r="Q3" s="337"/>
      <c r="R3" s="337"/>
    </row>
    <row r="4" spans="2:24" s="337" customFormat="1" ht="33.75" customHeight="1">
      <c r="B4" s="339"/>
      <c r="C4" s="855" t="s">
        <v>97</v>
      </c>
      <c r="D4" s="858" t="s">
        <v>98</v>
      </c>
      <c r="E4" s="858"/>
      <c r="F4" s="859"/>
      <c r="G4" s="860" t="s">
        <v>99</v>
      </c>
      <c r="H4" s="861"/>
      <c r="I4" s="861"/>
      <c r="J4" s="861"/>
      <c r="K4" s="861"/>
      <c r="L4" s="861"/>
      <c r="M4" s="861"/>
      <c r="N4" s="861"/>
      <c r="O4" s="861"/>
      <c r="P4" s="861"/>
      <c r="Q4" s="570"/>
      <c r="R4" s="842" t="s">
        <v>100</v>
      </c>
      <c r="S4" s="842"/>
      <c r="T4" s="842"/>
      <c r="U4" s="842"/>
      <c r="V4" s="842"/>
      <c r="W4" s="869" t="s">
        <v>133</v>
      </c>
      <c r="X4" s="340"/>
    </row>
    <row r="5" spans="2:24" s="337" customFormat="1" ht="26.25" customHeight="1">
      <c r="B5" s="341"/>
      <c r="C5" s="856"/>
      <c r="D5" s="342"/>
      <c r="E5" s="343"/>
      <c r="F5" s="344"/>
      <c r="G5" s="345"/>
      <c r="H5" s="843" t="s">
        <v>101</v>
      </c>
      <c r="I5" s="844"/>
      <c r="J5" s="844"/>
      <c r="K5" s="844"/>
      <c r="L5" s="845" t="s">
        <v>102</v>
      </c>
      <c r="M5" s="844"/>
      <c r="N5" s="844"/>
      <c r="O5" s="844"/>
      <c r="P5" s="844"/>
      <c r="Q5" s="846" t="s">
        <v>103</v>
      </c>
      <c r="R5" s="346"/>
      <c r="S5" s="848" t="s">
        <v>104</v>
      </c>
      <c r="T5" s="849"/>
      <c r="U5" s="849"/>
      <c r="V5" s="849"/>
      <c r="W5" s="870"/>
      <c r="X5" s="17"/>
    </row>
    <row r="6" spans="2:24" s="337" customFormat="1" ht="26.25" customHeight="1">
      <c r="B6" s="347" t="s">
        <v>4</v>
      </c>
      <c r="C6" s="856"/>
      <c r="D6" s="874" t="s">
        <v>105</v>
      </c>
      <c r="E6" s="862" t="s">
        <v>106</v>
      </c>
      <c r="F6" s="862" t="s">
        <v>107</v>
      </c>
      <c r="G6" s="853" t="s">
        <v>108</v>
      </c>
      <c r="H6" s="348"/>
      <c r="I6" s="348"/>
      <c r="J6" s="348"/>
      <c r="K6" s="349"/>
      <c r="L6" s="350"/>
      <c r="M6" s="348"/>
      <c r="N6" s="348"/>
      <c r="O6" s="348"/>
      <c r="P6" s="349"/>
      <c r="Q6" s="846"/>
      <c r="R6" s="874" t="s">
        <v>109</v>
      </c>
      <c r="S6" s="348"/>
      <c r="T6" s="348"/>
      <c r="U6" s="348"/>
      <c r="V6" s="349"/>
      <c r="W6" s="870"/>
      <c r="X6" s="17"/>
    </row>
    <row r="7" spans="2:24" s="337" customFormat="1" ht="26.25" customHeight="1">
      <c r="B7" s="341"/>
      <c r="C7" s="856"/>
      <c r="D7" s="874"/>
      <c r="E7" s="862"/>
      <c r="F7" s="862"/>
      <c r="G7" s="872"/>
      <c r="H7" s="833" t="s">
        <v>110</v>
      </c>
      <c r="I7" s="833" t="s">
        <v>111</v>
      </c>
      <c r="J7" s="833" t="s">
        <v>112</v>
      </c>
      <c r="K7" s="835" t="s">
        <v>113</v>
      </c>
      <c r="L7" s="853" t="s">
        <v>114</v>
      </c>
      <c r="M7" s="840" t="s">
        <v>115</v>
      </c>
      <c r="N7" s="862" t="s">
        <v>116</v>
      </c>
      <c r="O7" s="862" t="s">
        <v>117</v>
      </c>
      <c r="P7" s="835" t="s">
        <v>118</v>
      </c>
      <c r="Q7" s="846"/>
      <c r="R7" s="874"/>
      <c r="S7" s="833" t="s">
        <v>115</v>
      </c>
      <c r="T7" s="833" t="s">
        <v>116</v>
      </c>
      <c r="U7" s="833" t="s">
        <v>119</v>
      </c>
      <c r="V7" s="835" t="s">
        <v>120</v>
      </c>
      <c r="W7" s="870"/>
      <c r="X7" s="17"/>
    </row>
    <row r="8" spans="2:24" s="337" customFormat="1" ht="24" customHeight="1" thickBot="1">
      <c r="B8" s="351"/>
      <c r="C8" s="857"/>
      <c r="D8" s="875"/>
      <c r="E8" s="863"/>
      <c r="F8" s="863"/>
      <c r="G8" s="873"/>
      <c r="H8" s="834"/>
      <c r="I8" s="834"/>
      <c r="J8" s="834"/>
      <c r="K8" s="836"/>
      <c r="L8" s="854"/>
      <c r="M8" s="841"/>
      <c r="N8" s="863"/>
      <c r="O8" s="863"/>
      <c r="P8" s="839"/>
      <c r="Q8" s="847"/>
      <c r="R8" s="875"/>
      <c r="S8" s="838"/>
      <c r="T8" s="838"/>
      <c r="U8" s="838"/>
      <c r="V8" s="839"/>
      <c r="W8" s="871"/>
      <c r="X8" s="19"/>
    </row>
    <row r="9" spans="2:23" s="399" customFormat="1" ht="32.25" customHeight="1">
      <c r="B9" s="850" t="s">
        <v>126</v>
      </c>
      <c r="C9" s="352" t="s">
        <v>128</v>
      </c>
      <c r="D9" s="549">
        <v>57195</v>
      </c>
      <c r="E9" s="353">
        <v>57193</v>
      </c>
      <c r="F9" s="354">
        <v>2</v>
      </c>
      <c r="G9" s="355">
        <v>779</v>
      </c>
      <c r="H9" s="356">
        <v>9</v>
      </c>
      <c r="I9" s="356">
        <v>111</v>
      </c>
      <c r="J9" s="356">
        <v>659</v>
      </c>
      <c r="K9" s="356">
        <v>0</v>
      </c>
      <c r="L9" s="355">
        <v>779</v>
      </c>
      <c r="M9" s="356">
        <v>13</v>
      </c>
      <c r="N9" s="356">
        <v>25</v>
      </c>
      <c r="O9" s="356">
        <v>73</v>
      </c>
      <c r="P9" s="357">
        <v>668</v>
      </c>
      <c r="Q9" s="358">
        <v>1584</v>
      </c>
      <c r="R9" s="355">
        <v>54832</v>
      </c>
      <c r="S9" s="356">
        <v>6</v>
      </c>
      <c r="T9" s="356">
        <v>69</v>
      </c>
      <c r="U9" s="356">
        <v>639</v>
      </c>
      <c r="V9" s="357">
        <v>54118</v>
      </c>
      <c r="W9" s="545"/>
    </row>
    <row r="10" spans="2:23" s="399" customFormat="1" ht="32.25" customHeight="1">
      <c r="B10" s="851"/>
      <c r="C10" s="362" t="s">
        <v>127</v>
      </c>
      <c r="D10" s="363">
        <v>3686</v>
      </c>
      <c r="E10" s="546">
        <v>3683</v>
      </c>
      <c r="F10" s="547">
        <v>3</v>
      </c>
      <c r="G10" s="364">
        <v>106</v>
      </c>
      <c r="H10" s="365">
        <v>22</v>
      </c>
      <c r="I10" s="365">
        <v>72</v>
      </c>
      <c r="J10" s="365">
        <v>9</v>
      </c>
      <c r="K10" s="365">
        <v>3</v>
      </c>
      <c r="L10" s="364">
        <v>106</v>
      </c>
      <c r="M10" s="365">
        <v>2</v>
      </c>
      <c r="N10" s="365">
        <v>32</v>
      </c>
      <c r="O10" s="365">
        <v>22</v>
      </c>
      <c r="P10" s="366">
        <v>50</v>
      </c>
      <c r="Q10" s="367">
        <v>4</v>
      </c>
      <c r="R10" s="364">
        <v>3576</v>
      </c>
      <c r="S10" s="365">
        <v>2</v>
      </c>
      <c r="T10" s="365">
        <v>31</v>
      </c>
      <c r="U10" s="365">
        <v>1149</v>
      </c>
      <c r="V10" s="366">
        <v>2394</v>
      </c>
      <c r="W10" s="398"/>
    </row>
    <row r="11" spans="2:23" s="399" customFormat="1" ht="32.25" customHeight="1" thickBot="1">
      <c r="B11" s="852"/>
      <c r="C11" s="371" t="s">
        <v>129</v>
      </c>
      <c r="D11" s="372">
        <v>7</v>
      </c>
      <c r="E11" s="373">
        <v>7</v>
      </c>
      <c r="F11" s="373">
        <v>0</v>
      </c>
      <c r="G11" s="548">
        <v>4</v>
      </c>
      <c r="H11" s="374">
        <v>1</v>
      </c>
      <c r="I11" s="374">
        <v>3</v>
      </c>
      <c r="J11" s="374">
        <v>0</v>
      </c>
      <c r="K11" s="374">
        <v>0</v>
      </c>
      <c r="L11" s="548">
        <v>4</v>
      </c>
      <c r="M11" s="374">
        <v>3</v>
      </c>
      <c r="N11" s="375">
        <v>0</v>
      </c>
      <c r="O11" s="375">
        <v>1</v>
      </c>
      <c r="P11" s="376">
        <v>0</v>
      </c>
      <c r="Q11" s="377">
        <v>0</v>
      </c>
      <c r="R11" s="378">
        <v>3</v>
      </c>
      <c r="S11" s="375">
        <v>2</v>
      </c>
      <c r="T11" s="375">
        <v>0</v>
      </c>
      <c r="U11" s="375">
        <v>1</v>
      </c>
      <c r="V11" s="376">
        <v>0</v>
      </c>
      <c r="W11" s="402"/>
    </row>
    <row r="12" spans="2:23" s="361" customFormat="1" ht="32.25" customHeight="1">
      <c r="B12" s="864" t="s">
        <v>130</v>
      </c>
      <c r="C12" s="352" t="s">
        <v>128</v>
      </c>
      <c r="D12" s="363">
        <v>36</v>
      </c>
      <c r="E12" s="380">
        <v>24</v>
      </c>
      <c r="F12" s="380">
        <v>12</v>
      </c>
      <c r="G12" s="364">
        <v>10</v>
      </c>
      <c r="H12" s="365">
        <v>2</v>
      </c>
      <c r="I12" s="365">
        <v>3</v>
      </c>
      <c r="J12" s="365">
        <v>5</v>
      </c>
      <c r="K12" s="365">
        <v>0</v>
      </c>
      <c r="L12" s="364">
        <v>10</v>
      </c>
      <c r="M12" s="365">
        <v>9</v>
      </c>
      <c r="N12" s="365">
        <v>1</v>
      </c>
      <c r="O12" s="365">
        <v>0</v>
      </c>
      <c r="P12" s="366">
        <v>0</v>
      </c>
      <c r="Q12" s="381">
        <v>3</v>
      </c>
      <c r="R12" s="364">
        <v>23</v>
      </c>
      <c r="S12" s="365">
        <v>8</v>
      </c>
      <c r="T12" s="365">
        <v>3</v>
      </c>
      <c r="U12" s="365">
        <v>0</v>
      </c>
      <c r="V12" s="366">
        <v>12</v>
      </c>
      <c r="W12" s="370"/>
    </row>
    <row r="13" spans="2:23" s="361" customFormat="1" ht="32.25" customHeight="1">
      <c r="B13" s="865"/>
      <c r="C13" s="362" t="s">
        <v>127</v>
      </c>
      <c r="D13" s="363">
        <v>181</v>
      </c>
      <c r="E13" s="380">
        <v>174</v>
      </c>
      <c r="F13" s="380">
        <v>7</v>
      </c>
      <c r="G13" s="364">
        <v>49</v>
      </c>
      <c r="H13" s="365">
        <v>6</v>
      </c>
      <c r="I13" s="365">
        <v>18</v>
      </c>
      <c r="J13" s="365">
        <v>23</v>
      </c>
      <c r="K13" s="365">
        <v>2</v>
      </c>
      <c r="L13" s="364">
        <v>49</v>
      </c>
      <c r="M13" s="365">
        <v>3</v>
      </c>
      <c r="N13" s="365">
        <v>4</v>
      </c>
      <c r="O13" s="365">
        <v>37</v>
      </c>
      <c r="P13" s="366">
        <v>5</v>
      </c>
      <c r="Q13" s="367">
        <v>18</v>
      </c>
      <c r="R13" s="364">
        <v>114</v>
      </c>
      <c r="S13" s="365">
        <v>1</v>
      </c>
      <c r="T13" s="365">
        <v>1</v>
      </c>
      <c r="U13" s="365">
        <v>91</v>
      </c>
      <c r="V13" s="366">
        <v>21</v>
      </c>
      <c r="W13" s="370"/>
    </row>
    <row r="14" spans="2:23" s="361" customFormat="1" ht="32.25" customHeight="1" thickBot="1">
      <c r="B14" s="866"/>
      <c r="C14" s="382" t="s">
        <v>129</v>
      </c>
      <c r="D14" s="372">
        <v>0</v>
      </c>
      <c r="E14" s="383">
        <v>0</v>
      </c>
      <c r="F14" s="383">
        <v>0</v>
      </c>
      <c r="G14" s="372">
        <v>0</v>
      </c>
      <c r="H14" s="375">
        <v>0</v>
      </c>
      <c r="I14" s="375">
        <v>0</v>
      </c>
      <c r="J14" s="375">
        <v>0</v>
      </c>
      <c r="K14" s="375">
        <v>0</v>
      </c>
      <c r="L14" s="372">
        <v>0</v>
      </c>
      <c r="M14" s="375">
        <v>0</v>
      </c>
      <c r="N14" s="375">
        <v>0</v>
      </c>
      <c r="O14" s="375">
        <v>0</v>
      </c>
      <c r="P14" s="376">
        <v>0</v>
      </c>
      <c r="Q14" s="377">
        <v>0</v>
      </c>
      <c r="R14" s="378">
        <v>0</v>
      </c>
      <c r="S14" s="375">
        <v>0</v>
      </c>
      <c r="T14" s="375">
        <v>0</v>
      </c>
      <c r="U14" s="375">
        <v>0</v>
      </c>
      <c r="V14" s="376">
        <v>0</v>
      </c>
      <c r="W14" s="379"/>
    </row>
    <row r="15" spans="2:23" s="361" customFormat="1" ht="32.25" customHeight="1">
      <c r="B15" s="850" t="s">
        <v>131</v>
      </c>
      <c r="C15" s="352" t="s">
        <v>128</v>
      </c>
      <c r="D15" s="363">
        <v>132</v>
      </c>
      <c r="E15" s="380">
        <v>132</v>
      </c>
      <c r="F15" s="384">
        <v>0</v>
      </c>
      <c r="G15" s="355">
        <v>16</v>
      </c>
      <c r="H15" s="356">
        <v>6</v>
      </c>
      <c r="I15" s="356">
        <v>6</v>
      </c>
      <c r="J15" s="356">
        <v>4</v>
      </c>
      <c r="K15" s="356">
        <v>0</v>
      </c>
      <c r="L15" s="355">
        <v>16</v>
      </c>
      <c r="M15" s="356">
        <v>0</v>
      </c>
      <c r="N15" s="356">
        <v>2</v>
      </c>
      <c r="O15" s="356">
        <v>7</v>
      </c>
      <c r="P15" s="357">
        <v>7</v>
      </c>
      <c r="Q15" s="358">
        <v>1</v>
      </c>
      <c r="R15" s="355">
        <v>115</v>
      </c>
      <c r="S15" s="356">
        <v>0</v>
      </c>
      <c r="T15" s="356">
        <v>2</v>
      </c>
      <c r="U15" s="359">
        <v>49</v>
      </c>
      <c r="V15" s="360">
        <v>64</v>
      </c>
      <c r="W15" s="370"/>
    </row>
    <row r="16" spans="2:23" s="361" customFormat="1" ht="32.25" customHeight="1">
      <c r="B16" s="851"/>
      <c r="C16" s="362" t="s">
        <v>127</v>
      </c>
      <c r="D16" s="363">
        <v>5543</v>
      </c>
      <c r="E16" s="380">
        <v>5541</v>
      </c>
      <c r="F16" s="380">
        <v>2</v>
      </c>
      <c r="G16" s="364">
        <v>5427</v>
      </c>
      <c r="H16" s="365">
        <v>4</v>
      </c>
      <c r="I16" s="365">
        <v>54</v>
      </c>
      <c r="J16" s="365">
        <v>6</v>
      </c>
      <c r="K16" s="365">
        <v>5363</v>
      </c>
      <c r="L16" s="364">
        <v>5427</v>
      </c>
      <c r="M16" s="365">
        <v>4</v>
      </c>
      <c r="N16" s="365">
        <v>278</v>
      </c>
      <c r="O16" s="365">
        <v>353</v>
      </c>
      <c r="P16" s="366">
        <v>4792</v>
      </c>
      <c r="Q16" s="367">
        <v>3</v>
      </c>
      <c r="R16" s="364">
        <v>113</v>
      </c>
      <c r="S16" s="365">
        <v>0</v>
      </c>
      <c r="T16" s="365">
        <v>3</v>
      </c>
      <c r="U16" s="368">
        <v>103</v>
      </c>
      <c r="V16" s="369">
        <v>7</v>
      </c>
      <c r="W16" s="370"/>
    </row>
    <row r="17" spans="2:23" s="361" customFormat="1" ht="32.25" customHeight="1" thickBot="1">
      <c r="B17" s="867"/>
      <c r="C17" s="385" t="s">
        <v>129</v>
      </c>
      <c r="D17" s="386">
        <v>0</v>
      </c>
      <c r="E17" s="387">
        <v>0</v>
      </c>
      <c r="F17" s="387">
        <v>0</v>
      </c>
      <c r="G17" s="386">
        <v>0</v>
      </c>
      <c r="H17" s="388">
        <v>0</v>
      </c>
      <c r="I17" s="388">
        <v>0</v>
      </c>
      <c r="J17" s="388">
        <v>0</v>
      </c>
      <c r="K17" s="388">
        <v>0</v>
      </c>
      <c r="L17" s="386">
        <v>0</v>
      </c>
      <c r="M17" s="388">
        <v>0</v>
      </c>
      <c r="N17" s="388">
        <v>0</v>
      </c>
      <c r="O17" s="388">
        <v>0</v>
      </c>
      <c r="P17" s="389">
        <v>0</v>
      </c>
      <c r="Q17" s="390">
        <v>0</v>
      </c>
      <c r="R17" s="391">
        <v>0</v>
      </c>
      <c r="S17" s="388">
        <v>0</v>
      </c>
      <c r="T17" s="388">
        <v>0</v>
      </c>
      <c r="U17" s="392">
        <v>0</v>
      </c>
      <c r="V17" s="393">
        <v>0</v>
      </c>
      <c r="W17" s="394"/>
    </row>
    <row r="18" spans="2:23" s="399" customFormat="1" ht="32.25" customHeight="1" thickTop="1">
      <c r="B18" s="851" t="s">
        <v>132</v>
      </c>
      <c r="C18" s="395" t="s">
        <v>128</v>
      </c>
      <c r="D18" s="363">
        <f aca="true" t="shared" si="0" ref="D18:V18">D9+D12+D15</f>
        <v>57363</v>
      </c>
      <c r="E18" s="396">
        <f t="shared" si="0"/>
        <v>57349</v>
      </c>
      <c r="F18" s="396">
        <f t="shared" si="0"/>
        <v>14</v>
      </c>
      <c r="G18" s="364">
        <f t="shared" si="0"/>
        <v>805</v>
      </c>
      <c r="H18" s="396">
        <f t="shared" si="0"/>
        <v>17</v>
      </c>
      <c r="I18" s="396">
        <f t="shared" si="0"/>
        <v>120</v>
      </c>
      <c r="J18" s="396">
        <f t="shared" si="0"/>
        <v>668</v>
      </c>
      <c r="K18" s="396">
        <f t="shared" si="0"/>
        <v>0</v>
      </c>
      <c r="L18" s="364">
        <f t="shared" si="0"/>
        <v>805</v>
      </c>
      <c r="M18" s="396">
        <f t="shared" si="0"/>
        <v>22</v>
      </c>
      <c r="N18" s="396">
        <f t="shared" si="0"/>
        <v>28</v>
      </c>
      <c r="O18" s="396">
        <f t="shared" si="0"/>
        <v>80</v>
      </c>
      <c r="P18" s="397">
        <f t="shared" si="0"/>
        <v>675</v>
      </c>
      <c r="Q18" s="367">
        <f t="shared" si="0"/>
        <v>1588</v>
      </c>
      <c r="R18" s="364">
        <f t="shared" si="0"/>
        <v>54970</v>
      </c>
      <c r="S18" s="396">
        <f t="shared" si="0"/>
        <v>14</v>
      </c>
      <c r="T18" s="396">
        <f t="shared" si="0"/>
        <v>74</v>
      </c>
      <c r="U18" s="396">
        <f t="shared" si="0"/>
        <v>688</v>
      </c>
      <c r="V18" s="396">
        <f t="shared" si="0"/>
        <v>54194</v>
      </c>
      <c r="W18" s="398"/>
    </row>
    <row r="19" spans="2:23" s="399" customFormat="1" ht="32.25" customHeight="1">
      <c r="B19" s="851"/>
      <c r="C19" s="362" t="s">
        <v>127</v>
      </c>
      <c r="D19" s="363">
        <f aca="true" t="shared" si="1" ref="D19:V19">D10+D13+D16</f>
        <v>9410</v>
      </c>
      <c r="E19" s="396">
        <f t="shared" si="1"/>
        <v>9398</v>
      </c>
      <c r="F19" s="396">
        <f t="shared" si="1"/>
        <v>12</v>
      </c>
      <c r="G19" s="364">
        <f t="shared" si="1"/>
        <v>5582</v>
      </c>
      <c r="H19" s="396">
        <f t="shared" si="1"/>
        <v>32</v>
      </c>
      <c r="I19" s="396">
        <f t="shared" si="1"/>
        <v>144</v>
      </c>
      <c r="J19" s="396">
        <f t="shared" si="1"/>
        <v>38</v>
      </c>
      <c r="K19" s="396">
        <f t="shared" si="1"/>
        <v>5368</v>
      </c>
      <c r="L19" s="364">
        <f t="shared" si="1"/>
        <v>5582</v>
      </c>
      <c r="M19" s="396">
        <f t="shared" si="1"/>
        <v>9</v>
      </c>
      <c r="N19" s="396">
        <f t="shared" si="1"/>
        <v>314</v>
      </c>
      <c r="O19" s="396">
        <f t="shared" si="1"/>
        <v>412</v>
      </c>
      <c r="P19" s="397">
        <f t="shared" si="1"/>
        <v>4847</v>
      </c>
      <c r="Q19" s="367">
        <f t="shared" si="1"/>
        <v>25</v>
      </c>
      <c r="R19" s="364">
        <f t="shared" si="1"/>
        <v>3803</v>
      </c>
      <c r="S19" s="396">
        <f t="shared" si="1"/>
        <v>3</v>
      </c>
      <c r="T19" s="396">
        <f t="shared" si="1"/>
        <v>35</v>
      </c>
      <c r="U19" s="396">
        <f t="shared" si="1"/>
        <v>1343</v>
      </c>
      <c r="V19" s="396">
        <f t="shared" si="1"/>
        <v>2422</v>
      </c>
      <c r="W19" s="398"/>
    </row>
    <row r="20" spans="2:23" s="399" customFormat="1" ht="32.25" customHeight="1" thickBot="1">
      <c r="B20" s="868"/>
      <c r="C20" s="382" t="s">
        <v>129</v>
      </c>
      <c r="D20" s="372">
        <f aca="true" t="shared" si="2" ref="D20:V20">D11+D14+D17</f>
        <v>7</v>
      </c>
      <c r="E20" s="400">
        <f t="shared" si="2"/>
        <v>7</v>
      </c>
      <c r="F20" s="400">
        <f t="shared" si="2"/>
        <v>0</v>
      </c>
      <c r="G20" s="378">
        <f t="shared" si="2"/>
        <v>4</v>
      </c>
      <c r="H20" s="400">
        <f t="shared" si="2"/>
        <v>1</v>
      </c>
      <c r="I20" s="400">
        <f t="shared" si="2"/>
        <v>3</v>
      </c>
      <c r="J20" s="400">
        <f t="shared" si="2"/>
        <v>0</v>
      </c>
      <c r="K20" s="400">
        <f t="shared" si="2"/>
        <v>0</v>
      </c>
      <c r="L20" s="378">
        <f t="shared" si="2"/>
        <v>4</v>
      </c>
      <c r="M20" s="400">
        <f t="shared" si="2"/>
        <v>3</v>
      </c>
      <c r="N20" s="400">
        <f t="shared" si="2"/>
        <v>0</v>
      </c>
      <c r="O20" s="400">
        <f t="shared" si="2"/>
        <v>1</v>
      </c>
      <c r="P20" s="401">
        <f t="shared" si="2"/>
        <v>0</v>
      </c>
      <c r="Q20" s="377">
        <f t="shared" si="2"/>
        <v>0</v>
      </c>
      <c r="R20" s="378">
        <f t="shared" si="2"/>
        <v>3</v>
      </c>
      <c r="S20" s="400">
        <f t="shared" si="2"/>
        <v>2</v>
      </c>
      <c r="T20" s="400">
        <f t="shared" si="2"/>
        <v>0</v>
      </c>
      <c r="U20" s="400">
        <f t="shared" si="2"/>
        <v>1</v>
      </c>
      <c r="V20" s="400">
        <f t="shared" si="2"/>
        <v>0</v>
      </c>
      <c r="W20" s="402"/>
    </row>
    <row r="21" spans="4:21" s="33" customFormat="1" ht="13.5">
      <c r="D21" s="32"/>
      <c r="E21" s="32"/>
      <c r="F21" s="32"/>
      <c r="G21" s="32"/>
      <c r="H21" s="32"/>
      <c r="I21" s="32"/>
      <c r="J21" s="32"/>
      <c r="K21" s="32"/>
      <c r="L21" s="32"/>
      <c r="M21" s="32"/>
      <c r="N21" s="32"/>
      <c r="O21" s="32"/>
      <c r="P21" s="32"/>
      <c r="Q21" s="32"/>
      <c r="R21" s="32"/>
      <c r="S21" s="32"/>
      <c r="T21" s="32"/>
      <c r="U21" s="32"/>
    </row>
    <row r="22" spans="4:18" s="18" customFormat="1" ht="12.75">
      <c r="D22" s="20"/>
      <c r="E22" s="20"/>
      <c r="F22" s="20"/>
      <c r="G22" s="20"/>
      <c r="H22" s="20"/>
      <c r="I22" s="20"/>
      <c r="J22" s="20"/>
      <c r="K22" s="20"/>
      <c r="L22" s="20"/>
      <c r="M22" s="20"/>
      <c r="N22" s="20"/>
      <c r="O22" s="20"/>
      <c r="P22" s="20"/>
      <c r="Q22" s="20"/>
      <c r="R22" s="20"/>
    </row>
    <row r="23" spans="4:18" s="18" customFormat="1" ht="12.75">
      <c r="D23" s="20"/>
      <c r="E23" s="20"/>
      <c r="F23" s="20"/>
      <c r="G23" s="20"/>
      <c r="H23" s="20"/>
      <c r="I23" s="20"/>
      <c r="J23" s="20"/>
      <c r="K23" s="20"/>
      <c r="L23" s="20"/>
      <c r="M23" s="20"/>
      <c r="N23" s="20"/>
      <c r="O23" s="20"/>
      <c r="P23" s="20"/>
      <c r="Q23" s="20"/>
      <c r="R23" s="20"/>
    </row>
  </sheetData>
  <sheetProtection/>
  <mergeCells count="34">
    <mergeCell ref="B12:B14"/>
    <mergeCell ref="B15:B17"/>
    <mergeCell ref="B18:B20"/>
    <mergeCell ref="W4:W8"/>
    <mergeCell ref="E6:E8"/>
    <mergeCell ref="F6:F8"/>
    <mergeCell ref="G6:G8"/>
    <mergeCell ref="R6:R8"/>
    <mergeCell ref="O7:O8"/>
    <mergeCell ref="D6:D8"/>
    <mergeCell ref="B9:B11"/>
    <mergeCell ref="L7:L8"/>
    <mergeCell ref="C4:C8"/>
    <mergeCell ref="D4:F4"/>
    <mergeCell ref="G4:P4"/>
    <mergeCell ref="N7:N8"/>
    <mergeCell ref="R4:V4"/>
    <mergeCell ref="H5:K5"/>
    <mergeCell ref="L5:P5"/>
    <mergeCell ref="Q5:Q8"/>
    <mergeCell ref="S5:V5"/>
    <mergeCell ref="P7:P8"/>
    <mergeCell ref="S7:S8"/>
    <mergeCell ref="T7:T8"/>
    <mergeCell ref="B3:P3"/>
    <mergeCell ref="B1:C1"/>
    <mergeCell ref="H7:H8"/>
    <mergeCell ref="I7:I8"/>
    <mergeCell ref="J7:J8"/>
    <mergeCell ref="K7:K8"/>
    <mergeCell ref="C2:V2"/>
    <mergeCell ref="U7:U8"/>
    <mergeCell ref="V7:V8"/>
    <mergeCell ref="M7:M8"/>
  </mergeCells>
  <conditionalFormatting sqref="G17 E14:F14">
    <cfRule type="cellIs" priority="123" dxfId="88" operator="equal">
      <formula>FALSE</formula>
    </cfRule>
  </conditionalFormatting>
  <conditionalFormatting sqref="E11:F13">
    <cfRule type="cellIs" priority="145" dxfId="88" operator="equal">
      <formula>FALSE</formula>
    </cfRule>
  </conditionalFormatting>
  <conditionalFormatting sqref="E15:F16">
    <cfRule type="cellIs" priority="142" dxfId="88" operator="equal">
      <formula>FALSE</formula>
    </cfRule>
  </conditionalFormatting>
  <conditionalFormatting sqref="E17:F17">
    <cfRule type="cellIs" priority="141" dxfId="88" operator="equal">
      <formula>FALSE</formula>
    </cfRule>
  </conditionalFormatting>
  <conditionalFormatting sqref="D9">
    <cfRule type="cellIs" priority="140" dxfId="88" operator="equal">
      <formula>FALSE</formula>
    </cfRule>
  </conditionalFormatting>
  <conditionalFormatting sqref="D11">
    <cfRule type="cellIs" priority="137" dxfId="88" operator="equal">
      <formula>FALSE</formula>
    </cfRule>
  </conditionalFormatting>
  <conditionalFormatting sqref="D17">
    <cfRule type="cellIs" priority="138" dxfId="88" operator="equal">
      <formula>FALSE</formula>
    </cfRule>
  </conditionalFormatting>
  <conditionalFormatting sqref="D14">
    <cfRule type="cellIs" priority="136" dxfId="88" operator="equal">
      <formula>FALSE</formula>
    </cfRule>
  </conditionalFormatting>
  <conditionalFormatting sqref="D15:D16">
    <cfRule type="cellIs" priority="135" dxfId="88" operator="equal">
      <formula>FALSE</formula>
    </cfRule>
  </conditionalFormatting>
  <conditionalFormatting sqref="D19">
    <cfRule type="cellIs" priority="134" dxfId="88" operator="equal">
      <formula>FALSE</formula>
    </cfRule>
  </conditionalFormatting>
  <conditionalFormatting sqref="G9">
    <cfRule type="cellIs" priority="132" dxfId="88" operator="equal">
      <formula>FALSE</formula>
    </cfRule>
  </conditionalFormatting>
  <conditionalFormatting sqref="L9">
    <cfRule type="cellIs" priority="131" dxfId="88" operator="equal">
      <formula>FALSE</formula>
    </cfRule>
  </conditionalFormatting>
  <conditionalFormatting sqref="L12:L13">
    <cfRule type="cellIs" priority="122" dxfId="88" operator="equal">
      <formula>FALSE</formula>
    </cfRule>
  </conditionalFormatting>
  <conditionalFormatting sqref="L17">
    <cfRule type="cellIs" priority="119" dxfId="88" operator="equal">
      <formula>FALSE</formula>
    </cfRule>
  </conditionalFormatting>
  <conditionalFormatting sqref="L15:L16">
    <cfRule type="cellIs" priority="120" dxfId="88" operator="equal">
      <formula>FALSE</formula>
    </cfRule>
  </conditionalFormatting>
  <conditionalFormatting sqref="L14">
    <cfRule type="cellIs" priority="121" dxfId="88" operator="equal">
      <formula>FALSE</formula>
    </cfRule>
  </conditionalFormatting>
  <conditionalFormatting sqref="R9">
    <cfRule type="cellIs" priority="130" dxfId="88" operator="equal">
      <formula>FALSE</formula>
    </cfRule>
  </conditionalFormatting>
  <conditionalFormatting sqref="R11">
    <cfRule type="cellIs" priority="128" dxfId="88" operator="equal">
      <formula>FALSE</formula>
    </cfRule>
  </conditionalFormatting>
  <conditionalFormatting sqref="L11">
    <cfRule type="cellIs" priority="127" dxfId="88" operator="equal">
      <formula>FALSE</formula>
    </cfRule>
  </conditionalFormatting>
  <conditionalFormatting sqref="G11">
    <cfRule type="cellIs" priority="126" dxfId="88" operator="equal">
      <formula>FALSE</formula>
    </cfRule>
  </conditionalFormatting>
  <conditionalFormatting sqref="G14">
    <cfRule type="cellIs" priority="125" dxfId="88" operator="equal">
      <formula>FALSE</formula>
    </cfRule>
  </conditionalFormatting>
  <conditionalFormatting sqref="G15:G16">
    <cfRule type="cellIs" priority="124" dxfId="88" operator="equal">
      <formula>FALSE</formula>
    </cfRule>
  </conditionalFormatting>
  <conditionalFormatting sqref="R14">
    <cfRule type="cellIs" priority="109" dxfId="88" operator="equal">
      <formula>FALSE</formula>
    </cfRule>
  </conditionalFormatting>
  <conditionalFormatting sqref="R15:R16">
    <cfRule type="cellIs" priority="108" dxfId="88" operator="equal">
      <formula>FALSE</formula>
    </cfRule>
  </conditionalFormatting>
  <conditionalFormatting sqref="R17">
    <cfRule type="cellIs" priority="106" dxfId="88" operator="equal">
      <formula>FALSE</formula>
    </cfRule>
  </conditionalFormatting>
  <conditionalFormatting sqref="D20">
    <cfRule type="cellIs" priority="105" dxfId="88" operator="equal">
      <formula>FALSE</formula>
    </cfRule>
  </conditionalFormatting>
  <conditionalFormatting sqref="D12:D13">
    <cfRule type="cellIs" priority="104" dxfId="88" operator="equal">
      <formula>FALSE</formula>
    </cfRule>
  </conditionalFormatting>
  <conditionalFormatting sqref="R12:R13">
    <cfRule type="cellIs" priority="102" dxfId="88" operator="equal">
      <formula>FALSE</formula>
    </cfRule>
  </conditionalFormatting>
  <conditionalFormatting sqref="G12:G13">
    <cfRule type="cellIs" priority="103" dxfId="88" operator="equal">
      <formula>FALSE</formula>
    </cfRule>
  </conditionalFormatting>
  <conditionalFormatting sqref="R20">
    <cfRule type="cellIs" priority="56" dxfId="88" operator="equal">
      <formula>FALSE</formula>
    </cfRule>
  </conditionalFormatting>
  <conditionalFormatting sqref="P20">
    <cfRule type="cellIs" priority="62" dxfId="88" operator="equal">
      <formula>FALSE</formula>
    </cfRule>
  </conditionalFormatting>
  <conditionalFormatting sqref="E20">
    <cfRule type="cellIs" priority="95" dxfId="88" operator="equal">
      <formula>FALSE</formula>
    </cfRule>
  </conditionalFormatting>
  <conditionalFormatting sqref="F20">
    <cfRule type="cellIs" priority="92" dxfId="88" operator="equal">
      <formula>FALSE</formula>
    </cfRule>
  </conditionalFormatting>
  <conditionalFormatting sqref="G20">
    <cfRule type="cellIs" priority="89" dxfId="88" operator="equal">
      <formula>FALSE</formula>
    </cfRule>
  </conditionalFormatting>
  <conditionalFormatting sqref="H20">
    <cfRule type="cellIs" priority="86" dxfId="88" operator="equal">
      <formula>FALSE</formula>
    </cfRule>
  </conditionalFormatting>
  <conditionalFormatting sqref="I20">
    <cfRule type="cellIs" priority="83" dxfId="88" operator="equal">
      <formula>FALSE</formula>
    </cfRule>
  </conditionalFormatting>
  <conditionalFormatting sqref="J20">
    <cfRule type="cellIs" priority="80" dxfId="88" operator="equal">
      <formula>FALSE</formula>
    </cfRule>
  </conditionalFormatting>
  <conditionalFormatting sqref="K20">
    <cfRule type="cellIs" priority="77" dxfId="88" operator="equal">
      <formula>FALSE</formula>
    </cfRule>
  </conditionalFormatting>
  <conditionalFormatting sqref="L20">
    <cfRule type="cellIs" priority="74" dxfId="88" operator="equal">
      <formula>FALSE</formula>
    </cfRule>
  </conditionalFormatting>
  <conditionalFormatting sqref="M20">
    <cfRule type="cellIs" priority="71" dxfId="88" operator="equal">
      <formula>FALSE</formula>
    </cfRule>
  </conditionalFormatting>
  <conditionalFormatting sqref="N20">
    <cfRule type="cellIs" priority="68" dxfId="88" operator="equal">
      <formula>FALSE</formula>
    </cfRule>
  </conditionalFormatting>
  <conditionalFormatting sqref="O20">
    <cfRule type="cellIs" priority="65" dxfId="88" operator="equal">
      <formula>FALSE</formula>
    </cfRule>
  </conditionalFormatting>
  <conditionalFormatting sqref="S20">
    <cfRule type="cellIs" priority="53" dxfId="88" operator="equal">
      <formula>FALSE</formula>
    </cfRule>
  </conditionalFormatting>
  <conditionalFormatting sqref="T20">
    <cfRule type="cellIs" priority="50" dxfId="88" operator="equal">
      <formula>FALSE</formula>
    </cfRule>
  </conditionalFormatting>
  <conditionalFormatting sqref="U20">
    <cfRule type="cellIs" priority="47" dxfId="88" operator="equal">
      <formula>FALSE</formula>
    </cfRule>
  </conditionalFormatting>
  <conditionalFormatting sqref="V20">
    <cfRule type="cellIs" priority="44" dxfId="88" operator="equal">
      <formula>FALSE</formula>
    </cfRule>
  </conditionalFormatting>
  <conditionalFormatting sqref="Q20">
    <cfRule type="cellIs" priority="59" dxfId="88" operator="equal">
      <formula>FALSE</formula>
    </cfRule>
  </conditionalFormatting>
  <conditionalFormatting sqref="D10">
    <cfRule type="cellIs" priority="43" dxfId="88" operator="equal">
      <formula>FALSE</formula>
    </cfRule>
  </conditionalFormatting>
  <conditionalFormatting sqref="G10">
    <cfRule type="cellIs" priority="42" dxfId="88" operator="equal">
      <formula>FALSE</formula>
    </cfRule>
  </conditionalFormatting>
  <conditionalFormatting sqref="L10">
    <cfRule type="cellIs" priority="41" dxfId="88" operator="equal">
      <formula>FALSE</formula>
    </cfRule>
  </conditionalFormatting>
  <conditionalFormatting sqref="R10">
    <cfRule type="cellIs" priority="40" dxfId="88" operator="equal">
      <formula>FALSE</formula>
    </cfRule>
  </conditionalFormatting>
  <conditionalFormatting sqref="D18">
    <cfRule type="cellIs" priority="39" dxfId="88" operator="equal">
      <formula>FALSE</formula>
    </cfRule>
  </conditionalFormatting>
  <conditionalFormatting sqref="E18">
    <cfRule type="cellIs" priority="38" dxfId="88" operator="equal">
      <formula>FALSE</formula>
    </cfRule>
  </conditionalFormatting>
  <conditionalFormatting sqref="F18">
    <cfRule type="cellIs" priority="37" dxfId="88" operator="equal">
      <formula>FALSE</formula>
    </cfRule>
  </conditionalFormatting>
  <conditionalFormatting sqref="G18">
    <cfRule type="cellIs" priority="36" dxfId="88" operator="equal">
      <formula>FALSE</formula>
    </cfRule>
  </conditionalFormatting>
  <conditionalFormatting sqref="H18">
    <cfRule type="cellIs" priority="35" dxfId="88" operator="equal">
      <formula>FALSE</formula>
    </cfRule>
  </conditionalFormatting>
  <conditionalFormatting sqref="I18">
    <cfRule type="cellIs" priority="34" dxfId="88" operator="equal">
      <formula>FALSE</formula>
    </cfRule>
  </conditionalFormatting>
  <conditionalFormatting sqref="J18">
    <cfRule type="cellIs" priority="33" dxfId="88" operator="equal">
      <formula>FALSE</formula>
    </cfRule>
  </conditionalFormatting>
  <conditionalFormatting sqref="K18">
    <cfRule type="cellIs" priority="32" dxfId="88" operator="equal">
      <formula>FALSE</formula>
    </cfRule>
  </conditionalFormatting>
  <conditionalFormatting sqref="L18">
    <cfRule type="cellIs" priority="31" dxfId="88" operator="equal">
      <formula>FALSE</formula>
    </cfRule>
  </conditionalFormatting>
  <conditionalFormatting sqref="M18">
    <cfRule type="cellIs" priority="30" dxfId="88" operator="equal">
      <formula>FALSE</formula>
    </cfRule>
  </conditionalFormatting>
  <conditionalFormatting sqref="N18">
    <cfRule type="cellIs" priority="29" dxfId="88" operator="equal">
      <formula>FALSE</formula>
    </cfRule>
  </conditionalFormatting>
  <conditionalFormatting sqref="O18">
    <cfRule type="cellIs" priority="28" dxfId="88" operator="equal">
      <formula>FALSE</formula>
    </cfRule>
  </conditionalFormatting>
  <conditionalFormatting sqref="P18">
    <cfRule type="cellIs" priority="27" dxfId="88" operator="equal">
      <formula>FALSE</formula>
    </cfRule>
  </conditionalFormatting>
  <conditionalFormatting sqref="Q18">
    <cfRule type="cellIs" priority="26" dxfId="88" operator="equal">
      <formula>FALSE</formula>
    </cfRule>
  </conditionalFormatting>
  <conditionalFormatting sqref="R18">
    <cfRule type="cellIs" priority="24" dxfId="88" operator="equal">
      <formula>FALSE</formula>
    </cfRule>
  </conditionalFormatting>
  <conditionalFormatting sqref="S18">
    <cfRule type="cellIs" priority="23" dxfId="88" operator="equal">
      <formula>FALSE</formula>
    </cfRule>
  </conditionalFormatting>
  <conditionalFormatting sqref="T18">
    <cfRule type="cellIs" priority="22" dxfId="88" operator="equal">
      <formula>FALSE</formula>
    </cfRule>
  </conditionalFormatting>
  <conditionalFormatting sqref="U18">
    <cfRule type="cellIs" priority="21" dxfId="88" operator="equal">
      <formula>FALSE</formula>
    </cfRule>
  </conditionalFormatting>
  <conditionalFormatting sqref="V18">
    <cfRule type="cellIs" priority="20" dxfId="88" operator="equal">
      <formula>FALSE</formula>
    </cfRule>
  </conditionalFormatting>
  <conditionalFormatting sqref="E19">
    <cfRule type="cellIs" priority="19" dxfId="88" operator="equal">
      <formula>FALSE</formula>
    </cfRule>
  </conditionalFormatting>
  <conditionalFormatting sqref="F19">
    <cfRule type="cellIs" priority="18" dxfId="88" operator="equal">
      <formula>FALSE</formula>
    </cfRule>
  </conditionalFormatting>
  <conditionalFormatting sqref="G19">
    <cfRule type="cellIs" priority="17" dxfId="88" operator="equal">
      <formula>FALSE</formula>
    </cfRule>
  </conditionalFormatting>
  <conditionalFormatting sqref="H19">
    <cfRule type="cellIs" priority="16" dxfId="88" operator="equal">
      <formula>FALSE</formula>
    </cfRule>
  </conditionalFormatting>
  <conditionalFormatting sqref="I19">
    <cfRule type="cellIs" priority="15" dxfId="88" operator="equal">
      <formula>FALSE</formula>
    </cfRule>
  </conditionalFormatting>
  <conditionalFormatting sqref="J19">
    <cfRule type="cellIs" priority="14" dxfId="88" operator="equal">
      <formula>FALSE</formula>
    </cfRule>
  </conditionalFormatting>
  <conditionalFormatting sqref="K19">
    <cfRule type="cellIs" priority="13" dxfId="88" operator="equal">
      <formula>FALSE</formula>
    </cfRule>
  </conditionalFormatting>
  <conditionalFormatting sqref="L19">
    <cfRule type="cellIs" priority="12" dxfId="88" operator="equal">
      <formula>FALSE</formula>
    </cfRule>
  </conditionalFormatting>
  <conditionalFormatting sqref="M19">
    <cfRule type="cellIs" priority="11" dxfId="88" operator="equal">
      <formula>FALSE</formula>
    </cfRule>
  </conditionalFormatting>
  <conditionalFormatting sqref="N19">
    <cfRule type="cellIs" priority="10" dxfId="88" operator="equal">
      <formula>FALSE</formula>
    </cfRule>
  </conditionalFormatting>
  <conditionalFormatting sqref="O19">
    <cfRule type="cellIs" priority="9" dxfId="88" operator="equal">
      <formula>FALSE</formula>
    </cfRule>
  </conditionalFormatting>
  <conditionalFormatting sqref="P19">
    <cfRule type="cellIs" priority="8" dxfId="88" operator="equal">
      <formula>FALSE</formula>
    </cfRule>
  </conditionalFormatting>
  <conditionalFormatting sqref="Q19">
    <cfRule type="cellIs" priority="7" dxfId="88" operator="equal">
      <formula>FALSE</formula>
    </cfRule>
  </conditionalFormatting>
  <conditionalFormatting sqref="R19">
    <cfRule type="cellIs" priority="6" dxfId="88" operator="equal">
      <formula>FALSE</formula>
    </cfRule>
  </conditionalFormatting>
  <conditionalFormatting sqref="S19">
    <cfRule type="cellIs" priority="4" dxfId="88" operator="equal">
      <formula>FALSE</formula>
    </cfRule>
  </conditionalFormatting>
  <conditionalFormatting sqref="T19">
    <cfRule type="cellIs" priority="3" dxfId="88" operator="equal">
      <formula>FALSE</formula>
    </cfRule>
  </conditionalFormatting>
  <conditionalFormatting sqref="U19">
    <cfRule type="cellIs" priority="2" dxfId="88" operator="equal">
      <formula>FALSE</formula>
    </cfRule>
  </conditionalFormatting>
  <conditionalFormatting sqref="V19">
    <cfRule type="cellIs" priority="1" dxfId="88" operator="equal">
      <formula>FALSE</formula>
    </cfRule>
  </conditionalFormatting>
  <dataValidations count="1">
    <dataValidation type="list" allowBlank="1" showInputMessage="1" showErrorMessage="1" sqref="D9:D17">
      <formula1>"処分,事実行為,不作為,その他"</formula1>
    </dataValidation>
  </dataValidations>
  <printOptions/>
  <pageMargins left="0.7" right="0.7" top="0.75" bottom="0.75" header="0.3" footer="0.3"/>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Q29"/>
  <sheetViews>
    <sheetView view="pageBreakPreview" zoomScale="74" zoomScaleNormal="75" zoomScaleSheetLayoutView="74" zoomScalePageLayoutView="0" workbookViewId="0" topLeftCell="A1">
      <pane xSplit="4" ySplit="6" topLeftCell="E19" activePane="bottomRight" state="frozen"/>
      <selection pane="topLeft" activeCell="A1" sqref="A1"/>
      <selection pane="topRight" activeCell="E1" sqref="E1"/>
      <selection pane="bottomLeft" activeCell="A7" sqref="A7"/>
      <selection pane="bottomRight" activeCell="O7" sqref="O7"/>
    </sheetView>
  </sheetViews>
  <sheetFormatPr defaultColWidth="9.00390625" defaultRowHeight="13.5"/>
  <cols>
    <col min="1" max="1" width="2.875" style="1" customWidth="1"/>
    <col min="2" max="3" width="2.625" style="1" customWidth="1"/>
    <col min="4" max="4" width="47.375" style="1" customWidth="1"/>
    <col min="5" max="6" width="10.875" style="5" customWidth="1"/>
    <col min="7" max="7" width="10.875" style="1" customWidth="1"/>
    <col min="8" max="8" width="10.875" style="5" customWidth="1"/>
    <col min="9" max="9" width="10.875" style="1" customWidth="1"/>
    <col min="10" max="10" width="10.875" style="5" customWidth="1"/>
    <col min="11" max="11" width="10.875" style="1" customWidth="1"/>
    <col min="12" max="12" width="10.875" style="5" customWidth="1"/>
    <col min="13" max="13" width="10.875" style="1" customWidth="1"/>
    <col min="14" max="14" width="10.875" style="5" customWidth="1"/>
    <col min="15" max="15" width="10.875" style="1" customWidth="1"/>
    <col min="16" max="17" width="10.875" style="5" customWidth="1"/>
    <col min="18" max="18" width="2.50390625" style="1" customWidth="1"/>
    <col min="19" max="16384" width="9.00390625" style="1" customWidth="1"/>
  </cols>
  <sheetData>
    <row r="1" spans="2:16" ht="18" customHeight="1">
      <c r="B1" s="2" t="s">
        <v>8</v>
      </c>
      <c r="C1" s="2"/>
      <c r="D1" s="2"/>
      <c r="E1" s="4"/>
      <c r="F1" s="4"/>
      <c r="G1" s="2"/>
      <c r="H1" s="4"/>
      <c r="I1" s="2"/>
      <c r="J1" s="4"/>
      <c r="K1" s="2"/>
      <c r="L1" s="4"/>
      <c r="M1" s="2"/>
      <c r="N1" s="4"/>
      <c r="O1" s="2"/>
      <c r="P1" s="4"/>
    </row>
    <row r="2" spans="2:17" ht="18" customHeight="1">
      <c r="B2" s="609" t="s">
        <v>155</v>
      </c>
      <c r="C2" s="609"/>
      <c r="D2" s="609"/>
      <c r="E2" s="609"/>
      <c r="F2" s="609"/>
      <c r="G2" s="609"/>
      <c r="H2" s="609"/>
      <c r="I2" s="609"/>
      <c r="J2" s="609"/>
      <c r="K2" s="609"/>
      <c r="L2" s="609"/>
      <c r="M2" s="609"/>
      <c r="N2" s="609"/>
      <c r="O2" s="609"/>
      <c r="P2" s="609"/>
      <c r="Q2" s="609"/>
    </row>
    <row r="3" spans="2:16" ht="18" customHeight="1">
      <c r="B3" s="2"/>
      <c r="C3" s="2"/>
      <c r="D3" s="2"/>
      <c r="E3" s="4"/>
      <c r="F3" s="4"/>
      <c r="G3" s="2"/>
      <c r="H3" s="4"/>
      <c r="I3" s="2"/>
      <c r="J3" s="4"/>
      <c r="K3" s="2"/>
      <c r="L3" s="4"/>
      <c r="M3" s="2"/>
      <c r="N3" s="4"/>
      <c r="O3" s="2"/>
      <c r="P3" s="4"/>
    </row>
    <row r="4" spans="2:17" ht="17.25" customHeight="1">
      <c r="B4" s="600" t="s">
        <v>4</v>
      </c>
      <c r="C4" s="600"/>
      <c r="D4" s="600"/>
      <c r="E4" s="602" t="s">
        <v>0</v>
      </c>
      <c r="F4" s="606" t="s">
        <v>151</v>
      </c>
      <c r="G4" s="607"/>
      <c r="H4" s="608"/>
      <c r="I4" s="608"/>
      <c r="J4" s="608"/>
      <c r="K4" s="608"/>
      <c r="L4" s="608"/>
      <c r="M4" s="608"/>
      <c r="N4" s="608"/>
      <c r="O4" s="608"/>
      <c r="P4" s="612" t="s">
        <v>18</v>
      </c>
      <c r="Q4" s="613" t="s">
        <v>1</v>
      </c>
    </row>
    <row r="5" spans="2:17" ht="25.5" customHeight="1">
      <c r="B5" s="601"/>
      <c r="C5" s="601"/>
      <c r="D5" s="601"/>
      <c r="E5" s="603"/>
      <c r="F5" s="79"/>
      <c r="G5" s="80"/>
      <c r="H5" s="600" t="s">
        <v>19</v>
      </c>
      <c r="I5" s="600"/>
      <c r="J5" s="600" t="s">
        <v>9</v>
      </c>
      <c r="K5" s="600"/>
      <c r="L5" s="600" t="s">
        <v>10</v>
      </c>
      <c r="M5" s="600"/>
      <c r="N5" s="600" t="s">
        <v>11</v>
      </c>
      <c r="O5" s="600"/>
      <c r="P5" s="612"/>
      <c r="Q5" s="613"/>
    </row>
    <row r="6" spans="2:17" ht="17.25" customHeight="1">
      <c r="B6" s="601"/>
      <c r="C6" s="601"/>
      <c r="D6" s="601"/>
      <c r="E6" s="81" t="s">
        <v>5</v>
      </c>
      <c r="F6" s="82" t="s">
        <v>5</v>
      </c>
      <c r="G6" s="83" t="s">
        <v>6</v>
      </c>
      <c r="H6" s="82" t="s">
        <v>5</v>
      </c>
      <c r="I6" s="84" t="s">
        <v>6</v>
      </c>
      <c r="J6" s="82" t="s">
        <v>5</v>
      </c>
      <c r="K6" s="84" t="s">
        <v>6</v>
      </c>
      <c r="L6" s="82" t="s">
        <v>5</v>
      </c>
      <c r="M6" s="84" t="s">
        <v>6</v>
      </c>
      <c r="N6" s="82" t="s">
        <v>5</v>
      </c>
      <c r="O6" s="84" t="s">
        <v>6</v>
      </c>
      <c r="P6" s="77" t="s">
        <v>5</v>
      </c>
      <c r="Q6" s="78" t="s">
        <v>5</v>
      </c>
    </row>
    <row r="7" spans="1:17" s="8" customFormat="1" ht="22.5" customHeight="1">
      <c r="A7" s="11"/>
      <c r="B7" s="610" t="s">
        <v>7</v>
      </c>
      <c r="C7" s="611"/>
      <c r="D7" s="611"/>
      <c r="E7" s="404">
        <f>SUM(E8+E13+E18)</f>
        <v>27950</v>
      </c>
      <c r="F7" s="576">
        <f>SUM(F8+F13+F18)</f>
        <v>11353</v>
      </c>
      <c r="G7" s="405">
        <v>100</v>
      </c>
      <c r="H7" s="406">
        <f>SUM(H8+H13+H18)</f>
        <v>755</v>
      </c>
      <c r="I7" s="407">
        <f aca="true" t="shared" si="0" ref="I7:I15">H7/F7*100</f>
        <v>6.650224610235179</v>
      </c>
      <c r="J7" s="406">
        <f>SUM(J8+J13+J18)</f>
        <v>7394</v>
      </c>
      <c r="K7" s="407">
        <f aca="true" t="shared" si="1" ref="K7:K18">J7/F7*100</f>
        <v>65.12815995772043</v>
      </c>
      <c r="L7" s="406">
        <f>SUM(L8+L13+L18)</f>
        <v>2846</v>
      </c>
      <c r="M7" s="407">
        <f aca="true" t="shared" si="2" ref="M7:M14">L7/F7*100</f>
        <v>25.068263895005728</v>
      </c>
      <c r="N7" s="406">
        <f>SUM(N8+N13+N18)</f>
        <v>358</v>
      </c>
      <c r="O7" s="407">
        <f aca="true" t="shared" si="3" ref="O7:O14">N7/F7*100</f>
        <v>3.1533515370386684</v>
      </c>
      <c r="P7" s="408">
        <f>SUM(P8+P13+P18)</f>
        <v>15261</v>
      </c>
      <c r="Q7" s="409">
        <f>SUM(Q8+Q13+Q18)</f>
        <v>1336</v>
      </c>
    </row>
    <row r="8" spans="1:17" s="8" customFormat="1" ht="22.5" customHeight="1">
      <c r="A8" s="23"/>
      <c r="B8" s="45"/>
      <c r="C8" s="410" t="s">
        <v>40</v>
      </c>
      <c r="D8" s="69"/>
      <c r="E8" s="411">
        <f>'別表4-2'!C10</f>
        <v>27589</v>
      </c>
      <c r="F8" s="412">
        <f>'別表4-2'!F10</f>
        <v>11074</v>
      </c>
      <c r="G8" s="413">
        <v>100</v>
      </c>
      <c r="H8" s="414">
        <f>'別表4-2'!H10</f>
        <v>751</v>
      </c>
      <c r="I8" s="275">
        <f t="shared" si="0"/>
        <v>6.781650713382698</v>
      </c>
      <c r="J8" s="414">
        <f>'別表4-2'!J10</f>
        <v>7137</v>
      </c>
      <c r="K8" s="275">
        <f t="shared" si="1"/>
        <v>64.44825717897778</v>
      </c>
      <c r="L8" s="414">
        <f>'別表4-2'!L10</f>
        <v>2829</v>
      </c>
      <c r="M8" s="275">
        <f t="shared" si="2"/>
        <v>25.5463247245801</v>
      </c>
      <c r="N8" s="406">
        <f>'別表4-2'!N10</f>
        <v>357</v>
      </c>
      <c r="O8" s="407">
        <f t="shared" si="3"/>
        <v>3.2237673830594185</v>
      </c>
      <c r="P8" s="408">
        <f>'別表4-2'!AJ10</f>
        <v>15186</v>
      </c>
      <c r="Q8" s="409">
        <f>'別表4-2'!AQ10</f>
        <v>1329</v>
      </c>
    </row>
    <row r="9" spans="1:17" s="8" customFormat="1" ht="22.5" customHeight="1">
      <c r="A9" s="23"/>
      <c r="B9" s="45"/>
      <c r="C9" s="415"/>
      <c r="D9" s="416" t="s">
        <v>162</v>
      </c>
      <c r="E9" s="90">
        <v>7798</v>
      </c>
      <c r="F9" s="91">
        <v>809</v>
      </c>
      <c r="G9" s="92">
        <v>100</v>
      </c>
      <c r="H9" s="93">
        <v>134</v>
      </c>
      <c r="I9" s="94">
        <f t="shared" si="0"/>
        <v>16.563658838071692</v>
      </c>
      <c r="J9" s="93">
        <v>401</v>
      </c>
      <c r="K9" s="94">
        <f t="shared" si="1"/>
        <v>49.567367119901114</v>
      </c>
      <c r="L9" s="93">
        <v>263</v>
      </c>
      <c r="M9" s="94">
        <f t="shared" si="2"/>
        <v>32.509270704573545</v>
      </c>
      <c r="N9" s="93">
        <v>11</v>
      </c>
      <c r="O9" s="94">
        <f t="shared" si="3"/>
        <v>1.3597033374536465</v>
      </c>
      <c r="P9" s="86">
        <v>6814</v>
      </c>
      <c r="Q9" s="96">
        <v>175</v>
      </c>
    </row>
    <row r="10" spans="1:17" s="8" customFormat="1" ht="22.5" customHeight="1">
      <c r="A10" s="23"/>
      <c r="B10" s="45"/>
      <c r="C10" s="417"/>
      <c r="D10" s="45" t="s">
        <v>141</v>
      </c>
      <c r="E10" s="97">
        <v>6972</v>
      </c>
      <c r="F10" s="418">
        <v>2189</v>
      </c>
      <c r="G10" s="419">
        <v>100</v>
      </c>
      <c r="H10" s="420">
        <v>394</v>
      </c>
      <c r="I10" s="421">
        <f t="shared" si="0"/>
        <v>17.999086340794886</v>
      </c>
      <c r="J10" s="420">
        <v>1042</v>
      </c>
      <c r="K10" s="419">
        <f t="shared" si="1"/>
        <v>47.60164458656921</v>
      </c>
      <c r="L10" s="420">
        <v>422</v>
      </c>
      <c r="M10" s="421">
        <f t="shared" si="2"/>
        <v>19.27820922795797</v>
      </c>
      <c r="N10" s="420">
        <v>331</v>
      </c>
      <c r="O10" s="421">
        <f t="shared" si="3"/>
        <v>15.121059844677937</v>
      </c>
      <c r="P10" s="98">
        <v>4442</v>
      </c>
      <c r="Q10" s="422">
        <v>341</v>
      </c>
    </row>
    <row r="11" spans="1:17" s="8" customFormat="1" ht="22.5" customHeight="1">
      <c r="A11" s="23"/>
      <c r="B11" s="45"/>
      <c r="C11" s="417"/>
      <c r="D11" s="58" t="s">
        <v>163</v>
      </c>
      <c r="E11" s="423">
        <v>2516</v>
      </c>
      <c r="F11" s="424">
        <v>1893</v>
      </c>
      <c r="G11" s="425">
        <v>100</v>
      </c>
      <c r="H11" s="420">
        <v>140</v>
      </c>
      <c r="I11" s="421">
        <f t="shared" si="0"/>
        <v>7.3956682514527206</v>
      </c>
      <c r="J11" s="420">
        <v>1121</v>
      </c>
      <c r="K11" s="421">
        <f t="shared" si="1"/>
        <v>59.21817221341785</v>
      </c>
      <c r="L11" s="420">
        <v>731</v>
      </c>
      <c r="M11" s="421">
        <f t="shared" si="2"/>
        <v>38.61595351294242</v>
      </c>
      <c r="N11" s="420">
        <v>1</v>
      </c>
      <c r="O11" s="421">
        <f t="shared" si="3"/>
        <v>0.05282620179609086</v>
      </c>
      <c r="P11" s="98">
        <v>522</v>
      </c>
      <c r="Q11" s="422">
        <v>101</v>
      </c>
    </row>
    <row r="12" spans="1:17" s="8" customFormat="1" ht="22.5" customHeight="1">
      <c r="A12" s="23"/>
      <c r="B12" s="75"/>
      <c r="C12" s="47"/>
      <c r="D12" s="66" t="s">
        <v>135</v>
      </c>
      <c r="E12" s="426">
        <f>SUM(E8-E9-E10-E11)</f>
        <v>10303</v>
      </c>
      <c r="F12" s="87">
        <f>SUM(F8-F9-F10-F11)</f>
        <v>6183</v>
      </c>
      <c r="G12" s="427">
        <v>100</v>
      </c>
      <c r="H12" s="428">
        <f>SUM(H8-H9-H10-H11)</f>
        <v>83</v>
      </c>
      <c r="I12" s="429">
        <f t="shared" si="0"/>
        <v>1.3423904253598578</v>
      </c>
      <c r="J12" s="426">
        <f>SUM(J8-J9-J10-J11)</f>
        <v>4573</v>
      </c>
      <c r="K12" s="275">
        <f>J12/F12*100</f>
        <v>73.96086042374253</v>
      </c>
      <c r="L12" s="426">
        <f>SUM(L8-L9-L10-L11)</f>
        <v>1413</v>
      </c>
      <c r="M12" s="275">
        <f>L12/F12*100</f>
        <v>22.852983988355167</v>
      </c>
      <c r="N12" s="430">
        <f>SUM(N8-N9-N10-N11)</f>
        <v>14</v>
      </c>
      <c r="O12" s="429">
        <f>N12/F12*100</f>
        <v>0.2264273006631085</v>
      </c>
      <c r="P12" s="430">
        <f>SUM(P8-P9-P10-P11)</f>
        <v>3408</v>
      </c>
      <c r="Q12" s="431">
        <f>SUM(Q8-Q9-Q10-Q11)</f>
        <v>712</v>
      </c>
    </row>
    <row r="13" spans="1:17" s="8" customFormat="1" ht="22.5" customHeight="1">
      <c r="A13" s="23"/>
      <c r="B13" s="46"/>
      <c r="C13" s="417" t="s">
        <v>41</v>
      </c>
      <c r="D13" s="69"/>
      <c r="E13" s="432">
        <f>'別表4-3'!C10</f>
        <v>269</v>
      </c>
      <c r="F13" s="412">
        <f>'別表4-3'!F10</f>
        <v>207</v>
      </c>
      <c r="G13" s="413">
        <v>100</v>
      </c>
      <c r="H13" s="406">
        <f>'別表4-3'!H10</f>
        <v>3</v>
      </c>
      <c r="I13" s="407">
        <f t="shared" si="0"/>
        <v>1.4492753623188406</v>
      </c>
      <c r="J13" s="406">
        <f>'別表4-3'!J10</f>
        <v>203</v>
      </c>
      <c r="K13" s="407">
        <f t="shared" si="1"/>
        <v>98.06763285024155</v>
      </c>
      <c r="L13" s="406">
        <f>'別表4-3'!L10</f>
        <v>1</v>
      </c>
      <c r="M13" s="407">
        <f t="shared" si="2"/>
        <v>0.4830917874396135</v>
      </c>
      <c r="N13" s="406">
        <f>'別表4-3'!N10</f>
        <v>0</v>
      </c>
      <c r="O13" s="407">
        <f t="shared" si="3"/>
        <v>0</v>
      </c>
      <c r="P13" s="408">
        <f>'別表4-3'!AJ10</f>
        <v>60</v>
      </c>
      <c r="Q13" s="409">
        <f>'別表4-3'!AQ10</f>
        <v>2</v>
      </c>
    </row>
    <row r="14" spans="1:17" s="8" customFormat="1" ht="22.5" customHeight="1">
      <c r="A14" s="23"/>
      <c r="B14" s="45"/>
      <c r="C14" s="89"/>
      <c r="D14" s="417" t="s">
        <v>164</v>
      </c>
      <c r="E14" s="90">
        <v>266</v>
      </c>
      <c r="F14" s="91">
        <v>205</v>
      </c>
      <c r="G14" s="92">
        <v>100</v>
      </c>
      <c r="H14" s="93">
        <v>2</v>
      </c>
      <c r="I14" s="94">
        <f t="shared" si="0"/>
        <v>0.975609756097561</v>
      </c>
      <c r="J14" s="93">
        <v>203</v>
      </c>
      <c r="K14" s="94">
        <f t="shared" si="1"/>
        <v>99.02439024390245</v>
      </c>
      <c r="L14" s="93">
        <v>0</v>
      </c>
      <c r="M14" s="94">
        <f t="shared" si="2"/>
        <v>0</v>
      </c>
      <c r="N14" s="93">
        <v>0</v>
      </c>
      <c r="O14" s="94">
        <f t="shared" si="3"/>
        <v>0</v>
      </c>
      <c r="P14" s="95">
        <v>59</v>
      </c>
      <c r="Q14" s="96">
        <v>2</v>
      </c>
    </row>
    <row r="15" spans="1:17" s="8" customFormat="1" ht="22.5" customHeight="1">
      <c r="A15" s="23"/>
      <c r="B15" s="45"/>
      <c r="C15" s="433"/>
      <c r="D15" s="434" t="s">
        <v>135</v>
      </c>
      <c r="E15" s="97">
        <v>3</v>
      </c>
      <c r="F15" s="418">
        <v>2</v>
      </c>
      <c r="G15" s="419">
        <v>100</v>
      </c>
      <c r="H15" s="420">
        <v>1</v>
      </c>
      <c r="I15" s="421">
        <f t="shared" si="0"/>
        <v>50</v>
      </c>
      <c r="J15" s="420">
        <v>0</v>
      </c>
      <c r="K15" s="421">
        <f>J15/F15*100</f>
        <v>0</v>
      </c>
      <c r="L15" s="420">
        <v>1</v>
      </c>
      <c r="M15" s="421">
        <f>L15/F15*100</f>
        <v>50</v>
      </c>
      <c r="N15" s="420">
        <v>0</v>
      </c>
      <c r="O15" s="421">
        <f>N15/F15*100</f>
        <v>0</v>
      </c>
      <c r="P15" s="98">
        <v>1</v>
      </c>
      <c r="Q15" s="422">
        <v>0</v>
      </c>
    </row>
    <row r="16" spans="1:17" s="8" customFormat="1" ht="22.5" customHeight="1">
      <c r="A16" s="23"/>
      <c r="B16" s="45"/>
      <c r="C16" s="433"/>
      <c r="D16" s="46"/>
      <c r="E16" s="98"/>
      <c r="F16" s="418"/>
      <c r="G16" s="419"/>
      <c r="H16" s="418"/>
      <c r="I16" s="421"/>
      <c r="J16" s="418"/>
      <c r="K16" s="435"/>
      <c r="L16" s="418"/>
      <c r="M16" s="421"/>
      <c r="N16" s="418"/>
      <c r="O16" s="421"/>
      <c r="P16" s="436"/>
      <c r="Q16" s="422"/>
    </row>
    <row r="17" spans="1:17" s="8" customFormat="1" ht="22.5" customHeight="1">
      <c r="A17" s="23"/>
      <c r="B17" s="75"/>
      <c r="C17" s="437"/>
      <c r="D17" s="66"/>
      <c r="E17" s="438"/>
      <c r="F17" s="439"/>
      <c r="G17" s="413"/>
      <c r="H17" s="414"/>
      <c r="I17" s="275"/>
      <c r="J17" s="414"/>
      <c r="K17" s="275"/>
      <c r="L17" s="414"/>
      <c r="M17" s="275"/>
      <c r="N17" s="414"/>
      <c r="O17" s="275"/>
      <c r="P17" s="440"/>
      <c r="Q17" s="441"/>
    </row>
    <row r="18" spans="1:17" s="8" customFormat="1" ht="22.5" customHeight="1">
      <c r="A18" s="23"/>
      <c r="B18" s="52"/>
      <c r="C18" s="417" t="s">
        <v>39</v>
      </c>
      <c r="D18" s="69"/>
      <c r="E18" s="442">
        <f>'別表4-4'!C10</f>
        <v>92</v>
      </c>
      <c r="F18" s="412">
        <f>'別表4-4'!F10</f>
        <v>72</v>
      </c>
      <c r="G18" s="443">
        <v>100</v>
      </c>
      <c r="H18" s="406">
        <f>'別表4-4'!H10</f>
        <v>1</v>
      </c>
      <c r="I18" s="407">
        <f>H18/F18*100</f>
        <v>1.3888888888888888</v>
      </c>
      <c r="J18" s="406">
        <f>'別表4-4'!J10</f>
        <v>54</v>
      </c>
      <c r="K18" s="407">
        <f t="shared" si="1"/>
        <v>75</v>
      </c>
      <c r="L18" s="406">
        <f>'別表4-4'!L10</f>
        <v>16</v>
      </c>
      <c r="M18" s="407">
        <f>L18/F18*100</f>
        <v>22.22222222222222</v>
      </c>
      <c r="N18" s="406">
        <f>'別表4-4'!N10</f>
        <v>1</v>
      </c>
      <c r="O18" s="407">
        <f>N18/F18*100</f>
        <v>1.3888888888888888</v>
      </c>
      <c r="P18" s="408">
        <f>'別表4-4'!AJ10</f>
        <v>15</v>
      </c>
      <c r="Q18" s="409">
        <f>'別表4-4'!AQ10</f>
        <v>5</v>
      </c>
    </row>
    <row r="19" spans="1:17" s="8" customFormat="1" ht="22.5" customHeight="1">
      <c r="A19" s="23"/>
      <c r="B19" s="45"/>
      <c r="C19" s="45"/>
      <c r="D19" s="444" t="s">
        <v>163</v>
      </c>
      <c r="E19" s="90">
        <v>54</v>
      </c>
      <c r="F19" s="445">
        <v>43</v>
      </c>
      <c r="G19" s="446">
        <v>100</v>
      </c>
      <c r="H19" s="447">
        <v>0</v>
      </c>
      <c r="I19" s="448">
        <f>H19/F19*100</f>
        <v>0</v>
      </c>
      <c r="J19" s="449">
        <v>37</v>
      </c>
      <c r="K19" s="448">
        <f>J19/F19*100</f>
        <v>86.04651162790698</v>
      </c>
      <c r="L19" s="447">
        <v>6</v>
      </c>
      <c r="M19" s="448">
        <f>L19/F19*100</f>
        <v>13.953488372093023</v>
      </c>
      <c r="N19" s="447">
        <v>0</v>
      </c>
      <c r="O19" s="448">
        <f>N19/F19*100</f>
        <v>0</v>
      </c>
      <c r="P19" s="450">
        <v>6</v>
      </c>
      <c r="Q19" s="451">
        <v>5</v>
      </c>
    </row>
    <row r="20" spans="1:17" s="8" customFormat="1" ht="22.5" customHeight="1">
      <c r="A20" s="23"/>
      <c r="B20" s="45"/>
      <c r="C20" s="45"/>
      <c r="D20" s="434" t="s">
        <v>136</v>
      </c>
      <c r="E20" s="452">
        <v>17</v>
      </c>
      <c r="F20" s="418">
        <v>16</v>
      </c>
      <c r="G20" s="419">
        <v>100</v>
      </c>
      <c r="H20" s="420">
        <v>0</v>
      </c>
      <c r="I20" s="421">
        <f>H20/F20*100</f>
        <v>0</v>
      </c>
      <c r="J20" s="453">
        <v>15</v>
      </c>
      <c r="K20" s="421">
        <f>J20/F20*100</f>
        <v>93.75</v>
      </c>
      <c r="L20" s="420">
        <v>1</v>
      </c>
      <c r="M20" s="421">
        <f>L20/F20*100</f>
        <v>6.25</v>
      </c>
      <c r="N20" s="420">
        <v>0</v>
      </c>
      <c r="O20" s="421">
        <f>N20/F20*100</f>
        <v>0</v>
      </c>
      <c r="P20" s="436">
        <v>1</v>
      </c>
      <c r="Q20" s="422">
        <v>0</v>
      </c>
    </row>
    <row r="21" spans="1:17" s="8" customFormat="1" ht="22.5" customHeight="1">
      <c r="A21" s="23"/>
      <c r="B21" s="45"/>
      <c r="C21" s="46"/>
      <c r="D21" s="73" t="s">
        <v>162</v>
      </c>
      <c r="E21" s="97">
        <v>8</v>
      </c>
      <c r="F21" s="418">
        <v>2</v>
      </c>
      <c r="G21" s="419">
        <v>100</v>
      </c>
      <c r="H21" s="420">
        <v>1</v>
      </c>
      <c r="I21" s="421">
        <f>H21/F21*100</f>
        <v>50</v>
      </c>
      <c r="J21" s="453">
        <v>1</v>
      </c>
      <c r="K21" s="435">
        <f>J21/F21*100</f>
        <v>50</v>
      </c>
      <c r="L21" s="420">
        <v>0</v>
      </c>
      <c r="M21" s="435">
        <f>L21/F21*100</f>
        <v>0</v>
      </c>
      <c r="N21" s="420">
        <v>0</v>
      </c>
      <c r="O21" s="454">
        <v>0</v>
      </c>
      <c r="P21" s="436">
        <v>6</v>
      </c>
      <c r="Q21" s="455">
        <v>0</v>
      </c>
    </row>
    <row r="22" spans="1:17" s="8" customFormat="1" ht="22.5" customHeight="1">
      <c r="A22" s="23"/>
      <c r="B22" s="75"/>
      <c r="C22" s="75"/>
      <c r="D22" s="47" t="s">
        <v>135</v>
      </c>
      <c r="E22" s="430">
        <f>SUM(E18-E19-E20-E21)</f>
        <v>13</v>
      </c>
      <c r="F22" s="426">
        <f>SUM(F18-F19-F20-F21)</f>
        <v>11</v>
      </c>
      <c r="G22" s="413">
        <v>100</v>
      </c>
      <c r="H22" s="430">
        <f>SUM(H18-H19-H20-H21)</f>
        <v>0</v>
      </c>
      <c r="I22" s="429">
        <v>0</v>
      </c>
      <c r="J22" s="426">
        <f>SUM(J18-J19-J20-J21)</f>
        <v>1</v>
      </c>
      <c r="K22" s="275">
        <f>J22/F22*100</f>
        <v>9.090909090909092</v>
      </c>
      <c r="L22" s="430">
        <f>SUM(L18-L19-L20-L21)</f>
        <v>9</v>
      </c>
      <c r="M22" s="429">
        <f>L22/F22*100</f>
        <v>81.81818181818183</v>
      </c>
      <c r="N22" s="426">
        <f>SUM(N18-N19-N20-N21)</f>
        <v>1</v>
      </c>
      <c r="O22" s="275">
        <f>N22/F22*100</f>
        <v>9.090909090909092</v>
      </c>
      <c r="P22" s="430">
        <f>SUM(P18-P19-P20-P21)</f>
        <v>2</v>
      </c>
      <c r="Q22" s="431">
        <f>SUM(Q18-Q19-Q20-Q21)</f>
        <v>0</v>
      </c>
    </row>
    <row r="23" spans="2:17" s="6" customFormat="1" ht="22.5" customHeight="1">
      <c r="B23" s="604" t="s">
        <v>143</v>
      </c>
      <c r="C23" s="605"/>
      <c r="D23" s="605"/>
      <c r="E23" s="605"/>
      <c r="F23" s="605"/>
      <c r="G23" s="605"/>
      <c r="H23" s="605"/>
      <c r="I23" s="605"/>
      <c r="J23" s="605"/>
      <c r="K23" s="605"/>
      <c r="L23" s="605"/>
      <c r="M23" s="605"/>
      <c r="N23" s="605"/>
      <c r="O23" s="605"/>
      <c r="P23" s="605"/>
      <c r="Q23" s="605"/>
    </row>
    <row r="24" spans="1:17" s="6" customFormat="1" ht="12.75">
      <c r="A24" s="24"/>
      <c r="E24" s="456"/>
      <c r="F24" s="456"/>
      <c r="H24" s="456"/>
      <c r="J24" s="456"/>
      <c r="L24" s="456"/>
      <c r="N24" s="456"/>
      <c r="P24" s="456"/>
      <c r="Q24" s="456"/>
    </row>
    <row r="25" spans="5:17" s="6" customFormat="1" ht="12.75">
      <c r="E25" s="456"/>
      <c r="F25" s="456"/>
      <c r="H25" s="456"/>
      <c r="J25" s="456"/>
      <c r="L25" s="456"/>
      <c r="N25" s="456"/>
      <c r="P25" s="456"/>
      <c r="Q25" s="456"/>
    </row>
    <row r="26" spans="5:17" s="6" customFormat="1" ht="12.75">
      <c r="E26" s="456"/>
      <c r="F26" s="456"/>
      <c r="H26" s="456"/>
      <c r="J26" s="456"/>
      <c r="L26" s="456"/>
      <c r="N26" s="456"/>
      <c r="P26" s="456"/>
      <c r="Q26" s="456"/>
    </row>
    <row r="27" spans="5:17" s="8" customFormat="1" ht="12.75">
      <c r="E27" s="457"/>
      <c r="F27" s="457"/>
      <c r="H27" s="457"/>
      <c r="J27" s="457"/>
      <c r="L27" s="457"/>
      <c r="N27" s="457"/>
      <c r="P27" s="457"/>
      <c r="Q27" s="457"/>
    </row>
    <row r="28" spans="5:17" s="8" customFormat="1" ht="12.75">
      <c r="E28" s="457"/>
      <c r="F28" s="457"/>
      <c r="H28" s="457"/>
      <c r="J28" s="457"/>
      <c r="L28" s="457"/>
      <c r="N28" s="457"/>
      <c r="P28" s="457"/>
      <c r="Q28" s="457"/>
    </row>
    <row r="29" spans="5:17" s="8" customFormat="1" ht="12.75">
      <c r="E29" s="457"/>
      <c r="F29" s="457"/>
      <c r="H29" s="457"/>
      <c r="J29" s="457"/>
      <c r="L29" s="457"/>
      <c r="N29" s="457"/>
      <c r="P29" s="457"/>
      <c r="Q29" s="457"/>
    </row>
  </sheetData>
  <sheetProtection/>
  <mergeCells count="12">
    <mergeCell ref="B2:Q2"/>
    <mergeCell ref="N5:O5"/>
    <mergeCell ref="B7:D7"/>
    <mergeCell ref="P4:P5"/>
    <mergeCell ref="Q4:Q5"/>
    <mergeCell ref="B4:D6"/>
    <mergeCell ref="E4:E5"/>
    <mergeCell ref="B23:Q23"/>
    <mergeCell ref="F4:O4"/>
    <mergeCell ref="H5:I5"/>
    <mergeCell ref="J5:K5"/>
    <mergeCell ref="L5:M5"/>
  </mergeCells>
  <printOptions horizontalCentered="1"/>
  <pageMargins left="0.1968503937007874" right="0.1968503937007874" top="0.7874015748031497" bottom="0.7874015748031497" header="0.5118110236220472" footer="0.5118110236220472"/>
  <pageSetup fitToHeight="1"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B1:AI33"/>
  <sheetViews>
    <sheetView view="pageBreakPreview" zoomScale="93" zoomScaleNormal="75" zoomScaleSheetLayoutView="93" zoomScalePageLayoutView="0" workbookViewId="0" topLeftCell="A1">
      <pane xSplit="4" ySplit="6" topLeftCell="E7" activePane="bottomRight" state="frozen"/>
      <selection pane="topLeft" activeCell="L16" sqref="L16"/>
      <selection pane="topRight" activeCell="L16" sqref="L16"/>
      <selection pane="bottomLeft" activeCell="L16" sqref="L16"/>
      <selection pane="bottomRight" activeCell="A7" sqref="A7:IV8"/>
    </sheetView>
  </sheetViews>
  <sheetFormatPr defaultColWidth="9.00390625" defaultRowHeight="13.5"/>
  <cols>
    <col min="1" max="1" width="2.875" style="1" customWidth="1"/>
    <col min="2" max="3" width="2.625" style="1" customWidth="1"/>
    <col min="4" max="4" width="49.00390625" style="1" customWidth="1"/>
    <col min="5" max="5" width="10.875" style="5" customWidth="1"/>
    <col min="6" max="6" width="10.50390625" style="5" customWidth="1"/>
    <col min="7" max="7" width="9.125" style="1" customWidth="1"/>
    <col min="8" max="8" width="10.50390625" style="5" customWidth="1"/>
    <col min="9" max="9" width="9.125" style="1" customWidth="1"/>
    <col min="10" max="10" width="10.50390625" style="5" customWidth="1"/>
    <col min="11" max="11" width="9.125" style="1" customWidth="1"/>
    <col min="12" max="12" width="10.50390625" style="5" customWidth="1"/>
    <col min="13" max="13" width="9.125" style="1" customWidth="1"/>
    <col min="14" max="14" width="10.375" style="5" customWidth="1"/>
    <col min="15" max="15" width="9.125" style="1" customWidth="1"/>
    <col min="16" max="16" width="10.50390625" style="5" customWidth="1"/>
    <col min="17" max="17" width="9.125" style="1" customWidth="1"/>
    <col min="18" max="18" width="10.50390625" style="1" customWidth="1"/>
    <col min="19" max="19" width="9.125" style="1" customWidth="1"/>
    <col min="20" max="20" width="10.50390625" style="5" customWidth="1"/>
    <col min="21" max="21" width="9.125" style="1" customWidth="1"/>
    <col min="22" max="22" width="10.50390625" style="5" customWidth="1"/>
    <col min="23" max="23" width="9.125" style="1" customWidth="1"/>
    <col min="24" max="24" width="10.50390625" style="5" customWidth="1"/>
    <col min="25" max="25" width="9.00390625" style="1" customWidth="1"/>
    <col min="26" max="26" width="10.875" style="5" customWidth="1"/>
    <col min="27" max="27" width="10.50390625" style="5" customWidth="1"/>
    <col min="28" max="28" width="9.00390625" style="1" customWidth="1"/>
    <col min="29" max="29" width="10.50390625" style="5" customWidth="1"/>
    <col min="30" max="30" width="9.00390625" style="1" customWidth="1"/>
    <col min="31" max="31" width="10.375" style="5" customWidth="1"/>
    <col min="32" max="32" width="9.00390625" style="1" customWidth="1"/>
    <col min="33" max="33" width="10.875" style="5" customWidth="1"/>
    <col min="34" max="16384" width="9.00390625" style="1" customWidth="1"/>
  </cols>
  <sheetData>
    <row r="1" spans="2:32" ht="18" customHeight="1">
      <c r="B1" s="2" t="s">
        <v>3</v>
      </c>
      <c r="C1" s="2"/>
      <c r="D1" s="2"/>
      <c r="E1" s="4"/>
      <c r="F1" s="4"/>
      <c r="G1" s="2"/>
      <c r="H1" s="4"/>
      <c r="I1" s="2"/>
      <c r="J1" s="4"/>
      <c r="K1" s="2"/>
      <c r="L1" s="4"/>
      <c r="M1" s="2"/>
      <c r="N1" s="4"/>
      <c r="O1" s="2"/>
      <c r="P1" s="4"/>
      <c r="Q1" s="2"/>
      <c r="R1" s="2"/>
      <c r="S1" s="2"/>
      <c r="T1" s="4"/>
      <c r="U1" s="2"/>
      <c r="V1" s="4"/>
      <c r="W1" s="2"/>
      <c r="X1" s="4"/>
      <c r="Y1" s="2"/>
      <c r="Z1" s="4"/>
      <c r="AA1" s="4"/>
      <c r="AB1" s="2"/>
      <c r="AC1" s="4"/>
      <c r="AD1" s="2"/>
      <c r="AE1" s="4"/>
      <c r="AF1" s="2"/>
    </row>
    <row r="2" spans="2:33" ht="18" customHeight="1">
      <c r="B2" s="609" t="s">
        <v>156</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row>
    <row r="3" spans="2:32" ht="18" customHeight="1" thickBot="1">
      <c r="B3" s="2"/>
      <c r="C3" s="2"/>
      <c r="D3" s="2"/>
      <c r="E3" s="4"/>
      <c r="F3" s="4"/>
      <c r="G3" s="2"/>
      <c r="H3" s="4"/>
      <c r="I3" s="2"/>
      <c r="J3" s="4"/>
      <c r="K3" s="2"/>
      <c r="L3" s="4"/>
      <c r="M3" s="2"/>
      <c r="N3" s="4"/>
      <c r="O3" s="2"/>
      <c r="P3" s="4"/>
      <c r="Q3" s="2"/>
      <c r="R3" s="2"/>
      <c r="S3" s="2"/>
      <c r="T3" s="4"/>
      <c r="U3" s="2"/>
      <c r="V3" s="4"/>
      <c r="W3" s="2"/>
      <c r="X3" s="4"/>
      <c r="Y3" s="2"/>
      <c r="Z3" s="4"/>
      <c r="AA3" s="4"/>
      <c r="AB3" s="2"/>
      <c r="AC3" s="4"/>
      <c r="AD3" s="2"/>
      <c r="AE3" s="4"/>
      <c r="AF3" s="2"/>
    </row>
    <row r="4" spans="2:33" ht="17.25" customHeight="1">
      <c r="B4" s="626" t="s">
        <v>4</v>
      </c>
      <c r="C4" s="627"/>
      <c r="D4" s="628"/>
      <c r="E4" s="635" t="s">
        <v>0</v>
      </c>
      <c r="F4" s="637" t="s">
        <v>152</v>
      </c>
      <c r="G4" s="638"/>
      <c r="H4" s="638"/>
      <c r="I4" s="638"/>
      <c r="J4" s="638"/>
      <c r="K4" s="638"/>
      <c r="L4" s="638"/>
      <c r="M4" s="638"/>
      <c r="N4" s="638"/>
      <c r="O4" s="638"/>
      <c r="P4" s="638"/>
      <c r="Q4" s="638"/>
      <c r="R4" s="638"/>
      <c r="S4" s="638"/>
      <c r="T4" s="638"/>
      <c r="U4" s="638"/>
      <c r="V4" s="638"/>
      <c r="W4" s="638"/>
      <c r="X4" s="638"/>
      <c r="Y4" s="638"/>
      <c r="Z4" s="639" t="s">
        <v>144</v>
      </c>
      <c r="AA4" s="640"/>
      <c r="AB4" s="640"/>
      <c r="AC4" s="640"/>
      <c r="AD4" s="640"/>
      <c r="AE4" s="640"/>
      <c r="AF4" s="641"/>
      <c r="AG4" s="618" t="s">
        <v>1</v>
      </c>
    </row>
    <row r="5" spans="2:33" ht="26.25" customHeight="1">
      <c r="B5" s="629"/>
      <c r="C5" s="630"/>
      <c r="D5" s="631"/>
      <c r="E5" s="636"/>
      <c r="F5" s="100"/>
      <c r="G5" s="101"/>
      <c r="H5" s="625" t="s">
        <v>29</v>
      </c>
      <c r="I5" s="617"/>
      <c r="J5" s="616" t="s">
        <v>43</v>
      </c>
      <c r="K5" s="617"/>
      <c r="L5" s="616" t="s">
        <v>44</v>
      </c>
      <c r="M5" s="617"/>
      <c r="N5" s="616" t="s">
        <v>45</v>
      </c>
      <c r="O5" s="617"/>
      <c r="P5" s="616" t="s">
        <v>30</v>
      </c>
      <c r="Q5" s="617"/>
      <c r="R5" s="616" t="s">
        <v>49</v>
      </c>
      <c r="S5" s="617"/>
      <c r="T5" s="616" t="s">
        <v>31</v>
      </c>
      <c r="U5" s="617"/>
      <c r="V5" s="616" t="s">
        <v>32</v>
      </c>
      <c r="W5" s="617"/>
      <c r="X5" s="616" t="s">
        <v>33</v>
      </c>
      <c r="Y5" s="617"/>
      <c r="Z5" s="102"/>
      <c r="AA5" s="614" t="s">
        <v>34</v>
      </c>
      <c r="AB5" s="615"/>
      <c r="AC5" s="623" t="s">
        <v>46</v>
      </c>
      <c r="AD5" s="624"/>
      <c r="AE5" s="614" t="s">
        <v>36</v>
      </c>
      <c r="AF5" s="615"/>
      <c r="AG5" s="619"/>
    </row>
    <row r="6" spans="2:33" ht="17.25" customHeight="1">
      <c r="B6" s="632"/>
      <c r="C6" s="633"/>
      <c r="D6" s="634"/>
      <c r="E6" s="103" t="s">
        <v>5</v>
      </c>
      <c r="F6" s="104" t="s">
        <v>5</v>
      </c>
      <c r="G6" s="105" t="s">
        <v>6</v>
      </c>
      <c r="H6" s="106" t="s">
        <v>5</v>
      </c>
      <c r="I6" s="107" t="s">
        <v>6</v>
      </c>
      <c r="J6" s="104" t="s">
        <v>5</v>
      </c>
      <c r="K6" s="105" t="s">
        <v>6</v>
      </c>
      <c r="L6" s="104" t="s">
        <v>5</v>
      </c>
      <c r="M6" s="105" t="s">
        <v>6</v>
      </c>
      <c r="N6" s="106" t="s">
        <v>5</v>
      </c>
      <c r="O6" s="107" t="s">
        <v>6</v>
      </c>
      <c r="P6" s="104" t="s">
        <v>5</v>
      </c>
      <c r="Q6" s="105" t="s">
        <v>6</v>
      </c>
      <c r="R6" s="104" t="s">
        <v>5</v>
      </c>
      <c r="S6" s="105" t="s">
        <v>6</v>
      </c>
      <c r="T6" s="104" t="s">
        <v>5</v>
      </c>
      <c r="U6" s="105" t="s">
        <v>6</v>
      </c>
      <c r="V6" s="104" t="s">
        <v>5</v>
      </c>
      <c r="W6" s="105" t="s">
        <v>6</v>
      </c>
      <c r="X6" s="104" t="s">
        <v>5</v>
      </c>
      <c r="Y6" s="105" t="s">
        <v>6</v>
      </c>
      <c r="Z6" s="79" t="s">
        <v>5</v>
      </c>
      <c r="AA6" s="108" t="s">
        <v>5</v>
      </c>
      <c r="AB6" s="107" t="s">
        <v>6</v>
      </c>
      <c r="AC6" s="108" t="s">
        <v>5</v>
      </c>
      <c r="AD6" s="107" t="s">
        <v>6</v>
      </c>
      <c r="AE6" s="108" t="s">
        <v>5</v>
      </c>
      <c r="AF6" s="107" t="s">
        <v>6</v>
      </c>
      <c r="AG6" s="109" t="s">
        <v>5</v>
      </c>
    </row>
    <row r="7" spans="2:33" s="8" customFormat="1" ht="22.5" customHeight="1">
      <c r="B7" s="620" t="s">
        <v>7</v>
      </c>
      <c r="C7" s="621"/>
      <c r="D7" s="622"/>
      <c r="E7" s="458">
        <f>SUM(E8+E13+E18)</f>
        <v>27950</v>
      </c>
      <c r="F7" s="577">
        <f>SUM(F8+F13+F18)</f>
        <v>11353</v>
      </c>
      <c r="G7" s="459">
        <v>100</v>
      </c>
      <c r="H7" s="460">
        <f>SUM(H8+H13+H18)</f>
        <v>2198</v>
      </c>
      <c r="I7" s="407">
        <f>H7/F7*100</f>
        <v>19.3605214480754</v>
      </c>
      <c r="J7" s="408">
        <f>SUM(J8+J13+J18)</f>
        <v>3206</v>
      </c>
      <c r="K7" s="461">
        <f aca="true" t="shared" si="0" ref="K7:K14">J7/F7*100</f>
        <v>28.23923192107813</v>
      </c>
      <c r="L7" s="408">
        <f>SUM(L8+L13+L18)</f>
        <v>1945</v>
      </c>
      <c r="M7" s="461">
        <f aca="true" t="shared" si="1" ref="M7:M13">L7/F7*100</f>
        <v>17.132035585307847</v>
      </c>
      <c r="N7" s="460">
        <f>SUM(N8+N13+N18)</f>
        <v>1934</v>
      </c>
      <c r="O7" s="407">
        <f>N7/F7*100</f>
        <v>17.035144895622302</v>
      </c>
      <c r="P7" s="408">
        <f>SUM(P8+P13+P18)</f>
        <v>671</v>
      </c>
      <c r="Q7" s="461">
        <f>P7/F7*100</f>
        <v>5.910332070818286</v>
      </c>
      <c r="R7" s="408">
        <f>SUM(R8+R13+R18)</f>
        <v>533</v>
      </c>
      <c r="S7" s="461">
        <f aca="true" t="shared" si="2" ref="S7:S12">R7/F7*100</f>
        <v>4.6947943274905315</v>
      </c>
      <c r="T7" s="408">
        <f>SUM(T8+T13+T18)</f>
        <v>211</v>
      </c>
      <c r="U7" s="461">
        <f aca="true" t="shared" si="3" ref="U7:U12">T7/F7*100</f>
        <v>1.8585395930591033</v>
      </c>
      <c r="V7" s="408">
        <f>SUM(V8+V13+V18)</f>
        <v>223</v>
      </c>
      <c r="W7" s="461">
        <f aca="true" t="shared" si="4" ref="W7:W12">V7/F7*100</f>
        <v>1.9642385272615168</v>
      </c>
      <c r="X7" s="408">
        <f>SUM(X8+X13+X18)</f>
        <v>432</v>
      </c>
      <c r="Y7" s="461">
        <f aca="true" t="shared" si="5" ref="Y7:Y12">X7/F7*100</f>
        <v>3.8051616312868846</v>
      </c>
      <c r="Z7" s="408">
        <f>SUM(Z8+Z13+Z18)</f>
        <v>15261</v>
      </c>
      <c r="AA7" s="460">
        <f>SUM(AA8+AA13+AA18)</f>
        <v>12286</v>
      </c>
      <c r="AB7" s="407">
        <f aca="true" t="shared" si="6" ref="AB7:AB12">AA7/Z7*100</f>
        <v>80.5058646222397</v>
      </c>
      <c r="AC7" s="460">
        <f>SUM(AC8+AC13+AC18)</f>
        <v>1956</v>
      </c>
      <c r="AD7" s="407">
        <f aca="true" t="shared" si="7" ref="AD7:AD12">AC7/Z7*100</f>
        <v>12.816984470218204</v>
      </c>
      <c r="AE7" s="460">
        <f>SUM(AE8+AE13+AE18)</f>
        <v>1019</v>
      </c>
      <c r="AF7" s="407">
        <f>AE7/Z7*100</f>
        <v>6.677150907542101</v>
      </c>
      <c r="AG7" s="462">
        <f>SUM(AG8+AG13+AG18)</f>
        <v>1336</v>
      </c>
    </row>
    <row r="8" spans="2:33" s="8" customFormat="1" ht="22.5" customHeight="1">
      <c r="B8" s="463"/>
      <c r="C8" s="444" t="s">
        <v>42</v>
      </c>
      <c r="D8" s="464"/>
      <c r="E8" s="465">
        <f>'別表4-2'!C10</f>
        <v>27589</v>
      </c>
      <c r="F8" s="577">
        <f>'別表4-2'!F10</f>
        <v>11074</v>
      </c>
      <c r="G8" s="466">
        <v>100</v>
      </c>
      <c r="H8" s="406">
        <f>'別表4-2'!R10</f>
        <v>2155</v>
      </c>
      <c r="I8" s="407">
        <f aca="true" t="shared" si="8" ref="I8:I13">H8/F8*100</f>
        <v>19.459996387935703</v>
      </c>
      <c r="J8" s="406">
        <f>'別表4-2'!T10</f>
        <v>3040</v>
      </c>
      <c r="K8" s="461">
        <f t="shared" si="0"/>
        <v>27.451688640057792</v>
      </c>
      <c r="L8" s="408">
        <f>'別表4-2'!V10</f>
        <v>1914</v>
      </c>
      <c r="M8" s="461">
        <f t="shared" si="1"/>
        <v>17.283727650352176</v>
      </c>
      <c r="N8" s="406">
        <f>'別表4-2'!X10</f>
        <v>1909</v>
      </c>
      <c r="O8" s="407">
        <f aca="true" t="shared" si="9" ref="O8:O15">N8/F8*100</f>
        <v>17.238576846667872</v>
      </c>
      <c r="P8" s="408">
        <f>'別表4-2'!Z10</f>
        <v>661</v>
      </c>
      <c r="Q8" s="461">
        <f>P8/F8*100</f>
        <v>5.968936247065198</v>
      </c>
      <c r="R8" s="408">
        <f>'別表4-2'!AB10</f>
        <v>532</v>
      </c>
      <c r="S8" s="467">
        <f t="shared" si="2"/>
        <v>4.804045512010114</v>
      </c>
      <c r="T8" s="408">
        <f>'別表4-2'!AD10</f>
        <v>208</v>
      </c>
      <c r="U8" s="461">
        <f t="shared" si="3"/>
        <v>1.8782734332671123</v>
      </c>
      <c r="V8" s="408">
        <f>'別表4-2'!AF10</f>
        <v>223</v>
      </c>
      <c r="W8" s="461">
        <f t="shared" si="4"/>
        <v>2.013725844320029</v>
      </c>
      <c r="X8" s="408">
        <f>'別表4-2'!AH10</f>
        <v>432</v>
      </c>
      <c r="Y8" s="461">
        <f t="shared" si="5"/>
        <v>3.9010294383240023</v>
      </c>
      <c r="Z8" s="408">
        <f>'別表4-2'!AJ10</f>
        <v>15186</v>
      </c>
      <c r="AA8" s="406">
        <v>12216</v>
      </c>
      <c r="AB8" s="407">
        <f t="shared" si="6"/>
        <v>80.4425128407744</v>
      </c>
      <c r="AC8" s="406">
        <v>1955</v>
      </c>
      <c r="AD8" s="407">
        <f t="shared" si="7"/>
        <v>12.873699460028973</v>
      </c>
      <c r="AE8" s="406">
        <v>1015</v>
      </c>
      <c r="AF8" s="407">
        <f aca="true" t="shared" si="10" ref="AF8:AF22">AE8/Z8*100</f>
        <v>6.683787699196629</v>
      </c>
      <c r="AG8" s="468">
        <f>'別表4-2'!AQ10</f>
        <v>1329</v>
      </c>
    </row>
    <row r="9" spans="2:33" s="8" customFormat="1" ht="22.5" customHeight="1">
      <c r="B9" s="463"/>
      <c r="C9" s="46"/>
      <c r="D9" s="45" t="s">
        <v>162</v>
      </c>
      <c r="E9" s="469">
        <v>7798</v>
      </c>
      <c r="F9" s="470">
        <v>809</v>
      </c>
      <c r="G9" s="471">
        <v>100</v>
      </c>
      <c r="H9" s="472">
        <v>229</v>
      </c>
      <c r="I9" s="473">
        <f t="shared" si="8"/>
        <v>28.30655129789864</v>
      </c>
      <c r="J9" s="472">
        <v>142</v>
      </c>
      <c r="K9" s="474">
        <f t="shared" si="0"/>
        <v>17.552533992583434</v>
      </c>
      <c r="L9" s="472">
        <v>153</v>
      </c>
      <c r="M9" s="474">
        <f t="shared" si="1"/>
        <v>18.912237330037083</v>
      </c>
      <c r="N9" s="475">
        <v>113</v>
      </c>
      <c r="O9" s="474">
        <f t="shared" si="9"/>
        <v>13.967861557478367</v>
      </c>
      <c r="P9" s="472">
        <v>69</v>
      </c>
      <c r="Q9" s="474">
        <f aca="true" t="shared" si="11" ref="Q9:Q14">P9/F9*100</f>
        <v>8.529048207663783</v>
      </c>
      <c r="R9" s="476">
        <v>41</v>
      </c>
      <c r="S9" s="473">
        <f t="shared" si="2"/>
        <v>5.067985166872682</v>
      </c>
      <c r="T9" s="477">
        <v>31</v>
      </c>
      <c r="U9" s="474">
        <f t="shared" si="3"/>
        <v>3.8318912237330034</v>
      </c>
      <c r="V9" s="472">
        <v>18</v>
      </c>
      <c r="W9" s="474">
        <f t="shared" si="4"/>
        <v>2.2249690976514214</v>
      </c>
      <c r="X9" s="472">
        <v>13</v>
      </c>
      <c r="Y9" s="474">
        <f t="shared" si="5"/>
        <v>1.6069221260815822</v>
      </c>
      <c r="Z9" s="472">
        <v>6814</v>
      </c>
      <c r="AA9" s="476">
        <v>6595</v>
      </c>
      <c r="AB9" s="473">
        <f t="shared" si="6"/>
        <v>96.78602876430877</v>
      </c>
      <c r="AC9" s="475">
        <v>171</v>
      </c>
      <c r="AD9" s="478">
        <f t="shared" si="7"/>
        <v>2.5095391840328736</v>
      </c>
      <c r="AE9" s="475">
        <v>48</v>
      </c>
      <c r="AF9" s="479">
        <f t="shared" si="10"/>
        <v>0.7044320516583504</v>
      </c>
      <c r="AG9" s="480">
        <v>726</v>
      </c>
    </row>
    <row r="10" spans="2:33" s="8" customFormat="1" ht="22.5" customHeight="1">
      <c r="B10" s="463"/>
      <c r="C10" s="46"/>
      <c r="D10" s="58" t="s">
        <v>141</v>
      </c>
      <c r="E10" s="481">
        <v>6972</v>
      </c>
      <c r="F10" s="482">
        <v>2189</v>
      </c>
      <c r="G10" s="483">
        <v>100</v>
      </c>
      <c r="H10" s="436">
        <v>344</v>
      </c>
      <c r="I10" s="435">
        <f t="shared" si="8"/>
        <v>15.714938328003655</v>
      </c>
      <c r="J10" s="436">
        <v>197</v>
      </c>
      <c r="K10" s="435">
        <f t="shared" si="0"/>
        <v>8.999543170397443</v>
      </c>
      <c r="L10" s="436">
        <v>315</v>
      </c>
      <c r="M10" s="435">
        <f t="shared" si="1"/>
        <v>14.390132480584741</v>
      </c>
      <c r="N10" s="420">
        <v>283</v>
      </c>
      <c r="O10" s="421">
        <f t="shared" si="9"/>
        <v>12.928277752398357</v>
      </c>
      <c r="P10" s="436">
        <v>227</v>
      </c>
      <c r="Q10" s="435">
        <f t="shared" si="11"/>
        <v>10.370031978072179</v>
      </c>
      <c r="R10" s="453">
        <v>195</v>
      </c>
      <c r="S10" s="435">
        <f t="shared" si="2"/>
        <v>8.908177249885792</v>
      </c>
      <c r="T10" s="436">
        <v>89</v>
      </c>
      <c r="U10" s="435">
        <f t="shared" si="3"/>
        <v>4.065783462768388</v>
      </c>
      <c r="V10" s="436">
        <v>153</v>
      </c>
      <c r="W10" s="435">
        <f t="shared" si="4"/>
        <v>6.98949291914116</v>
      </c>
      <c r="X10" s="436">
        <v>386</v>
      </c>
      <c r="Y10" s="435">
        <f t="shared" si="5"/>
        <v>17.633622658748287</v>
      </c>
      <c r="Z10" s="436">
        <v>4442</v>
      </c>
      <c r="AA10" s="484">
        <v>2381</v>
      </c>
      <c r="AB10" s="467">
        <f t="shared" si="6"/>
        <v>53.601981089599285</v>
      </c>
      <c r="AC10" s="420">
        <v>1320</v>
      </c>
      <c r="AD10" s="454">
        <f t="shared" si="7"/>
        <v>29.716343989194055</v>
      </c>
      <c r="AE10" s="420">
        <v>741</v>
      </c>
      <c r="AF10" s="421">
        <f t="shared" si="10"/>
        <v>16.681674921206664</v>
      </c>
      <c r="AG10" s="485">
        <v>348</v>
      </c>
    </row>
    <row r="11" spans="2:33" s="8" customFormat="1" ht="22.5" customHeight="1">
      <c r="B11" s="463"/>
      <c r="C11" s="46"/>
      <c r="D11" s="58" t="s">
        <v>163</v>
      </c>
      <c r="E11" s="481">
        <v>2516</v>
      </c>
      <c r="F11" s="482">
        <v>1893</v>
      </c>
      <c r="G11" s="483">
        <v>100</v>
      </c>
      <c r="H11" s="436">
        <v>567</v>
      </c>
      <c r="I11" s="435">
        <f t="shared" si="8"/>
        <v>29.952456418383516</v>
      </c>
      <c r="J11" s="436">
        <v>767</v>
      </c>
      <c r="K11" s="435">
        <f t="shared" si="0"/>
        <v>40.51769677760169</v>
      </c>
      <c r="L11" s="436">
        <v>301</v>
      </c>
      <c r="M11" s="435">
        <f t="shared" si="1"/>
        <v>15.90068674062335</v>
      </c>
      <c r="N11" s="420">
        <v>92</v>
      </c>
      <c r="O11" s="421">
        <f t="shared" si="9"/>
        <v>4.860010565240359</v>
      </c>
      <c r="P11" s="436">
        <v>12</v>
      </c>
      <c r="Q11" s="435">
        <f t="shared" si="11"/>
        <v>0.6339144215530903</v>
      </c>
      <c r="R11" s="486">
        <v>140</v>
      </c>
      <c r="S11" s="435">
        <f t="shared" si="2"/>
        <v>7.3956682514527206</v>
      </c>
      <c r="T11" s="436">
        <v>7</v>
      </c>
      <c r="U11" s="435">
        <f t="shared" si="3"/>
        <v>0.369783412572636</v>
      </c>
      <c r="V11" s="436">
        <v>4</v>
      </c>
      <c r="W11" s="435">
        <f t="shared" si="4"/>
        <v>0.21130480718436345</v>
      </c>
      <c r="X11" s="436">
        <v>3</v>
      </c>
      <c r="Y11" s="435">
        <f t="shared" si="5"/>
        <v>0.15847860538827258</v>
      </c>
      <c r="Z11" s="436">
        <v>522</v>
      </c>
      <c r="AA11" s="486">
        <v>495</v>
      </c>
      <c r="AB11" s="487">
        <f t="shared" si="6"/>
        <v>94.82758620689656</v>
      </c>
      <c r="AC11" s="436">
        <v>19</v>
      </c>
      <c r="AD11" s="435">
        <f t="shared" si="7"/>
        <v>3.6398467432950192</v>
      </c>
      <c r="AE11" s="420">
        <v>8</v>
      </c>
      <c r="AF11" s="421">
        <f t="shared" si="10"/>
        <v>1.532567049808429</v>
      </c>
      <c r="AG11" s="485">
        <v>256</v>
      </c>
    </row>
    <row r="12" spans="2:33" s="8" customFormat="1" ht="22.5" customHeight="1">
      <c r="B12" s="463"/>
      <c r="C12" s="65"/>
      <c r="D12" s="66" t="s">
        <v>135</v>
      </c>
      <c r="E12" s="488">
        <f>SUM(E8-E9-E10-E11)</f>
        <v>10303</v>
      </c>
      <c r="F12" s="428">
        <f>SUM(F8-F9-F10-F11)</f>
        <v>6183</v>
      </c>
      <c r="G12" s="483">
        <v>100</v>
      </c>
      <c r="H12" s="428">
        <f>SUM(H8-H9-H10-H11)</f>
        <v>1015</v>
      </c>
      <c r="I12" s="429">
        <f t="shared" si="8"/>
        <v>16.415979298075367</v>
      </c>
      <c r="J12" s="428">
        <f>SUM(J8-J9-J10-J11)</f>
        <v>1934</v>
      </c>
      <c r="K12" s="435">
        <f t="shared" si="0"/>
        <v>31.279314248746566</v>
      </c>
      <c r="L12" s="428">
        <f>SUM(L8-L9-L10-L11)</f>
        <v>1145</v>
      </c>
      <c r="M12" s="429">
        <f t="shared" si="1"/>
        <v>18.51851851851852</v>
      </c>
      <c r="N12" s="428">
        <f>SUM(N8-N9-N10-N11)</f>
        <v>1421</v>
      </c>
      <c r="O12" s="421">
        <f t="shared" si="9"/>
        <v>22.982371017305514</v>
      </c>
      <c r="P12" s="428">
        <f>SUM(P8-P9-P10-P11)</f>
        <v>353</v>
      </c>
      <c r="Q12" s="435">
        <f t="shared" si="11"/>
        <v>5.709202652434094</v>
      </c>
      <c r="R12" s="428">
        <f>SUM(R8-R9-R10-R11)</f>
        <v>156</v>
      </c>
      <c r="S12" s="435">
        <f t="shared" si="2"/>
        <v>2.523047064531781</v>
      </c>
      <c r="T12" s="428">
        <f>SUM(T8-T9-T10-T11)</f>
        <v>81</v>
      </c>
      <c r="U12" s="435">
        <f t="shared" si="3"/>
        <v>1.3100436681222707</v>
      </c>
      <c r="V12" s="428">
        <f>SUM(V8-V9-V10-V11)</f>
        <v>48</v>
      </c>
      <c r="W12" s="435">
        <f t="shared" si="4"/>
        <v>0.7763221737020863</v>
      </c>
      <c r="X12" s="428">
        <f>SUM(X8-X9-X10-X11)</f>
        <v>30</v>
      </c>
      <c r="Y12" s="435">
        <f t="shared" si="5"/>
        <v>0.4852013585638039</v>
      </c>
      <c r="Z12" s="428">
        <f>SUM(Z8-Z9-Z10-Z11)</f>
        <v>3408</v>
      </c>
      <c r="AA12" s="428">
        <f>SUM(AA8-AA9-AA10-AA11)</f>
        <v>2745</v>
      </c>
      <c r="AB12" s="429">
        <f t="shared" si="6"/>
        <v>80.54577464788733</v>
      </c>
      <c r="AC12" s="428">
        <f>SUM(AC8-AC9-AC10-AC11)</f>
        <v>445</v>
      </c>
      <c r="AD12" s="429">
        <f t="shared" si="7"/>
        <v>13.057511737089204</v>
      </c>
      <c r="AE12" s="428">
        <f>SUM(AE8-AE9-AE10-AE11)</f>
        <v>218</v>
      </c>
      <c r="AF12" s="429">
        <f t="shared" si="10"/>
        <v>6.396713615023473</v>
      </c>
      <c r="AG12" s="489">
        <f>SUM(AG8-AG9-AG10-AG11)</f>
        <v>-1</v>
      </c>
    </row>
    <row r="13" spans="2:33" s="8" customFormat="1" ht="22.5" customHeight="1">
      <c r="B13" s="463"/>
      <c r="C13" s="46" t="s">
        <v>38</v>
      </c>
      <c r="D13" s="464"/>
      <c r="E13" s="490">
        <f>'別表4-3'!C10</f>
        <v>269</v>
      </c>
      <c r="F13" s="491">
        <f>'別表4-3'!F10</f>
        <v>207</v>
      </c>
      <c r="G13" s="466">
        <v>100</v>
      </c>
      <c r="H13" s="406">
        <f>'別表4-3'!R10</f>
        <v>30</v>
      </c>
      <c r="I13" s="407">
        <f t="shared" si="8"/>
        <v>14.492753623188406</v>
      </c>
      <c r="J13" s="408">
        <f>'別表4-3'!T10</f>
        <v>148</v>
      </c>
      <c r="K13" s="461">
        <f t="shared" si="0"/>
        <v>71.49758454106279</v>
      </c>
      <c r="L13" s="408">
        <f>'別表4-3'!V10</f>
        <v>20</v>
      </c>
      <c r="M13" s="461">
        <f t="shared" si="1"/>
        <v>9.66183574879227</v>
      </c>
      <c r="N13" s="406">
        <f>'別表4-3'!X10</f>
        <v>8</v>
      </c>
      <c r="O13" s="407">
        <f t="shared" si="9"/>
        <v>3.864734299516908</v>
      </c>
      <c r="P13" s="408">
        <f>'別表4-3'!Z10</f>
        <v>1</v>
      </c>
      <c r="Q13" s="461">
        <f>P13/F13*100</f>
        <v>0.4830917874396135</v>
      </c>
      <c r="R13" s="408">
        <f>'別表4-3'!AB10</f>
        <v>0</v>
      </c>
      <c r="S13" s="461">
        <f>R13/H13*100</f>
        <v>0</v>
      </c>
      <c r="T13" s="408">
        <f>'別表4-3'!AD10</f>
        <v>0</v>
      </c>
      <c r="U13" s="461">
        <v>0</v>
      </c>
      <c r="V13" s="408">
        <f>'別表4-3'!AF10</f>
        <v>0</v>
      </c>
      <c r="W13" s="461">
        <v>0</v>
      </c>
      <c r="X13" s="408">
        <f>'別表4-3'!AH10</f>
        <v>0</v>
      </c>
      <c r="Y13" s="461">
        <v>0</v>
      </c>
      <c r="Z13" s="408">
        <v>60</v>
      </c>
      <c r="AA13" s="406">
        <v>58</v>
      </c>
      <c r="AB13" s="407">
        <f aca="true" t="shared" si="12" ref="AB13:AB22">AA13/Z13*100</f>
        <v>96.66666666666667</v>
      </c>
      <c r="AC13" s="406">
        <v>0</v>
      </c>
      <c r="AD13" s="407">
        <f aca="true" t="shared" si="13" ref="AD13:AD22">AC13/Z13*100</f>
        <v>0</v>
      </c>
      <c r="AE13" s="406">
        <v>2</v>
      </c>
      <c r="AF13" s="407">
        <f t="shared" si="10"/>
        <v>3.3333333333333335</v>
      </c>
      <c r="AG13" s="468">
        <v>2</v>
      </c>
    </row>
    <row r="14" spans="2:33" s="8" customFormat="1" ht="22.5" customHeight="1">
      <c r="B14" s="463"/>
      <c r="C14" s="46"/>
      <c r="D14" s="72" t="s">
        <v>164</v>
      </c>
      <c r="E14" s="469">
        <v>266</v>
      </c>
      <c r="F14" s="470">
        <v>205</v>
      </c>
      <c r="G14" s="471">
        <v>100</v>
      </c>
      <c r="H14" s="475">
        <v>29</v>
      </c>
      <c r="I14" s="479">
        <f>H14/F14*100</f>
        <v>14.146341463414632</v>
      </c>
      <c r="J14" s="472">
        <v>148</v>
      </c>
      <c r="K14" s="474">
        <f t="shared" si="0"/>
        <v>72.1951219512195</v>
      </c>
      <c r="L14" s="472">
        <v>19</v>
      </c>
      <c r="M14" s="474">
        <v>0</v>
      </c>
      <c r="N14" s="476">
        <v>8</v>
      </c>
      <c r="O14" s="479">
        <f t="shared" si="9"/>
        <v>3.902439024390244</v>
      </c>
      <c r="P14" s="475">
        <v>1</v>
      </c>
      <c r="Q14" s="474">
        <f t="shared" si="11"/>
        <v>0.4878048780487805</v>
      </c>
      <c r="R14" s="472">
        <v>0</v>
      </c>
      <c r="S14" s="474">
        <f>R14/H14*100</f>
        <v>0</v>
      </c>
      <c r="T14" s="472">
        <v>0</v>
      </c>
      <c r="U14" s="474">
        <v>0</v>
      </c>
      <c r="V14" s="472">
        <v>0</v>
      </c>
      <c r="W14" s="474">
        <v>0</v>
      </c>
      <c r="X14" s="472">
        <v>0</v>
      </c>
      <c r="Y14" s="474">
        <v>0</v>
      </c>
      <c r="Z14" s="472">
        <v>59</v>
      </c>
      <c r="AA14" s="475">
        <v>57</v>
      </c>
      <c r="AB14" s="478">
        <f t="shared" si="12"/>
        <v>96.61016949152543</v>
      </c>
      <c r="AC14" s="475">
        <v>0</v>
      </c>
      <c r="AD14" s="479">
        <f t="shared" si="13"/>
        <v>0</v>
      </c>
      <c r="AE14" s="475">
        <v>2</v>
      </c>
      <c r="AF14" s="478">
        <f t="shared" si="10"/>
        <v>3.389830508474576</v>
      </c>
      <c r="AG14" s="492">
        <v>2</v>
      </c>
    </row>
    <row r="15" spans="2:33" s="8" customFormat="1" ht="22.5" customHeight="1">
      <c r="B15" s="463"/>
      <c r="C15" s="46"/>
      <c r="D15" s="73" t="s">
        <v>135</v>
      </c>
      <c r="E15" s="493">
        <v>3</v>
      </c>
      <c r="F15" s="418">
        <v>2</v>
      </c>
      <c r="G15" s="483">
        <v>100</v>
      </c>
      <c r="H15" s="420">
        <v>1</v>
      </c>
      <c r="I15" s="419">
        <f>H15/F15*100</f>
        <v>50</v>
      </c>
      <c r="J15" s="436">
        <v>0</v>
      </c>
      <c r="K15" s="435">
        <f>J15/F15*100</f>
        <v>0</v>
      </c>
      <c r="L15" s="436">
        <v>1</v>
      </c>
      <c r="M15" s="474">
        <f>L15/F15*100</f>
        <v>50</v>
      </c>
      <c r="N15" s="494">
        <v>0</v>
      </c>
      <c r="O15" s="471">
        <f t="shared" si="9"/>
        <v>0</v>
      </c>
      <c r="P15" s="472">
        <v>0</v>
      </c>
      <c r="Q15" s="435">
        <f>P15/F15*100</f>
        <v>0</v>
      </c>
      <c r="R15" s="436">
        <v>0</v>
      </c>
      <c r="S15" s="435">
        <f>R15/H15*100</f>
        <v>0</v>
      </c>
      <c r="T15" s="436">
        <v>0</v>
      </c>
      <c r="U15" s="435">
        <f>T15/F15*100</f>
        <v>0</v>
      </c>
      <c r="V15" s="436">
        <v>0</v>
      </c>
      <c r="W15" s="435">
        <f>V15/F15*100</f>
        <v>0</v>
      </c>
      <c r="X15" s="436">
        <v>0</v>
      </c>
      <c r="Y15" s="435">
        <f>X15/F15*100</f>
        <v>0</v>
      </c>
      <c r="Z15" s="436">
        <v>1</v>
      </c>
      <c r="AA15" s="420">
        <v>1</v>
      </c>
      <c r="AB15" s="421">
        <f>AA15/Z15*100</f>
        <v>100</v>
      </c>
      <c r="AC15" s="420">
        <v>0</v>
      </c>
      <c r="AD15" s="421">
        <f>AC15/Z15*100</f>
        <v>0</v>
      </c>
      <c r="AE15" s="420">
        <v>0</v>
      </c>
      <c r="AF15" s="421">
        <f>AE15/Z15*100</f>
        <v>0</v>
      </c>
      <c r="AG15" s="495">
        <v>0</v>
      </c>
    </row>
    <row r="16" spans="2:33" s="8" customFormat="1" ht="22.5" customHeight="1">
      <c r="B16" s="463"/>
      <c r="C16" s="46"/>
      <c r="D16" s="58"/>
      <c r="E16" s="496"/>
      <c r="F16" s="497"/>
      <c r="G16" s="483"/>
      <c r="H16" s="420"/>
      <c r="I16" s="421"/>
      <c r="J16" s="436"/>
      <c r="K16" s="435"/>
      <c r="L16" s="436"/>
      <c r="M16" s="498"/>
      <c r="N16" s="453"/>
      <c r="O16" s="483"/>
      <c r="P16" s="436"/>
      <c r="Q16" s="435"/>
      <c r="R16" s="436"/>
      <c r="S16" s="435"/>
      <c r="T16" s="436"/>
      <c r="U16" s="435"/>
      <c r="V16" s="436"/>
      <c r="W16" s="435"/>
      <c r="X16" s="436"/>
      <c r="Y16" s="435"/>
      <c r="Z16" s="436"/>
      <c r="AA16" s="420"/>
      <c r="AB16" s="421"/>
      <c r="AC16" s="420"/>
      <c r="AD16" s="421"/>
      <c r="AE16" s="420"/>
      <c r="AF16" s="421"/>
      <c r="AG16" s="495"/>
    </row>
    <row r="17" spans="2:33" s="8" customFormat="1" ht="22.5" customHeight="1">
      <c r="B17" s="463"/>
      <c r="C17" s="65"/>
      <c r="D17" s="66"/>
      <c r="E17" s="488"/>
      <c r="F17" s="428"/>
      <c r="G17" s="427"/>
      <c r="H17" s="499"/>
      <c r="I17" s="500"/>
      <c r="J17" s="501"/>
      <c r="K17" s="429"/>
      <c r="L17" s="501"/>
      <c r="M17" s="429"/>
      <c r="N17" s="414"/>
      <c r="O17" s="429"/>
      <c r="P17" s="501"/>
      <c r="Q17" s="429"/>
      <c r="R17" s="501"/>
      <c r="S17" s="429"/>
      <c r="T17" s="501"/>
      <c r="U17" s="429"/>
      <c r="V17" s="501"/>
      <c r="W17" s="429"/>
      <c r="X17" s="501"/>
      <c r="Y17" s="429"/>
      <c r="Z17" s="501"/>
      <c r="AA17" s="499"/>
      <c r="AB17" s="500"/>
      <c r="AC17" s="499"/>
      <c r="AD17" s="275"/>
      <c r="AE17" s="499"/>
      <c r="AF17" s="500"/>
      <c r="AG17" s="502"/>
    </row>
    <row r="18" spans="2:33" s="8" customFormat="1" ht="22.5" customHeight="1">
      <c r="B18" s="463"/>
      <c r="C18" s="46" t="s">
        <v>39</v>
      </c>
      <c r="D18" s="503"/>
      <c r="E18" s="490">
        <f>'別表4-4'!C10</f>
        <v>92</v>
      </c>
      <c r="F18" s="491">
        <f>'別表4-4'!F10</f>
        <v>72</v>
      </c>
      <c r="G18" s="466">
        <v>100</v>
      </c>
      <c r="H18" s="406">
        <f>'別表4-4'!R10</f>
        <v>13</v>
      </c>
      <c r="I18" s="461">
        <f>H18/F18*100</f>
        <v>18.055555555555554</v>
      </c>
      <c r="J18" s="408">
        <f>'別表4-4'!T10</f>
        <v>18</v>
      </c>
      <c r="K18" s="461">
        <f>J18/F18*100</f>
        <v>25</v>
      </c>
      <c r="L18" s="408">
        <f>'別表4-4'!V10</f>
        <v>11</v>
      </c>
      <c r="M18" s="461">
        <f>L18/F18*100</f>
        <v>15.277777777777779</v>
      </c>
      <c r="N18" s="406">
        <f>'別表4-4'!X10</f>
        <v>17</v>
      </c>
      <c r="O18" s="461">
        <f>N18/F18*100</f>
        <v>23.61111111111111</v>
      </c>
      <c r="P18" s="408">
        <f>'別表4-4'!Z10</f>
        <v>9</v>
      </c>
      <c r="Q18" s="461">
        <f>P18/F18*100</f>
        <v>12.5</v>
      </c>
      <c r="R18" s="408">
        <f>'別表4-4'!AB10</f>
        <v>1</v>
      </c>
      <c r="S18" s="461">
        <f>R18/F18*100</f>
        <v>1.3888888888888888</v>
      </c>
      <c r="T18" s="408">
        <f>'別表4-4'!AD10</f>
        <v>3</v>
      </c>
      <c r="U18" s="461">
        <f>T18/F18*100</f>
        <v>4.166666666666666</v>
      </c>
      <c r="V18" s="408">
        <f>'別表4-4'!AF10</f>
        <v>0</v>
      </c>
      <c r="W18" s="461">
        <f>V18/F18*100</f>
        <v>0</v>
      </c>
      <c r="X18" s="406">
        <f>'別表4-4'!AH10</f>
        <v>0</v>
      </c>
      <c r="Y18" s="407">
        <f>X18/F18*100</f>
        <v>0</v>
      </c>
      <c r="Z18" s="408">
        <f>'別表4-4'!AJ10</f>
        <v>15</v>
      </c>
      <c r="AA18" s="406">
        <v>12</v>
      </c>
      <c r="AB18" s="407">
        <f t="shared" si="12"/>
        <v>80</v>
      </c>
      <c r="AC18" s="406">
        <v>1</v>
      </c>
      <c r="AD18" s="407">
        <f t="shared" si="13"/>
        <v>6.666666666666667</v>
      </c>
      <c r="AE18" s="406">
        <v>2</v>
      </c>
      <c r="AF18" s="407">
        <f t="shared" si="10"/>
        <v>13.333333333333334</v>
      </c>
      <c r="AG18" s="468">
        <f>'別表4-4'!AQ10</f>
        <v>5</v>
      </c>
    </row>
    <row r="19" spans="2:33" s="8" customFormat="1" ht="22.5" customHeight="1">
      <c r="B19" s="463"/>
      <c r="C19" s="46"/>
      <c r="D19" s="72" t="s">
        <v>163</v>
      </c>
      <c r="E19" s="113">
        <v>54</v>
      </c>
      <c r="F19" s="504">
        <v>43</v>
      </c>
      <c r="G19" s="471">
        <v>100</v>
      </c>
      <c r="H19" s="475">
        <v>0</v>
      </c>
      <c r="I19" s="478">
        <v>0</v>
      </c>
      <c r="J19" s="472">
        <v>6</v>
      </c>
      <c r="K19" s="467">
        <f>J19/F19*100</f>
        <v>13.953488372093023</v>
      </c>
      <c r="L19" s="476">
        <v>9</v>
      </c>
      <c r="M19" s="467">
        <f>L19/F19*100</f>
        <v>20.930232558139537</v>
      </c>
      <c r="N19" s="505">
        <v>15</v>
      </c>
      <c r="O19" s="474">
        <f>N19/F19*100</f>
        <v>34.883720930232556</v>
      </c>
      <c r="P19" s="505">
        <v>9</v>
      </c>
      <c r="Q19" s="474">
        <f>P19/F19*100</f>
        <v>20.930232558139537</v>
      </c>
      <c r="R19" s="475">
        <v>1</v>
      </c>
      <c r="S19" s="474">
        <f>R19/F19*100</f>
        <v>2.3255813953488373</v>
      </c>
      <c r="T19" s="472">
        <v>3</v>
      </c>
      <c r="U19" s="474">
        <f>T19/F19*100</f>
        <v>6.976744186046512</v>
      </c>
      <c r="V19" s="472">
        <v>0</v>
      </c>
      <c r="W19" s="474">
        <f>V19/F19*100</f>
        <v>0</v>
      </c>
      <c r="X19" s="475">
        <v>0</v>
      </c>
      <c r="Y19" s="479">
        <f>X19/F19*100</f>
        <v>0</v>
      </c>
      <c r="Z19" s="472">
        <v>6</v>
      </c>
      <c r="AA19" s="475">
        <v>4</v>
      </c>
      <c r="AB19" s="479">
        <f t="shared" si="12"/>
        <v>66.66666666666666</v>
      </c>
      <c r="AC19" s="475">
        <v>0</v>
      </c>
      <c r="AD19" s="479">
        <f t="shared" si="13"/>
        <v>0</v>
      </c>
      <c r="AE19" s="475">
        <v>2</v>
      </c>
      <c r="AF19" s="479">
        <f t="shared" si="10"/>
        <v>33.33333333333333</v>
      </c>
      <c r="AG19" s="492">
        <v>5</v>
      </c>
    </row>
    <row r="20" spans="2:33" s="8" customFormat="1" ht="22.5" customHeight="1">
      <c r="B20" s="463"/>
      <c r="C20" s="46"/>
      <c r="D20" s="73" t="s">
        <v>136</v>
      </c>
      <c r="E20" s="493">
        <v>17</v>
      </c>
      <c r="F20" s="418">
        <v>16</v>
      </c>
      <c r="G20" s="483">
        <v>100</v>
      </c>
      <c r="H20" s="420">
        <v>4</v>
      </c>
      <c r="I20" s="435">
        <f>H20/F20*100</f>
        <v>25</v>
      </c>
      <c r="J20" s="436">
        <v>9</v>
      </c>
      <c r="K20" s="435">
        <f>J20/F20*100</f>
        <v>56.25</v>
      </c>
      <c r="L20" s="486">
        <v>2</v>
      </c>
      <c r="M20" s="435">
        <f>L20/F20*100</f>
        <v>12.5</v>
      </c>
      <c r="N20" s="453">
        <v>1</v>
      </c>
      <c r="O20" s="435">
        <f>N20/F20*100</f>
        <v>6.25</v>
      </c>
      <c r="P20" s="453">
        <v>0</v>
      </c>
      <c r="Q20" s="435">
        <f>P20/F20*100</f>
        <v>0</v>
      </c>
      <c r="R20" s="436">
        <v>0</v>
      </c>
      <c r="S20" s="435">
        <f>R20/H20*100</f>
        <v>0</v>
      </c>
      <c r="T20" s="436">
        <v>0</v>
      </c>
      <c r="U20" s="435">
        <f>T20/F20*100</f>
        <v>0</v>
      </c>
      <c r="V20" s="436">
        <v>0</v>
      </c>
      <c r="W20" s="435">
        <f>V20/F20*100</f>
        <v>0</v>
      </c>
      <c r="X20" s="420">
        <v>0</v>
      </c>
      <c r="Y20" s="421">
        <f>X20/F20*100</f>
        <v>0</v>
      </c>
      <c r="Z20" s="436">
        <v>1</v>
      </c>
      <c r="AA20" s="420">
        <v>1</v>
      </c>
      <c r="AB20" s="421">
        <f t="shared" si="12"/>
        <v>100</v>
      </c>
      <c r="AC20" s="420">
        <v>0</v>
      </c>
      <c r="AD20" s="421">
        <f t="shared" si="13"/>
        <v>0</v>
      </c>
      <c r="AE20" s="420">
        <v>0</v>
      </c>
      <c r="AF20" s="421">
        <f t="shared" si="10"/>
        <v>0</v>
      </c>
      <c r="AG20" s="495">
        <v>0</v>
      </c>
    </row>
    <row r="21" spans="2:33" s="8" customFormat="1" ht="22.5" customHeight="1">
      <c r="B21" s="463"/>
      <c r="C21" s="46"/>
      <c r="D21" s="72" t="s">
        <v>162</v>
      </c>
      <c r="E21" s="113">
        <v>8</v>
      </c>
      <c r="F21" s="504">
        <v>2</v>
      </c>
      <c r="G21" s="471">
        <v>100</v>
      </c>
      <c r="H21" s="475">
        <v>0</v>
      </c>
      <c r="I21" s="479">
        <v>0</v>
      </c>
      <c r="J21" s="472">
        <v>1</v>
      </c>
      <c r="K21" s="474">
        <v>0</v>
      </c>
      <c r="L21" s="476">
        <v>0</v>
      </c>
      <c r="M21" s="474">
        <v>0</v>
      </c>
      <c r="N21" s="505">
        <v>1</v>
      </c>
      <c r="O21" s="435">
        <f>N21/F21*100</f>
        <v>50</v>
      </c>
      <c r="P21" s="505">
        <v>0</v>
      </c>
      <c r="Q21" s="474">
        <f>P21/F21*100</f>
        <v>0</v>
      </c>
      <c r="R21" s="472">
        <v>0</v>
      </c>
      <c r="S21" s="474">
        <f>R21/F21*100</f>
        <v>0</v>
      </c>
      <c r="T21" s="472">
        <v>0</v>
      </c>
      <c r="U21" s="474">
        <f>T21/F21*100</f>
        <v>0</v>
      </c>
      <c r="V21" s="472">
        <v>0</v>
      </c>
      <c r="W21" s="474">
        <f>V21/F21*100</f>
        <v>0</v>
      </c>
      <c r="X21" s="475">
        <v>0</v>
      </c>
      <c r="Y21" s="479">
        <f>X21/F21*100</f>
        <v>0</v>
      </c>
      <c r="Z21" s="472">
        <v>6</v>
      </c>
      <c r="AA21" s="472">
        <v>5</v>
      </c>
      <c r="AB21" s="435">
        <f t="shared" si="12"/>
        <v>83.33333333333334</v>
      </c>
      <c r="AC21" s="475">
        <v>1</v>
      </c>
      <c r="AD21" s="479">
        <f t="shared" si="13"/>
        <v>16.666666666666664</v>
      </c>
      <c r="AE21" s="475">
        <v>0</v>
      </c>
      <c r="AF21" s="479">
        <f t="shared" si="10"/>
        <v>0</v>
      </c>
      <c r="AG21" s="492">
        <v>0</v>
      </c>
    </row>
    <row r="22" spans="2:33" s="8" customFormat="1" ht="22.5" customHeight="1" thickBot="1">
      <c r="B22" s="506"/>
      <c r="C22" s="507"/>
      <c r="D22" s="508" t="s">
        <v>135</v>
      </c>
      <c r="E22" s="509">
        <f>SUM(E18-E19-E20-E21)</f>
        <v>13</v>
      </c>
      <c r="F22" s="510">
        <f>SUM(F18-F19-F20-F21)</f>
        <v>11</v>
      </c>
      <c r="G22" s="511">
        <v>100</v>
      </c>
      <c r="H22" s="510">
        <f>SUM(H18-H19-H20-H21)</f>
        <v>9</v>
      </c>
      <c r="I22" s="512">
        <f>H22/F22*100</f>
        <v>81.81818181818183</v>
      </c>
      <c r="J22" s="510">
        <f>SUM(J18-J19-J20-J21)</f>
        <v>2</v>
      </c>
      <c r="K22" s="512">
        <f>J22/F22*100</f>
        <v>18.181818181818183</v>
      </c>
      <c r="L22" s="510">
        <f>SUM(L18-L19-L20-L21)</f>
        <v>0</v>
      </c>
      <c r="M22" s="512">
        <v>0</v>
      </c>
      <c r="N22" s="510">
        <f>SUM(N18-N19-N20-N21)</f>
        <v>0</v>
      </c>
      <c r="O22" s="512">
        <f>N22/F22*100</f>
        <v>0</v>
      </c>
      <c r="P22" s="510">
        <f>SUM(P18-P19-P20-P21)</f>
        <v>0</v>
      </c>
      <c r="Q22" s="512">
        <f>P22/F22*100</f>
        <v>0</v>
      </c>
      <c r="R22" s="510">
        <f>SUM(R18-R19-R20-R21)</f>
        <v>0</v>
      </c>
      <c r="S22" s="512">
        <f>R22/F22*100</f>
        <v>0</v>
      </c>
      <c r="T22" s="510">
        <f>SUM(T18-T19-T20-T21)</f>
        <v>0</v>
      </c>
      <c r="U22" s="512">
        <f>T22/F22*100</f>
        <v>0</v>
      </c>
      <c r="V22" s="510">
        <f>SUM(V18-V19-V20-V21)</f>
        <v>0</v>
      </c>
      <c r="W22" s="512">
        <f>V22/F22*100</f>
        <v>0</v>
      </c>
      <c r="X22" s="510">
        <f>SUM(X18-X19-X20-X21)</f>
        <v>0</v>
      </c>
      <c r="Y22" s="512">
        <f>X22/F22*100</f>
        <v>0</v>
      </c>
      <c r="Z22" s="510">
        <f>SUM(Z18-Z19-Z20-Z21)</f>
        <v>2</v>
      </c>
      <c r="AA22" s="510">
        <v>2</v>
      </c>
      <c r="AB22" s="512">
        <f t="shared" si="12"/>
        <v>100</v>
      </c>
      <c r="AC22" s="510">
        <f>SUM(AC18-AC19-AC20-AC21)</f>
        <v>0</v>
      </c>
      <c r="AD22" s="512">
        <f t="shared" si="13"/>
        <v>0</v>
      </c>
      <c r="AE22" s="510">
        <f>SUM(AE18-AE19-AE20-AE21)</f>
        <v>0</v>
      </c>
      <c r="AF22" s="512">
        <f t="shared" si="10"/>
        <v>0</v>
      </c>
      <c r="AG22" s="513">
        <f>SUM(AG18-AG19-AG20-AG21)</f>
        <v>0</v>
      </c>
    </row>
    <row r="23" spans="2:35" s="6" customFormat="1" ht="22.5" customHeight="1">
      <c r="B23" s="591" t="s">
        <v>143</v>
      </c>
      <c r="C23" s="591"/>
      <c r="D23" s="591"/>
      <c r="E23" s="591"/>
      <c r="F23" s="591"/>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row>
    <row r="24" spans="5:33" s="8" customFormat="1" ht="12.75">
      <c r="E24" s="457"/>
      <c r="F24" s="457"/>
      <c r="H24" s="457"/>
      <c r="J24" s="457"/>
      <c r="L24" s="457"/>
      <c r="N24" s="457"/>
      <c r="P24" s="457"/>
      <c r="T24" s="457"/>
      <c r="V24" s="457"/>
      <c r="X24" s="457"/>
      <c r="Z24" s="457"/>
      <c r="AA24" s="457"/>
      <c r="AC24" s="457"/>
      <c r="AE24" s="457"/>
      <c r="AG24" s="457"/>
    </row>
    <row r="25" spans="2:35" s="10" customFormat="1" ht="22.5" customHeight="1">
      <c r="B25" s="591"/>
      <c r="C25" s="591"/>
      <c r="D25" s="591"/>
      <c r="E25" s="591"/>
      <c r="F25" s="591"/>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row>
    <row r="26" spans="5:33" s="2" customFormat="1" ht="12.75">
      <c r="E26" s="4"/>
      <c r="F26" s="4"/>
      <c r="H26" s="4"/>
      <c r="J26" s="4"/>
      <c r="L26" s="4"/>
      <c r="N26" s="4"/>
      <c r="P26" s="4"/>
      <c r="T26" s="4"/>
      <c r="V26" s="4"/>
      <c r="X26" s="4"/>
      <c r="Z26" s="4"/>
      <c r="AA26" s="4"/>
      <c r="AC26" s="4"/>
      <c r="AE26" s="4"/>
      <c r="AG26" s="4"/>
    </row>
    <row r="27" spans="5:33" s="2" customFormat="1" ht="12.75">
      <c r="E27" s="4"/>
      <c r="F27" s="4"/>
      <c r="H27" s="4"/>
      <c r="J27" s="4"/>
      <c r="L27" s="4"/>
      <c r="N27" s="4"/>
      <c r="P27" s="4"/>
      <c r="T27" s="4"/>
      <c r="V27" s="4"/>
      <c r="X27" s="4"/>
      <c r="Z27" s="4"/>
      <c r="AA27" s="4"/>
      <c r="AC27" s="4"/>
      <c r="AE27" s="4"/>
      <c r="AG27" s="4"/>
    </row>
    <row r="28" spans="5:33" s="2" customFormat="1" ht="12.75">
      <c r="E28" s="4"/>
      <c r="F28" s="4"/>
      <c r="H28" s="4"/>
      <c r="J28" s="4"/>
      <c r="L28" s="4"/>
      <c r="N28" s="4"/>
      <c r="P28" s="4"/>
      <c r="T28" s="4"/>
      <c r="V28" s="4"/>
      <c r="X28" s="4"/>
      <c r="Z28" s="4"/>
      <c r="AA28" s="4"/>
      <c r="AC28" s="4"/>
      <c r="AE28" s="4"/>
      <c r="AG28" s="4"/>
    </row>
    <row r="29" spans="5:33" s="2" customFormat="1" ht="12.75">
      <c r="E29" s="4"/>
      <c r="F29" s="4"/>
      <c r="H29" s="4"/>
      <c r="J29" s="4"/>
      <c r="L29" s="4"/>
      <c r="N29" s="4"/>
      <c r="P29" s="4"/>
      <c r="T29" s="4"/>
      <c r="V29" s="4"/>
      <c r="X29" s="4"/>
      <c r="Z29" s="4"/>
      <c r="AA29" s="4"/>
      <c r="AC29" s="4"/>
      <c r="AE29" s="4"/>
      <c r="AG29" s="4"/>
    </row>
    <row r="30" spans="5:33" s="2" customFormat="1" ht="12.75">
      <c r="E30" s="4"/>
      <c r="F30" s="4"/>
      <c r="H30" s="4"/>
      <c r="J30" s="4"/>
      <c r="L30" s="4"/>
      <c r="N30" s="4"/>
      <c r="P30" s="4"/>
      <c r="T30" s="4"/>
      <c r="V30" s="4"/>
      <c r="X30" s="4"/>
      <c r="Z30" s="4"/>
      <c r="AA30" s="4"/>
      <c r="AC30" s="4"/>
      <c r="AE30" s="4"/>
      <c r="AG30" s="4"/>
    </row>
    <row r="31" spans="5:33" s="2" customFormat="1" ht="12.75">
      <c r="E31" s="4"/>
      <c r="F31" s="4"/>
      <c r="H31" s="4"/>
      <c r="J31" s="4"/>
      <c r="L31" s="4"/>
      <c r="N31" s="4"/>
      <c r="P31" s="4"/>
      <c r="T31" s="4"/>
      <c r="V31" s="4"/>
      <c r="X31" s="4"/>
      <c r="Z31" s="4"/>
      <c r="AA31" s="4"/>
      <c r="AC31" s="4"/>
      <c r="AE31" s="4"/>
      <c r="AG31" s="4"/>
    </row>
    <row r="32" spans="5:33" s="2" customFormat="1" ht="12.75">
      <c r="E32" s="4"/>
      <c r="F32" s="4"/>
      <c r="H32" s="4"/>
      <c r="J32" s="4"/>
      <c r="L32" s="4"/>
      <c r="N32" s="4"/>
      <c r="P32" s="4"/>
      <c r="T32" s="4"/>
      <c r="V32" s="4"/>
      <c r="X32" s="4"/>
      <c r="Z32" s="4"/>
      <c r="AA32" s="4"/>
      <c r="AC32" s="4"/>
      <c r="AE32" s="4"/>
      <c r="AG32" s="4"/>
    </row>
    <row r="33" spans="5:33" s="2" customFormat="1" ht="12.75">
      <c r="E33" s="4"/>
      <c r="F33" s="4"/>
      <c r="H33" s="4"/>
      <c r="J33" s="4"/>
      <c r="L33" s="4"/>
      <c r="N33" s="4"/>
      <c r="P33" s="4"/>
      <c r="T33" s="4"/>
      <c r="V33" s="4"/>
      <c r="X33" s="4"/>
      <c r="Z33" s="4"/>
      <c r="AA33" s="4"/>
      <c r="AC33" s="4"/>
      <c r="AE33" s="4"/>
      <c r="AG33" s="4"/>
    </row>
  </sheetData>
  <sheetProtection/>
  <mergeCells count="21">
    <mergeCell ref="L5:M5"/>
    <mergeCell ref="B7:D7"/>
    <mergeCell ref="AC5:AD5"/>
    <mergeCell ref="B23:AI23"/>
    <mergeCell ref="H5:I5"/>
    <mergeCell ref="N5:O5"/>
    <mergeCell ref="B2:AG2"/>
    <mergeCell ref="B4:D6"/>
    <mergeCell ref="E4:E5"/>
    <mergeCell ref="F4:Y4"/>
    <mergeCell ref="Z4:AF4"/>
    <mergeCell ref="AE5:AF5"/>
    <mergeCell ref="X5:Y5"/>
    <mergeCell ref="R5:S5"/>
    <mergeCell ref="J5:K5"/>
    <mergeCell ref="AA5:AB5"/>
    <mergeCell ref="B25:AI25"/>
    <mergeCell ref="AG4:AG5"/>
    <mergeCell ref="P5:Q5"/>
    <mergeCell ref="T5:U5"/>
    <mergeCell ref="V5:W5"/>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B1:AQ17"/>
  <sheetViews>
    <sheetView view="pageBreakPreview" zoomScale="80" zoomScaleNormal="75" zoomScaleSheetLayoutView="80" zoomScalePageLayoutView="0" workbookViewId="0" topLeftCell="A1">
      <pane xSplit="2" ySplit="5" topLeftCell="R6" activePane="bottomRight" state="frozen"/>
      <selection pane="topLeft" activeCell="L16" sqref="L16"/>
      <selection pane="topRight" activeCell="L16" sqref="L16"/>
      <selection pane="bottomLeft" activeCell="L16" sqref="L16"/>
      <selection pane="bottomRight" activeCell="AP10" sqref="AP10"/>
    </sheetView>
  </sheetViews>
  <sheetFormatPr defaultColWidth="9.00390625" defaultRowHeight="13.5"/>
  <cols>
    <col min="1" max="1" width="2.875" style="1" customWidth="1"/>
    <col min="2" max="2" width="15.125" style="1" customWidth="1"/>
    <col min="3" max="4" width="10.625" style="1" customWidth="1"/>
    <col min="5" max="5" width="9.75390625" style="1" customWidth="1"/>
    <col min="6" max="6" width="8.375" style="1" customWidth="1"/>
    <col min="7" max="15" width="7.125" style="1" customWidth="1"/>
    <col min="16" max="17" width="7.375" style="1" customWidth="1"/>
    <col min="18" max="25" width="6.25390625" style="1" customWidth="1"/>
    <col min="26" max="29" width="7.50390625" style="1" customWidth="1"/>
    <col min="30" max="30" width="6.25390625" style="1" customWidth="1"/>
    <col min="31" max="31" width="7.125" style="1" customWidth="1"/>
    <col min="32" max="35" width="6.25390625" style="1" customWidth="1"/>
    <col min="36" max="36" width="9.125" style="1" customWidth="1"/>
    <col min="37" max="37" width="8.125" style="1" customWidth="1"/>
    <col min="38" max="38" width="8.125" style="1" bestFit="1" customWidth="1"/>
    <col min="39" max="39" width="8.125" style="1" customWidth="1"/>
    <col min="40" max="40" width="7.125" style="1" customWidth="1"/>
    <col min="41" max="41" width="8.125" style="1" customWidth="1"/>
    <col min="42" max="42" width="6.625" style="1" customWidth="1"/>
    <col min="43" max="43" width="9.50390625" style="1" customWidth="1"/>
    <col min="44" max="44" width="1.625" style="1" customWidth="1"/>
    <col min="45" max="16384" width="9.00390625" style="1" customWidth="1"/>
  </cols>
  <sheetData>
    <row r="1" spans="2:42" s="8" customFormat="1" ht="18" customHeight="1">
      <c r="B1" s="6" t="s">
        <v>20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2:43" s="116" customFormat="1" ht="18" customHeight="1">
      <c r="B2" s="658" t="s">
        <v>157</v>
      </c>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658"/>
      <c r="AN2" s="658"/>
      <c r="AO2" s="658"/>
      <c r="AP2" s="658"/>
      <c r="AQ2" s="658"/>
    </row>
    <row r="3" spans="2:43" s="116" customFormat="1" ht="18" customHeight="1">
      <c r="B3" s="117" t="s">
        <v>28</v>
      </c>
      <c r="C3" s="117"/>
      <c r="D3" s="117"/>
      <c r="E3" s="117"/>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8"/>
    </row>
    <row r="4" spans="2:43" s="8" customFormat="1" ht="18" customHeight="1">
      <c r="B4" s="661" t="s">
        <v>13</v>
      </c>
      <c r="C4" s="642" t="s">
        <v>161</v>
      </c>
      <c r="D4" s="643"/>
      <c r="E4" s="644"/>
      <c r="F4" s="593" t="s">
        <v>22</v>
      </c>
      <c r="G4" s="645"/>
      <c r="H4" s="645"/>
      <c r="I4" s="645"/>
      <c r="J4" s="645"/>
      <c r="K4" s="645"/>
      <c r="L4" s="645"/>
      <c r="M4" s="645"/>
      <c r="N4" s="645"/>
      <c r="O4" s="646"/>
      <c r="P4" s="659" t="s">
        <v>22</v>
      </c>
      <c r="Q4" s="660"/>
      <c r="R4" s="660"/>
      <c r="S4" s="660"/>
      <c r="T4" s="660"/>
      <c r="U4" s="660"/>
      <c r="V4" s="660"/>
      <c r="W4" s="660"/>
      <c r="X4" s="660"/>
      <c r="Y4" s="660"/>
      <c r="Z4" s="660"/>
      <c r="AA4" s="660"/>
      <c r="AB4" s="660"/>
      <c r="AC4" s="660"/>
      <c r="AD4" s="660"/>
      <c r="AE4" s="660"/>
      <c r="AF4" s="660"/>
      <c r="AG4" s="660"/>
      <c r="AH4" s="660"/>
      <c r="AI4" s="660"/>
      <c r="AJ4" s="593" t="s">
        <v>18</v>
      </c>
      <c r="AK4" s="657"/>
      <c r="AL4" s="657"/>
      <c r="AM4" s="657"/>
      <c r="AN4" s="657"/>
      <c r="AO4" s="657"/>
      <c r="AP4" s="657"/>
      <c r="AQ4" s="661" t="s">
        <v>1</v>
      </c>
    </row>
    <row r="5" spans="2:43" s="8" customFormat="1" ht="29.25" customHeight="1">
      <c r="B5" s="662"/>
      <c r="C5" s="118"/>
      <c r="D5" s="119" t="s">
        <v>159</v>
      </c>
      <c r="E5" s="120" t="s">
        <v>160</v>
      </c>
      <c r="F5" s="121"/>
      <c r="G5" s="122"/>
      <c r="H5" s="647" t="s">
        <v>19</v>
      </c>
      <c r="I5" s="648"/>
      <c r="J5" s="647" t="s">
        <v>9</v>
      </c>
      <c r="K5" s="648"/>
      <c r="L5" s="647" t="s">
        <v>10</v>
      </c>
      <c r="M5" s="648"/>
      <c r="N5" s="647" t="s">
        <v>11</v>
      </c>
      <c r="O5" s="648"/>
      <c r="P5" s="123"/>
      <c r="Q5" s="124"/>
      <c r="R5" s="659" t="s">
        <v>29</v>
      </c>
      <c r="S5" s="650"/>
      <c r="T5" s="649" t="s">
        <v>43</v>
      </c>
      <c r="U5" s="650"/>
      <c r="V5" s="649" t="s">
        <v>44</v>
      </c>
      <c r="W5" s="650"/>
      <c r="X5" s="649" t="s">
        <v>45</v>
      </c>
      <c r="Y5" s="650"/>
      <c r="Z5" s="649" t="s">
        <v>30</v>
      </c>
      <c r="AA5" s="650"/>
      <c r="AB5" s="649" t="s">
        <v>49</v>
      </c>
      <c r="AC5" s="650"/>
      <c r="AD5" s="649" t="s">
        <v>31</v>
      </c>
      <c r="AE5" s="650"/>
      <c r="AF5" s="649" t="s">
        <v>32</v>
      </c>
      <c r="AG5" s="650"/>
      <c r="AH5" s="649" t="s">
        <v>33</v>
      </c>
      <c r="AI5" s="650"/>
      <c r="AJ5" s="125"/>
      <c r="AK5" s="651" t="s">
        <v>34</v>
      </c>
      <c r="AL5" s="652"/>
      <c r="AM5" s="653" t="s">
        <v>35</v>
      </c>
      <c r="AN5" s="654"/>
      <c r="AO5" s="655" t="s">
        <v>36</v>
      </c>
      <c r="AP5" s="656"/>
      <c r="AQ5" s="664"/>
    </row>
    <row r="6" spans="2:43" s="8" customFormat="1" ht="19.5" customHeight="1">
      <c r="B6" s="663"/>
      <c r="C6" s="126"/>
      <c r="D6" s="127" t="s">
        <v>5</v>
      </c>
      <c r="E6" s="126" t="s">
        <v>5</v>
      </c>
      <c r="F6" s="128" t="s">
        <v>5</v>
      </c>
      <c r="G6" s="129" t="s">
        <v>6</v>
      </c>
      <c r="H6" s="130" t="s">
        <v>5</v>
      </c>
      <c r="I6" s="131" t="s">
        <v>6</v>
      </c>
      <c r="J6" s="128" t="s">
        <v>5</v>
      </c>
      <c r="K6" s="129" t="s">
        <v>6</v>
      </c>
      <c r="L6" s="130" t="s">
        <v>5</v>
      </c>
      <c r="M6" s="131" t="s">
        <v>6</v>
      </c>
      <c r="N6" s="130" t="s">
        <v>5</v>
      </c>
      <c r="O6" s="129" t="s">
        <v>6</v>
      </c>
      <c r="P6" s="132" t="s">
        <v>5</v>
      </c>
      <c r="Q6" s="133" t="s">
        <v>6</v>
      </c>
      <c r="R6" s="134" t="s">
        <v>5</v>
      </c>
      <c r="S6" s="135" t="s">
        <v>6</v>
      </c>
      <c r="T6" s="132" t="s">
        <v>5</v>
      </c>
      <c r="U6" s="133" t="s">
        <v>6</v>
      </c>
      <c r="V6" s="132" t="s">
        <v>5</v>
      </c>
      <c r="W6" s="133" t="s">
        <v>6</v>
      </c>
      <c r="X6" s="134" t="s">
        <v>5</v>
      </c>
      <c r="Y6" s="135" t="s">
        <v>6</v>
      </c>
      <c r="Z6" s="132" t="s">
        <v>5</v>
      </c>
      <c r="AA6" s="133" t="s">
        <v>6</v>
      </c>
      <c r="AB6" s="132" t="s">
        <v>5</v>
      </c>
      <c r="AC6" s="133" t="s">
        <v>6</v>
      </c>
      <c r="AD6" s="132" t="s">
        <v>5</v>
      </c>
      <c r="AE6" s="133" t="s">
        <v>6</v>
      </c>
      <c r="AF6" s="132" t="s">
        <v>5</v>
      </c>
      <c r="AG6" s="133" t="s">
        <v>6</v>
      </c>
      <c r="AH6" s="134" t="s">
        <v>5</v>
      </c>
      <c r="AI6" s="135" t="s">
        <v>6</v>
      </c>
      <c r="AJ6" s="136" t="s">
        <v>5</v>
      </c>
      <c r="AK6" s="130" t="s">
        <v>5</v>
      </c>
      <c r="AL6" s="137" t="s">
        <v>6</v>
      </c>
      <c r="AM6" s="130" t="s">
        <v>5</v>
      </c>
      <c r="AN6" s="137" t="s">
        <v>6</v>
      </c>
      <c r="AO6" s="138" t="s">
        <v>5</v>
      </c>
      <c r="AP6" s="139" t="s">
        <v>6</v>
      </c>
      <c r="AQ6" s="140" t="s">
        <v>5</v>
      </c>
    </row>
    <row r="7" spans="2:43" s="8" customFormat="1" ht="29.25" customHeight="1">
      <c r="B7" s="65" t="s">
        <v>124</v>
      </c>
      <c r="C7" s="141">
        <f>SUM(F7+AJ7+AQ7)</f>
        <v>20815</v>
      </c>
      <c r="D7" s="142">
        <v>5712</v>
      </c>
      <c r="E7" s="142">
        <v>15103</v>
      </c>
      <c r="F7" s="143">
        <f>H7+J7+L7+N7</f>
        <v>8181</v>
      </c>
      <c r="G7" s="144">
        <v>100</v>
      </c>
      <c r="H7" s="145">
        <v>435</v>
      </c>
      <c r="I7" s="146">
        <f>H7/F7*100</f>
        <v>5.317198386505318</v>
      </c>
      <c r="J7" s="145">
        <v>6050</v>
      </c>
      <c r="K7" s="147">
        <f>J7/F7*100</f>
        <v>73.95183962840728</v>
      </c>
      <c r="L7" s="145">
        <v>1673</v>
      </c>
      <c r="M7" s="146">
        <f>L7/F7*100</f>
        <v>20.44982276005378</v>
      </c>
      <c r="N7" s="145">
        <v>23</v>
      </c>
      <c r="O7" s="147">
        <f>N7/F7*100</f>
        <v>0.2811392250336145</v>
      </c>
      <c r="P7" s="143">
        <f>SUM(R7+T7+V7+X7+Z7+AB7+AD7+AF7+AH7)</f>
        <v>8181</v>
      </c>
      <c r="Q7" s="144">
        <v>100</v>
      </c>
      <c r="R7" s="145">
        <v>1359</v>
      </c>
      <c r="S7" s="146">
        <f>R7/P7*100</f>
        <v>16.611661166116612</v>
      </c>
      <c r="T7" s="145">
        <v>2708</v>
      </c>
      <c r="U7" s="147">
        <f>T7/P7*100</f>
        <v>33.10108788656643</v>
      </c>
      <c r="V7" s="145">
        <v>1399</v>
      </c>
      <c r="W7" s="147">
        <f>V7/P7*100</f>
        <v>17.10059894878377</v>
      </c>
      <c r="X7" s="145">
        <v>1538</v>
      </c>
      <c r="Y7" s="146">
        <f>X7/P7*100</f>
        <v>18.799657743552135</v>
      </c>
      <c r="Z7" s="145">
        <v>414</v>
      </c>
      <c r="AA7" s="147">
        <f>Z7/P7*100</f>
        <v>5.060506050605061</v>
      </c>
      <c r="AB7" s="148">
        <v>383</v>
      </c>
      <c r="AC7" s="149">
        <f>AB7/P7*100</f>
        <v>4.681579269038015</v>
      </c>
      <c r="AD7" s="145">
        <v>148</v>
      </c>
      <c r="AE7" s="147">
        <f>AD7/P7*100</f>
        <v>1.8090697958684756</v>
      </c>
      <c r="AF7" s="145">
        <v>118</v>
      </c>
      <c r="AG7" s="147">
        <f>AF7/P7*100</f>
        <v>1.442366458868109</v>
      </c>
      <c r="AH7" s="145">
        <v>114</v>
      </c>
      <c r="AI7" s="146">
        <f>AH7/P7*100</f>
        <v>1.3934726806013935</v>
      </c>
      <c r="AJ7" s="514">
        <f>SUM('別表4-2'!AJ7+'別表4-3'!AJ7+'別表4-4'!AJ7)</f>
        <v>11903</v>
      </c>
      <c r="AK7" s="148">
        <v>10017</v>
      </c>
      <c r="AL7" s="146">
        <f>AK7/AJ7*100</f>
        <v>84.1552549777367</v>
      </c>
      <c r="AM7" s="148">
        <v>1157</v>
      </c>
      <c r="AN7" s="146">
        <f>AM7/AJ7*100</f>
        <v>9.720238595312106</v>
      </c>
      <c r="AO7" s="148">
        <v>729</v>
      </c>
      <c r="AP7" s="146">
        <f>AO7/AJ7*100</f>
        <v>6.124506426951188</v>
      </c>
      <c r="AQ7" s="150">
        <v>731</v>
      </c>
    </row>
    <row r="8" spans="2:43" s="8" customFormat="1" ht="29.25" customHeight="1">
      <c r="B8" s="65" t="s">
        <v>153</v>
      </c>
      <c r="C8" s="141">
        <f>SUM(F8+AJ8+AQ8)</f>
        <v>4394</v>
      </c>
      <c r="D8" s="142">
        <v>1534</v>
      </c>
      <c r="E8" s="142">
        <v>2860</v>
      </c>
      <c r="F8" s="143">
        <v>1977</v>
      </c>
      <c r="G8" s="147">
        <v>100</v>
      </c>
      <c r="H8" s="148">
        <v>220</v>
      </c>
      <c r="I8" s="146">
        <f>H8/F8*100</f>
        <v>11.127971674253919</v>
      </c>
      <c r="J8" s="151">
        <v>885</v>
      </c>
      <c r="K8" s="147">
        <f>J8/F8*100</f>
        <v>44.764795144157816</v>
      </c>
      <c r="L8" s="148">
        <v>854</v>
      </c>
      <c r="M8" s="146">
        <f>L8/F8*100</f>
        <v>43.19676277187658</v>
      </c>
      <c r="N8" s="148">
        <v>18</v>
      </c>
      <c r="O8" s="147">
        <f>N8/G8*100</f>
        <v>18</v>
      </c>
      <c r="P8" s="143">
        <f>SUM(R8+T8+V8+X8+Z8+AB8+AD8+AF8+AH8)</f>
        <v>1977</v>
      </c>
      <c r="Q8" s="147">
        <v>100</v>
      </c>
      <c r="R8" s="148">
        <v>661</v>
      </c>
      <c r="S8" s="146">
        <f>R8/P8*100</f>
        <v>33.43449671219019</v>
      </c>
      <c r="T8" s="151">
        <v>371</v>
      </c>
      <c r="U8" s="147">
        <f>T8/P8*100</f>
        <v>18.765806777946384</v>
      </c>
      <c r="V8" s="151">
        <v>376</v>
      </c>
      <c r="W8" s="147">
        <f>V8/P8*100</f>
        <v>19.018715225088517</v>
      </c>
      <c r="X8" s="148">
        <v>255</v>
      </c>
      <c r="Y8" s="146">
        <f>X8/P8*100</f>
        <v>12.898330804248861</v>
      </c>
      <c r="Z8" s="151">
        <v>139</v>
      </c>
      <c r="AA8" s="147">
        <f>Z8/P8*100</f>
        <v>7.03085483055134</v>
      </c>
      <c r="AB8" s="145">
        <v>91</v>
      </c>
      <c r="AC8" s="149">
        <f>AB8/P8*100</f>
        <v>4.602933737986849</v>
      </c>
      <c r="AD8" s="151">
        <v>43</v>
      </c>
      <c r="AE8" s="147">
        <f>AD8/P8*100</f>
        <v>2.175012645422357</v>
      </c>
      <c r="AF8" s="151">
        <v>21</v>
      </c>
      <c r="AG8" s="147">
        <f>AF8/P8*100</f>
        <v>1.062215477996965</v>
      </c>
      <c r="AH8" s="148">
        <v>20</v>
      </c>
      <c r="AI8" s="146">
        <f>AH8/P8*100</f>
        <v>1.0116337885685383</v>
      </c>
      <c r="AJ8" s="152">
        <v>2067</v>
      </c>
      <c r="AK8" s="148">
        <v>1395</v>
      </c>
      <c r="AL8" s="146">
        <f>AK8/AJ8*100</f>
        <v>67.48911465892597</v>
      </c>
      <c r="AM8" s="148">
        <v>543</v>
      </c>
      <c r="AN8" s="146">
        <f>AM8/AJ8*100</f>
        <v>26.2699564586357</v>
      </c>
      <c r="AO8" s="148">
        <v>129</v>
      </c>
      <c r="AP8" s="146">
        <f>AO8/AJ8*100</f>
        <v>6.2409288824383164</v>
      </c>
      <c r="AQ8" s="152">
        <v>350</v>
      </c>
    </row>
    <row r="9" spans="2:43" s="8" customFormat="1" ht="29.25" customHeight="1" thickBot="1">
      <c r="B9" s="153" t="s">
        <v>140</v>
      </c>
      <c r="C9" s="154">
        <f>SUM(F9+AJ9+AQ9)</f>
        <v>2741</v>
      </c>
      <c r="D9" s="155">
        <v>1392</v>
      </c>
      <c r="E9" s="155">
        <v>1349</v>
      </c>
      <c r="F9" s="578">
        <f>H9+J9+L9+N9</f>
        <v>1195</v>
      </c>
      <c r="G9" s="156">
        <v>100</v>
      </c>
      <c r="H9" s="157">
        <v>100</v>
      </c>
      <c r="I9" s="158">
        <f>H9/F9*100</f>
        <v>8.368200836820083</v>
      </c>
      <c r="J9" s="159">
        <v>459</v>
      </c>
      <c r="K9" s="156">
        <f>J9/F9*100</f>
        <v>38.41004184100419</v>
      </c>
      <c r="L9" s="157">
        <v>319</v>
      </c>
      <c r="M9" s="158">
        <f>L9/F9*100</f>
        <v>26.69456066945607</v>
      </c>
      <c r="N9" s="157">
        <v>317</v>
      </c>
      <c r="O9" s="156">
        <f>N9/F9*100</f>
        <v>26.527196652719663</v>
      </c>
      <c r="P9" s="579">
        <f>SUM(R9+T9+V9+X9+Z9+AB9+AD9+AF9+AH9)</f>
        <v>1195</v>
      </c>
      <c r="Q9" s="156">
        <v>100</v>
      </c>
      <c r="R9" s="157">
        <v>178</v>
      </c>
      <c r="S9" s="158">
        <f>R9/P9*100</f>
        <v>14.89539748953975</v>
      </c>
      <c r="T9" s="159">
        <v>127</v>
      </c>
      <c r="U9" s="156">
        <f>T9/P9*100</f>
        <v>10.627615062761505</v>
      </c>
      <c r="V9" s="159">
        <v>170</v>
      </c>
      <c r="W9" s="156">
        <f>V9/P9*100</f>
        <v>14.225941422594143</v>
      </c>
      <c r="X9" s="157">
        <v>141</v>
      </c>
      <c r="Y9" s="158">
        <f>X9/P9*100</f>
        <v>11.799163179916318</v>
      </c>
      <c r="Z9" s="159">
        <v>118</v>
      </c>
      <c r="AA9" s="156">
        <f>Z9/P9*100</f>
        <v>9.874476987447698</v>
      </c>
      <c r="AB9" s="159">
        <v>59</v>
      </c>
      <c r="AC9" s="156">
        <f>AB9/P9*100</f>
        <v>4.937238493723849</v>
      </c>
      <c r="AD9" s="159">
        <v>20</v>
      </c>
      <c r="AE9" s="156">
        <f>AD9/P9*100</f>
        <v>1.6736401673640167</v>
      </c>
      <c r="AF9" s="159">
        <v>84</v>
      </c>
      <c r="AG9" s="156">
        <f>AF9/P9*100</f>
        <v>7.029288702928871</v>
      </c>
      <c r="AH9" s="157">
        <v>298</v>
      </c>
      <c r="AI9" s="158">
        <f>AH9/P9*100</f>
        <v>24.93723849372385</v>
      </c>
      <c r="AJ9" s="580">
        <v>1291</v>
      </c>
      <c r="AK9" s="157">
        <v>874</v>
      </c>
      <c r="AL9" s="156">
        <f>AK9/AJ9*100</f>
        <v>67.69945778466305</v>
      </c>
      <c r="AM9" s="157">
        <v>256</v>
      </c>
      <c r="AN9" s="158">
        <f>AM9/AJ9*100</f>
        <v>19.8295894655306</v>
      </c>
      <c r="AO9" s="157">
        <v>161</v>
      </c>
      <c r="AP9" s="158">
        <f>AO9/AJ9*100</f>
        <v>12.470952749806353</v>
      </c>
      <c r="AQ9" s="580">
        <v>255</v>
      </c>
    </row>
    <row r="10" spans="2:43" s="8" customFormat="1" ht="29.25" customHeight="1" thickTop="1">
      <c r="B10" s="572" t="s">
        <v>2</v>
      </c>
      <c r="C10" s="160">
        <f>SUM(F10+AJ10+AQ10)</f>
        <v>27950</v>
      </c>
      <c r="D10" s="160">
        <f>SUM(D7:D9)</f>
        <v>8638</v>
      </c>
      <c r="E10" s="160">
        <f>SUM(E7:E9)</f>
        <v>19312</v>
      </c>
      <c r="F10" s="581">
        <f>SUM(H10+J10+L10+N10)</f>
        <v>11353</v>
      </c>
      <c r="G10" s="161">
        <v>100</v>
      </c>
      <c r="H10" s="162">
        <f>SUM(H7:H9)</f>
        <v>755</v>
      </c>
      <c r="I10" s="163">
        <f>H10/F10*100</f>
        <v>6.650224610235179</v>
      </c>
      <c r="J10" s="162">
        <f>SUM(J7:J9)</f>
        <v>7394</v>
      </c>
      <c r="K10" s="163">
        <f>J10/F10*100</f>
        <v>65.12815995772043</v>
      </c>
      <c r="L10" s="162">
        <f>SUM(L7:L9)</f>
        <v>2846</v>
      </c>
      <c r="M10" s="163">
        <f>L10/F10*100</f>
        <v>25.068263895005728</v>
      </c>
      <c r="N10" s="162">
        <f>SUM(N7:N9)</f>
        <v>358</v>
      </c>
      <c r="O10" s="163">
        <f>N10/F10*100</f>
        <v>3.1533515370386684</v>
      </c>
      <c r="P10" s="160">
        <f>SUM(P7:P9)</f>
        <v>11353</v>
      </c>
      <c r="Q10" s="164">
        <v>100</v>
      </c>
      <c r="R10" s="162">
        <f>SUM(R7:R9)</f>
        <v>2198</v>
      </c>
      <c r="S10" s="163">
        <f>R10/P10*100</f>
        <v>19.3605214480754</v>
      </c>
      <c r="T10" s="162">
        <f>SUM(T7:T9)</f>
        <v>3206</v>
      </c>
      <c r="U10" s="163">
        <f>T10/P10*100</f>
        <v>28.23923192107813</v>
      </c>
      <c r="V10" s="162">
        <f>SUM(V7:V9)</f>
        <v>1945</v>
      </c>
      <c r="W10" s="163">
        <f>V10/P10*100</f>
        <v>17.132035585307847</v>
      </c>
      <c r="X10" s="162">
        <f>SUM(X7:X9)</f>
        <v>1934</v>
      </c>
      <c r="Y10" s="149">
        <f>X10/P10*100</f>
        <v>17.035144895622302</v>
      </c>
      <c r="Z10" s="162">
        <f>SUM(Z7:Z9)</f>
        <v>671</v>
      </c>
      <c r="AA10" s="149">
        <f>Z10/P10*100</f>
        <v>5.910332070818286</v>
      </c>
      <c r="AB10" s="162">
        <f>SUM(AB7:AB9)</f>
        <v>533</v>
      </c>
      <c r="AC10" s="149">
        <f>AB10/P10*100</f>
        <v>4.6947943274905315</v>
      </c>
      <c r="AD10" s="162">
        <f>SUM(AD7:AD9)</f>
        <v>211</v>
      </c>
      <c r="AE10" s="149">
        <f>AD10/P10*100</f>
        <v>1.8585395930591033</v>
      </c>
      <c r="AF10" s="162">
        <f>SUM(AF7:AF9)</f>
        <v>223</v>
      </c>
      <c r="AG10" s="149">
        <f>AF10/P10*100</f>
        <v>1.9642385272615168</v>
      </c>
      <c r="AH10" s="162">
        <f>SUM(AH7:AH9)</f>
        <v>432</v>
      </c>
      <c r="AI10" s="149">
        <f>AH10/P10*100</f>
        <v>3.8051616312868846</v>
      </c>
      <c r="AJ10" s="160">
        <f>SUM(AJ7:AJ9)</f>
        <v>15261</v>
      </c>
      <c r="AK10" s="222">
        <f>SUM(AK7:AK9)</f>
        <v>12286</v>
      </c>
      <c r="AL10" s="171">
        <f>AK10/AJ10*100</f>
        <v>80.5058646222397</v>
      </c>
      <c r="AM10" s="162">
        <f>SUM(AM7:AM9)</f>
        <v>1956</v>
      </c>
      <c r="AN10" s="149">
        <f>AM10/AJ10*100</f>
        <v>12.816984470218204</v>
      </c>
      <c r="AO10" s="162">
        <f>SUM(AO7:AO9)</f>
        <v>1019</v>
      </c>
      <c r="AP10" s="149">
        <f>AO10/AJ10*100</f>
        <v>6.677150907542101</v>
      </c>
      <c r="AQ10" s="160">
        <f>SUM(AQ7:AQ9)</f>
        <v>1336</v>
      </c>
    </row>
    <row r="11" spans="6:43" s="8" customFormat="1" ht="21.75" customHeight="1">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row>
    <row r="12" spans="3:43" ht="12.75">
      <c r="C12" s="3"/>
      <c r="D12" s="3"/>
      <c r="E12" s="3"/>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6:43" ht="21.75" customHeight="1">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6:43" ht="12.75">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3:43" ht="12.75">
      <c r="C15" s="3"/>
      <c r="D15" s="3"/>
      <c r="E15" s="3"/>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6:43" ht="12.75">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6:43" ht="12.75">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sheetData>
  <sheetProtection/>
  <mergeCells count="23">
    <mergeCell ref="B2:AQ2"/>
    <mergeCell ref="P4:AI4"/>
    <mergeCell ref="R5:S5"/>
    <mergeCell ref="B4:B6"/>
    <mergeCell ref="N5:O5"/>
    <mergeCell ref="T5:U5"/>
    <mergeCell ref="V5:W5"/>
    <mergeCell ref="AH5:AI5"/>
    <mergeCell ref="AQ4:AQ5"/>
    <mergeCell ref="AF5:AG5"/>
    <mergeCell ref="AK5:AL5"/>
    <mergeCell ref="AM5:AN5"/>
    <mergeCell ref="AO5:AP5"/>
    <mergeCell ref="AJ4:AP4"/>
    <mergeCell ref="X5:Y5"/>
    <mergeCell ref="Z5:AA5"/>
    <mergeCell ref="AD5:AE5"/>
    <mergeCell ref="C4:E4"/>
    <mergeCell ref="F4:O4"/>
    <mergeCell ref="H5:I5"/>
    <mergeCell ref="J5:K5"/>
    <mergeCell ref="L5:M5"/>
    <mergeCell ref="AB5:AC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B1:AQ11"/>
  <sheetViews>
    <sheetView view="pageBreakPreview" zoomScale="83" zoomScaleNormal="75" zoomScaleSheetLayoutView="83" zoomScalePageLayoutView="0" workbookViewId="0" topLeftCell="A1">
      <pane xSplit="2" ySplit="5" topLeftCell="L6" activePane="bottomRight" state="frozen"/>
      <selection pane="topLeft" activeCell="L16" sqref="L16"/>
      <selection pane="topRight" activeCell="L16" sqref="L16"/>
      <selection pane="bottomLeft" activeCell="L16" sqref="L16"/>
      <selection pane="bottomRight" activeCell="P21" sqref="P21"/>
    </sheetView>
  </sheetViews>
  <sheetFormatPr defaultColWidth="9.00390625" defaultRowHeight="13.5"/>
  <cols>
    <col min="1" max="1" width="2.875" style="1" customWidth="1"/>
    <col min="2" max="2" width="18.375" style="1" customWidth="1"/>
    <col min="3" max="4" width="11.125" style="1" customWidth="1"/>
    <col min="5" max="5" width="10.125" style="1" customWidth="1"/>
    <col min="6" max="6" width="8.375" style="1" customWidth="1"/>
    <col min="7" max="7" width="7.125" style="1" customWidth="1"/>
    <col min="8" max="15" width="6.875" style="1" customWidth="1"/>
    <col min="16" max="16" width="8.25390625" style="1" customWidth="1"/>
    <col min="17" max="26" width="6.50390625" style="1" customWidth="1"/>
    <col min="27" max="27" width="7.50390625" style="1" customWidth="1"/>
    <col min="28" max="28" width="6.50390625" style="1" customWidth="1"/>
    <col min="29" max="29" width="7.50390625" style="1" customWidth="1"/>
    <col min="30" max="30" width="6.50390625" style="1" customWidth="1"/>
    <col min="31" max="31" width="7.875" style="1" customWidth="1"/>
    <col min="32" max="32" width="6.50390625" style="1" customWidth="1"/>
    <col min="33" max="33" width="7.875" style="1" customWidth="1"/>
    <col min="34" max="35" width="6.50390625" style="1" customWidth="1"/>
    <col min="36" max="36" width="9.125" style="1" customWidth="1"/>
    <col min="37" max="37" width="8.875" style="1" customWidth="1"/>
    <col min="38" max="38" width="6.375" style="1" customWidth="1"/>
    <col min="39" max="39" width="7.25390625" style="1" customWidth="1"/>
    <col min="40" max="40" width="6.375" style="1" customWidth="1"/>
    <col min="41" max="41" width="6.75390625" style="1" customWidth="1"/>
    <col min="42" max="42" width="6.375" style="1" customWidth="1"/>
    <col min="43" max="43" width="9.50390625" style="1" customWidth="1"/>
    <col min="44" max="16384" width="9.00390625" style="1" customWidth="1"/>
  </cols>
  <sheetData>
    <row r="1" spans="2:42" s="8" customFormat="1" ht="18" customHeight="1">
      <c r="B1" s="6" t="s">
        <v>21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2:43" s="165" customFormat="1" ht="18" customHeight="1">
      <c r="B2" s="666" t="s">
        <v>157</v>
      </c>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6"/>
      <c r="AP2" s="666"/>
      <c r="AQ2" s="666"/>
    </row>
    <row r="3" spans="2:43" s="165" customFormat="1" ht="18" customHeight="1">
      <c r="B3" s="166" t="s">
        <v>25</v>
      </c>
      <c r="C3" s="166"/>
      <c r="D3" s="166"/>
      <c r="E3" s="16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8"/>
    </row>
    <row r="4" spans="2:43" s="8" customFormat="1" ht="18" customHeight="1">
      <c r="B4" s="661" t="s">
        <v>13</v>
      </c>
      <c r="C4" s="642" t="s">
        <v>161</v>
      </c>
      <c r="D4" s="643"/>
      <c r="E4" s="644"/>
      <c r="F4" s="593" t="s">
        <v>22</v>
      </c>
      <c r="G4" s="645"/>
      <c r="H4" s="645"/>
      <c r="I4" s="645"/>
      <c r="J4" s="645"/>
      <c r="K4" s="645"/>
      <c r="L4" s="645"/>
      <c r="M4" s="645"/>
      <c r="N4" s="645"/>
      <c r="O4" s="646"/>
      <c r="P4" s="659" t="s">
        <v>22</v>
      </c>
      <c r="Q4" s="660"/>
      <c r="R4" s="660"/>
      <c r="S4" s="660"/>
      <c r="T4" s="660"/>
      <c r="U4" s="660"/>
      <c r="V4" s="660"/>
      <c r="W4" s="660"/>
      <c r="X4" s="660"/>
      <c r="Y4" s="660"/>
      <c r="Z4" s="660"/>
      <c r="AA4" s="660"/>
      <c r="AB4" s="660"/>
      <c r="AC4" s="660"/>
      <c r="AD4" s="660"/>
      <c r="AE4" s="660"/>
      <c r="AF4" s="660"/>
      <c r="AG4" s="660"/>
      <c r="AH4" s="660"/>
      <c r="AI4" s="660"/>
      <c r="AJ4" s="593" t="s">
        <v>18</v>
      </c>
      <c r="AK4" s="657"/>
      <c r="AL4" s="657"/>
      <c r="AM4" s="657"/>
      <c r="AN4" s="657"/>
      <c r="AO4" s="657"/>
      <c r="AP4" s="665"/>
      <c r="AQ4" s="661" t="s">
        <v>1</v>
      </c>
    </row>
    <row r="5" spans="2:43" s="8" customFormat="1" ht="24.75" customHeight="1">
      <c r="B5" s="662"/>
      <c r="C5" s="118"/>
      <c r="D5" s="119" t="s">
        <v>159</v>
      </c>
      <c r="E5" s="120" t="s">
        <v>160</v>
      </c>
      <c r="F5" s="121"/>
      <c r="G5" s="122"/>
      <c r="H5" s="647" t="s">
        <v>19</v>
      </c>
      <c r="I5" s="648"/>
      <c r="J5" s="647" t="s">
        <v>9</v>
      </c>
      <c r="K5" s="648"/>
      <c r="L5" s="647" t="s">
        <v>10</v>
      </c>
      <c r="M5" s="648"/>
      <c r="N5" s="647" t="s">
        <v>11</v>
      </c>
      <c r="O5" s="648"/>
      <c r="P5" s="123"/>
      <c r="Q5" s="124"/>
      <c r="R5" s="659" t="s">
        <v>29</v>
      </c>
      <c r="S5" s="650"/>
      <c r="T5" s="649" t="s">
        <v>43</v>
      </c>
      <c r="U5" s="650"/>
      <c r="V5" s="649" t="s">
        <v>44</v>
      </c>
      <c r="W5" s="650"/>
      <c r="X5" s="649" t="s">
        <v>45</v>
      </c>
      <c r="Y5" s="650"/>
      <c r="Z5" s="649" t="s">
        <v>30</v>
      </c>
      <c r="AA5" s="650"/>
      <c r="AB5" s="649" t="s">
        <v>49</v>
      </c>
      <c r="AC5" s="650"/>
      <c r="AD5" s="649" t="s">
        <v>31</v>
      </c>
      <c r="AE5" s="650"/>
      <c r="AF5" s="649" t="s">
        <v>32</v>
      </c>
      <c r="AG5" s="650"/>
      <c r="AH5" s="649" t="s">
        <v>33</v>
      </c>
      <c r="AI5" s="650"/>
      <c r="AJ5" s="125"/>
      <c r="AK5" s="651" t="s">
        <v>34</v>
      </c>
      <c r="AL5" s="652"/>
      <c r="AM5" s="653" t="s">
        <v>47</v>
      </c>
      <c r="AN5" s="654"/>
      <c r="AO5" s="651" t="s">
        <v>36</v>
      </c>
      <c r="AP5" s="652"/>
      <c r="AQ5" s="664"/>
    </row>
    <row r="6" spans="2:43" s="8" customFormat="1" ht="19.5" customHeight="1">
      <c r="B6" s="663"/>
      <c r="C6" s="126"/>
      <c r="D6" s="127" t="s">
        <v>5</v>
      </c>
      <c r="E6" s="127" t="s">
        <v>5</v>
      </c>
      <c r="F6" s="128" t="s">
        <v>5</v>
      </c>
      <c r="G6" s="129" t="s">
        <v>6</v>
      </c>
      <c r="H6" s="130" t="s">
        <v>5</v>
      </c>
      <c r="I6" s="131" t="s">
        <v>6</v>
      </c>
      <c r="J6" s="128" t="s">
        <v>5</v>
      </c>
      <c r="K6" s="129" t="s">
        <v>6</v>
      </c>
      <c r="L6" s="130" t="s">
        <v>5</v>
      </c>
      <c r="M6" s="131" t="s">
        <v>6</v>
      </c>
      <c r="N6" s="130" t="s">
        <v>5</v>
      </c>
      <c r="O6" s="129" t="s">
        <v>6</v>
      </c>
      <c r="P6" s="132" t="s">
        <v>5</v>
      </c>
      <c r="Q6" s="133" t="s">
        <v>6</v>
      </c>
      <c r="R6" s="134" t="s">
        <v>5</v>
      </c>
      <c r="S6" s="135" t="s">
        <v>6</v>
      </c>
      <c r="T6" s="132" t="s">
        <v>5</v>
      </c>
      <c r="U6" s="133" t="s">
        <v>6</v>
      </c>
      <c r="V6" s="132" t="s">
        <v>5</v>
      </c>
      <c r="W6" s="133" t="s">
        <v>6</v>
      </c>
      <c r="X6" s="134" t="s">
        <v>5</v>
      </c>
      <c r="Y6" s="135" t="s">
        <v>6</v>
      </c>
      <c r="Z6" s="132" t="s">
        <v>5</v>
      </c>
      <c r="AA6" s="133" t="s">
        <v>6</v>
      </c>
      <c r="AB6" s="132" t="s">
        <v>5</v>
      </c>
      <c r="AC6" s="133" t="s">
        <v>6</v>
      </c>
      <c r="AD6" s="132" t="s">
        <v>5</v>
      </c>
      <c r="AE6" s="133" t="s">
        <v>6</v>
      </c>
      <c r="AF6" s="132" t="s">
        <v>5</v>
      </c>
      <c r="AG6" s="133" t="s">
        <v>6</v>
      </c>
      <c r="AH6" s="134" t="s">
        <v>5</v>
      </c>
      <c r="AI6" s="135" t="s">
        <v>6</v>
      </c>
      <c r="AJ6" s="136" t="s">
        <v>5</v>
      </c>
      <c r="AK6" s="130" t="s">
        <v>5</v>
      </c>
      <c r="AL6" s="137" t="s">
        <v>6</v>
      </c>
      <c r="AM6" s="130" t="s">
        <v>5</v>
      </c>
      <c r="AN6" s="137" t="s">
        <v>6</v>
      </c>
      <c r="AO6" s="130" t="s">
        <v>5</v>
      </c>
      <c r="AP6" s="131" t="s">
        <v>6</v>
      </c>
      <c r="AQ6" s="140" t="s">
        <v>5</v>
      </c>
    </row>
    <row r="7" spans="2:43" s="8" customFormat="1" ht="30" customHeight="1">
      <c r="B7" s="65" t="s">
        <v>124</v>
      </c>
      <c r="C7" s="141">
        <f>SUM(F7+AJ7+AQ7)</f>
        <v>20478</v>
      </c>
      <c r="D7" s="142">
        <v>5636</v>
      </c>
      <c r="E7" s="142">
        <v>14842</v>
      </c>
      <c r="F7" s="143">
        <f>SUM(H7+J7+L7+N7)</f>
        <v>7917</v>
      </c>
      <c r="G7" s="144">
        <v>100</v>
      </c>
      <c r="H7" s="145">
        <v>434</v>
      </c>
      <c r="I7" s="146">
        <f>H7/F7*100</f>
        <v>5.4818744473916885</v>
      </c>
      <c r="J7" s="151">
        <v>5800</v>
      </c>
      <c r="K7" s="147">
        <f>J7/F7*100</f>
        <v>73.26007326007326</v>
      </c>
      <c r="L7" s="148">
        <v>1661</v>
      </c>
      <c r="M7" s="146">
        <f>L7/F7*100</f>
        <v>20.980169256031324</v>
      </c>
      <c r="N7" s="148">
        <v>22</v>
      </c>
      <c r="O7" s="147">
        <f>N7/F7*100</f>
        <v>0.27788303650372614</v>
      </c>
      <c r="P7" s="143">
        <f>SUM(R7+T7+V7+X7+Z7+AB7+AD7+AF7+AH7)</f>
        <v>7917</v>
      </c>
      <c r="Q7" s="144">
        <v>100</v>
      </c>
      <c r="R7" s="145">
        <v>1327</v>
      </c>
      <c r="S7" s="146">
        <f>R7/P7*100</f>
        <v>16.76139952002021</v>
      </c>
      <c r="T7" s="151">
        <v>2545</v>
      </c>
      <c r="U7" s="147">
        <f>T7/P7*100</f>
        <v>32.14601490463559</v>
      </c>
      <c r="V7" s="151">
        <v>1369</v>
      </c>
      <c r="W7" s="147">
        <f>V7/P7*100</f>
        <v>17.29190349880005</v>
      </c>
      <c r="X7" s="145">
        <v>1513</v>
      </c>
      <c r="Y7" s="146">
        <f>X7/P7*100</f>
        <v>19.110774283188075</v>
      </c>
      <c r="Z7" s="151">
        <v>404</v>
      </c>
      <c r="AA7" s="147">
        <f>Z7/P7*100</f>
        <v>5.102943033977517</v>
      </c>
      <c r="AB7" s="151">
        <v>382</v>
      </c>
      <c r="AC7" s="147">
        <f>AB7/P7*100</f>
        <v>4.82505999747379</v>
      </c>
      <c r="AD7" s="151">
        <v>145</v>
      </c>
      <c r="AE7" s="147">
        <f>AD7/P7*100</f>
        <v>1.8315018315018317</v>
      </c>
      <c r="AF7" s="151">
        <v>118</v>
      </c>
      <c r="AG7" s="147">
        <f>AF7/P7*100</f>
        <v>1.4904635594290767</v>
      </c>
      <c r="AH7" s="148">
        <v>114</v>
      </c>
      <c r="AI7" s="146">
        <f>AH7/P7*100</f>
        <v>1.4399393709738537</v>
      </c>
      <c r="AJ7" s="143">
        <f>SUM(AK7+AM7+AO7)</f>
        <v>11835</v>
      </c>
      <c r="AK7" s="148">
        <v>9953</v>
      </c>
      <c r="AL7" s="146">
        <f>AK7/AJ7*100</f>
        <v>84.09801436417406</v>
      </c>
      <c r="AM7" s="148">
        <v>1156</v>
      </c>
      <c r="AN7" s="146">
        <f>AM7/AJ7*100</f>
        <v>9.767638360794255</v>
      </c>
      <c r="AO7" s="148">
        <v>726</v>
      </c>
      <c r="AP7" s="146">
        <f>AO7/AJ7*100</f>
        <v>6.134347275031685</v>
      </c>
      <c r="AQ7" s="150">
        <v>726</v>
      </c>
    </row>
    <row r="8" spans="2:43" s="8" customFormat="1" ht="30" customHeight="1">
      <c r="B8" s="65" t="s">
        <v>153</v>
      </c>
      <c r="C8" s="141">
        <f>SUM(F8+AJ8+AQ8)</f>
        <v>4386</v>
      </c>
      <c r="D8" s="142">
        <v>1534</v>
      </c>
      <c r="E8" s="142">
        <v>2852</v>
      </c>
      <c r="F8" s="143">
        <f>SUM(H8+J8+L8+N8)</f>
        <v>1971</v>
      </c>
      <c r="G8" s="147">
        <v>100</v>
      </c>
      <c r="H8" s="148">
        <v>219</v>
      </c>
      <c r="I8" s="146">
        <f>H8/F8*100</f>
        <v>11.11111111111111</v>
      </c>
      <c r="J8" s="151">
        <v>884</v>
      </c>
      <c r="K8" s="147">
        <f>J8/F8*100</f>
        <v>44.85032978183663</v>
      </c>
      <c r="L8" s="148">
        <v>850</v>
      </c>
      <c r="M8" s="146">
        <f>L8/G8*100</f>
        <v>850</v>
      </c>
      <c r="N8" s="148">
        <v>18</v>
      </c>
      <c r="O8" s="147">
        <f>N8/G8*100</f>
        <v>18</v>
      </c>
      <c r="P8" s="143">
        <f>SUM(R8+T8+V8+X8+Z8+AB8+AD8+AF8+AH8)</f>
        <v>1971</v>
      </c>
      <c r="Q8" s="144">
        <v>100</v>
      </c>
      <c r="R8" s="148">
        <v>656</v>
      </c>
      <c r="S8" s="146">
        <f>R8/P8*100</f>
        <v>33.282597666159305</v>
      </c>
      <c r="T8" s="151">
        <v>371</v>
      </c>
      <c r="U8" s="147">
        <f>T8/P8*100</f>
        <v>18.822932521562656</v>
      </c>
      <c r="V8" s="151">
        <v>375</v>
      </c>
      <c r="W8" s="147">
        <f>V8/P8*100</f>
        <v>19.025875190258752</v>
      </c>
      <c r="X8" s="148">
        <v>255</v>
      </c>
      <c r="Y8" s="146">
        <f>X8/P8*100</f>
        <v>12.93759512937595</v>
      </c>
      <c r="Z8" s="151">
        <v>139</v>
      </c>
      <c r="AA8" s="147">
        <f>Z8/P8*100</f>
        <v>7.052257737189244</v>
      </c>
      <c r="AB8" s="151">
        <v>91</v>
      </c>
      <c r="AC8" s="147">
        <f>AB8/P8*100</f>
        <v>4.616945712836124</v>
      </c>
      <c r="AD8" s="151">
        <v>43</v>
      </c>
      <c r="AE8" s="147">
        <f>AD8/P8*100</f>
        <v>2.1816336884830037</v>
      </c>
      <c r="AF8" s="151">
        <v>21</v>
      </c>
      <c r="AG8" s="147">
        <f>AF8/P8*100</f>
        <v>1.06544901065449</v>
      </c>
      <c r="AH8" s="148">
        <v>20</v>
      </c>
      <c r="AI8" s="146">
        <f>AH8/P8*100</f>
        <v>1.0147133434804667</v>
      </c>
      <c r="AJ8" s="143">
        <f>SUM(AK8+AM8+AO8)</f>
        <v>2066</v>
      </c>
      <c r="AK8" s="148">
        <v>1394</v>
      </c>
      <c r="AL8" s="146">
        <f>AK8/AJ8*100</f>
        <v>67.47337850919651</v>
      </c>
      <c r="AM8" s="148">
        <v>543</v>
      </c>
      <c r="AN8" s="146">
        <f>AM8/AJ8*100</f>
        <v>26.282671829622462</v>
      </c>
      <c r="AO8" s="148">
        <v>129</v>
      </c>
      <c r="AP8" s="146">
        <f>AO8/AJ8*100</f>
        <v>6.243949661181026</v>
      </c>
      <c r="AQ8" s="152">
        <v>349</v>
      </c>
    </row>
    <row r="9" spans="2:43" s="8" customFormat="1" ht="30" customHeight="1" thickBot="1">
      <c r="B9" s="65" t="s">
        <v>140</v>
      </c>
      <c r="C9" s="141">
        <f>SUM(F9+AJ9+AQ9)</f>
        <v>2725</v>
      </c>
      <c r="D9" s="142">
        <v>1389</v>
      </c>
      <c r="E9" s="142">
        <v>1336</v>
      </c>
      <c r="F9" s="143">
        <f>SUM(H9+J9+L9+N9)</f>
        <v>1186</v>
      </c>
      <c r="G9" s="147">
        <v>100</v>
      </c>
      <c r="H9" s="148">
        <v>98</v>
      </c>
      <c r="I9" s="146">
        <f>H9/F9*100</f>
        <v>8.263069139966273</v>
      </c>
      <c r="J9" s="151">
        <v>453</v>
      </c>
      <c r="K9" s="147">
        <f>J9/F9*100</f>
        <v>38.195615514333895</v>
      </c>
      <c r="L9" s="148">
        <v>318</v>
      </c>
      <c r="M9" s="146">
        <f>L9/G9*100</f>
        <v>318</v>
      </c>
      <c r="N9" s="148">
        <v>317</v>
      </c>
      <c r="O9" s="147">
        <f>N9/G9*100</f>
        <v>317</v>
      </c>
      <c r="P9" s="143">
        <f>SUM(R9+T9+V9+X9+Z9+AB9+AD9+AF9+AH9)</f>
        <v>1186</v>
      </c>
      <c r="Q9" s="144">
        <v>100</v>
      </c>
      <c r="R9" s="148">
        <v>172</v>
      </c>
      <c r="S9" s="146">
        <f>R9/P9*100</f>
        <v>14.502529510961216</v>
      </c>
      <c r="T9" s="151">
        <v>124</v>
      </c>
      <c r="U9" s="147">
        <f>T9/P9*100</f>
        <v>10.45531197301855</v>
      </c>
      <c r="V9" s="151">
        <v>170</v>
      </c>
      <c r="W9" s="147">
        <f>V9/P9*100</f>
        <v>14.333895446880272</v>
      </c>
      <c r="X9" s="148">
        <v>141</v>
      </c>
      <c r="Y9" s="146">
        <f>X9/P9*100</f>
        <v>11.888701517706576</v>
      </c>
      <c r="Z9" s="151">
        <v>118</v>
      </c>
      <c r="AA9" s="147">
        <f>Z9/P9*100</f>
        <v>9.949409780775717</v>
      </c>
      <c r="AB9" s="151">
        <v>59</v>
      </c>
      <c r="AC9" s="147">
        <f>AB9/P9*100</f>
        <v>4.974704890387859</v>
      </c>
      <c r="AD9" s="151">
        <v>20</v>
      </c>
      <c r="AE9" s="147">
        <f>AD9/P9*100</f>
        <v>1.6863406408094435</v>
      </c>
      <c r="AF9" s="151">
        <v>84</v>
      </c>
      <c r="AG9" s="147">
        <f>AF9/P9*100</f>
        <v>7.082630691399664</v>
      </c>
      <c r="AH9" s="148">
        <v>298</v>
      </c>
      <c r="AI9" s="146">
        <f>AH9/P9*100</f>
        <v>25.126475548060707</v>
      </c>
      <c r="AJ9" s="143">
        <f>SUM(AK9+AM9+AO9)</f>
        <v>1285</v>
      </c>
      <c r="AK9" s="148">
        <v>869</v>
      </c>
      <c r="AL9" s="156">
        <f>AK9/AJ9*100</f>
        <v>67.62645914396887</v>
      </c>
      <c r="AM9" s="157">
        <v>256</v>
      </c>
      <c r="AN9" s="158">
        <f>AM9/AJ9*100</f>
        <v>19.92217898832685</v>
      </c>
      <c r="AO9" s="157">
        <v>160</v>
      </c>
      <c r="AP9" s="158">
        <f>AO9/AJ9*100</f>
        <v>12.45136186770428</v>
      </c>
      <c r="AQ9" s="580">
        <v>254</v>
      </c>
    </row>
    <row r="10" spans="2:43" s="571" customFormat="1" ht="30" customHeight="1" thickTop="1">
      <c r="B10" s="167" t="s">
        <v>2</v>
      </c>
      <c r="C10" s="515">
        <f>F10+AJ10+AQ10</f>
        <v>27589</v>
      </c>
      <c r="D10" s="168">
        <f>SUM(D7:D9)</f>
        <v>8559</v>
      </c>
      <c r="E10" s="168">
        <f>SUM(E7:E9)</f>
        <v>19030</v>
      </c>
      <c r="F10" s="582">
        <f>SUM(F7:F9)</f>
        <v>11074</v>
      </c>
      <c r="G10" s="169">
        <v>100</v>
      </c>
      <c r="H10" s="170">
        <f>SUM(H6:H9)</f>
        <v>751</v>
      </c>
      <c r="I10" s="171">
        <f>H10/F10*100</f>
        <v>6.781650713382698</v>
      </c>
      <c r="J10" s="170">
        <f>SUM(J6:J9)</f>
        <v>7137</v>
      </c>
      <c r="K10" s="171">
        <f>J10/F10*100</f>
        <v>64.44825717897778</v>
      </c>
      <c r="L10" s="516">
        <f>SUM(L6:L9)</f>
        <v>2829</v>
      </c>
      <c r="M10" s="172">
        <f>L10/F10*100</f>
        <v>25.5463247245801</v>
      </c>
      <c r="N10" s="170">
        <f>SUM(N6:N9)</f>
        <v>357</v>
      </c>
      <c r="O10" s="171">
        <f>N10/F10*100</f>
        <v>3.2237673830594185</v>
      </c>
      <c r="P10" s="170">
        <f>SUM(P6:P9)</f>
        <v>11074</v>
      </c>
      <c r="Q10" s="169">
        <v>100</v>
      </c>
      <c r="R10" s="170">
        <f>SUM(R6:R9)</f>
        <v>2155</v>
      </c>
      <c r="S10" s="171">
        <f>R10/P10*100</f>
        <v>19.459996387935703</v>
      </c>
      <c r="T10" s="170">
        <f>SUM(T6:T9)</f>
        <v>3040</v>
      </c>
      <c r="U10" s="171">
        <f>T10/P10*100</f>
        <v>27.451688640057792</v>
      </c>
      <c r="V10" s="170">
        <f>SUM(V6:V9)</f>
        <v>1914</v>
      </c>
      <c r="W10" s="171">
        <f>V10/P10*100</f>
        <v>17.283727650352176</v>
      </c>
      <c r="X10" s="170">
        <f>SUM(X6:X9)</f>
        <v>1909</v>
      </c>
      <c r="Y10" s="171">
        <f>X10/P10*100</f>
        <v>17.238576846667872</v>
      </c>
      <c r="Z10" s="170">
        <f>SUM(Z6:Z9)</f>
        <v>661</v>
      </c>
      <c r="AA10" s="171">
        <f>Z10/P10*100</f>
        <v>5.968936247065198</v>
      </c>
      <c r="AB10" s="170">
        <f>SUM(AB6:AB9)</f>
        <v>532</v>
      </c>
      <c r="AC10" s="171">
        <f>AB10/P10*100</f>
        <v>4.804045512010114</v>
      </c>
      <c r="AD10" s="170">
        <f>SUM(AD6:AD9)</f>
        <v>208</v>
      </c>
      <c r="AE10" s="171">
        <f>AD10/P10*100</f>
        <v>1.8782734332671123</v>
      </c>
      <c r="AF10" s="170">
        <f>SUM(AF6:AF9)</f>
        <v>223</v>
      </c>
      <c r="AG10" s="171">
        <f>AF10/P10*100</f>
        <v>2.013725844320029</v>
      </c>
      <c r="AH10" s="170">
        <f>SUM(AH6:AH9)</f>
        <v>432</v>
      </c>
      <c r="AI10" s="171">
        <f>AH10/P10*100</f>
        <v>3.9010294383240023</v>
      </c>
      <c r="AJ10" s="583">
        <f>SUM(AJ7:AJ9)</f>
        <v>15186</v>
      </c>
      <c r="AK10" s="516">
        <f>SUM(AK6:AK9)</f>
        <v>12216</v>
      </c>
      <c r="AL10" s="171">
        <f>AK10/AJ10*100</f>
        <v>80.4425128407744</v>
      </c>
      <c r="AM10" s="173">
        <f>SUM(AM6:AM9)</f>
        <v>1955</v>
      </c>
      <c r="AN10" s="149">
        <f>AM10/AJ10*100</f>
        <v>12.873699460028973</v>
      </c>
      <c r="AO10" s="174">
        <f>SUM(AO6:AO9)</f>
        <v>1015</v>
      </c>
      <c r="AP10" s="171">
        <f>AO10/AJ10*100</f>
        <v>6.683787699196629</v>
      </c>
      <c r="AQ10" s="584">
        <f>SUM(AQ6:AQ9)</f>
        <v>1329</v>
      </c>
    </row>
    <row r="11" spans="2:43" s="6" customFormat="1" ht="21.75" customHeight="1">
      <c r="B11" s="175"/>
      <c r="C11" s="176"/>
      <c r="D11" s="176"/>
      <c r="E11" s="176"/>
      <c r="F11" s="177"/>
      <c r="G11" s="178"/>
      <c r="H11" s="36"/>
      <c r="I11" s="179"/>
      <c r="J11" s="36"/>
      <c r="K11" s="179"/>
      <c r="L11" s="36"/>
      <c r="M11" s="179"/>
      <c r="N11" s="36"/>
      <c r="O11" s="179"/>
      <c r="P11" s="177"/>
      <c r="Q11" s="178"/>
      <c r="R11" s="180"/>
      <c r="S11" s="179"/>
      <c r="T11" s="180"/>
      <c r="U11" s="179"/>
      <c r="V11" s="180"/>
      <c r="W11" s="179"/>
      <c r="X11" s="180"/>
      <c r="Y11" s="179"/>
      <c r="Z11" s="180"/>
      <c r="AA11" s="179"/>
      <c r="AB11" s="180"/>
      <c r="AC11" s="179"/>
      <c r="AD11" s="180"/>
      <c r="AE11" s="179"/>
      <c r="AF11" s="180"/>
      <c r="AG11" s="179"/>
      <c r="AH11" s="180"/>
      <c r="AI11" s="179"/>
      <c r="AJ11" s="176"/>
      <c r="AK11" s="180"/>
      <c r="AL11" s="180"/>
      <c r="AM11" s="180"/>
      <c r="AN11" s="180"/>
      <c r="AO11" s="180"/>
      <c r="AP11" s="180"/>
      <c r="AQ11" s="180"/>
    </row>
    <row r="13" s="8" customFormat="1" ht="12.75"/>
    <row r="14" s="8" customFormat="1" ht="12.75"/>
    <row r="15" s="8" customFormat="1" ht="12.75"/>
  </sheetData>
  <sheetProtection/>
  <mergeCells count="23">
    <mergeCell ref="B2:AQ2"/>
    <mergeCell ref="B4:B6"/>
    <mergeCell ref="F4:O4"/>
    <mergeCell ref="P4:AI4"/>
    <mergeCell ref="AQ4:AQ5"/>
    <mergeCell ref="H5:I5"/>
    <mergeCell ref="J5:K5"/>
    <mergeCell ref="L5:M5"/>
    <mergeCell ref="AM5:AN5"/>
    <mergeCell ref="AK5:AL5"/>
    <mergeCell ref="AJ4:AP4"/>
    <mergeCell ref="X5:Y5"/>
    <mergeCell ref="AO5:AP5"/>
    <mergeCell ref="AB5:AC5"/>
    <mergeCell ref="V5:W5"/>
    <mergeCell ref="AF5:AG5"/>
    <mergeCell ref="C4:E4"/>
    <mergeCell ref="T5:U5"/>
    <mergeCell ref="Z5:AA5"/>
    <mergeCell ref="AD5:AE5"/>
    <mergeCell ref="AH5:AI5"/>
    <mergeCell ref="N5:O5"/>
    <mergeCell ref="R5:S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6"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B1:AQ17"/>
  <sheetViews>
    <sheetView view="pageBreakPreview" zoomScale="81" zoomScaleNormal="75" zoomScaleSheetLayoutView="81" zoomScalePageLayoutView="0" workbookViewId="0" topLeftCell="A1">
      <pane xSplit="2" ySplit="5" topLeftCell="C6" activePane="bottomRight" state="frozen"/>
      <selection pane="topLeft" activeCell="L16" sqref="L16"/>
      <selection pane="topRight" activeCell="L16" sqref="L16"/>
      <selection pane="bottomLeft" activeCell="L16" sqref="L16"/>
      <selection pane="bottomRight" activeCell="O10" sqref="O10"/>
    </sheetView>
  </sheetViews>
  <sheetFormatPr defaultColWidth="9.00390625" defaultRowHeight="13.5"/>
  <cols>
    <col min="1" max="1" width="2.875" style="1" customWidth="1"/>
    <col min="2" max="2" width="15.125" style="1" customWidth="1"/>
    <col min="3" max="4" width="10.25390625" style="1" customWidth="1"/>
    <col min="5" max="5" width="9.25390625" style="1" customWidth="1"/>
    <col min="6" max="6" width="8.375" style="1" customWidth="1"/>
    <col min="7" max="7" width="7.125" style="1" customWidth="1"/>
    <col min="8" max="15" width="6.375" style="1" customWidth="1"/>
    <col min="16" max="26" width="6.125" style="1" customWidth="1"/>
    <col min="27" max="27" width="7.125" style="1" customWidth="1"/>
    <col min="28" max="28" width="6.125" style="1" customWidth="1"/>
    <col min="29" max="29" width="7.125" style="1" customWidth="1"/>
    <col min="30" max="30" width="6.125" style="1" customWidth="1"/>
    <col min="31" max="31" width="6.875" style="1" customWidth="1"/>
    <col min="32" max="32" width="6.125" style="1" customWidth="1"/>
    <col min="33" max="33" width="7.125" style="1" customWidth="1"/>
    <col min="34" max="34" width="6.125" style="1" customWidth="1"/>
    <col min="35" max="35" width="6.875" style="1" customWidth="1"/>
    <col min="36" max="37" width="5.50390625" style="1" customWidth="1"/>
    <col min="38" max="38" width="6.75390625" style="1" customWidth="1"/>
    <col min="39" max="39" width="5.50390625" style="1" customWidth="1"/>
    <col min="40" max="40" width="7.125" style="1" bestFit="1" customWidth="1"/>
    <col min="41" max="41" width="5.50390625" style="1" customWidth="1"/>
    <col min="42" max="42" width="6.625" style="1" customWidth="1"/>
    <col min="43" max="43" width="9.50390625" style="1" customWidth="1"/>
    <col min="44" max="16384" width="9.00390625" style="1" customWidth="1"/>
  </cols>
  <sheetData>
    <row r="1" spans="2:42" s="8" customFormat="1" ht="18" customHeight="1">
      <c r="B1" s="6" t="s">
        <v>24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2:43" s="181" customFormat="1" ht="18" customHeight="1">
      <c r="B2" s="609" t="s">
        <v>157</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row>
    <row r="3" spans="2:43" s="181" customFormat="1" ht="18" customHeight="1">
      <c r="B3" s="182" t="s">
        <v>23</v>
      </c>
      <c r="C3" s="182"/>
      <c r="D3" s="182"/>
      <c r="E3" s="18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1"/>
    </row>
    <row r="4" spans="2:43" ht="18" customHeight="1">
      <c r="B4" s="606" t="s">
        <v>13</v>
      </c>
      <c r="C4" s="667" t="s">
        <v>161</v>
      </c>
      <c r="D4" s="668"/>
      <c r="E4" s="669"/>
      <c r="F4" s="596" t="s">
        <v>22</v>
      </c>
      <c r="G4" s="673"/>
      <c r="H4" s="673"/>
      <c r="I4" s="673"/>
      <c r="J4" s="673"/>
      <c r="K4" s="673"/>
      <c r="L4" s="673"/>
      <c r="M4" s="673"/>
      <c r="N4" s="673"/>
      <c r="O4" s="674"/>
      <c r="P4" s="625" t="s">
        <v>22</v>
      </c>
      <c r="Q4" s="675"/>
      <c r="R4" s="675"/>
      <c r="S4" s="675"/>
      <c r="T4" s="675"/>
      <c r="U4" s="675"/>
      <c r="V4" s="675"/>
      <c r="W4" s="675"/>
      <c r="X4" s="675"/>
      <c r="Y4" s="675"/>
      <c r="Z4" s="675"/>
      <c r="AA4" s="675"/>
      <c r="AB4" s="675"/>
      <c r="AC4" s="675"/>
      <c r="AD4" s="675"/>
      <c r="AE4" s="675"/>
      <c r="AF4" s="675"/>
      <c r="AG4" s="675"/>
      <c r="AH4" s="675"/>
      <c r="AI4" s="675"/>
      <c r="AJ4" s="596" t="s">
        <v>18</v>
      </c>
      <c r="AK4" s="597"/>
      <c r="AL4" s="597"/>
      <c r="AM4" s="597"/>
      <c r="AN4" s="597"/>
      <c r="AO4" s="597"/>
      <c r="AP4" s="670"/>
      <c r="AQ4" s="606" t="s">
        <v>1</v>
      </c>
    </row>
    <row r="5" spans="2:43" ht="24.75" customHeight="1">
      <c r="B5" s="671"/>
      <c r="C5" s="184"/>
      <c r="D5" s="183" t="s">
        <v>159</v>
      </c>
      <c r="E5" s="185" t="s">
        <v>160</v>
      </c>
      <c r="F5" s="186"/>
      <c r="G5" s="187"/>
      <c r="H5" s="589" t="s">
        <v>19</v>
      </c>
      <c r="I5" s="590"/>
      <c r="J5" s="589" t="s">
        <v>9</v>
      </c>
      <c r="K5" s="590"/>
      <c r="L5" s="589" t="s">
        <v>10</v>
      </c>
      <c r="M5" s="590"/>
      <c r="N5" s="589" t="s">
        <v>11</v>
      </c>
      <c r="O5" s="590"/>
      <c r="P5" s="188"/>
      <c r="Q5" s="101"/>
      <c r="R5" s="625" t="s">
        <v>29</v>
      </c>
      <c r="S5" s="617"/>
      <c r="T5" s="616" t="s">
        <v>43</v>
      </c>
      <c r="U5" s="617"/>
      <c r="V5" s="616" t="s">
        <v>44</v>
      </c>
      <c r="W5" s="617"/>
      <c r="X5" s="616" t="s">
        <v>45</v>
      </c>
      <c r="Y5" s="617"/>
      <c r="Z5" s="616" t="s">
        <v>30</v>
      </c>
      <c r="AA5" s="617"/>
      <c r="AB5" s="616" t="s">
        <v>49</v>
      </c>
      <c r="AC5" s="617"/>
      <c r="AD5" s="616" t="s">
        <v>31</v>
      </c>
      <c r="AE5" s="617"/>
      <c r="AF5" s="616" t="s">
        <v>32</v>
      </c>
      <c r="AG5" s="617"/>
      <c r="AH5" s="616" t="s">
        <v>33</v>
      </c>
      <c r="AI5" s="617"/>
      <c r="AJ5" s="189"/>
      <c r="AK5" s="614" t="s">
        <v>34</v>
      </c>
      <c r="AL5" s="615"/>
      <c r="AM5" s="623" t="s">
        <v>35</v>
      </c>
      <c r="AN5" s="624"/>
      <c r="AO5" s="614" t="s">
        <v>36</v>
      </c>
      <c r="AP5" s="615"/>
      <c r="AQ5" s="676"/>
    </row>
    <row r="6" spans="2:43" ht="20.25" customHeight="1">
      <c r="B6" s="672"/>
      <c r="C6" s="191"/>
      <c r="D6" s="192" t="s">
        <v>5</v>
      </c>
      <c r="E6" s="192" t="s">
        <v>5</v>
      </c>
      <c r="F6" s="193" t="s">
        <v>5</v>
      </c>
      <c r="G6" s="194" t="s">
        <v>6</v>
      </c>
      <c r="H6" s="195" t="s">
        <v>5</v>
      </c>
      <c r="I6" s="83" t="s">
        <v>6</v>
      </c>
      <c r="J6" s="193" t="s">
        <v>5</v>
      </c>
      <c r="K6" s="194" t="s">
        <v>6</v>
      </c>
      <c r="L6" s="195" t="s">
        <v>5</v>
      </c>
      <c r="M6" s="83" t="s">
        <v>6</v>
      </c>
      <c r="N6" s="195" t="s">
        <v>5</v>
      </c>
      <c r="O6" s="194" t="s">
        <v>6</v>
      </c>
      <c r="P6" s="196" t="s">
        <v>5</v>
      </c>
      <c r="Q6" s="105" t="s">
        <v>6</v>
      </c>
      <c r="R6" s="197" t="s">
        <v>5</v>
      </c>
      <c r="S6" s="107" t="s">
        <v>6</v>
      </c>
      <c r="T6" s="196" t="s">
        <v>5</v>
      </c>
      <c r="U6" s="105" t="s">
        <v>6</v>
      </c>
      <c r="V6" s="196" t="s">
        <v>5</v>
      </c>
      <c r="W6" s="105" t="s">
        <v>6</v>
      </c>
      <c r="X6" s="197" t="s">
        <v>5</v>
      </c>
      <c r="Y6" s="107" t="s">
        <v>6</v>
      </c>
      <c r="Z6" s="196" t="s">
        <v>5</v>
      </c>
      <c r="AA6" s="105" t="s">
        <v>6</v>
      </c>
      <c r="AB6" s="196" t="s">
        <v>5</v>
      </c>
      <c r="AC6" s="105" t="s">
        <v>6</v>
      </c>
      <c r="AD6" s="196" t="s">
        <v>5</v>
      </c>
      <c r="AE6" s="105" t="s">
        <v>6</v>
      </c>
      <c r="AF6" s="196" t="s">
        <v>5</v>
      </c>
      <c r="AG6" s="105" t="s">
        <v>6</v>
      </c>
      <c r="AH6" s="197" t="s">
        <v>5</v>
      </c>
      <c r="AI6" s="107" t="s">
        <v>6</v>
      </c>
      <c r="AJ6" s="198" t="s">
        <v>5</v>
      </c>
      <c r="AK6" s="195" t="s">
        <v>5</v>
      </c>
      <c r="AL6" s="199" t="s">
        <v>6</v>
      </c>
      <c r="AM6" s="195" t="s">
        <v>5</v>
      </c>
      <c r="AN6" s="199" t="s">
        <v>6</v>
      </c>
      <c r="AO6" s="195" t="s">
        <v>5</v>
      </c>
      <c r="AP6" s="83" t="s">
        <v>6</v>
      </c>
      <c r="AQ6" s="190" t="s">
        <v>5</v>
      </c>
    </row>
    <row r="7" spans="2:43" ht="30" customHeight="1">
      <c r="B7" s="112" t="s">
        <v>124</v>
      </c>
      <c r="C7" s="200">
        <f>SUM(F7+AJ7+AQ7)</f>
        <v>251</v>
      </c>
      <c r="D7" s="201">
        <v>38</v>
      </c>
      <c r="E7" s="201">
        <v>213</v>
      </c>
      <c r="F7" s="202">
        <f>SUM(H7+J7+L7+N7)</f>
        <v>197</v>
      </c>
      <c r="G7" s="203">
        <v>100</v>
      </c>
      <c r="H7" s="204">
        <v>0</v>
      </c>
      <c r="I7" s="205">
        <f>H7/F7*100</f>
        <v>0</v>
      </c>
      <c r="J7" s="206">
        <v>196</v>
      </c>
      <c r="K7" s="205">
        <f>J7/F7*100</f>
        <v>99.49238578680203</v>
      </c>
      <c r="L7" s="206">
        <v>1</v>
      </c>
      <c r="M7" s="205">
        <f>L7/F7*100</f>
        <v>0.5076142131979695</v>
      </c>
      <c r="N7" s="206">
        <v>0</v>
      </c>
      <c r="O7" s="205">
        <f>N7/F7*100</f>
        <v>0</v>
      </c>
      <c r="P7" s="202">
        <f>SUM(R7+T7+V7+X7+Z7+AB7+AD7+AF7+AH7)</f>
        <v>197</v>
      </c>
      <c r="Q7" s="203">
        <v>100</v>
      </c>
      <c r="R7" s="204">
        <v>24</v>
      </c>
      <c r="S7" s="205">
        <f>R7/P7*100</f>
        <v>12.18274111675127</v>
      </c>
      <c r="T7" s="206">
        <v>145</v>
      </c>
      <c r="U7" s="205">
        <f>T7/P7*100</f>
        <v>73.60406091370558</v>
      </c>
      <c r="V7" s="206">
        <v>19</v>
      </c>
      <c r="W7" s="205">
        <f>V7/P7*100</f>
        <v>9.644670050761421</v>
      </c>
      <c r="X7" s="206">
        <v>8</v>
      </c>
      <c r="Y7" s="205">
        <f>X7/P7*100</f>
        <v>4.060913705583756</v>
      </c>
      <c r="Z7" s="206">
        <v>1</v>
      </c>
      <c r="AA7" s="205">
        <f>Z7/P7*100</f>
        <v>0.5076142131979695</v>
      </c>
      <c r="AB7" s="206">
        <v>0</v>
      </c>
      <c r="AC7" s="205">
        <f>AB7/P7*100</f>
        <v>0</v>
      </c>
      <c r="AD7" s="206">
        <v>0</v>
      </c>
      <c r="AE7" s="205">
        <f>AD7/P7*100</f>
        <v>0</v>
      </c>
      <c r="AF7" s="206">
        <v>0</v>
      </c>
      <c r="AG7" s="205">
        <f>AF7/P7*100</f>
        <v>0</v>
      </c>
      <c r="AH7" s="206">
        <v>0</v>
      </c>
      <c r="AI7" s="205">
        <v>0</v>
      </c>
      <c r="AJ7" s="200">
        <f>SUM(AK7+AM7+AO7)</f>
        <v>54</v>
      </c>
      <c r="AK7" s="207">
        <v>53</v>
      </c>
      <c r="AL7" s="205">
        <f>AK7/AJ7*100</f>
        <v>98.14814814814815</v>
      </c>
      <c r="AM7" s="207">
        <v>0</v>
      </c>
      <c r="AN7" s="205">
        <f>AM7/AJ7*100</f>
        <v>0</v>
      </c>
      <c r="AO7" s="207">
        <v>1</v>
      </c>
      <c r="AP7" s="205">
        <f>AO7/AJ7*100</f>
        <v>1.8518518518518516</v>
      </c>
      <c r="AQ7" s="208">
        <v>0</v>
      </c>
    </row>
    <row r="8" spans="2:43" ht="30" customHeight="1">
      <c r="B8" s="112" t="s">
        <v>125</v>
      </c>
      <c r="C8" s="200">
        <f>SUM(F8+AJ8+AQ8)</f>
        <v>3</v>
      </c>
      <c r="D8" s="201">
        <v>0</v>
      </c>
      <c r="E8" s="201">
        <v>3</v>
      </c>
      <c r="F8" s="202">
        <f>SUM(H8+J8+L8+N8)</f>
        <v>2</v>
      </c>
      <c r="G8" s="209">
        <v>100</v>
      </c>
      <c r="H8" s="206">
        <v>1</v>
      </c>
      <c r="I8" s="205">
        <f>H8/F8*100</f>
        <v>50</v>
      </c>
      <c r="J8" s="206">
        <v>1</v>
      </c>
      <c r="K8" s="205">
        <f>J8/F8*100</f>
        <v>50</v>
      </c>
      <c r="L8" s="206">
        <v>0</v>
      </c>
      <c r="M8" s="205">
        <f>L8/F8*100</f>
        <v>0</v>
      </c>
      <c r="N8" s="206">
        <v>0</v>
      </c>
      <c r="O8" s="205">
        <f>N8/F8*100</f>
        <v>0</v>
      </c>
      <c r="P8" s="202">
        <f>SUM(R8+T8+V8+X8+Z8+AB8+AD8+AF8+AH8)</f>
        <v>2</v>
      </c>
      <c r="Q8" s="203">
        <v>100</v>
      </c>
      <c r="R8" s="206">
        <v>1</v>
      </c>
      <c r="S8" s="205">
        <f>R8/P8*100</f>
        <v>50</v>
      </c>
      <c r="T8" s="206">
        <v>0</v>
      </c>
      <c r="U8" s="205">
        <f>T8/P8*100</f>
        <v>0</v>
      </c>
      <c r="V8" s="206">
        <v>1</v>
      </c>
      <c r="W8" s="205">
        <f>V8/P8*100</f>
        <v>50</v>
      </c>
      <c r="X8" s="206">
        <v>0</v>
      </c>
      <c r="Y8" s="205">
        <f>X8/P8*100</f>
        <v>0</v>
      </c>
      <c r="Z8" s="206">
        <v>0</v>
      </c>
      <c r="AA8" s="205">
        <f>Z8/P8*100</f>
        <v>0</v>
      </c>
      <c r="AB8" s="206">
        <v>0</v>
      </c>
      <c r="AC8" s="205">
        <f>AB8/P8*100</f>
        <v>0</v>
      </c>
      <c r="AD8" s="206">
        <v>0</v>
      </c>
      <c r="AE8" s="205">
        <f>AD8/P8*100</f>
        <v>0</v>
      </c>
      <c r="AF8" s="206">
        <v>0</v>
      </c>
      <c r="AG8" s="205">
        <f>AF8/P8*100</f>
        <v>0</v>
      </c>
      <c r="AH8" s="206">
        <v>0</v>
      </c>
      <c r="AI8" s="205">
        <v>0</v>
      </c>
      <c r="AJ8" s="210">
        <f>SUM(AK8+AM8+AO8)</f>
        <v>0</v>
      </c>
      <c r="AK8" s="206">
        <v>0</v>
      </c>
      <c r="AL8" s="205">
        <v>0</v>
      </c>
      <c r="AM8" s="206">
        <v>0</v>
      </c>
      <c r="AN8" s="205">
        <v>0</v>
      </c>
      <c r="AO8" s="206">
        <v>0</v>
      </c>
      <c r="AP8" s="205">
        <v>0</v>
      </c>
      <c r="AQ8" s="211">
        <v>1</v>
      </c>
    </row>
    <row r="9" spans="2:43" ht="30" customHeight="1" thickBot="1">
      <c r="B9" s="212" t="s">
        <v>140</v>
      </c>
      <c r="C9" s="213">
        <f>SUM(F9+AJ9+AQ9)</f>
        <v>15</v>
      </c>
      <c r="D9" s="214">
        <v>3</v>
      </c>
      <c r="E9" s="214">
        <v>12</v>
      </c>
      <c r="F9" s="215">
        <f>SUM(H9+J9+L9+N9)</f>
        <v>8</v>
      </c>
      <c r="G9" s="216">
        <v>100</v>
      </c>
      <c r="H9" s="217">
        <v>2</v>
      </c>
      <c r="I9" s="218">
        <f>H9/F9*100</f>
        <v>25</v>
      </c>
      <c r="J9" s="217">
        <v>6</v>
      </c>
      <c r="K9" s="218">
        <f>J9/F9*100</f>
        <v>75</v>
      </c>
      <c r="L9" s="217">
        <v>0</v>
      </c>
      <c r="M9" s="218">
        <f>L9/F9*100</f>
        <v>0</v>
      </c>
      <c r="N9" s="217">
        <v>0</v>
      </c>
      <c r="O9" s="218">
        <f>N9/F9*100</f>
        <v>0</v>
      </c>
      <c r="P9" s="215">
        <f>SUM(R9+T9+V9+X9+Z9+AB9+AD9+AF9+AH9)</f>
        <v>8</v>
      </c>
      <c r="Q9" s="219">
        <v>100</v>
      </c>
      <c r="R9" s="217">
        <v>5</v>
      </c>
      <c r="S9" s="218">
        <f>R9/P9*100</f>
        <v>62.5</v>
      </c>
      <c r="T9" s="217">
        <v>3</v>
      </c>
      <c r="U9" s="218">
        <f>T9/P9*100</f>
        <v>37.5</v>
      </c>
      <c r="V9" s="217">
        <v>0</v>
      </c>
      <c r="W9" s="218">
        <f>V9/P9*100</f>
        <v>0</v>
      </c>
      <c r="X9" s="217">
        <v>0</v>
      </c>
      <c r="Y9" s="218">
        <f>X9/P9*100</f>
        <v>0</v>
      </c>
      <c r="Z9" s="217">
        <v>0</v>
      </c>
      <c r="AA9" s="218">
        <f>Z9/P9*100</f>
        <v>0</v>
      </c>
      <c r="AB9" s="217">
        <v>0</v>
      </c>
      <c r="AC9" s="218">
        <f>AB9/P9*100</f>
        <v>0</v>
      </c>
      <c r="AD9" s="217">
        <v>0</v>
      </c>
      <c r="AE9" s="218">
        <f>AD9/P9*100</f>
        <v>0</v>
      </c>
      <c r="AF9" s="217">
        <v>0</v>
      </c>
      <c r="AG9" s="218">
        <f>AF9/P9*100</f>
        <v>0</v>
      </c>
      <c r="AH9" s="217">
        <v>0</v>
      </c>
      <c r="AI9" s="218">
        <v>0</v>
      </c>
      <c r="AJ9" s="213">
        <f>SUM(AK9+AM9+AO9)</f>
        <v>6</v>
      </c>
      <c r="AK9" s="217">
        <v>5</v>
      </c>
      <c r="AL9" s="218">
        <f>AK9/AJ9*100</f>
        <v>83.33333333333334</v>
      </c>
      <c r="AM9" s="217">
        <v>0</v>
      </c>
      <c r="AN9" s="218">
        <f>AM9/AJ9*100</f>
        <v>0</v>
      </c>
      <c r="AO9" s="217">
        <v>1</v>
      </c>
      <c r="AP9" s="218">
        <f>AO9/AJ9*100</f>
        <v>16.666666666666664</v>
      </c>
      <c r="AQ9" s="220">
        <v>1</v>
      </c>
    </row>
    <row r="10" spans="2:43" s="8" customFormat="1" ht="30" customHeight="1" thickTop="1">
      <c r="B10" s="140" t="s">
        <v>2</v>
      </c>
      <c r="C10" s="160">
        <f>SUM(F10+AJ10+AQ10)</f>
        <v>269</v>
      </c>
      <c r="D10" s="221">
        <f>SUM(D7:D9)</f>
        <v>41</v>
      </c>
      <c r="E10" s="168">
        <f>SUM(E7:E9)</f>
        <v>228</v>
      </c>
      <c r="F10" s="222">
        <f>SUM(F7:F9)</f>
        <v>207</v>
      </c>
      <c r="G10" s="223">
        <v>100</v>
      </c>
      <c r="H10" s="162">
        <f>SUM(H7:H9)</f>
        <v>3</v>
      </c>
      <c r="I10" s="149">
        <f>H10/F10*100</f>
        <v>1.4492753623188406</v>
      </c>
      <c r="J10" s="224">
        <f>SUM(J7:J9)</f>
        <v>203</v>
      </c>
      <c r="K10" s="149">
        <f>J10/F10*100</f>
        <v>98.06763285024155</v>
      </c>
      <c r="L10" s="224">
        <f>SUM(L7:L9)</f>
        <v>1</v>
      </c>
      <c r="M10" s="149">
        <f>L10/F10*100</f>
        <v>0.4830917874396135</v>
      </c>
      <c r="N10" s="162">
        <f>SUM(N7:N9)</f>
        <v>0</v>
      </c>
      <c r="O10" s="149">
        <f>N10/F10*100</f>
        <v>0</v>
      </c>
      <c r="P10" s="225">
        <f>SUM(R10+T10+V10+X10+Z10+AB10+AD10+AF10+AH10)</f>
        <v>207</v>
      </c>
      <c r="Q10" s="226">
        <v>100</v>
      </c>
      <c r="R10" s="162">
        <f>SUM(R7:R9)</f>
        <v>30</v>
      </c>
      <c r="S10" s="149">
        <f>R10/P10*100</f>
        <v>14.492753623188406</v>
      </c>
      <c r="T10" s="162">
        <f>SUM(T7:T9)</f>
        <v>148</v>
      </c>
      <c r="U10" s="149">
        <f>T10/P10*100</f>
        <v>71.49758454106279</v>
      </c>
      <c r="V10" s="162">
        <f>SUM(V7:V9)</f>
        <v>20</v>
      </c>
      <c r="W10" s="149">
        <f>V10/P10*100</f>
        <v>9.66183574879227</v>
      </c>
      <c r="X10" s="162">
        <f>SUM(X7:X9)</f>
        <v>8</v>
      </c>
      <c r="Y10" s="149">
        <f>X10/P10*100</f>
        <v>3.864734299516908</v>
      </c>
      <c r="Z10" s="224">
        <f>SUM(Z7:Z9)</f>
        <v>1</v>
      </c>
      <c r="AA10" s="149">
        <f>Z10/P10*100</f>
        <v>0.4830917874396135</v>
      </c>
      <c r="AB10" s="162">
        <f>SUM(AB7:AB9)</f>
        <v>0</v>
      </c>
      <c r="AC10" s="149">
        <f>AB10/P10*100</f>
        <v>0</v>
      </c>
      <c r="AD10" s="162">
        <f>SUM(AD7:AD9)</f>
        <v>0</v>
      </c>
      <c r="AE10" s="149">
        <f>AD10/P10*100</f>
        <v>0</v>
      </c>
      <c r="AF10" s="162">
        <f>SUM(AF7:AF9)</f>
        <v>0</v>
      </c>
      <c r="AG10" s="149">
        <f>AF10/P10*100</f>
        <v>0</v>
      </c>
      <c r="AH10" s="162">
        <f>SUM(AH7:AH9)</f>
        <v>0</v>
      </c>
      <c r="AI10" s="149">
        <f>AH10/P10*100</f>
        <v>0</v>
      </c>
      <c r="AJ10" s="160">
        <f>SUM(AJ7:AJ9)</f>
        <v>60</v>
      </c>
      <c r="AK10" s="162">
        <f>SUM(AK7:AK9)</f>
        <v>58</v>
      </c>
      <c r="AL10" s="149">
        <f>AK10/AJ10*100</f>
        <v>96.66666666666667</v>
      </c>
      <c r="AM10" s="162">
        <f>SUM(AM7:AM9)</f>
        <v>0</v>
      </c>
      <c r="AN10" s="149">
        <f>AM10/AJ10*100</f>
        <v>0</v>
      </c>
      <c r="AO10" s="224">
        <f>SUM(AO7:AO9)</f>
        <v>2</v>
      </c>
      <c r="AP10" s="149">
        <f>AO10/AJ10*100</f>
        <v>3.3333333333333335</v>
      </c>
      <c r="AQ10" s="160">
        <f>SUM(AQ7:AQ9)</f>
        <v>2</v>
      </c>
    </row>
    <row r="11" spans="6:43" s="8" customFormat="1" ht="21.75" customHeight="1">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row>
    <row r="12" spans="3:43" ht="12.75">
      <c r="C12" s="3"/>
      <c r="D12" s="3"/>
      <c r="E12" s="3"/>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row>
    <row r="13" spans="6:43" ht="12.75">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row>
    <row r="14" spans="6:43" ht="12.75">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row>
    <row r="15" spans="6:43" ht="12.75">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row>
    <row r="16" spans="6:43" ht="12.75">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row>
    <row r="17" spans="6:43" ht="12.75">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row>
  </sheetData>
  <sheetProtection/>
  <mergeCells count="23">
    <mergeCell ref="B2:AQ2"/>
    <mergeCell ref="B4:B6"/>
    <mergeCell ref="F4:O4"/>
    <mergeCell ref="P4:AI4"/>
    <mergeCell ref="AQ4:AQ5"/>
    <mergeCell ref="H5:I5"/>
    <mergeCell ref="J5:K5"/>
    <mergeCell ref="L5:M5"/>
    <mergeCell ref="AM5:AN5"/>
    <mergeCell ref="AK5:AL5"/>
    <mergeCell ref="AJ4:AP4"/>
    <mergeCell ref="X5:Y5"/>
    <mergeCell ref="AO5:AP5"/>
    <mergeCell ref="AB5:AC5"/>
    <mergeCell ref="V5:W5"/>
    <mergeCell ref="AF5:AG5"/>
    <mergeCell ref="C4:E4"/>
    <mergeCell ref="T5:U5"/>
    <mergeCell ref="Z5:AA5"/>
    <mergeCell ref="AD5:AE5"/>
    <mergeCell ref="AH5:AI5"/>
    <mergeCell ref="N5:O5"/>
    <mergeCell ref="R5:S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B1:AQ11"/>
  <sheetViews>
    <sheetView view="pageBreakPreview" zoomScale="74" zoomScaleNormal="75" zoomScaleSheetLayoutView="74" zoomScalePageLayoutView="0" workbookViewId="0" topLeftCell="A1">
      <pane xSplit="2" ySplit="5" topLeftCell="C6" activePane="bottomRight" state="frozen"/>
      <selection pane="topLeft" activeCell="L16" sqref="L16"/>
      <selection pane="topRight" activeCell="L16" sqref="L16"/>
      <selection pane="bottomLeft" activeCell="L16" sqref="L16"/>
      <selection pane="bottomRight" activeCell="I10" sqref="I10"/>
    </sheetView>
  </sheetViews>
  <sheetFormatPr defaultColWidth="9.00390625" defaultRowHeight="13.5"/>
  <cols>
    <col min="1" max="1" width="2.875" style="1" customWidth="1"/>
    <col min="2" max="2" width="15.875" style="1" customWidth="1"/>
    <col min="3" max="3" width="11.125" style="1" customWidth="1"/>
    <col min="4" max="4" width="10.625" style="1" customWidth="1"/>
    <col min="5" max="5" width="10.00390625" style="1" customWidth="1"/>
    <col min="6" max="6" width="8.375" style="1" customWidth="1"/>
    <col min="7" max="7" width="7.125" style="1" customWidth="1"/>
    <col min="8" max="15" width="6.25390625" style="1" customWidth="1"/>
    <col min="16" max="18" width="6.50390625" style="1" customWidth="1"/>
    <col min="19" max="19" width="7.125" style="1" customWidth="1"/>
    <col min="20" max="20" width="6.50390625" style="1" customWidth="1"/>
    <col min="21" max="21" width="7.375" style="1" customWidth="1"/>
    <col min="22" max="22" width="6.50390625" style="1" customWidth="1"/>
    <col min="23" max="23" width="8.00390625" style="1" customWidth="1"/>
    <col min="24" max="24" width="6.50390625" style="1" customWidth="1"/>
    <col min="25" max="25" width="7.375" style="1" customWidth="1"/>
    <col min="26" max="28" width="6.50390625" style="1" customWidth="1"/>
    <col min="29" max="29" width="7.50390625" style="1" customWidth="1"/>
    <col min="30" max="30" width="6.50390625" style="1" customWidth="1"/>
    <col min="31" max="31" width="7.125" style="1" customWidth="1"/>
    <col min="32" max="32" width="6.50390625" style="1" customWidth="1"/>
    <col min="33" max="33" width="7.25390625" style="1" customWidth="1"/>
    <col min="34" max="35" width="6.50390625" style="1" customWidth="1"/>
    <col min="36" max="39" width="6.625" style="1" customWidth="1"/>
    <col min="40" max="40" width="8.125" style="1" bestFit="1" customWidth="1"/>
    <col min="41" max="42" width="6.625" style="1" customWidth="1"/>
    <col min="43" max="43" width="9.50390625" style="1" customWidth="1"/>
    <col min="44" max="16384" width="9.00390625" style="1" customWidth="1"/>
  </cols>
  <sheetData>
    <row r="1" spans="2:42" s="8" customFormat="1" ht="18" customHeight="1">
      <c r="B1" s="6" t="s">
        <v>26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row>
    <row r="2" spans="2:43" s="181" customFormat="1" ht="18" customHeight="1">
      <c r="B2" s="609" t="s">
        <v>157</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row>
    <row r="3" spans="2:43" s="116" customFormat="1" ht="18" customHeight="1" thickBot="1">
      <c r="B3" s="117" t="s">
        <v>27</v>
      </c>
      <c r="C3" s="117"/>
      <c r="D3" s="117"/>
      <c r="E3" s="117"/>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8"/>
    </row>
    <row r="4" spans="2:43" ht="18" customHeight="1">
      <c r="B4" s="680" t="s">
        <v>13</v>
      </c>
      <c r="C4" s="677" t="s">
        <v>161</v>
      </c>
      <c r="D4" s="678"/>
      <c r="E4" s="679"/>
      <c r="F4" s="683" t="s">
        <v>22</v>
      </c>
      <c r="G4" s="684"/>
      <c r="H4" s="684"/>
      <c r="I4" s="684"/>
      <c r="J4" s="684"/>
      <c r="K4" s="684"/>
      <c r="L4" s="684"/>
      <c r="M4" s="684"/>
      <c r="N4" s="684"/>
      <c r="O4" s="685"/>
      <c r="P4" s="637" t="s">
        <v>22</v>
      </c>
      <c r="Q4" s="638"/>
      <c r="R4" s="638"/>
      <c r="S4" s="638"/>
      <c r="T4" s="638"/>
      <c r="U4" s="638"/>
      <c r="V4" s="638"/>
      <c r="W4" s="638"/>
      <c r="X4" s="638"/>
      <c r="Y4" s="638"/>
      <c r="Z4" s="99"/>
      <c r="AA4" s="99"/>
      <c r="AB4" s="99"/>
      <c r="AC4" s="99"/>
      <c r="AD4" s="99"/>
      <c r="AE4" s="99"/>
      <c r="AF4" s="99"/>
      <c r="AG4" s="99"/>
      <c r="AH4" s="99"/>
      <c r="AI4" s="99"/>
      <c r="AJ4" s="683" t="s">
        <v>18</v>
      </c>
      <c r="AK4" s="627"/>
      <c r="AL4" s="627"/>
      <c r="AM4" s="627"/>
      <c r="AN4" s="627"/>
      <c r="AO4" s="627"/>
      <c r="AP4" s="628"/>
      <c r="AQ4" s="686" t="s">
        <v>1</v>
      </c>
    </row>
    <row r="5" spans="2:43" ht="27.75" customHeight="1">
      <c r="B5" s="681"/>
      <c r="C5" s="184"/>
      <c r="D5" s="183" t="s">
        <v>159</v>
      </c>
      <c r="E5" s="185" t="s">
        <v>160</v>
      </c>
      <c r="F5" s="186"/>
      <c r="G5" s="187"/>
      <c r="H5" s="589" t="s">
        <v>19</v>
      </c>
      <c r="I5" s="590"/>
      <c r="J5" s="589" t="s">
        <v>9</v>
      </c>
      <c r="K5" s="590"/>
      <c r="L5" s="589" t="s">
        <v>10</v>
      </c>
      <c r="M5" s="590"/>
      <c r="N5" s="589" t="s">
        <v>11</v>
      </c>
      <c r="O5" s="590"/>
      <c r="P5" s="188"/>
      <c r="Q5" s="101"/>
      <c r="R5" s="625" t="s">
        <v>29</v>
      </c>
      <c r="S5" s="617"/>
      <c r="T5" s="616" t="s">
        <v>43</v>
      </c>
      <c r="U5" s="617"/>
      <c r="V5" s="616" t="s">
        <v>44</v>
      </c>
      <c r="W5" s="617"/>
      <c r="X5" s="616" t="s">
        <v>45</v>
      </c>
      <c r="Y5" s="617"/>
      <c r="Z5" s="688" t="s">
        <v>30</v>
      </c>
      <c r="AA5" s="689"/>
      <c r="AB5" s="688" t="s">
        <v>48</v>
      </c>
      <c r="AC5" s="689"/>
      <c r="AD5" s="616" t="s">
        <v>31</v>
      </c>
      <c r="AE5" s="617"/>
      <c r="AF5" s="616" t="s">
        <v>32</v>
      </c>
      <c r="AG5" s="617"/>
      <c r="AH5" s="616" t="s">
        <v>33</v>
      </c>
      <c r="AI5" s="617"/>
      <c r="AJ5" s="189"/>
      <c r="AK5" s="614" t="s">
        <v>34</v>
      </c>
      <c r="AL5" s="615"/>
      <c r="AM5" s="623" t="s">
        <v>35</v>
      </c>
      <c r="AN5" s="624"/>
      <c r="AO5" s="614" t="s">
        <v>36</v>
      </c>
      <c r="AP5" s="615"/>
      <c r="AQ5" s="687"/>
    </row>
    <row r="6" spans="2:43" ht="21.75" customHeight="1">
      <c r="B6" s="682"/>
      <c r="C6" s="191"/>
      <c r="D6" s="192" t="s">
        <v>5</v>
      </c>
      <c r="E6" s="191" t="s">
        <v>5</v>
      </c>
      <c r="F6" s="193" t="s">
        <v>5</v>
      </c>
      <c r="G6" s="194" t="s">
        <v>6</v>
      </c>
      <c r="H6" s="195" t="s">
        <v>5</v>
      </c>
      <c r="I6" s="83" t="s">
        <v>6</v>
      </c>
      <c r="J6" s="193" t="s">
        <v>5</v>
      </c>
      <c r="K6" s="194" t="s">
        <v>6</v>
      </c>
      <c r="L6" s="195" t="s">
        <v>5</v>
      </c>
      <c r="M6" s="83" t="s">
        <v>6</v>
      </c>
      <c r="N6" s="195" t="s">
        <v>5</v>
      </c>
      <c r="O6" s="194" t="s">
        <v>6</v>
      </c>
      <c r="P6" s="196" t="s">
        <v>5</v>
      </c>
      <c r="Q6" s="105" t="s">
        <v>6</v>
      </c>
      <c r="R6" s="197" t="s">
        <v>5</v>
      </c>
      <c r="S6" s="107" t="s">
        <v>6</v>
      </c>
      <c r="T6" s="196" t="s">
        <v>5</v>
      </c>
      <c r="U6" s="105" t="s">
        <v>6</v>
      </c>
      <c r="V6" s="196" t="s">
        <v>5</v>
      </c>
      <c r="W6" s="105" t="s">
        <v>6</v>
      </c>
      <c r="X6" s="197" t="s">
        <v>5</v>
      </c>
      <c r="Y6" s="107" t="s">
        <v>6</v>
      </c>
      <c r="Z6" s="197" t="s">
        <v>5</v>
      </c>
      <c r="AA6" s="107" t="s">
        <v>6</v>
      </c>
      <c r="AB6" s="196" t="s">
        <v>5</v>
      </c>
      <c r="AC6" s="105" t="s">
        <v>6</v>
      </c>
      <c r="AD6" s="197" t="s">
        <v>5</v>
      </c>
      <c r="AE6" s="107" t="s">
        <v>6</v>
      </c>
      <c r="AF6" s="196" t="s">
        <v>5</v>
      </c>
      <c r="AG6" s="105" t="s">
        <v>6</v>
      </c>
      <c r="AH6" s="197" t="s">
        <v>5</v>
      </c>
      <c r="AI6" s="107" t="s">
        <v>6</v>
      </c>
      <c r="AJ6" s="198" t="s">
        <v>5</v>
      </c>
      <c r="AK6" s="195" t="s">
        <v>5</v>
      </c>
      <c r="AL6" s="199" t="s">
        <v>6</v>
      </c>
      <c r="AM6" s="195" t="s">
        <v>5</v>
      </c>
      <c r="AN6" s="199" t="s">
        <v>6</v>
      </c>
      <c r="AO6" s="195" t="s">
        <v>5</v>
      </c>
      <c r="AP6" s="83" t="s">
        <v>6</v>
      </c>
      <c r="AQ6" s="227" t="s">
        <v>5</v>
      </c>
    </row>
    <row r="7" spans="2:43" ht="30" customHeight="1">
      <c r="B7" s="249" t="s">
        <v>124</v>
      </c>
      <c r="C7" s="250">
        <f>SUM(F7+AJ7+AQ7)</f>
        <v>86</v>
      </c>
      <c r="D7" s="281">
        <v>38</v>
      </c>
      <c r="E7" s="281">
        <v>48</v>
      </c>
      <c r="F7" s="282">
        <f>SUM(H7+J7+L7+N7)</f>
        <v>67</v>
      </c>
      <c r="G7" s="110">
        <v>100</v>
      </c>
      <c r="H7" s="252">
        <v>1</v>
      </c>
      <c r="I7" s="85">
        <f>H7/F7*100</f>
        <v>1.4925373134328357</v>
      </c>
      <c r="J7" s="253">
        <v>54</v>
      </c>
      <c r="K7" s="85">
        <f>J7/F7*100</f>
        <v>80.59701492537313</v>
      </c>
      <c r="L7" s="253">
        <v>11</v>
      </c>
      <c r="M7" s="85">
        <f>L7/F7*100</f>
        <v>16.417910447761194</v>
      </c>
      <c r="N7" s="253">
        <v>1</v>
      </c>
      <c r="O7" s="85">
        <f>N7/F7*100</f>
        <v>1.4925373134328357</v>
      </c>
      <c r="P7" s="282">
        <f>SUM(R7+T7+V7+X7+Z7+AB7+AD7+AF7+AH7)</f>
        <v>67</v>
      </c>
      <c r="Q7" s="110">
        <v>100</v>
      </c>
      <c r="R7" s="251">
        <v>8</v>
      </c>
      <c r="S7" s="85">
        <f>R7/P7*100</f>
        <v>11.940298507462686</v>
      </c>
      <c r="T7" s="253">
        <v>18</v>
      </c>
      <c r="U7" s="85">
        <f>T7/P7*100</f>
        <v>26.865671641791046</v>
      </c>
      <c r="V7" s="253">
        <v>11</v>
      </c>
      <c r="W7" s="85">
        <f>V7/P7*100</f>
        <v>16.417910447761194</v>
      </c>
      <c r="X7" s="253">
        <v>17</v>
      </c>
      <c r="Y7" s="85">
        <f>X7/P7*100</f>
        <v>25.37313432835821</v>
      </c>
      <c r="Z7" s="251">
        <v>9</v>
      </c>
      <c r="AA7" s="85">
        <f>Z7/P7*100</f>
        <v>13.432835820895523</v>
      </c>
      <c r="AB7" s="251">
        <v>1</v>
      </c>
      <c r="AC7" s="85">
        <f>AB7/P7*100</f>
        <v>1.4925373134328357</v>
      </c>
      <c r="AD7" s="253">
        <v>3</v>
      </c>
      <c r="AE7" s="85">
        <f>AD7/P7*100</f>
        <v>4.477611940298507</v>
      </c>
      <c r="AF7" s="253">
        <v>0</v>
      </c>
      <c r="AG7" s="85">
        <f>AF7/P7*100</f>
        <v>0</v>
      </c>
      <c r="AH7" s="253">
        <v>0</v>
      </c>
      <c r="AI7" s="85">
        <f>AH7/P7*100</f>
        <v>0</v>
      </c>
      <c r="AJ7" s="282">
        <f>SUM(AK7+AM7+AO7)</f>
        <v>14</v>
      </c>
      <c r="AK7" s="251">
        <v>11</v>
      </c>
      <c r="AL7" s="85">
        <f>AK7/AJ7*100</f>
        <v>78.57142857142857</v>
      </c>
      <c r="AM7" s="251">
        <v>1</v>
      </c>
      <c r="AN7" s="85">
        <f>AM7/AJ7*100</f>
        <v>7.142857142857142</v>
      </c>
      <c r="AO7" s="251">
        <v>2</v>
      </c>
      <c r="AP7" s="111">
        <v>0</v>
      </c>
      <c r="AQ7" s="283">
        <v>5</v>
      </c>
    </row>
    <row r="8" spans="2:43" ht="30" customHeight="1">
      <c r="B8" s="284" t="s">
        <v>125</v>
      </c>
      <c r="C8" s="255">
        <f>SUM(F8+AJ8+AQ8)</f>
        <v>5</v>
      </c>
      <c r="D8" s="285">
        <v>0</v>
      </c>
      <c r="E8" s="285">
        <v>5</v>
      </c>
      <c r="F8" s="282">
        <f>SUM(H8+J8+L8+N8)</f>
        <v>4</v>
      </c>
      <c r="G8" s="286">
        <v>100</v>
      </c>
      <c r="H8" s="256">
        <v>0</v>
      </c>
      <c r="I8" s="85">
        <f>H8/F8*100</f>
        <v>0</v>
      </c>
      <c r="J8" s="253">
        <v>0</v>
      </c>
      <c r="K8" s="85">
        <f>J8/F8*100</f>
        <v>0</v>
      </c>
      <c r="L8" s="253">
        <v>4</v>
      </c>
      <c r="M8" s="85">
        <f>L8/F8*100</f>
        <v>100</v>
      </c>
      <c r="N8" s="253">
        <v>0</v>
      </c>
      <c r="O8" s="85">
        <f>N8/F8*100</f>
        <v>0</v>
      </c>
      <c r="P8" s="282">
        <f>SUM(R8+T8+V8+X8+Z8+AB8+AD8+AF8+AH8)</f>
        <v>4</v>
      </c>
      <c r="Q8" s="110">
        <v>100</v>
      </c>
      <c r="R8" s="253">
        <v>4</v>
      </c>
      <c r="S8" s="85">
        <f>R8/P8*100</f>
        <v>100</v>
      </c>
      <c r="T8" s="253">
        <v>0</v>
      </c>
      <c r="U8" s="85">
        <f>T8/P8*100</f>
        <v>0</v>
      </c>
      <c r="V8" s="253">
        <v>0</v>
      </c>
      <c r="W8" s="85">
        <f>V8/P8*100</f>
        <v>0</v>
      </c>
      <c r="X8" s="253">
        <v>0</v>
      </c>
      <c r="Y8" s="85">
        <f>X8/P8*100</f>
        <v>0</v>
      </c>
      <c r="Z8" s="253">
        <v>0</v>
      </c>
      <c r="AA8" s="85">
        <f>Z8/P8*100</f>
        <v>0</v>
      </c>
      <c r="AB8" s="253">
        <v>0</v>
      </c>
      <c r="AC8" s="85">
        <f>AB8/P8*100</f>
        <v>0</v>
      </c>
      <c r="AD8" s="253">
        <v>0</v>
      </c>
      <c r="AE8" s="85">
        <f>AD8/P8*100</f>
        <v>0</v>
      </c>
      <c r="AF8" s="253">
        <v>0</v>
      </c>
      <c r="AG8" s="85">
        <f>AF8/P8*100</f>
        <v>0</v>
      </c>
      <c r="AH8" s="253">
        <v>0</v>
      </c>
      <c r="AI8" s="85">
        <f>AH8/P8*100</f>
        <v>0</v>
      </c>
      <c r="AJ8" s="282">
        <f>SUM(AK8+AM8+AO8)</f>
        <v>1</v>
      </c>
      <c r="AK8" s="253">
        <v>1</v>
      </c>
      <c r="AL8" s="85">
        <f>AK8/AJ8*100</f>
        <v>100</v>
      </c>
      <c r="AM8" s="253">
        <v>0</v>
      </c>
      <c r="AN8" s="85">
        <f>AM8/AJ8*100</f>
        <v>0</v>
      </c>
      <c r="AO8" s="253">
        <v>0</v>
      </c>
      <c r="AP8" s="111">
        <v>0</v>
      </c>
      <c r="AQ8" s="287">
        <v>0</v>
      </c>
    </row>
    <row r="9" spans="2:43" ht="30" customHeight="1" thickBot="1">
      <c r="B9" s="288" t="s">
        <v>140</v>
      </c>
      <c r="C9" s="289">
        <f>SUM(F9+AJ9+AQ9)</f>
        <v>1</v>
      </c>
      <c r="D9" s="290">
        <v>0</v>
      </c>
      <c r="E9" s="290">
        <v>1</v>
      </c>
      <c r="F9" s="291">
        <f>SUM(H9+J9+L9+N9)</f>
        <v>1</v>
      </c>
      <c r="G9" s="292">
        <v>100</v>
      </c>
      <c r="H9" s="293">
        <v>0</v>
      </c>
      <c r="I9" s="294">
        <f>H9/F9*100</f>
        <v>0</v>
      </c>
      <c r="J9" s="295">
        <v>0</v>
      </c>
      <c r="K9" s="294">
        <f>J9/F9*100</f>
        <v>0</v>
      </c>
      <c r="L9" s="295">
        <v>1</v>
      </c>
      <c r="M9" s="294">
        <f>L9/F9*100</f>
        <v>100</v>
      </c>
      <c r="N9" s="295">
        <v>0</v>
      </c>
      <c r="O9" s="294">
        <f>N9/F9*100</f>
        <v>0</v>
      </c>
      <c r="P9" s="291">
        <f>SUM(R9+T9+V9+X9+Z9+AB9+AD9+AF9+AH9)</f>
        <v>1</v>
      </c>
      <c r="Q9" s="296">
        <v>100</v>
      </c>
      <c r="R9" s="295">
        <v>1</v>
      </c>
      <c r="S9" s="294">
        <f>R9/P9*100</f>
        <v>100</v>
      </c>
      <c r="T9" s="295">
        <v>0</v>
      </c>
      <c r="U9" s="294">
        <f>T9/P9*100</f>
        <v>0</v>
      </c>
      <c r="V9" s="295">
        <v>0</v>
      </c>
      <c r="W9" s="294">
        <f>V9/P9*100</f>
        <v>0</v>
      </c>
      <c r="X9" s="295">
        <v>0</v>
      </c>
      <c r="Y9" s="294">
        <f>X9/P9*100</f>
        <v>0</v>
      </c>
      <c r="Z9" s="295">
        <v>0</v>
      </c>
      <c r="AA9" s="294">
        <f>Z9/P9*100</f>
        <v>0</v>
      </c>
      <c r="AB9" s="295">
        <v>0</v>
      </c>
      <c r="AC9" s="294">
        <f>AB9/P9*100</f>
        <v>0</v>
      </c>
      <c r="AD9" s="295">
        <v>0</v>
      </c>
      <c r="AE9" s="294">
        <f>AD9/P9*100</f>
        <v>0</v>
      </c>
      <c r="AF9" s="295">
        <v>0</v>
      </c>
      <c r="AG9" s="294">
        <f>AF9/P9*100</f>
        <v>0</v>
      </c>
      <c r="AH9" s="295">
        <v>0</v>
      </c>
      <c r="AI9" s="294">
        <f>AH9/P9*100</f>
        <v>0</v>
      </c>
      <c r="AJ9" s="291">
        <f>SUM(AK9+AM9+AO9)</f>
        <v>0</v>
      </c>
      <c r="AK9" s="295">
        <v>0</v>
      </c>
      <c r="AL9" s="294">
        <v>0</v>
      </c>
      <c r="AM9" s="295">
        <v>0</v>
      </c>
      <c r="AN9" s="294">
        <v>0</v>
      </c>
      <c r="AO9" s="295">
        <v>0</v>
      </c>
      <c r="AP9" s="297">
        <v>0</v>
      </c>
      <c r="AQ9" s="298">
        <v>0</v>
      </c>
    </row>
    <row r="10" spans="2:43" s="8" customFormat="1" ht="30" customHeight="1" thickBot="1" thickTop="1">
      <c r="B10" s="299" t="s">
        <v>2</v>
      </c>
      <c r="C10" s="300">
        <f>SUM(F10+AJ10+AQ10)</f>
        <v>92</v>
      </c>
      <c r="D10" s="301">
        <f>SUM(D7:D9)</f>
        <v>38</v>
      </c>
      <c r="E10" s="301">
        <f>SUM(E7:E9)</f>
        <v>54</v>
      </c>
      <c r="F10" s="302">
        <f>SUM(H10+J10+L10+N10)</f>
        <v>72</v>
      </c>
      <c r="G10" s="303">
        <v>100</v>
      </c>
      <c r="H10" s="28">
        <f>SUM(H6:H9)</f>
        <v>1</v>
      </c>
      <c r="I10" s="304">
        <f>H10/F10*100</f>
        <v>1.3888888888888888</v>
      </c>
      <c r="J10" s="28">
        <f>SUM(J6:J9)</f>
        <v>54</v>
      </c>
      <c r="K10" s="304">
        <f>J10/F10*100</f>
        <v>75</v>
      </c>
      <c r="L10" s="28">
        <f>SUM(L6:L9)</f>
        <v>16</v>
      </c>
      <c r="M10" s="304">
        <f>L10/F10*100</f>
        <v>22.22222222222222</v>
      </c>
      <c r="N10" s="29">
        <f>SUM(N6:N9)</f>
        <v>1</v>
      </c>
      <c r="O10" s="304">
        <f>N10/F10*100</f>
        <v>1.3888888888888888</v>
      </c>
      <c r="P10" s="305">
        <f>SUM(R10+T10+V10+X10+Z10+AB10+AD10+AF10+AH10)</f>
        <v>72</v>
      </c>
      <c r="Q10" s="306">
        <v>100</v>
      </c>
      <c r="R10" s="28">
        <f>SUM(R6:R9)</f>
        <v>13</v>
      </c>
      <c r="S10" s="304">
        <f>R10/P10*100</f>
        <v>18.055555555555554</v>
      </c>
      <c r="T10" s="28">
        <f>SUM(T6:T9)</f>
        <v>18</v>
      </c>
      <c r="U10" s="304">
        <f>T10/P10*100</f>
        <v>25</v>
      </c>
      <c r="V10" s="28">
        <f>SUM(V6:V9)</f>
        <v>11</v>
      </c>
      <c r="W10" s="304">
        <f>V10/P10*100</f>
        <v>15.277777777777779</v>
      </c>
      <c r="X10" s="29">
        <f>SUM(X6:X9)</f>
        <v>17</v>
      </c>
      <c r="Y10" s="304">
        <f>X10/P10*100</f>
        <v>23.61111111111111</v>
      </c>
      <c r="Z10" s="29">
        <f>SUM(Z6:Z9)</f>
        <v>9</v>
      </c>
      <c r="AA10" s="304">
        <f>Z10/P10*100</f>
        <v>12.5</v>
      </c>
      <c r="AB10" s="28">
        <f>SUM(AB6:AB9)</f>
        <v>1</v>
      </c>
      <c r="AC10" s="304">
        <f>AB10/P10*100</f>
        <v>1.3888888888888888</v>
      </c>
      <c r="AD10" s="28">
        <f>SUM(AD6:AD9)</f>
        <v>3</v>
      </c>
      <c r="AE10" s="304">
        <f>AD10/P10*100</f>
        <v>4.166666666666666</v>
      </c>
      <c r="AF10" s="28">
        <f>SUM(AF6:AF9)</f>
        <v>0</v>
      </c>
      <c r="AG10" s="304">
        <f>AF10/P10*100</f>
        <v>0</v>
      </c>
      <c r="AH10" s="29">
        <f>SUM(AH6:AH9)</f>
        <v>0</v>
      </c>
      <c r="AI10" s="304">
        <f>AH10/P10*100</f>
        <v>0</v>
      </c>
      <c r="AJ10" s="307">
        <f>SUM(AK10+AM10+AO10)</f>
        <v>15</v>
      </c>
      <c r="AK10" s="30">
        <f>SUM(AK6:AK9)</f>
        <v>12</v>
      </c>
      <c r="AL10" s="308">
        <f>AK10/AJ10*100</f>
        <v>80</v>
      </c>
      <c r="AM10" s="28">
        <f>SUM(AM6:AM9)</f>
        <v>1</v>
      </c>
      <c r="AN10" s="308">
        <f>AM10/AJ10*100</f>
        <v>6.666666666666667</v>
      </c>
      <c r="AO10" s="28">
        <f>SUM(AO6:AO9)</f>
        <v>2</v>
      </c>
      <c r="AP10" s="308">
        <f>AO10/AJ10*100</f>
        <v>13.333333333333334</v>
      </c>
      <c r="AQ10" s="31">
        <f>SUM(AQ6:AQ9)</f>
        <v>5</v>
      </c>
    </row>
    <row r="11" spans="6:43" ht="12.75">
      <c r="F11" s="2"/>
      <c r="G11" s="2"/>
      <c r="H11" s="9"/>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row>
  </sheetData>
  <sheetProtection/>
  <mergeCells count="23">
    <mergeCell ref="AM5:AN5"/>
    <mergeCell ref="AO5:AP5"/>
    <mergeCell ref="Z5:AA5"/>
    <mergeCell ref="AD5:AE5"/>
    <mergeCell ref="AF5:AG5"/>
    <mergeCell ref="AH5:AI5"/>
    <mergeCell ref="AB5:AC5"/>
    <mergeCell ref="X5:Y5"/>
    <mergeCell ref="B2:AQ2"/>
    <mergeCell ref="B4:B6"/>
    <mergeCell ref="F4:O4"/>
    <mergeCell ref="P4:Y4"/>
    <mergeCell ref="AQ4:AQ5"/>
    <mergeCell ref="H5:I5"/>
    <mergeCell ref="J5:K5"/>
    <mergeCell ref="AJ4:AP4"/>
    <mergeCell ref="AK5:AL5"/>
    <mergeCell ref="C4:E4"/>
    <mergeCell ref="L5:M5"/>
    <mergeCell ref="N5:O5"/>
    <mergeCell ref="R5:S5"/>
    <mergeCell ref="T5:U5"/>
    <mergeCell ref="V5:W5"/>
  </mergeCells>
  <printOptions horizontalCentered="1"/>
  <pageMargins left="0.1968503937007874" right="0.1968503937007874" top="0.984251968503937" bottom="0.7874015748031497" header="0.5118110236220472" footer="0.5118110236220472"/>
  <pageSetup fitToHeight="1" fitToWidth="1" horizontalDpi="600" verticalDpi="600" orientation="landscape" paperSize="9" scale="46" r:id="rId1"/>
</worksheet>
</file>

<file path=xl/worksheets/sheet8.xml><?xml version="1.0" encoding="utf-8"?>
<worksheet xmlns="http://schemas.openxmlformats.org/spreadsheetml/2006/main" xmlns:r="http://schemas.openxmlformats.org/officeDocument/2006/relationships">
  <sheetPr>
    <pageSetUpPr fitToPage="1"/>
  </sheetPr>
  <dimension ref="B1:AO13"/>
  <sheetViews>
    <sheetView tabSelected="1" view="pageBreakPreview" zoomScale="63" zoomScaleNormal="59" zoomScaleSheetLayoutView="63" zoomScalePageLayoutView="0" workbookViewId="0" topLeftCell="I1">
      <selection activeCell="U6" sqref="U6:V6"/>
    </sheetView>
  </sheetViews>
  <sheetFormatPr defaultColWidth="9.00390625" defaultRowHeight="13.5"/>
  <cols>
    <col min="1" max="1" width="2.125" style="0" customWidth="1"/>
    <col min="2" max="2" width="16.875" style="0" customWidth="1"/>
    <col min="3" max="3" width="10.125" style="0" customWidth="1"/>
    <col min="4" max="4" width="11.625" style="0" customWidth="1"/>
    <col min="5" max="5" width="10.25390625" style="0" customWidth="1"/>
    <col min="6" max="6" width="10.875" style="0" customWidth="1"/>
    <col min="33" max="33" width="11.875" style="0" customWidth="1"/>
    <col min="40" max="40" width="11.25390625" style="0" customWidth="1"/>
  </cols>
  <sheetData>
    <row r="1" spans="2:41" s="8" customFormat="1" ht="18" customHeight="1">
      <c r="B1" s="6" t="s">
        <v>73</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O1" s="11"/>
    </row>
    <row r="2" spans="2:41" s="181" customFormat="1" ht="18" customHeight="1">
      <c r="B2" s="609" t="s">
        <v>157</v>
      </c>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row>
    <row r="3" spans="2:41" s="116" customFormat="1" ht="18" customHeight="1" thickBot="1">
      <c r="B3" s="117" t="s">
        <v>50</v>
      </c>
      <c r="C3" s="117"/>
      <c r="D3" s="117"/>
      <c r="E3" s="10"/>
      <c r="F3" s="10"/>
      <c r="G3" s="10"/>
      <c r="H3" s="10"/>
      <c r="I3" s="10"/>
      <c r="J3" s="10"/>
      <c r="K3" s="10"/>
      <c r="L3" s="10"/>
      <c r="M3" s="10"/>
      <c r="N3" s="10"/>
      <c r="O3" s="10"/>
      <c r="P3" s="10"/>
      <c r="Q3" s="6"/>
      <c r="R3" s="6"/>
      <c r="S3" s="6"/>
      <c r="T3" s="6"/>
      <c r="U3" s="6"/>
      <c r="V3" s="6"/>
      <c r="W3" s="6"/>
      <c r="X3" s="6"/>
      <c r="Y3" s="6"/>
      <c r="Z3" s="6"/>
      <c r="AA3" s="6"/>
      <c r="AB3" s="6"/>
      <c r="AC3" s="6"/>
      <c r="AD3" s="6"/>
      <c r="AE3" s="6"/>
      <c r="AF3" s="6"/>
      <c r="AG3" s="6"/>
      <c r="AH3" s="6"/>
      <c r="AI3" s="6"/>
      <c r="AJ3" s="6"/>
      <c r="AK3" s="6"/>
      <c r="AL3" s="6"/>
      <c r="AM3" s="6"/>
      <c r="AN3" s="8"/>
      <c r="AO3" s="11"/>
    </row>
    <row r="4" spans="2:41" s="1" customFormat="1" ht="18" customHeight="1">
      <c r="B4" s="728" t="s">
        <v>13</v>
      </c>
      <c r="C4" s="731" t="s">
        <v>0</v>
      </c>
      <c r="D4" s="733" t="s">
        <v>51</v>
      </c>
      <c r="E4" s="735" t="s">
        <v>52</v>
      </c>
      <c r="F4" s="736"/>
      <c r="G4" s="726"/>
      <c r="H4" s="726"/>
      <c r="I4" s="726"/>
      <c r="J4" s="726"/>
      <c r="K4" s="726"/>
      <c r="L4" s="726"/>
      <c r="M4" s="726"/>
      <c r="N4" s="726"/>
      <c r="O4" s="726"/>
      <c r="P4" s="727"/>
      <c r="Q4" s="718" t="s">
        <v>53</v>
      </c>
      <c r="R4" s="719"/>
      <c r="S4" s="690"/>
      <c r="T4" s="690"/>
      <c r="U4" s="690"/>
      <c r="V4" s="690"/>
      <c r="W4" s="690"/>
      <c r="X4" s="690"/>
      <c r="Y4" s="690"/>
      <c r="Z4" s="690"/>
      <c r="AA4" s="690"/>
      <c r="AB4" s="690"/>
      <c r="AC4" s="690"/>
      <c r="AD4" s="690"/>
      <c r="AE4" s="690"/>
      <c r="AF4" s="691"/>
      <c r="AG4" s="694" t="s">
        <v>54</v>
      </c>
      <c r="AH4" s="690"/>
      <c r="AI4" s="690"/>
      <c r="AJ4" s="690"/>
      <c r="AK4" s="690"/>
      <c r="AL4" s="690"/>
      <c r="AM4" s="690"/>
      <c r="AN4" s="692" t="s">
        <v>55</v>
      </c>
      <c r="AO4" s="742"/>
    </row>
    <row r="5" spans="2:41" s="1" customFormat="1" ht="18" customHeight="1">
      <c r="B5" s="729"/>
      <c r="C5" s="732"/>
      <c r="D5" s="734"/>
      <c r="E5" s="737"/>
      <c r="F5" s="738"/>
      <c r="G5" s="703" t="s">
        <v>56</v>
      </c>
      <c r="H5" s="704"/>
      <c r="I5" s="704"/>
      <c r="J5" s="704"/>
      <c r="K5" s="704"/>
      <c r="L5" s="704"/>
      <c r="M5" s="704"/>
      <c r="N5" s="704"/>
      <c r="O5" s="704"/>
      <c r="P5" s="705"/>
      <c r="Q5" s="720"/>
      <c r="R5" s="721"/>
      <c r="S5" s="695" t="s">
        <v>57</v>
      </c>
      <c r="T5" s="724" t="s">
        <v>148</v>
      </c>
      <c r="U5" s="703" t="s">
        <v>58</v>
      </c>
      <c r="V5" s="704"/>
      <c r="W5" s="704"/>
      <c r="X5" s="704"/>
      <c r="Y5" s="704"/>
      <c r="Z5" s="704"/>
      <c r="AA5" s="704"/>
      <c r="AB5" s="704"/>
      <c r="AC5" s="704"/>
      <c r="AD5" s="704"/>
      <c r="AE5" s="704"/>
      <c r="AF5" s="705"/>
      <c r="AG5" s="715" t="s">
        <v>59</v>
      </c>
      <c r="AH5" s="697" t="s">
        <v>60</v>
      </c>
      <c r="AI5" s="698"/>
      <c r="AJ5" s="698"/>
      <c r="AK5" s="698"/>
      <c r="AL5" s="698"/>
      <c r="AM5" s="698"/>
      <c r="AN5" s="693"/>
      <c r="AO5" s="742"/>
    </row>
    <row r="6" spans="2:41" s="1" customFormat="1" ht="69" customHeight="1">
      <c r="B6" s="729"/>
      <c r="C6" s="732"/>
      <c r="D6" s="734"/>
      <c r="E6" s="739"/>
      <c r="F6" s="740"/>
      <c r="G6" s="713" t="s">
        <v>30</v>
      </c>
      <c r="H6" s="714"/>
      <c r="I6" s="711" t="s">
        <v>61</v>
      </c>
      <c r="J6" s="712"/>
      <c r="K6" s="711" t="s">
        <v>31</v>
      </c>
      <c r="L6" s="712"/>
      <c r="M6" s="701" t="s">
        <v>32</v>
      </c>
      <c r="N6" s="702"/>
      <c r="O6" s="706" t="s">
        <v>33</v>
      </c>
      <c r="P6" s="717"/>
      <c r="Q6" s="722"/>
      <c r="R6" s="723"/>
      <c r="S6" s="696"/>
      <c r="T6" s="725"/>
      <c r="U6" s="706" t="s">
        <v>62</v>
      </c>
      <c r="V6" s="707"/>
      <c r="W6" s="701" t="s">
        <v>63</v>
      </c>
      <c r="X6" s="702"/>
      <c r="Y6" s="701" t="s">
        <v>64</v>
      </c>
      <c r="Z6" s="702"/>
      <c r="AA6" s="701" t="s">
        <v>65</v>
      </c>
      <c r="AB6" s="702"/>
      <c r="AC6" s="708" t="s">
        <v>66</v>
      </c>
      <c r="AD6" s="710"/>
      <c r="AE6" s="708" t="s">
        <v>67</v>
      </c>
      <c r="AF6" s="709"/>
      <c r="AG6" s="716"/>
      <c r="AH6" s="699" t="s">
        <v>68</v>
      </c>
      <c r="AI6" s="700"/>
      <c r="AJ6" s="701" t="s">
        <v>69</v>
      </c>
      <c r="AK6" s="702"/>
      <c r="AL6" s="699" t="s">
        <v>70</v>
      </c>
      <c r="AM6" s="741"/>
      <c r="AN6" s="693"/>
      <c r="AO6" s="742"/>
    </row>
    <row r="7" spans="2:41" s="1" customFormat="1" ht="29.25" customHeight="1" thickBot="1">
      <c r="B7" s="730"/>
      <c r="C7" s="231" t="s">
        <v>16</v>
      </c>
      <c r="D7" s="232" t="s">
        <v>16</v>
      </c>
      <c r="E7" s="233" t="s">
        <v>5</v>
      </c>
      <c r="F7" s="234" t="s">
        <v>6</v>
      </c>
      <c r="G7" s="235" t="s">
        <v>5</v>
      </c>
      <c r="H7" s="236" t="s">
        <v>6</v>
      </c>
      <c r="I7" s="237" t="s">
        <v>5</v>
      </c>
      <c r="J7" s="234" t="s">
        <v>6</v>
      </c>
      <c r="K7" s="235" t="s">
        <v>5</v>
      </c>
      <c r="L7" s="236" t="s">
        <v>6</v>
      </c>
      <c r="M7" s="235" t="s">
        <v>5</v>
      </c>
      <c r="N7" s="238" t="s">
        <v>71</v>
      </c>
      <c r="O7" s="235" t="s">
        <v>5</v>
      </c>
      <c r="P7" s="239" t="s">
        <v>71</v>
      </c>
      <c r="Q7" s="240" t="s">
        <v>5</v>
      </c>
      <c r="R7" s="241" t="s">
        <v>6</v>
      </c>
      <c r="S7" s="21" t="s">
        <v>16</v>
      </c>
      <c r="T7" s="21" t="s">
        <v>16</v>
      </c>
      <c r="U7" s="242" t="s">
        <v>5</v>
      </c>
      <c r="V7" s="243" t="s">
        <v>6</v>
      </c>
      <c r="W7" s="244" t="s">
        <v>5</v>
      </c>
      <c r="X7" s="245" t="s">
        <v>6</v>
      </c>
      <c r="Y7" s="244" t="s">
        <v>5</v>
      </c>
      <c r="Z7" s="245" t="s">
        <v>6</v>
      </c>
      <c r="AA7" s="242" t="s">
        <v>5</v>
      </c>
      <c r="AB7" s="243" t="s">
        <v>6</v>
      </c>
      <c r="AC7" s="242" t="s">
        <v>5</v>
      </c>
      <c r="AD7" s="243" t="s">
        <v>6</v>
      </c>
      <c r="AE7" s="244" t="s">
        <v>5</v>
      </c>
      <c r="AF7" s="246" t="s">
        <v>6</v>
      </c>
      <c r="AG7" s="247" t="s">
        <v>5</v>
      </c>
      <c r="AH7" s="242" t="s">
        <v>5</v>
      </c>
      <c r="AI7" s="243" t="s">
        <v>6</v>
      </c>
      <c r="AJ7" s="242" t="s">
        <v>5</v>
      </c>
      <c r="AK7" s="243" t="s">
        <v>6</v>
      </c>
      <c r="AL7" s="244" t="s">
        <v>5</v>
      </c>
      <c r="AM7" s="248" t="s">
        <v>6</v>
      </c>
      <c r="AN7" s="22" t="s">
        <v>16</v>
      </c>
      <c r="AO7" s="37"/>
    </row>
    <row r="8" spans="2:41" s="8" customFormat="1" ht="39.75" customHeight="1">
      <c r="B8" s="517" t="s">
        <v>124</v>
      </c>
      <c r="C8" s="518">
        <v>20478</v>
      </c>
      <c r="D8" s="518">
        <v>7917</v>
      </c>
      <c r="E8" s="554">
        <f>G8+I8+K8+M8+O8</f>
        <v>1163</v>
      </c>
      <c r="F8" s="519">
        <f>D8/D8*100</f>
        <v>100</v>
      </c>
      <c r="G8" s="520">
        <v>404</v>
      </c>
      <c r="H8" s="275">
        <f>G8/E8*100</f>
        <v>34.73774720550301</v>
      </c>
      <c r="I8" s="521">
        <v>382</v>
      </c>
      <c r="J8" s="275">
        <f>I8/E8*100</f>
        <v>32.84608770421324</v>
      </c>
      <c r="K8" s="521">
        <v>145</v>
      </c>
      <c r="L8" s="275">
        <f>K8/E8*100</f>
        <v>12.467755803955288</v>
      </c>
      <c r="M8" s="522">
        <v>118</v>
      </c>
      <c r="N8" s="275">
        <f>M8/E8*100</f>
        <v>10.146173688736027</v>
      </c>
      <c r="O8" s="522">
        <v>114</v>
      </c>
      <c r="P8" s="277">
        <f>O8/E8*100</f>
        <v>9.802235597592434</v>
      </c>
      <c r="Q8" s="550">
        <v>1163</v>
      </c>
      <c r="R8" s="519">
        <f>P8/P8*100</f>
        <v>100</v>
      </c>
      <c r="S8" s="557">
        <v>387</v>
      </c>
      <c r="T8" s="523">
        <v>294</v>
      </c>
      <c r="U8" s="520">
        <v>23</v>
      </c>
      <c r="V8" s="275">
        <f>U8/Q8*100</f>
        <v>1.9776440240756663</v>
      </c>
      <c r="W8" s="521">
        <v>315</v>
      </c>
      <c r="X8" s="275">
        <f>W8/E8*100</f>
        <v>27.085124677558042</v>
      </c>
      <c r="Y8" s="521">
        <v>82</v>
      </c>
      <c r="Z8" s="275">
        <f>Y8/E8*100</f>
        <v>7.05073086844368</v>
      </c>
      <c r="AA8" s="521">
        <v>125</v>
      </c>
      <c r="AB8" s="275">
        <f>AA8/E8*100</f>
        <v>10.748065348237319</v>
      </c>
      <c r="AC8" s="520">
        <v>113</v>
      </c>
      <c r="AD8" s="275">
        <f>AC8/E8*100</f>
        <v>9.716251074806536</v>
      </c>
      <c r="AE8" s="585">
        <v>6</v>
      </c>
      <c r="AF8" s="277">
        <f>AE8/S8*100</f>
        <v>1.550387596899225</v>
      </c>
      <c r="AG8" s="524">
        <f>AH8+AJ8+AL8</f>
        <v>11835</v>
      </c>
      <c r="AH8" s="520">
        <v>9953</v>
      </c>
      <c r="AI8" s="275">
        <f>AH8/AG8*100</f>
        <v>84.09801436417406</v>
      </c>
      <c r="AJ8" s="520">
        <v>1156</v>
      </c>
      <c r="AK8" s="275">
        <f>AJ8/AG8*100</f>
        <v>9.767638360794255</v>
      </c>
      <c r="AL8" s="525">
        <v>726</v>
      </c>
      <c r="AM8" s="278">
        <f>AL8/AG8*100</f>
        <v>6.134347275031685</v>
      </c>
      <c r="AN8" s="526">
        <v>726</v>
      </c>
      <c r="AO8" s="270"/>
    </row>
    <row r="9" spans="2:41" s="8" customFormat="1" ht="40.5" customHeight="1">
      <c r="B9" s="517" t="s">
        <v>125</v>
      </c>
      <c r="C9" s="527">
        <v>4386</v>
      </c>
      <c r="D9" s="527">
        <v>1971</v>
      </c>
      <c r="E9" s="554">
        <f>G9+I9+K9+M9+O9</f>
        <v>314</v>
      </c>
      <c r="F9" s="528">
        <f>D9/D9*100</f>
        <v>100</v>
      </c>
      <c r="G9" s="529">
        <v>139</v>
      </c>
      <c r="H9" s="407">
        <f>G9/E9*100</f>
        <v>44.26751592356688</v>
      </c>
      <c r="I9" s="525">
        <v>91</v>
      </c>
      <c r="J9" s="407">
        <f>I9/E9*100</f>
        <v>28.980891719745223</v>
      </c>
      <c r="K9" s="525">
        <v>43</v>
      </c>
      <c r="L9" s="407">
        <f>K9/E9*100</f>
        <v>13.694267515923567</v>
      </c>
      <c r="M9" s="529">
        <v>21</v>
      </c>
      <c r="N9" s="407">
        <f>M9/E9*100</f>
        <v>6.687898089171974</v>
      </c>
      <c r="O9" s="529">
        <v>20</v>
      </c>
      <c r="P9" s="277">
        <f>O9/E9*100</f>
        <v>6.369426751592357</v>
      </c>
      <c r="Q9" s="551">
        <v>314</v>
      </c>
      <c r="R9" s="528">
        <f>P9/P9*100</f>
        <v>100</v>
      </c>
      <c r="S9" s="558">
        <v>144</v>
      </c>
      <c r="T9" s="257">
        <v>130</v>
      </c>
      <c r="U9" s="525">
        <v>43</v>
      </c>
      <c r="V9" s="275">
        <f>U9/Q9*100</f>
        <v>13.694267515923567</v>
      </c>
      <c r="W9" s="525">
        <v>90</v>
      </c>
      <c r="X9" s="275">
        <f>W9/E9*100</f>
        <v>28.662420382165603</v>
      </c>
      <c r="Y9" s="525">
        <v>53</v>
      </c>
      <c r="Z9" s="275">
        <f>Y9/E9*100</f>
        <v>16.878980891719745</v>
      </c>
      <c r="AA9" s="525">
        <v>88</v>
      </c>
      <c r="AB9" s="275">
        <f>AA9/E9*100</f>
        <v>28.02547770700637</v>
      </c>
      <c r="AC9" s="525">
        <v>45</v>
      </c>
      <c r="AD9" s="275">
        <f>AC9/E9*100</f>
        <v>14.331210191082802</v>
      </c>
      <c r="AE9" s="586">
        <v>15</v>
      </c>
      <c r="AF9" s="277">
        <f>AE9/S9*100</f>
        <v>10.416666666666668</v>
      </c>
      <c r="AG9" s="524">
        <f>AH9+AJ9+AL9</f>
        <v>2066</v>
      </c>
      <c r="AH9" s="525">
        <v>1394</v>
      </c>
      <c r="AI9" s="407">
        <f>AH9/AG9*100</f>
        <v>67.47337850919651</v>
      </c>
      <c r="AJ9" s="525">
        <v>543</v>
      </c>
      <c r="AK9" s="407">
        <f>AJ9/AG9*100</f>
        <v>26.282671829622462</v>
      </c>
      <c r="AL9" s="525">
        <v>129</v>
      </c>
      <c r="AM9" s="530">
        <f>AL9/AG9*100</f>
        <v>6.243949661181026</v>
      </c>
      <c r="AN9" s="531">
        <v>349</v>
      </c>
      <c r="AO9" s="270"/>
    </row>
    <row r="10" spans="2:41" s="8" customFormat="1" ht="40.5" customHeight="1" thickBot="1">
      <c r="B10" s="258" t="s">
        <v>140</v>
      </c>
      <c r="C10" s="259">
        <v>2725</v>
      </c>
      <c r="D10" s="259">
        <v>1186</v>
      </c>
      <c r="E10" s="555">
        <f>G10+I10+K10+M10+O10</f>
        <v>579</v>
      </c>
      <c r="F10" s="260">
        <f>D10/D10*100</f>
        <v>100</v>
      </c>
      <c r="G10" s="261">
        <v>118</v>
      </c>
      <c r="H10" s="262">
        <f>G10/E10*100</f>
        <v>20.379965457685664</v>
      </c>
      <c r="I10" s="263">
        <v>59</v>
      </c>
      <c r="J10" s="262">
        <f>I10/E10*100</f>
        <v>10.189982728842832</v>
      </c>
      <c r="K10" s="263">
        <v>20</v>
      </c>
      <c r="L10" s="262">
        <f>K10/E10*100</f>
        <v>3.454231433506045</v>
      </c>
      <c r="M10" s="261">
        <v>84</v>
      </c>
      <c r="N10" s="262">
        <f>M10/E10*100</f>
        <v>14.507772020725387</v>
      </c>
      <c r="O10" s="261">
        <v>298</v>
      </c>
      <c r="P10" s="264">
        <f>O10/E10*100</f>
        <v>51.46804835924007</v>
      </c>
      <c r="Q10" s="552">
        <v>579</v>
      </c>
      <c r="R10" s="260">
        <v>100</v>
      </c>
      <c r="S10" s="559">
        <v>109</v>
      </c>
      <c r="T10" s="265">
        <v>71</v>
      </c>
      <c r="U10" s="263">
        <v>17</v>
      </c>
      <c r="V10" s="262">
        <f>U10/Q10*100</f>
        <v>2.936096718480138</v>
      </c>
      <c r="W10" s="263">
        <v>80</v>
      </c>
      <c r="X10" s="262">
        <f>W10/E10*100</f>
        <v>13.81692573402418</v>
      </c>
      <c r="Y10" s="263">
        <v>22</v>
      </c>
      <c r="Z10" s="262">
        <f>Y10/E10*100</f>
        <v>3.7996545768566494</v>
      </c>
      <c r="AA10" s="263">
        <v>46</v>
      </c>
      <c r="AB10" s="262">
        <f>AA10/E10*100</f>
        <v>7.9447322970639025</v>
      </c>
      <c r="AC10" s="263">
        <v>40</v>
      </c>
      <c r="AD10" s="262">
        <f>AC10/E10*100</f>
        <v>6.90846286701209</v>
      </c>
      <c r="AE10" s="587">
        <v>6</v>
      </c>
      <c r="AF10" s="266">
        <f>AE10/S10*100</f>
        <v>5.5045871559633035</v>
      </c>
      <c r="AG10" s="267">
        <f>AH10+AJ10+AL10</f>
        <v>1285</v>
      </c>
      <c r="AH10" s="263">
        <v>869</v>
      </c>
      <c r="AI10" s="262">
        <f>AH10/AG10*100</f>
        <v>67.62645914396887</v>
      </c>
      <c r="AJ10" s="263">
        <v>256</v>
      </c>
      <c r="AK10" s="262">
        <f>AJ10/AG10*100</f>
        <v>19.92217898832685</v>
      </c>
      <c r="AL10" s="263">
        <v>160</v>
      </c>
      <c r="AM10" s="268">
        <f>AL10/AG10*100</f>
        <v>12.45136186770428</v>
      </c>
      <c r="AN10" s="269">
        <v>254</v>
      </c>
      <c r="AO10" s="270"/>
    </row>
    <row r="11" spans="2:41" s="8" customFormat="1" ht="40.5" customHeight="1" thickTop="1">
      <c r="B11" s="271" t="s">
        <v>2</v>
      </c>
      <c r="C11" s="430">
        <f>SUM(C8:C10)</f>
        <v>27589</v>
      </c>
      <c r="D11" s="272">
        <v>11074</v>
      </c>
      <c r="E11" s="556">
        <f>SUM(E8:E10)</f>
        <v>2056</v>
      </c>
      <c r="F11" s="274">
        <f>D11/D11*100</f>
        <v>100</v>
      </c>
      <c r="G11" s="273">
        <f>SUM(G8:G10)</f>
        <v>661</v>
      </c>
      <c r="H11" s="275">
        <f>G11/E11*100</f>
        <v>32.14980544747082</v>
      </c>
      <c r="I11" s="273">
        <f>SUM(I8:I10)</f>
        <v>532</v>
      </c>
      <c r="J11" s="275">
        <f>I11/E11*100</f>
        <v>25.87548638132296</v>
      </c>
      <c r="K11" s="276">
        <f>SUM(K8:K10)</f>
        <v>208</v>
      </c>
      <c r="L11" s="275">
        <f>K11/E11*100</f>
        <v>10.116731517509727</v>
      </c>
      <c r="M11" s="273">
        <f>SUM(M8:M10)</f>
        <v>223</v>
      </c>
      <c r="N11" s="275">
        <f>M11/E11*100</f>
        <v>10.846303501945526</v>
      </c>
      <c r="O11" s="273">
        <f>SUM(O8:O10)</f>
        <v>432</v>
      </c>
      <c r="P11" s="277">
        <f>O11/E11*100</f>
        <v>21.011673151750973</v>
      </c>
      <c r="Q11" s="553">
        <f>SUM(Q8:Q10)</f>
        <v>2056</v>
      </c>
      <c r="R11" s="274">
        <f>P11/P11*100</f>
        <v>100</v>
      </c>
      <c r="S11" s="556">
        <f>SUM(S8:S10)</f>
        <v>640</v>
      </c>
      <c r="T11" s="273">
        <f>SUM(T8:T10)</f>
        <v>495</v>
      </c>
      <c r="U11" s="273">
        <f>SUM(U8:U10)</f>
        <v>83</v>
      </c>
      <c r="V11" s="275">
        <f>U11/S11*100</f>
        <v>12.968750000000002</v>
      </c>
      <c r="W11" s="276">
        <f>SUM(W8:W10)</f>
        <v>485</v>
      </c>
      <c r="X11" s="275">
        <f>W11/S11*100</f>
        <v>75.78125</v>
      </c>
      <c r="Y11" s="273">
        <f>SUM(Y8:Y10)</f>
        <v>157</v>
      </c>
      <c r="Z11" s="275">
        <f>Y11/S11*100</f>
        <v>24.53125</v>
      </c>
      <c r="AA11" s="273">
        <f>SUM(AA8:AA10)</f>
        <v>259</v>
      </c>
      <c r="AB11" s="275">
        <f>AA11/S11*100</f>
        <v>40.46875</v>
      </c>
      <c r="AC11" s="273">
        <f>SUM(AC8:AC10)</f>
        <v>198</v>
      </c>
      <c r="AD11" s="275">
        <f>AC11/S11*100</f>
        <v>30.9375</v>
      </c>
      <c r="AE11" s="588">
        <f>SUM(AE8:AE10)</f>
        <v>27</v>
      </c>
      <c r="AF11" s="277">
        <f>AE11/S11*100</f>
        <v>4.21875</v>
      </c>
      <c r="AG11" s="532">
        <f>SUM(AG8:AG10)</f>
        <v>15186</v>
      </c>
      <c r="AH11" s="273">
        <f>SUM(AH8:AH10)</f>
        <v>12216</v>
      </c>
      <c r="AI11" s="275">
        <f>AH11/AG11*100</f>
        <v>80.4425128407744</v>
      </c>
      <c r="AJ11" s="273">
        <f>SUM(AJ8:AJ10)</f>
        <v>1955</v>
      </c>
      <c r="AK11" s="275">
        <f>AJ11/AG11*100</f>
        <v>12.873699460028973</v>
      </c>
      <c r="AL11" s="273">
        <f>SUM(AL8:AL10)</f>
        <v>1015</v>
      </c>
      <c r="AM11" s="278">
        <f>AL11/AG11*100</f>
        <v>6.683787699196629</v>
      </c>
      <c r="AN11" s="279">
        <f>SUM(AN8:AN10)</f>
        <v>1329</v>
      </c>
      <c r="AO11" s="176"/>
    </row>
    <row r="12" s="280" customFormat="1" ht="12.75"/>
    <row r="13" spans="27:32" ht="12.75">
      <c r="AA13" s="25"/>
      <c r="AB13" s="25"/>
      <c r="AC13" s="25"/>
      <c r="AD13" s="25"/>
      <c r="AE13" s="25"/>
      <c r="AF13" s="25"/>
    </row>
  </sheetData>
  <sheetProtection/>
  <mergeCells count="31">
    <mergeCell ref="AO4:AO6"/>
    <mergeCell ref="T5:T6"/>
    <mergeCell ref="G4:P4"/>
    <mergeCell ref="Y6:Z6"/>
    <mergeCell ref="B2:AO2"/>
    <mergeCell ref="B4:B7"/>
    <mergeCell ref="C4:C6"/>
    <mergeCell ref="D4:D6"/>
    <mergeCell ref="E4:F6"/>
    <mergeCell ref="AL6:AM6"/>
    <mergeCell ref="AA6:AB6"/>
    <mergeCell ref="AC6:AD6"/>
    <mergeCell ref="I6:J6"/>
    <mergeCell ref="G6:H6"/>
    <mergeCell ref="AG5:AG6"/>
    <mergeCell ref="O6:P6"/>
    <mergeCell ref="W6:X6"/>
    <mergeCell ref="G5:P5"/>
    <mergeCell ref="K6:L6"/>
    <mergeCell ref="M6:N6"/>
    <mergeCell ref="Q4:R6"/>
    <mergeCell ref="S4:AF4"/>
    <mergeCell ref="AN4:AN6"/>
    <mergeCell ref="AG4:AM4"/>
    <mergeCell ref="S5:S6"/>
    <mergeCell ref="AH5:AM5"/>
    <mergeCell ref="AH6:AI6"/>
    <mergeCell ref="AJ6:AK6"/>
    <mergeCell ref="U5:AF5"/>
    <mergeCell ref="U6:V6"/>
    <mergeCell ref="AE6:AF6"/>
  </mergeCells>
  <printOptions/>
  <pageMargins left="0.7" right="0.7" top="0.75" bottom="0.75" header="0.3" footer="0.3"/>
  <pageSetup fitToHeight="1" fitToWidth="1" horizontalDpi="600" verticalDpi="600" orientation="landscape" paperSize="9" scale="35" r:id="rId1"/>
</worksheet>
</file>

<file path=xl/worksheets/sheet9.xml><?xml version="1.0" encoding="utf-8"?>
<worksheet xmlns="http://schemas.openxmlformats.org/spreadsheetml/2006/main" xmlns:r="http://schemas.openxmlformats.org/officeDocument/2006/relationships">
  <sheetPr>
    <pageSetUpPr fitToPage="1"/>
  </sheetPr>
  <dimension ref="A1:AN15"/>
  <sheetViews>
    <sheetView view="pageBreakPreview" zoomScale="63" zoomScaleNormal="66" zoomScaleSheetLayoutView="63" zoomScalePageLayoutView="0" workbookViewId="0" topLeftCell="A1">
      <pane xSplit="5" ySplit="7" topLeftCell="I8" activePane="bottomRight" state="frozen"/>
      <selection pane="topLeft" activeCell="A1" sqref="A1"/>
      <selection pane="topRight" activeCell="F1" sqref="F1"/>
      <selection pane="bottomLeft" activeCell="A8" sqref="A8"/>
      <selection pane="bottomRight" activeCell="AI20" sqref="AI20"/>
    </sheetView>
  </sheetViews>
  <sheetFormatPr defaultColWidth="9.00390625" defaultRowHeight="13.5"/>
  <cols>
    <col min="1" max="1" width="13.75390625" style="0" customWidth="1"/>
    <col min="2" max="2" width="16.875" style="0" customWidth="1"/>
    <col min="3" max="3" width="12.625" style="0" customWidth="1"/>
    <col min="32" max="32" width="11.875" style="0" customWidth="1"/>
  </cols>
  <sheetData>
    <row r="1" spans="1:40" s="1" customFormat="1" ht="18" customHeight="1">
      <c r="A1" s="2" t="s">
        <v>138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N1" s="7"/>
    </row>
    <row r="2" spans="1:40" s="309" customFormat="1" ht="18" customHeight="1">
      <c r="A2" s="745" t="s">
        <v>157</v>
      </c>
      <c r="B2" s="745"/>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c r="AN2" s="745"/>
    </row>
    <row r="3" spans="1:40" s="165" customFormat="1" ht="18" customHeight="1" thickBot="1">
      <c r="A3" s="166" t="s">
        <v>72</v>
      </c>
      <c r="B3" s="166"/>
      <c r="C3" s="166"/>
      <c r="D3" s="10"/>
      <c r="E3" s="10"/>
      <c r="F3" s="10"/>
      <c r="G3" s="10"/>
      <c r="H3" s="10"/>
      <c r="I3" s="10"/>
      <c r="J3" s="10"/>
      <c r="K3" s="10"/>
      <c r="L3" s="10"/>
      <c r="M3" s="10"/>
      <c r="N3" s="10"/>
      <c r="O3" s="10"/>
      <c r="P3" s="6"/>
      <c r="Q3" s="6"/>
      <c r="R3" s="6"/>
      <c r="S3" s="6"/>
      <c r="T3" s="6"/>
      <c r="U3" s="6"/>
      <c r="V3" s="6"/>
      <c r="W3" s="6"/>
      <c r="X3" s="6"/>
      <c r="Y3" s="6"/>
      <c r="Z3" s="6"/>
      <c r="AA3" s="6"/>
      <c r="AB3" s="6"/>
      <c r="AC3" s="6"/>
      <c r="AD3" s="6"/>
      <c r="AE3" s="6"/>
      <c r="AF3" s="6"/>
      <c r="AG3" s="6"/>
      <c r="AH3" s="6"/>
      <c r="AI3" s="6"/>
      <c r="AJ3" s="6"/>
      <c r="AK3" s="6"/>
      <c r="AL3" s="6"/>
      <c r="AM3" s="8"/>
      <c r="AN3" s="11"/>
    </row>
    <row r="4" spans="1:40" s="1" customFormat="1" ht="18" customHeight="1">
      <c r="A4" s="728" t="s">
        <v>13</v>
      </c>
      <c r="B4" s="731" t="s">
        <v>134</v>
      </c>
      <c r="C4" s="747" t="s">
        <v>51</v>
      </c>
      <c r="D4" s="735" t="s">
        <v>52</v>
      </c>
      <c r="E4" s="749"/>
      <c r="F4" s="726"/>
      <c r="G4" s="726"/>
      <c r="H4" s="726"/>
      <c r="I4" s="726"/>
      <c r="J4" s="726"/>
      <c r="K4" s="726"/>
      <c r="L4" s="726"/>
      <c r="M4" s="726"/>
      <c r="N4" s="726"/>
      <c r="O4" s="726"/>
      <c r="P4" s="768" t="s">
        <v>53</v>
      </c>
      <c r="Q4" s="769"/>
      <c r="R4" s="690"/>
      <c r="S4" s="779"/>
      <c r="T4" s="779"/>
      <c r="U4" s="779"/>
      <c r="V4" s="779"/>
      <c r="W4" s="779"/>
      <c r="X4" s="779"/>
      <c r="Y4" s="779"/>
      <c r="Z4" s="779"/>
      <c r="AA4" s="779"/>
      <c r="AB4" s="779"/>
      <c r="AC4" s="779"/>
      <c r="AD4" s="779"/>
      <c r="AE4" s="779"/>
      <c r="AF4" s="760" t="s">
        <v>54</v>
      </c>
      <c r="AG4" s="690"/>
      <c r="AH4" s="690"/>
      <c r="AI4" s="690"/>
      <c r="AJ4" s="690"/>
      <c r="AK4" s="690"/>
      <c r="AL4" s="761"/>
      <c r="AM4" s="758" t="s">
        <v>55</v>
      </c>
      <c r="AN4" s="742"/>
    </row>
    <row r="5" spans="1:40" s="1" customFormat="1" ht="18" customHeight="1">
      <c r="A5" s="729"/>
      <c r="B5" s="734"/>
      <c r="C5" s="748"/>
      <c r="D5" s="750"/>
      <c r="E5" s="751"/>
      <c r="F5" s="703" t="s">
        <v>56</v>
      </c>
      <c r="G5" s="704"/>
      <c r="H5" s="704"/>
      <c r="I5" s="704"/>
      <c r="J5" s="704"/>
      <c r="K5" s="704"/>
      <c r="L5" s="704"/>
      <c r="M5" s="704"/>
      <c r="N5" s="704"/>
      <c r="O5" s="757"/>
      <c r="P5" s="770"/>
      <c r="Q5" s="771"/>
      <c r="R5" s="762" t="s">
        <v>57</v>
      </c>
      <c r="S5" s="777" t="s">
        <v>149</v>
      </c>
      <c r="T5" s="703" t="s">
        <v>58</v>
      </c>
      <c r="U5" s="704"/>
      <c r="V5" s="704"/>
      <c r="W5" s="704"/>
      <c r="X5" s="704"/>
      <c r="Y5" s="704"/>
      <c r="Z5" s="704"/>
      <c r="AA5" s="704"/>
      <c r="AB5" s="704"/>
      <c r="AC5" s="704"/>
      <c r="AD5" s="704"/>
      <c r="AE5" s="757"/>
      <c r="AF5" s="743" t="s">
        <v>59</v>
      </c>
      <c r="AG5" s="764" t="s">
        <v>60</v>
      </c>
      <c r="AH5" s="765"/>
      <c r="AI5" s="765"/>
      <c r="AJ5" s="765"/>
      <c r="AK5" s="765"/>
      <c r="AL5" s="766"/>
      <c r="AM5" s="759"/>
      <c r="AN5" s="742"/>
    </row>
    <row r="6" spans="1:40" s="1" customFormat="1" ht="55.5" customHeight="1">
      <c r="A6" s="729"/>
      <c r="B6" s="734"/>
      <c r="C6" s="748"/>
      <c r="D6" s="752"/>
      <c r="E6" s="753"/>
      <c r="F6" s="713" t="s">
        <v>30</v>
      </c>
      <c r="G6" s="754"/>
      <c r="H6" s="711" t="s">
        <v>61</v>
      </c>
      <c r="I6" s="712"/>
      <c r="J6" s="711" t="s">
        <v>31</v>
      </c>
      <c r="K6" s="712"/>
      <c r="L6" s="701" t="s">
        <v>32</v>
      </c>
      <c r="M6" s="689"/>
      <c r="N6" s="706" t="s">
        <v>33</v>
      </c>
      <c r="O6" s="756"/>
      <c r="P6" s="772"/>
      <c r="Q6" s="773"/>
      <c r="R6" s="763"/>
      <c r="S6" s="778"/>
      <c r="T6" s="767" t="s">
        <v>62</v>
      </c>
      <c r="U6" s="744"/>
      <c r="V6" s="743" t="s">
        <v>63</v>
      </c>
      <c r="W6" s="744"/>
      <c r="X6" s="743" t="s">
        <v>64</v>
      </c>
      <c r="Y6" s="744"/>
      <c r="Z6" s="743" t="s">
        <v>65</v>
      </c>
      <c r="AA6" s="744"/>
      <c r="AB6" s="774" t="s">
        <v>66</v>
      </c>
      <c r="AC6" s="776"/>
      <c r="AD6" s="774" t="s">
        <v>67</v>
      </c>
      <c r="AE6" s="775"/>
      <c r="AF6" s="755"/>
      <c r="AG6" s="699" t="s">
        <v>68</v>
      </c>
      <c r="AH6" s="700"/>
      <c r="AI6" s="701" t="s">
        <v>69</v>
      </c>
      <c r="AJ6" s="689"/>
      <c r="AK6" s="699" t="s">
        <v>70</v>
      </c>
      <c r="AL6" s="700"/>
      <c r="AM6" s="759"/>
      <c r="AN6" s="742"/>
    </row>
    <row r="7" spans="1:40" s="1" customFormat="1" ht="30" customHeight="1">
      <c r="A7" s="746"/>
      <c r="B7" s="191" t="s">
        <v>16</v>
      </c>
      <c r="C7" s="310" t="s">
        <v>16</v>
      </c>
      <c r="D7" s="311" t="s">
        <v>5</v>
      </c>
      <c r="E7" s="194" t="s">
        <v>6</v>
      </c>
      <c r="F7" s="195" t="s">
        <v>5</v>
      </c>
      <c r="G7" s="83" t="s">
        <v>6</v>
      </c>
      <c r="H7" s="193" t="s">
        <v>5</v>
      </c>
      <c r="I7" s="194" t="s">
        <v>6</v>
      </c>
      <c r="J7" s="195" t="s">
        <v>5</v>
      </c>
      <c r="K7" s="83" t="s">
        <v>6</v>
      </c>
      <c r="L7" s="195" t="s">
        <v>5</v>
      </c>
      <c r="M7" s="80" t="s">
        <v>71</v>
      </c>
      <c r="N7" s="195" t="s">
        <v>5</v>
      </c>
      <c r="O7" s="83" t="s">
        <v>71</v>
      </c>
      <c r="P7" s="312" t="s">
        <v>5</v>
      </c>
      <c r="Q7" s="313" t="s">
        <v>6</v>
      </c>
      <c r="R7" s="26" t="s">
        <v>16</v>
      </c>
      <c r="S7" s="26" t="s">
        <v>16</v>
      </c>
      <c r="T7" s="197" t="s">
        <v>5</v>
      </c>
      <c r="U7" s="107" t="s">
        <v>6</v>
      </c>
      <c r="V7" s="196" t="s">
        <v>5</v>
      </c>
      <c r="W7" s="105" t="s">
        <v>6</v>
      </c>
      <c r="X7" s="196" t="s">
        <v>5</v>
      </c>
      <c r="Y7" s="105" t="s">
        <v>6</v>
      </c>
      <c r="Z7" s="197" t="s">
        <v>5</v>
      </c>
      <c r="AA7" s="107" t="s">
        <v>6</v>
      </c>
      <c r="AB7" s="197" t="s">
        <v>5</v>
      </c>
      <c r="AC7" s="107" t="s">
        <v>6</v>
      </c>
      <c r="AD7" s="196" t="s">
        <v>5</v>
      </c>
      <c r="AE7" s="105" t="s">
        <v>6</v>
      </c>
      <c r="AF7" s="196" t="s">
        <v>5</v>
      </c>
      <c r="AG7" s="197" t="s">
        <v>5</v>
      </c>
      <c r="AH7" s="107" t="s">
        <v>6</v>
      </c>
      <c r="AI7" s="197" t="s">
        <v>5</v>
      </c>
      <c r="AJ7" s="107" t="s">
        <v>6</v>
      </c>
      <c r="AK7" s="196" t="s">
        <v>5</v>
      </c>
      <c r="AL7" s="105" t="s">
        <v>6</v>
      </c>
      <c r="AM7" s="27" t="s">
        <v>16</v>
      </c>
      <c r="AN7" s="37"/>
    </row>
    <row r="8" spans="1:40" s="1" customFormat="1" ht="39.75" customHeight="1">
      <c r="A8" s="228" t="s">
        <v>124</v>
      </c>
      <c r="B8" s="255">
        <v>86</v>
      </c>
      <c r="C8" s="250">
        <v>67</v>
      </c>
      <c r="D8" s="314">
        <v>13</v>
      </c>
      <c r="E8" s="110">
        <v>100</v>
      </c>
      <c r="F8" s="251">
        <v>9</v>
      </c>
      <c r="G8" s="85">
        <v>0</v>
      </c>
      <c r="H8" s="252">
        <v>1</v>
      </c>
      <c r="I8" s="85">
        <v>0</v>
      </c>
      <c r="J8" s="252">
        <v>3</v>
      </c>
      <c r="K8" s="85">
        <v>0</v>
      </c>
      <c r="L8" s="256">
        <v>0</v>
      </c>
      <c r="M8" s="85">
        <v>0</v>
      </c>
      <c r="N8" s="256">
        <v>0</v>
      </c>
      <c r="O8" s="85">
        <v>0</v>
      </c>
      <c r="P8" s="315">
        <v>13</v>
      </c>
      <c r="Q8" s="110">
        <v>100</v>
      </c>
      <c r="R8" s="315">
        <v>0</v>
      </c>
      <c r="S8" s="316">
        <v>0</v>
      </c>
      <c r="T8" s="251">
        <v>0</v>
      </c>
      <c r="U8" s="85">
        <v>0</v>
      </c>
      <c r="V8" s="253">
        <v>0</v>
      </c>
      <c r="W8" s="85">
        <v>0</v>
      </c>
      <c r="X8" s="253">
        <v>0</v>
      </c>
      <c r="Y8" s="85">
        <v>0</v>
      </c>
      <c r="Z8" s="253">
        <v>0</v>
      </c>
      <c r="AA8" s="85">
        <v>0</v>
      </c>
      <c r="AB8" s="251">
        <v>0</v>
      </c>
      <c r="AC8" s="85">
        <v>0</v>
      </c>
      <c r="AD8" s="251">
        <v>0</v>
      </c>
      <c r="AE8" s="85">
        <v>0</v>
      </c>
      <c r="AF8" s="282">
        <v>14</v>
      </c>
      <c r="AG8" s="334">
        <v>11</v>
      </c>
      <c r="AH8" s="85">
        <f>AG8/AF8*100</f>
        <v>78.57142857142857</v>
      </c>
      <c r="AI8" s="251">
        <v>1</v>
      </c>
      <c r="AJ8" s="85">
        <f>AI8/AF8*100</f>
        <v>7.142857142857142</v>
      </c>
      <c r="AK8" s="251">
        <v>2</v>
      </c>
      <c r="AL8" s="88">
        <f>AK8/AF8*100</f>
        <v>14.285714285714285</v>
      </c>
      <c r="AM8" s="317">
        <v>5</v>
      </c>
      <c r="AN8" s="254"/>
    </row>
    <row r="9" spans="1:40" s="1" customFormat="1" ht="39" customHeight="1">
      <c r="A9" s="228" t="s">
        <v>125</v>
      </c>
      <c r="B9" s="255">
        <v>5</v>
      </c>
      <c r="C9" s="255">
        <v>4</v>
      </c>
      <c r="D9" s="314">
        <v>0</v>
      </c>
      <c r="E9" s="286">
        <v>100</v>
      </c>
      <c r="F9" s="256">
        <v>0</v>
      </c>
      <c r="G9" s="85">
        <v>0</v>
      </c>
      <c r="H9" s="253">
        <v>0</v>
      </c>
      <c r="I9" s="85">
        <v>0</v>
      </c>
      <c r="J9" s="253">
        <v>0</v>
      </c>
      <c r="K9" s="85">
        <v>0</v>
      </c>
      <c r="L9" s="256">
        <v>0</v>
      </c>
      <c r="M9" s="85">
        <v>0</v>
      </c>
      <c r="N9" s="256">
        <v>0</v>
      </c>
      <c r="O9" s="85">
        <v>0</v>
      </c>
      <c r="P9" s="318">
        <v>0</v>
      </c>
      <c r="Q9" s="286">
        <v>100</v>
      </c>
      <c r="R9" s="318">
        <v>0</v>
      </c>
      <c r="S9" s="319">
        <v>0</v>
      </c>
      <c r="T9" s="253">
        <v>0</v>
      </c>
      <c r="U9" s="85">
        <v>0</v>
      </c>
      <c r="V9" s="253">
        <v>0</v>
      </c>
      <c r="W9" s="85">
        <v>0</v>
      </c>
      <c r="X9" s="253">
        <v>0</v>
      </c>
      <c r="Y9" s="85">
        <v>0</v>
      </c>
      <c r="Z9" s="253">
        <v>0</v>
      </c>
      <c r="AA9" s="85">
        <v>0</v>
      </c>
      <c r="AB9" s="253">
        <v>0</v>
      </c>
      <c r="AC9" s="85">
        <v>0</v>
      </c>
      <c r="AD9" s="253">
        <v>0</v>
      </c>
      <c r="AE9" s="85">
        <v>0</v>
      </c>
      <c r="AF9" s="282">
        <v>1</v>
      </c>
      <c r="AG9" s="334">
        <v>1</v>
      </c>
      <c r="AH9" s="85">
        <v>0</v>
      </c>
      <c r="AI9" s="253">
        <v>0</v>
      </c>
      <c r="AJ9" s="85">
        <v>0</v>
      </c>
      <c r="AK9" s="253">
        <v>0</v>
      </c>
      <c r="AL9" s="88">
        <v>0</v>
      </c>
      <c r="AM9" s="287">
        <v>0</v>
      </c>
      <c r="AN9" s="254"/>
    </row>
    <row r="10" spans="1:40" s="1" customFormat="1" ht="39.75" customHeight="1" thickBot="1">
      <c r="A10" s="229" t="s">
        <v>140</v>
      </c>
      <c r="B10" s="289">
        <v>1</v>
      </c>
      <c r="C10" s="289">
        <v>1</v>
      </c>
      <c r="D10" s="320">
        <v>0</v>
      </c>
      <c r="E10" s="292">
        <v>100</v>
      </c>
      <c r="F10" s="293">
        <v>0</v>
      </c>
      <c r="G10" s="294">
        <v>0</v>
      </c>
      <c r="H10" s="295">
        <v>0</v>
      </c>
      <c r="I10" s="294">
        <v>0</v>
      </c>
      <c r="J10" s="295">
        <v>0</v>
      </c>
      <c r="K10" s="294">
        <v>0</v>
      </c>
      <c r="L10" s="293">
        <v>0</v>
      </c>
      <c r="M10" s="294">
        <v>0</v>
      </c>
      <c r="N10" s="293">
        <v>0</v>
      </c>
      <c r="O10" s="294">
        <v>0</v>
      </c>
      <c r="P10" s="321">
        <v>0</v>
      </c>
      <c r="Q10" s="292">
        <v>100</v>
      </c>
      <c r="R10" s="321">
        <v>0</v>
      </c>
      <c r="S10" s="322">
        <v>0</v>
      </c>
      <c r="T10" s="295">
        <v>0</v>
      </c>
      <c r="U10" s="294">
        <v>0</v>
      </c>
      <c r="V10" s="295">
        <v>0</v>
      </c>
      <c r="W10" s="294">
        <v>0</v>
      </c>
      <c r="X10" s="295">
        <v>0</v>
      </c>
      <c r="Y10" s="294">
        <v>0</v>
      </c>
      <c r="Z10" s="295">
        <v>0</v>
      </c>
      <c r="AA10" s="294">
        <v>0</v>
      </c>
      <c r="AB10" s="295">
        <v>0</v>
      </c>
      <c r="AC10" s="294">
        <v>0</v>
      </c>
      <c r="AD10" s="295">
        <v>0</v>
      </c>
      <c r="AE10" s="294">
        <v>0</v>
      </c>
      <c r="AF10" s="291">
        <v>0</v>
      </c>
      <c r="AG10" s="335">
        <v>0</v>
      </c>
      <c r="AH10" s="294">
        <v>0</v>
      </c>
      <c r="AI10" s="295">
        <v>0</v>
      </c>
      <c r="AJ10" s="294">
        <v>0</v>
      </c>
      <c r="AK10" s="295">
        <v>0</v>
      </c>
      <c r="AL10" s="294">
        <v>0</v>
      </c>
      <c r="AM10" s="298">
        <v>0</v>
      </c>
      <c r="AN10" s="254"/>
    </row>
    <row r="11" spans="1:40" s="1" customFormat="1" ht="39.75" customHeight="1" thickBot="1" thickTop="1">
      <c r="A11" s="230" t="s">
        <v>2</v>
      </c>
      <c r="B11" s="114">
        <f>SUM(B8:B10)</f>
        <v>92</v>
      </c>
      <c r="C11" s="323">
        <f>SUM(C8:C10)</f>
        <v>72</v>
      </c>
      <c r="D11" s="324">
        <f>SUM(D8:D10)</f>
        <v>13</v>
      </c>
      <c r="E11" s="115">
        <v>100</v>
      </c>
      <c r="F11" s="325">
        <f>SUM(F8:F10)</f>
        <v>9</v>
      </c>
      <c r="G11" s="326">
        <v>0</v>
      </c>
      <c r="H11" s="325">
        <f>SUM(H8:H10)</f>
        <v>1</v>
      </c>
      <c r="I11" s="326">
        <v>0</v>
      </c>
      <c r="J11" s="327">
        <f>SUM(J8:J10)</f>
        <v>3</v>
      </c>
      <c r="K11" s="326">
        <v>0</v>
      </c>
      <c r="L11" s="325">
        <f>SUM(L8:L10)</f>
        <v>0</v>
      </c>
      <c r="M11" s="326">
        <v>0</v>
      </c>
      <c r="N11" s="325">
        <f>SUM(N8:N10)</f>
        <v>0</v>
      </c>
      <c r="O11" s="326">
        <v>0</v>
      </c>
      <c r="P11" s="324">
        <f>SUM(P8:P10)</f>
        <v>13</v>
      </c>
      <c r="Q11" s="326">
        <f>P11/C11*100</f>
        <v>18.055555555555554</v>
      </c>
      <c r="R11" s="324">
        <f>SUM(R8:R10)</f>
        <v>0</v>
      </c>
      <c r="S11" s="324">
        <f>SUM(S8:S10)</f>
        <v>0</v>
      </c>
      <c r="T11" s="325">
        <f>SUM(T8:T10)</f>
        <v>0</v>
      </c>
      <c r="U11" s="326">
        <v>0</v>
      </c>
      <c r="V11" s="327">
        <f>SUM(V8:V10)</f>
        <v>0</v>
      </c>
      <c r="W11" s="326">
        <v>0</v>
      </c>
      <c r="X11" s="325">
        <f>SUM(X8:X10)</f>
        <v>0</v>
      </c>
      <c r="Y11" s="326">
        <v>0</v>
      </c>
      <c r="Z11" s="325">
        <f>SUM(Z8:Z10)</f>
        <v>0</v>
      </c>
      <c r="AA11" s="326">
        <v>0</v>
      </c>
      <c r="AB11" s="325">
        <f>SUM(AB8:AB10)</f>
        <v>0</v>
      </c>
      <c r="AC11" s="326">
        <v>0</v>
      </c>
      <c r="AD11" s="325">
        <f>SUM(AD8:AD10)</f>
        <v>0</v>
      </c>
      <c r="AE11" s="328">
        <v>0</v>
      </c>
      <c r="AF11" s="300">
        <f>SUM(AF8:AF10)</f>
        <v>15</v>
      </c>
      <c r="AG11" s="325">
        <f>SUM(AG8:AG10)</f>
        <v>12</v>
      </c>
      <c r="AH11" s="326">
        <f>AG11/AF11*100</f>
        <v>80</v>
      </c>
      <c r="AI11" s="325">
        <f>SUM(AI8:AI10)</f>
        <v>1</v>
      </c>
      <c r="AJ11" s="326">
        <f>AI11/AF11*100</f>
        <v>6.666666666666667</v>
      </c>
      <c r="AK11" s="325">
        <f>SUM(AK8:AK10)</f>
        <v>2</v>
      </c>
      <c r="AL11" s="326">
        <f>AK11/AF11*100</f>
        <v>13.333333333333334</v>
      </c>
      <c r="AM11" s="329">
        <f>SUM(AM8:AM10)</f>
        <v>5</v>
      </c>
      <c r="AN11" s="330"/>
    </row>
    <row r="12" s="331" customFormat="1" ht="12.75"/>
    <row r="13" s="331" customFormat="1" ht="12.75"/>
    <row r="14" s="331" customFormat="1" ht="12.75"/>
    <row r="15" s="333" customFormat="1" ht="12.75">
      <c r="A15" s="332"/>
    </row>
  </sheetData>
  <sheetProtection/>
  <mergeCells count="31">
    <mergeCell ref="R4:AE4"/>
    <mergeCell ref="AM4:AM6"/>
    <mergeCell ref="AF4:AL4"/>
    <mergeCell ref="R5:R6"/>
    <mergeCell ref="AG5:AL5"/>
    <mergeCell ref="AG6:AH6"/>
    <mergeCell ref="AI6:AJ6"/>
    <mergeCell ref="T5:AE5"/>
    <mergeCell ref="T6:U6"/>
    <mergeCell ref="AD6:AE6"/>
    <mergeCell ref="AB6:AC6"/>
    <mergeCell ref="H6:I6"/>
    <mergeCell ref="F6:G6"/>
    <mergeCell ref="AF5:AF6"/>
    <mergeCell ref="N6:O6"/>
    <mergeCell ref="V6:W6"/>
    <mergeCell ref="F5:O5"/>
    <mergeCell ref="J6:K6"/>
    <mergeCell ref="L6:M6"/>
    <mergeCell ref="P4:Q6"/>
    <mergeCell ref="S5:S6"/>
    <mergeCell ref="F4:O4"/>
    <mergeCell ref="X6:Y6"/>
    <mergeCell ref="A2:AN2"/>
    <mergeCell ref="A4:A7"/>
    <mergeCell ref="B4:B6"/>
    <mergeCell ref="C4:C6"/>
    <mergeCell ref="D4:E6"/>
    <mergeCell ref="AK6:AL6"/>
    <mergeCell ref="Z6:AA6"/>
    <mergeCell ref="AN4:AN6"/>
  </mergeCells>
  <printOptions/>
  <pageMargins left="0.7" right="0.7" top="0.75" bottom="0.75" header="0.3" footer="0.3"/>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2021-11-24T12:02:45Z</dcterms:created>
  <dcterms:modified xsi:type="dcterms:W3CDTF">2021-11-24T12:02:52Z</dcterms:modified>
  <cp:category/>
  <cp:version/>
  <cp:contentType/>
  <cp:contentStatus/>
</cp:coreProperties>
</file>